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 DE ACCIÓN 2022\"/>
    </mc:Choice>
  </mc:AlternateContent>
  <bookViews>
    <workbookView xWindow="0" yWindow="0" windowWidth="21600" windowHeight="8130" tabRatio="946"/>
  </bookViews>
  <sheets>
    <sheet name="SALUD PUBLICA" sheetId="21" r:id="rId1"/>
    <sheet name="SALUD SEXUAL-VULNERABLES" sheetId="30" r:id="rId2"/>
    <sheet name="AUTORIDADSANITARIA" sheetId="51" r:id="rId3"/>
    <sheet name="PREST SERVICIOS" sheetId="52" r:id="rId4"/>
    <sheet name="MAITE" sheetId="50" r:id="rId5"/>
  </sheets>
  <definedNames>
    <definedName name="_xlnm._FilterDatabase" localSheetId="2" hidden="1">AUTORIDADSANITARIA!$F$17:$K$17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4" i="50" l="1"/>
  <c r="D23" i="50"/>
  <c r="D61" i="51"/>
  <c r="D60" i="51"/>
  <c r="K37" i="52"/>
  <c r="J37" i="52"/>
  <c r="I37" i="52"/>
  <c r="H37" i="52"/>
  <c r="G37" i="52"/>
  <c r="F37" i="52"/>
  <c r="D37" i="52"/>
  <c r="K36" i="52"/>
  <c r="J36" i="52"/>
  <c r="I36" i="52"/>
  <c r="H36" i="52"/>
  <c r="G36" i="52"/>
  <c r="F36" i="52"/>
  <c r="D36" i="52"/>
  <c r="E35" i="52"/>
  <c r="E34" i="52"/>
  <c r="E33" i="52"/>
  <c r="E32" i="52"/>
  <c r="E31" i="52"/>
  <c r="E30" i="52"/>
  <c r="E29" i="52"/>
  <c r="E28" i="52"/>
  <c r="E27" i="52"/>
  <c r="E26" i="52"/>
  <c r="E25" i="52"/>
  <c r="E24" i="52"/>
  <c r="E23" i="52"/>
  <c r="E22" i="52"/>
  <c r="E21" i="52"/>
  <c r="E20" i="52"/>
  <c r="K61" i="51"/>
  <c r="J61" i="51"/>
  <c r="I61" i="51"/>
  <c r="H61" i="51"/>
  <c r="G61" i="51"/>
  <c r="F61" i="51"/>
  <c r="K60" i="51"/>
  <c r="J60" i="51"/>
  <c r="I60" i="51"/>
  <c r="H60" i="51"/>
  <c r="G60" i="51"/>
  <c r="E59" i="51"/>
  <c r="E58" i="51"/>
  <c r="E57" i="51"/>
  <c r="E56" i="51"/>
  <c r="E55" i="51"/>
  <c r="E54" i="51"/>
  <c r="E53" i="51"/>
  <c r="E52" i="51"/>
  <c r="E51" i="51"/>
  <c r="E50" i="51"/>
  <c r="E49" i="51"/>
  <c r="E48" i="51"/>
  <c r="E47" i="51"/>
  <c r="E46" i="51"/>
  <c r="E45" i="51"/>
  <c r="E44" i="51"/>
  <c r="E43" i="51"/>
  <c r="F42" i="51"/>
  <c r="E42" i="51" s="1"/>
  <c r="E41" i="51"/>
  <c r="E40" i="51"/>
  <c r="E39" i="51"/>
  <c r="E38" i="51"/>
  <c r="E37" i="51"/>
  <c r="E36" i="51"/>
  <c r="E35" i="51"/>
  <c r="E34" i="51"/>
  <c r="E33" i="51"/>
  <c r="E32" i="51"/>
  <c r="E31" i="51"/>
  <c r="E30" i="51"/>
  <c r="E29" i="51"/>
  <c r="E28" i="51"/>
  <c r="E27" i="51"/>
  <c r="E26" i="51"/>
  <c r="E25" i="51"/>
  <c r="E24" i="51"/>
  <c r="E23" i="51"/>
  <c r="E22" i="51"/>
  <c r="E21" i="51"/>
  <c r="E20" i="51"/>
  <c r="E19" i="51"/>
  <c r="E18" i="51"/>
  <c r="F60" i="51" l="1"/>
  <c r="E60" i="51"/>
  <c r="E61" i="51"/>
  <c r="E36" i="52"/>
  <c r="E37" i="52"/>
  <c r="D186" i="21"/>
  <c r="D185" i="21"/>
  <c r="D92" i="30" l="1"/>
  <c r="D91" i="30"/>
  <c r="G91" i="30"/>
  <c r="F91" i="30"/>
  <c r="G185" i="21" l="1"/>
  <c r="F185" i="21"/>
  <c r="G186" i="21"/>
  <c r="F186" i="21"/>
  <c r="G24" i="50" l="1"/>
  <c r="F24" i="50"/>
  <c r="G23" i="50"/>
  <c r="F23" i="50"/>
  <c r="E22" i="50"/>
  <c r="E21" i="50"/>
  <c r="E20" i="50"/>
  <c r="E19" i="50"/>
  <c r="E18" i="50"/>
  <c r="E24" i="50" s="1"/>
  <c r="E17" i="50"/>
  <c r="E23" i="50" l="1"/>
  <c r="G62" i="30"/>
  <c r="G92" i="30" s="1"/>
  <c r="E61" i="30"/>
  <c r="E60" i="30"/>
  <c r="E59" i="30"/>
  <c r="E38" i="30"/>
  <c r="E37" i="30"/>
  <c r="E36" i="30"/>
  <c r="E35" i="30"/>
  <c r="F62" i="30" l="1"/>
  <c r="F92" i="30" s="1"/>
  <c r="E160" i="21"/>
  <c r="E159" i="21"/>
  <c r="E158" i="21"/>
  <c r="E157" i="21"/>
  <c r="E156" i="21"/>
  <c r="E155" i="21"/>
  <c r="E154" i="21"/>
  <c r="E153" i="21"/>
  <c r="E152" i="21"/>
  <c r="E151" i="21"/>
  <c r="E150" i="21"/>
  <c r="E149" i="21"/>
  <c r="E148" i="21"/>
  <c r="E147" i="21"/>
  <c r="E146" i="21"/>
  <c r="E145" i="21"/>
  <c r="E118" i="21"/>
  <c r="E117" i="21"/>
  <c r="E116" i="21"/>
  <c r="E115" i="21"/>
  <c r="E62" i="30" l="1"/>
  <c r="E66" i="21"/>
  <c r="E65" i="21"/>
  <c r="E79" i="30" l="1"/>
  <c r="E76" i="30"/>
  <c r="E75" i="30"/>
  <c r="E74" i="30"/>
  <c r="E73" i="30"/>
  <c r="E78" i="30"/>
  <c r="E64" i="30" l="1"/>
  <c r="E63" i="30"/>
  <c r="E139" i="21" l="1"/>
  <c r="E161" i="21" l="1"/>
  <c r="E23" i="21" l="1"/>
  <c r="E90" i="30" l="1"/>
  <c r="E89" i="30"/>
  <c r="E88" i="30"/>
  <c r="E87" i="30"/>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86" i="30" l="1"/>
  <c r="E85" i="30"/>
  <c r="E84" i="30"/>
  <c r="E83" i="30"/>
  <c r="E82" i="30"/>
  <c r="E81" i="30"/>
  <c r="E80" i="30"/>
  <c r="E77" i="30"/>
  <c r="E72" i="30"/>
  <c r="E71" i="30"/>
  <c r="E70" i="30"/>
  <c r="E69" i="30"/>
  <c r="E68" i="30"/>
  <c r="E67" i="30"/>
  <c r="E66" i="30"/>
  <c r="E65" i="30"/>
  <c r="E58" i="30"/>
  <c r="E57" i="30"/>
  <c r="E56" i="30"/>
  <c r="E55" i="30"/>
  <c r="E54" i="30"/>
  <c r="E53" i="30"/>
  <c r="E52" i="30" l="1"/>
  <c r="E51" i="30"/>
  <c r="E50" i="30"/>
  <c r="E49" i="30"/>
  <c r="E48" i="30"/>
  <c r="E47" i="30"/>
  <c r="E46" i="30"/>
  <c r="E45" i="30"/>
  <c r="E44" i="30"/>
  <c r="E43" i="30"/>
  <c r="E42" i="30"/>
  <c r="E41" i="30"/>
  <c r="E40" i="30"/>
  <c r="E39" i="30"/>
  <c r="E34" i="30"/>
  <c r="E33" i="30"/>
  <c r="E32" i="30"/>
  <c r="E31" i="30"/>
  <c r="E30" i="30"/>
  <c r="E29" i="30"/>
  <c r="E28" i="30"/>
  <c r="E27" i="30"/>
  <c r="E26" i="30"/>
  <c r="E25" i="30"/>
  <c r="E24" i="30"/>
  <c r="E23" i="30"/>
  <c r="E22" i="30"/>
  <c r="E21" i="30"/>
  <c r="E20" i="30"/>
  <c r="E19" i="30"/>
  <c r="E18" i="30"/>
  <c r="E92" i="30" s="1"/>
  <c r="E144" i="21"/>
  <c r="E143" i="21"/>
  <c r="E142" i="21"/>
  <c r="E141" i="21"/>
  <c r="E140" i="21"/>
  <c r="E138" i="21"/>
  <c r="E137" i="21"/>
  <c r="E136" i="21"/>
  <c r="E135" i="21"/>
  <c r="E134" i="21"/>
  <c r="E133" i="21"/>
  <c r="E132" i="21"/>
  <c r="E131" i="21"/>
  <c r="E130" i="21"/>
  <c r="E129" i="21"/>
  <c r="E128" i="21"/>
  <c r="E127" i="21"/>
  <c r="E126" i="21"/>
  <c r="E125" i="21"/>
  <c r="E124" i="21"/>
  <c r="E123" i="21"/>
  <c r="E122" i="21"/>
  <c r="E121" i="21"/>
  <c r="E120" i="21"/>
  <c r="E119"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22" i="21"/>
  <c r="E21" i="21"/>
  <c r="E36" i="21"/>
  <c r="E35" i="21"/>
  <c r="E34" i="21"/>
  <c r="E33" i="21"/>
  <c r="E32" i="21"/>
  <c r="E31" i="21"/>
  <c r="E30" i="21"/>
  <c r="E29" i="21"/>
  <c r="E28" i="21"/>
  <c r="E27" i="21"/>
  <c r="E26" i="21"/>
  <c r="E25" i="21"/>
  <c r="E24" i="21"/>
  <c r="E20" i="21"/>
  <c r="E19" i="21"/>
  <c r="E18" i="21"/>
  <c r="E186" i="21" l="1"/>
  <c r="E17" i="30"/>
  <c r="E91" i="30" s="1"/>
  <c r="E17" i="21" l="1"/>
  <c r="E185" i="21" s="1"/>
</calcChain>
</file>

<file path=xl/comments1.xml><?xml version="1.0" encoding="utf-8"?>
<comments xmlns="http://schemas.openxmlformats.org/spreadsheetml/2006/main">
  <authors>
    <author>alcaldia</author>
  </authors>
  <commentList>
    <comment ref="A79"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Luffi</author>
    <author>alcaldia</author>
  </authors>
  <commentList>
    <comment ref="A30" authorId="0" shapeId="0">
      <text>
        <r>
          <rPr>
            <b/>
            <sz val="9"/>
            <color indexed="81"/>
            <rFont val="Tahoma"/>
            <family val="2"/>
          </rPr>
          <t>YefersonAseguramien:</t>
        </r>
        <r>
          <rPr>
            <sz val="9"/>
            <color indexed="81"/>
            <rFont val="Tahoma"/>
            <family val="2"/>
          </rPr>
          <t xml:space="preserve">
ROBERTO ojo en poai tien act politik publik de part. Social </t>
        </r>
      </text>
    </comment>
    <comment ref="A32" authorId="0" shapeId="0">
      <text>
        <r>
          <rPr>
            <b/>
            <sz val="9"/>
            <color indexed="81"/>
            <rFont val="Tahoma"/>
            <family val="2"/>
          </rPr>
          <t>YefersonAseguramien:</t>
        </r>
        <r>
          <rPr>
            <sz val="9"/>
            <color indexed="81"/>
            <rFont val="Tahoma"/>
            <family val="2"/>
          </rPr>
          <t xml:space="preserve">
JOHANNA ROCIO Y FRA EN POAI LA ACT. ES REALIZAR 2 CICLOS Y PROCESOS DE MEJOR………...</t>
        </r>
      </text>
    </comment>
    <comment ref="A34" authorId="0" shapeId="0">
      <text>
        <r>
          <rPr>
            <b/>
            <sz val="9"/>
            <color indexed="81"/>
            <rFont val="Tahoma"/>
            <family val="2"/>
          </rPr>
          <t>YefersonAseguramien:</t>
        </r>
        <r>
          <rPr>
            <sz val="9"/>
            <color indexed="81"/>
            <rFont val="Tahoma"/>
            <family val="2"/>
          </rPr>
          <t xml:space="preserve">
DAVID
</t>
        </r>
      </text>
    </comment>
    <comment ref="A36" authorId="0" shapeId="0">
      <text>
        <r>
          <rPr>
            <b/>
            <sz val="9"/>
            <color indexed="81"/>
            <rFont val="Tahoma"/>
            <family val="2"/>
          </rPr>
          <t>YefersonAseguramien:</t>
        </r>
        <r>
          <rPr>
            <sz val="9"/>
            <color indexed="81"/>
            <rFont val="Tahoma"/>
            <family val="2"/>
          </rPr>
          <t xml:space="preserve">
JENNY PAOLA</t>
        </r>
      </text>
    </comment>
    <comment ref="A38" authorId="0" shapeId="0">
      <text>
        <r>
          <rPr>
            <b/>
            <sz val="9"/>
            <color indexed="81"/>
            <rFont val="Tahoma"/>
            <family val="2"/>
          </rPr>
          <t>YefersonAseguramien:</t>
        </r>
        <r>
          <rPr>
            <sz val="9"/>
            <color indexed="81"/>
            <rFont val="Tahoma"/>
            <family val="2"/>
          </rPr>
          <t xml:space="preserve">
EDWIN Y KAREN</t>
        </r>
      </text>
    </comment>
    <comment ref="A40" authorId="0" shapeId="0">
      <text>
        <r>
          <rPr>
            <b/>
            <sz val="9"/>
            <color indexed="81"/>
            <rFont val="Tahoma"/>
            <family val="2"/>
          </rPr>
          <t>YefersonAseguramien:</t>
        </r>
        <r>
          <rPr>
            <sz val="9"/>
            <color indexed="81"/>
            <rFont val="Tahoma"/>
            <family val="2"/>
          </rPr>
          <t xml:space="preserve">
% AUDITORES</t>
        </r>
      </text>
    </comment>
    <comment ref="A42" authorId="0" shapeId="0">
      <text>
        <r>
          <rPr>
            <b/>
            <sz val="9"/>
            <color indexed="81"/>
            <rFont val="Tahoma"/>
            <family val="2"/>
          </rPr>
          <t>YefersonAseguramien:</t>
        </r>
        <r>
          <rPr>
            <sz val="9"/>
            <color indexed="81"/>
            <rFont val="Tahoma"/>
            <family val="2"/>
          </rPr>
          <t xml:space="preserve">
NAKARIT Y JULY MESA</t>
        </r>
      </text>
    </comment>
    <comment ref="A44" authorId="0" shapeId="0">
      <text>
        <r>
          <rPr>
            <b/>
            <sz val="9"/>
            <color indexed="81"/>
            <rFont val="Tahoma"/>
            <family val="2"/>
          </rPr>
          <t>YefersonAseguramien:</t>
        </r>
        <r>
          <rPr>
            <sz val="9"/>
            <color indexed="81"/>
            <rFont val="Tahoma"/>
            <family val="2"/>
          </rPr>
          <t xml:space="preserve">
PAOLA GALLO</t>
        </r>
      </text>
    </comment>
    <comment ref="A46" authorId="0" shapeId="0">
      <text>
        <r>
          <rPr>
            <b/>
            <sz val="9"/>
            <color indexed="81"/>
            <rFont val="Tahoma"/>
            <family val="2"/>
          </rPr>
          <t>YefersonAseguramien:</t>
        </r>
        <r>
          <rPr>
            <sz val="9"/>
            <color indexed="81"/>
            <rFont val="Tahoma"/>
            <family val="2"/>
          </rPr>
          <t xml:space="preserve">
ERIKA JULIETH E IGNACIO</t>
        </r>
      </text>
    </comment>
    <comment ref="A48" authorId="1" shapeId="0">
      <text>
        <r>
          <rPr>
            <b/>
            <sz val="9"/>
            <color indexed="81"/>
            <rFont val="Tahoma"/>
            <family val="2"/>
          </rPr>
          <t>Luffi:</t>
        </r>
        <r>
          <rPr>
            <sz val="9"/>
            <color indexed="81"/>
            <rFont val="Tahoma"/>
            <family val="2"/>
          </rPr>
          <t xml:space="preserve">
JABLEYDY</t>
        </r>
      </text>
    </comment>
    <comment ref="A50" authorId="0" shapeId="0">
      <text>
        <r>
          <rPr>
            <b/>
            <sz val="9"/>
            <color indexed="81"/>
            <rFont val="Tahoma"/>
            <family val="2"/>
          </rPr>
          <t>YefersonAseguramien:</t>
        </r>
        <r>
          <rPr>
            <sz val="9"/>
            <color indexed="81"/>
            <rFont val="Tahoma"/>
            <family val="2"/>
          </rPr>
          <t xml:space="preserve">
LEONIDAS</t>
        </r>
      </text>
    </comment>
    <comment ref="A52" authorId="0" shapeId="0">
      <text>
        <r>
          <rPr>
            <b/>
            <sz val="9"/>
            <color indexed="81"/>
            <rFont val="Tahoma"/>
            <family val="2"/>
          </rPr>
          <t>YefersonAseguramien:</t>
        </r>
        <r>
          <rPr>
            <sz val="9"/>
            <color indexed="81"/>
            <rFont val="Tahoma"/>
            <family val="2"/>
          </rPr>
          <t xml:space="preserve">
JULY MESA</t>
        </r>
      </text>
    </comment>
    <comment ref="Q56" authorId="2" shapeId="0">
      <text>
        <r>
          <rPr>
            <b/>
            <sz val="9"/>
            <color indexed="81"/>
            <rFont val="Tahoma"/>
            <family val="2"/>
          </rPr>
          <t>alcaldia:</t>
        </r>
        <r>
          <rPr>
            <sz val="9"/>
            <color indexed="81"/>
            <rFont val="Tahoma"/>
            <family val="2"/>
          </rPr>
          <t xml:space="preserve">
SGP</t>
        </r>
      </text>
    </comment>
    <comment ref="Q57" authorId="2" shapeId="0">
      <text>
        <r>
          <rPr>
            <b/>
            <sz val="9"/>
            <color indexed="81"/>
            <rFont val="Tahoma"/>
            <family val="2"/>
          </rPr>
          <t>alcaldia:</t>
        </r>
        <r>
          <rPr>
            <sz val="9"/>
            <color indexed="81"/>
            <rFont val="Tahoma"/>
            <family val="2"/>
          </rPr>
          <t xml:space="preserve">
DPTO</t>
        </r>
      </text>
    </comment>
  </commentList>
</comments>
</file>

<file path=xl/comments3.xml><?xml version="1.0" encoding="utf-8"?>
<comments xmlns="http://schemas.openxmlformats.org/spreadsheetml/2006/main">
  <authors>
    <author>YefersonAseguramien</author>
  </authors>
  <commentList>
    <comment ref="A24" authorId="0" shapeId="0">
      <text>
        <r>
          <rPr>
            <b/>
            <sz val="9"/>
            <color indexed="81"/>
            <rFont val="Tahoma"/>
            <family val="2"/>
          </rPr>
          <t>YefersonAseguramien:</t>
        </r>
        <r>
          <rPr>
            <sz val="9"/>
            <color indexed="81"/>
            <rFont val="Tahoma"/>
            <family val="2"/>
          </rPr>
          <t xml:space="preserve">
GESTORES , LADY Y EL ING EVASION</t>
        </r>
      </text>
    </comment>
    <comment ref="A26" authorId="0" shapeId="0">
      <text>
        <r>
          <rPr>
            <b/>
            <sz val="9"/>
            <color indexed="81"/>
            <rFont val="Tahoma"/>
            <family val="2"/>
          </rPr>
          <t>YefersonAseguramien:</t>
        </r>
        <r>
          <rPr>
            <sz val="9"/>
            <color indexed="81"/>
            <rFont val="Tahoma"/>
            <family val="2"/>
          </rPr>
          <t xml:space="preserve">
MARIBEL</t>
        </r>
      </text>
    </comment>
    <comment ref="A28" authorId="0" shapeId="0">
      <text>
        <r>
          <rPr>
            <b/>
            <sz val="9"/>
            <color indexed="81"/>
            <rFont val="Tahoma"/>
            <family val="2"/>
          </rPr>
          <t>YefersonAseguramien:</t>
        </r>
        <r>
          <rPr>
            <sz val="9"/>
            <color indexed="81"/>
            <rFont val="Tahoma"/>
            <family val="2"/>
          </rPr>
          <t xml:space="preserve">
OSKAR, EDNA. CASTRO Y BERMUDEZ</t>
        </r>
      </text>
    </comment>
  </commentList>
</comments>
</file>

<file path=xl/sharedStrings.xml><?xml version="1.0" encoding="utf-8"?>
<sst xmlns="http://schemas.openxmlformats.org/spreadsheetml/2006/main" count="1104" uniqueCount="570">
  <si>
    <t>SECRETARÍA / ENTIDAD: SALUD                                        GRUPO: SALUD PUBLICA</t>
  </si>
  <si>
    <t xml:space="preserve">RELACION DE CONTRATOS Y CONVENIOS </t>
  </si>
  <si>
    <t>OBJETO</t>
  </si>
  <si>
    <t>VALOR</t>
  </si>
  <si>
    <t>PRINCIPALES ACTIVIDADES</t>
  </si>
  <si>
    <t>UNIDAD DE MEDIDA</t>
  </si>
  <si>
    <t>CANT.</t>
  </si>
  <si>
    <t>COSTO TOTAL ( MILES DE PESOS)</t>
  </si>
  <si>
    <t>PROGRAMACION (dd/mm/aa)</t>
  </si>
  <si>
    <t>INDICADORES DE GESTION</t>
  </si>
  <si>
    <t>INDICE FISICO</t>
  </si>
  <si>
    <t>INDICE INVERSION</t>
  </si>
  <si>
    <t>EFICIENCIA</t>
  </si>
  <si>
    <t>R.P.</t>
  </si>
  <si>
    <t>SGP</t>
  </si>
  <si>
    <t xml:space="preserve">INICIO </t>
  </si>
  <si>
    <t>TERMINACION</t>
  </si>
  <si>
    <t>P</t>
  </si>
  <si>
    <t>E</t>
  </si>
  <si>
    <t>TOTAL</t>
  </si>
  <si>
    <t>METAS DE RESULTADO</t>
  </si>
  <si>
    <t>METAS DE PRODUCTO</t>
  </si>
  <si>
    <t>SECRETARIO DESPACHO / GERENTE</t>
  </si>
  <si>
    <t>NOMBRE / No</t>
  </si>
  <si>
    <t xml:space="preserve">TOTAL </t>
  </si>
  <si>
    <t>OTROS-COLJUEGOS</t>
  </si>
  <si>
    <t xml:space="preserve">FIRMA: </t>
  </si>
  <si>
    <t>CANTIDAD</t>
  </si>
  <si>
    <t>FUENTES DE FINANCIACION</t>
  </si>
  <si>
    <t>COLJUEGOS</t>
  </si>
  <si>
    <t>OTROS</t>
  </si>
  <si>
    <t>TOTAL  PLAN  DE  ACCION</t>
  </si>
  <si>
    <t>FIRMA</t>
  </si>
  <si>
    <t>p</t>
  </si>
  <si>
    <t>SECRETARÍA:  SALUD</t>
  </si>
  <si>
    <t>RELACION DE CONTRATOS Y/O CONVENIOS</t>
  </si>
  <si>
    <t>RP</t>
  </si>
  <si>
    <t>META DE RESULTADO</t>
  </si>
  <si>
    <t>META DE PRODUCTO</t>
  </si>
  <si>
    <t>COSTO TOTAL PROGRAMADO       (MILES DE PESOS)</t>
  </si>
  <si>
    <t>FUENTES DE FINANCIACION ( EN MILES DE $)</t>
  </si>
  <si>
    <t>DPTO</t>
  </si>
  <si>
    <t xml:space="preserve">SECRETARIO DESPACHO/GERENTE </t>
  </si>
  <si>
    <t>prog / ejecu</t>
  </si>
  <si>
    <t>ADRESS</t>
  </si>
  <si>
    <t>NOMBRE:  JOHANNA XIMENA ARANDA RIVERA</t>
  </si>
  <si>
    <t>SE RELACIONAN EN UN ADJUNTO</t>
  </si>
  <si>
    <t>NOMBRE:  JOHANA XIMENA ARANDA RIVERA</t>
  </si>
  <si>
    <t>DISEÑAR, PRODUCIR Y DIVULGAR UN MENSAJE RADIAL, PERIFONEO Y/O ANUNCIO PUBLICITARIO EN MATERIAL POP (VALLAS, FLAYERS, PENDONES, PASACALLES) Y/O DIGITALES PARA PROMOVER EL USO EFICIENTE Y RACIONAL DEL AGUA EN EL AMBITO RURAL Y URBANO</t>
  </si>
  <si>
    <t>REALIZAR UN SEGUIMIENTO AL CUMPLIMIENTO DE LOS PLANES DE MEJORAMIENTO DE LOS 32 MAPAS DE RIESGO DE LA CALIDAD DEL AGUA PARA CONSUMO SEGÚN RESOLUCION 129 DEL 26 DE DICIEMBRE DE 2019 DEL MUNICIPIO DE IBAGUÉ</t>
  </si>
  <si>
    <t>REALIZAR UNA ASISTENCIA TÉCNICA DIRIGIDA AL TALENTO HUMANO DE  LA ESE DEL MUNICIPIO DE IBAGUE ENFOCADA EN LOS DIEZ OBJETIVOS PARA LA IMPLEMENTACIÓN DEL PROGRAMA HOSPITAL VERDE</t>
  </si>
  <si>
    <t>DISEÑAR, PRODUCIR Y DIVULGAR UN MENSAJE RADIAL, PERIFONEO Y/O ANUNCIO PUBLICITARIO EN MATERIAL POP (VALLAS, FLAYERS, PENDONES, PASACALLES) Y/O DIGITALES PARA PROMOVER LAS BUENAS PRACTICAS SANITARIAS EN LOS ESTABLECIMIENTOS (EXCEPTO LOS QUE MANIPULAN, PROCESAN Y COMERCIALIZAN ALIMENTOS Y CLINICAS Y CONSULTORIOS VETERINARIOS Y AFINES) Y PISCINAS QUE LO REQUIERA DEL MUNICIPIO DE IBAGUÉ.</t>
  </si>
  <si>
    <t>REALIZAR LA INSPECCIÓN, VIGILANCIA Y CONTROL AL 100% DE LAS PISCINAS DEL MUNICIPIO DE IBAGUÉ QUE LO SOLICITE Y EMITIR EL CONCEPTO SANITARIO.</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</si>
  <si>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</si>
  <si>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</si>
  <si>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REALIZAR ASISTENCIA TECNICA A 26 EPS EPS/IPS (11 EPS Y 15 IPS) EN LA IMPLEMENTACION DE LA RUTA DE PROMOCION Y MANTENIMIENTO DE LA SALUD EN EL COMPONENTE DE SALUD ORAL</t>
  </si>
  <si>
    <t>REALIZAR ASISTENCIA TECNICA A 26  EPS E IPS  SOBRE LOS LINEAMIENTOS PARA LA IMPLEMENTACION DE LA RUTA DE PROMOCION Y MANTENIMIENTO EN LAS INTERVENCIONES DE DETECCION TEMPRANA DE CANCER DE MAMA</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</si>
  <si>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</si>
  <si>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</si>
  <si>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</si>
  <si>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</si>
  <si>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REALIZAR ASISTENCIA TÉCNICA AL TALENTO HUMANO 26 EPS E IPS SOBRE LA GUÍA DE ATENCIÓN DE BAJO PESO AL NACER</t>
  </si>
  <si>
    <t>REALIZAR UNA ESTRATEGIA DE INFORMACIÓN Y EDUCACIÓN A LA COMUNIDAD EN GENERAL SOBRE ALIMENTACIÓN SALUDABLE</t>
  </si>
  <si>
    <t>REALIZAR  2 REUNIONES  DE SEGUIMIENTO A LAS DOS UNIDADES INFORMATIVAS ( TERMINAL Y AEROPUERTO ) SOBRE EL REGLAMENTO SANITARIO INTERNACIONAL</t>
  </si>
  <si>
    <t>REALIZAR VIGILANCIA EPIDEMIOLOGICA DE LOS EVENTOS DE INTERES EN SALUD Y GESTIÓN DE CASOS A NIVEL COMUNITARIO</t>
  </si>
  <si>
    <t>REALIZAR ASISTENCIAS TECNICAS A 27 IPS/EAPB (10 EAPB Y 17 IPS) EN LA IMPLEMENTACIÓN DE LA RUTA  PROMOCION Y MANTENIMIENTO DE LA SALUD EN EL CURSO DE VIDA DE PRIMERA INFANCIA E INFANCIA</t>
  </si>
  <si>
    <t>REALIZAR  INSPECCIÓN Y VIGILANCIA A 27 IPS/EAPB (10 EAPB Y 17 IPS)  EN EL CUMPLIMIENTO DE LAS GUIAS DE PRACTICA CLINICA Y ESTRATEGIAS DE ATENCION PRIMARIA PARA LA PREVENCION, MANEJO Y CONTROL DE LA IRA</t>
  </si>
  <si>
    <t>DISEÑAR, PRODUCIR Y DIVULGAR UN MENSAJE RADIAL, PERIFONEO Y/O ANUNCIO PUBLICITARIO EN MATERIAL POP (VALLAS, FLAYERS, PENDONES, PASACALLES) Y/O DIGITALES PARA INFORMAR LAS ACCIONES DE PROMOCION Y PREVENCION DE EDA EN LA POBLACION DEL AMBITO RURAL Y URBANO</t>
  </si>
  <si>
    <t>DESARROLLAR UN PROGRAMA DE FORTALECIMIENTO DE FACTORES PROTECTORES PARA LAS COMUNIDADES ÉTNICAS QUE VIVEN EN EL MUNICIPIO DE IBAGUE</t>
  </si>
  <si>
    <t>CAPACITAR AL 80% DEL TALENTO HUMANO DE 10 IPS DEL MUNCIPIO   EN LAS GUIAS DE PRACTICA CLINICA DE LA ESTRATEGIA  MHGAP</t>
  </si>
  <si>
    <t>DESARROLLAR ANUALMENTE TRES CICLOS DE INTERVENCIÓN A POBLACIÓN VICTIMA DEL CONFLICTO ARMADO QUE LO REQUIERA EN LAS DIFERENTES MODALIDADES DEL PAPSIVI</t>
  </si>
  <si>
    <t>REALIZAR ASISTENCIA TECNICA A LAS 57 UPGD DEL MUNICIPIO EN LA OPERATIVIDAD Y REPORTE DEL SIVIGILA</t>
  </si>
  <si>
    <t>REALIZAR SEGUIMIENTO AL 100% DE INVESTIGACIONES EPIDEIMIOLIGICAS DE CAMPO DE ACUERDO CON LOS LINEAMIENTOS DEL INS</t>
  </si>
  <si>
    <t>REALIZACION DEL 100% DE LAS UNIDADES DE ANALISIS DE LOS EVENTOS DE INTERES EN SALUD PUBLICA DE ACUERDO CON LOS LINEAMIENTOS DEL INS</t>
  </si>
  <si>
    <t xml:space="preserve">SEGUIMIENTO AL 100% DE LA PLANEACION EN SALUD PUBLICA </t>
  </si>
  <si>
    <t xml:space="preserve">REALIZAR LA PLANEACION, PROGRAMACION, ADQUISICION, ALMACENAMIENTO, CONTROL DE LA DISPONIBILIDAD, DISTRIBUCION Y DISPOSICION FINAL DE LOS BIOLOGICOS E INSUMOS DEL PROGRAMA AMPLIADO DE INMUNIZACIONES PARA EL MUNICIPIO.  </t>
  </si>
  <si>
    <t>GESTIONAR MENSUALMENTE EL SEGUIMIENTO NOMINAL DE LA VACUNACION DE LA POBLACION OBJETO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</si>
  <si>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</si>
  <si>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</si>
  <si>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REALIZAR SEGUIMIENTO AL 100% DE LOS CASOS NUEVOS REPORTADOS CON DIAGNOSTICO DE TUBERCULOSIS CON RESIDENCIA EN IBAGUE SOBRE LA OPORTUNIDAD, ACCESIBILIDAD Y CALIDAD DE LA ATENCION</t>
  </si>
  <si>
    <t xml:space="preserve">DETERMINAR EL COMPORTAMIENTO Y LOS CICLOS DEL AEDES AEGYPTI, ASI COMO LA DELIMITACION GEOGRAFICA Y CARACTERISTICAS DE LAS AREAS TANTO AMBIENTALES COMO SOCIODEMOGRAFICAS DE LOS FOCOS IDENTIFICADOS EN LAS 13 COMUNAS DEL MUNICIPIO DE IBAGUE. </t>
  </si>
  <si>
    <t>DISEÑAR, PRODUCIR Y DIVULGAR UN MENSAJE RADIAL, PERIFONEO Y/O ANUNCIO PUBLICITARIO EN MATERIAL POP (VALLAS, FLAYERS, PENDONES, PASACALLES)  PARA PROMOVER LAS ACCIONES DE PROMOCION Y PREVENCION DE LA LEISHMANISIS CUTANEA EN LA POBLACION DE AREA RURAL Y RURAL DISPERSA</t>
  </si>
  <si>
    <t>REALIZAR AL 100% LAS VISITAS DE INSPECCION, VIGILANCIA Y CONTROL, A ESTABLECIMIENTOS VETERINARIOS (CLINICAS, CONSULTORIOS Y AFINES) QUE SOLICITEN CONCEPTO SANITARIO CON SOPORTE EN LA  LEY 9/1979. ACORDE A LOS LINEAMIENTOS DADOS POR EL MSPS.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</si>
  <si>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</si>
  <si>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SECTOR: SALUD; SALUD Y PROTECCIÓN SOCIAL</t>
  </si>
  <si>
    <r>
      <t>PROG</t>
    </r>
    <r>
      <rPr>
        <b/>
        <sz val="11"/>
        <rFont val="Calibri"/>
        <family val="2"/>
        <scheme val="minor"/>
      </rPr>
      <t xml:space="preserve">  EJEC</t>
    </r>
  </si>
  <si>
    <r>
      <t>PROG</t>
    </r>
    <r>
      <rPr>
        <b/>
        <sz val="11"/>
        <color theme="1"/>
        <rFont val="Calibri"/>
        <family val="2"/>
        <scheme val="minor"/>
      </rPr>
      <t xml:space="preserve">  EJEC</t>
    </r>
  </si>
  <si>
    <t>INDICADOR</t>
  </si>
  <si>
    <t>PLANEADO</t>
  </si>
  <si>
    <t>EJECUTADO</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</si>
  <si>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</si>
  <si>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</si>
  <si>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</si>
  <si>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</si>
  <si>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</si>
  <si>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</si>
  <si>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</si>
  <si>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Incrementar a 50% el número de establecimientos vigilados y controlados con concepto favorable.</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</si>
  <si>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</si>
  <si>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</si>
  <si>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</si>
  <si>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</si>
  <si>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</si>
  <si>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</si>
  <si>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</si>
  <si>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Número de estrategias</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</si>
  <si>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</si>
  <si>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</si>
  <si>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</si>
  <si>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</si>
  <si>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</si>
  <si>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Disminuir a 165 la tasa de mortalidad ajustada por enfermedades del sistema circulatorio al 2023 en el municipio de Ibagué</t>
  </si>
  <si>
    <t>Disminuir la tasa de mortalidad ajustada por tumor maligno de mama a 14 por cada 100.000 mujeres al 2023 en el municipio de Ibagué</t>
  </si>
  <si>
    <t>Disminuir la tasa de mortalidad ajustada por tumor maligno de próstata a 16 al 2023</t>
  </si>
  <si>
    <t>Disminuir la tasa de mortalidad por tumor maligno del cuello del útero a 9,5 al 2023 en el municipio de Ibagué</t>
  </si>
  <si>
    <t>Implementar en un 25% la política pública de la dimensión vida saludable y condiciones no transmisibles (Cód KPT 1905031)</t>
  </si>
  <si>
    <t>Implementar estrategia integral de atención de desarrollo de capacidades al talento humano, seguimiento y promoción de la ruta de acciones de prevención para la detección temprana de cáncer de mama (Cód KPT 1905019)</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</si>
  <si>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</si>
  <si>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</si>
  <si>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</si>
  <si>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Porcentaje de política pública implementada</t>
  </si>
  <si>
    <t>Numero de EPS/IPS con estrategias implementadas</t>
  </si>
  <si>
    <t>Número de consultorios rosados en funcionamiento</t>
  </si>
  <si>
    <t>Aumentar el apoyo nutricional a NNA</t>
  </si>
  <si>
    <t>Aumentar el porcentaje de instituciones que reportan el SIVIGILA será del 98%</t>
  </si>
  <si>
    <t>Disminuirá el porcentaje de bajo peso al nacer al 6,8% en el municipio de Ibagué</t>
  </si>
  <si>
    <t xml:space="preserve">Desarrollar capacidades al Talento humano  de  las 27 IPS/EAPB (10 EAPB y 17 IPS) sobre la ruta de promoción y mantenimiento de la salud, guía de atención en salud  de desnutrición aguda </t>
  </si>
  <si>
    <t xml:space="preserve">Realizar seguimiento al 100% de los casos notificados al SIVIGILA de los niños con desnutrición aguda (Cód KPT 1903016) </t>
  </si>
  <si>
    <t xml:space="preserve">Desarrollar 1 estrategia en salud dirigida a la población general con el fin de promover los factores protectores y prevenir las acciones que conlleven a la presentación de enfermedades por malnutrición (Cód KPT 1905019) </t>
  </si>
  <si>
    <t>Desarrollar capacidades y procesos de vigilancia y control al 100% de los responsables de los establecimientos comerciales que procesen, manipulen y comercialicen alimentos que lo soliciten. (Cód KPT 1905019)</t>
  </si>
  <si>
    <t>Desarrollar una estrategia de capacidades al Talento humano, seguimiento y promover factores protectores de las 27 IPS/EAPB (10 EAPB y 17 IPS) sobre la guía de atención de bajo peso al nacer (Cód KPT 1905019)</t>
  </si>
  <si>
    <t>Número de IPS/EAPB con desarrollo de capacidades</t>
  </si>
  <si>
    <t>Porcentaje de seguimiento  de niños con desnutrición</t>
  </si>
  <si>
    <t xml:space="preserve">Porcentaje de establecimientos comerciales que procesen, manipulen y comercialicen alimentos con desarrollo de capacidades. </t>
  </si>
  <si>
    <t>Numero de IPS/ EAPB con desarrollo de capacidades</t>
  </si>
  <si>
    <t>Mantener la tasa de  mortalidad por exposición a fuerzas de la naturaleza en 0,2</t>
  </si>
  <si>
    <t>Mantener la tasa de  mortalidad por exposición a fuerzas de la naturaleza en 0,3</t>
  </si>
  <si>
    <t>Mantener la tasa de  mortalidad por exposición a fuerzas de la naturaleza en 0,4</t>
  </si>
  <si>
    <t xml:space="preserve">Operativizar el Sistema de Emergencia Médicas de Ibagué en cumplimiento del acuerdo 003 del 2 de marzo del 2018. (Cód KPT 1905029) </t>
  </si>
  <si>
    <t xml:space="preserve">Vigilar los dos puntos de entrada terrestre y aéreo en el cumplimiento del reglamento sanitario internacional (Cód KPT 1905029) </t>
  </si>
  <si>
    <t>Desarrollar 1 estrategia en salud dirigida a la población general con el fin de promover acciones para afrontar situaciones de emergencias (Cód KPT 1905019)</t>
  </si>
  <si>
    <t>Número de Sistema de Emergencia Medicas operativizadas</t>
  </si>
  <si>
    <t xml:space="preserve">Número puntos de entrada vigilados  </t>
  </si>
  <si>
    <t>Alcanzar el 95% de cobertura en todos los biológicos que hacen parte del esquema nacional del Programa Ampliado de Inmunizaciones.</t>
  </si>
  <si>
    <t>Alcanzar el 95% de Cobertura de vacunación de BCG en nacidos vivos</t>
  </si>
  <si>
    <t>Alcanzar el 95% de Cobertura de vacunación con pentavalente (DPT, HB) 3 dosis en niños y niñas menores de 1 año</t>
  </si>
  <si>
    <t>40 IPS/EAPB (16 IPS, 13 centros de salud y 11 EAPB) con cumplimiento del Programa Ampliado de Inmunizaciones en mínimo un 90%. (Cód KPT 1905027)</t>
  </si>
  <si>
    <t>Implementar el Programa ampliado de inmunizaciones para la Cobertura de vacunación de BCG en nacidos vivos (Cód KPT 1905027)</t>
  </si>
  <si>
    <t>Implementar el Programa ampliado de inmunizaciones para la Cobertura de vacunación con pentavalente (DPT, HB) 3 dosis en niños y niñas menores de 1 año (Cód KPT 1905027)</t>
  </si>
  <si>
    <t>Numero de IPS/EAPB con cumplimiento del 90% del PAI</t>
  </si>
  <si>
    <t xml:space="preserve">Número de programas ampliados de inmunizaciones implementados </t>
  </si>
  <si>
    <t>Al 2023 disminuir a 2,8 la tasa ajustada de mortalidad por tuberculosis en el municipio de Ibagué</t>
  </si>
  <si>
    <t>Disminuir a 0,1 la incidencia de mortalidad por dengue grave a 2023 en el municipio de Ibagué</t>
  </si>
  <si>
    <t>Disminuir a 1 la incidencia de leishmaniasis cutánea al 2023 en el municipio de Ibagué</t>
  </si>
  <si>
    <t>A 2023, se mantendrá en 0 la mortalidad por rabia humana</t>
  </si>
  <si>
    <t>A 2023, incrementar a 60% el número de establecimientos vigilados y controlados con concepto favorable.</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</si>
  <si>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</si>
  <si>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Realizar e implementar una estrategia en salud para el seguimiento y desarrollo de capacidades al 100% de los focos de vectores (dengue, zika, chikungunya)  (Cód KPT 1903038)</t>
  </si>
  <si>
    <t>Implementar estrategia integral de atención de desarrollo de capacidades al talento humano, seguimiento y promoción de acciones de prevención en las 27 IPS/EPS (10 EAPB y 17 IPS)  en guías de práctica clínica de leishmaniasis (Cód KPT 1903038)</t>
  </si>
  <si>
    <t>Implementar estrategia integral de atención de desarrollo de capacidades al talento humano, seguimiento y promoción de acciones de prevención en las 27 IPS/EPS (10 EAPB y 17 IPS)  en guías de práctica clínica de rabia humana (Cód KPT 1903038)</t>
  </si>
  <si>
    <t>Desarrollar capacidades y realizar la inspección, control y vigilancia al 100% de los responsables de los establecimientos veterinarios (clínicas, consultorios y afines) que lo soliciten. (Cód KPT 1903038)</t>
  </si>
  <si>
    <t>Número de IPS/EAPB con estrategias implementadas</t>
  </si>
  <si>
    <t>Porcentaje de focos con seguimiento</t>
  </si>
  <si>
    <t>Porcentaje de IPS/EAPB con desarrollo de la estrategia</t>
  </si>
  <si>
    <t>Porcentaje de establecimientos veterinarios (clínicas, consultorios y afines)  con desarrollo de capacidades</t>
  </si>
  <si>
    <t>Mantener la tasa de suicidios menor a 6,96 en el municipio de Ibagué</t>
  </si>
  <si>
    <t>Mantendrá la tasa de suicidios en niños y niñas de 6 a 11 años</t>
  </si>
  <si>
    <t>Mantendrá la tasa de suicidios en niños y niñas de 12 a 17 años</t>
  </si>
  <si>
    <t>Mantendrá la tasa de suicidios en niños y niñas de 18 a 28 años</t>
  </si>
  <si>
    <t xml:space="preserve">Aumentar la edad de inicio de consumo de sustancias psicoactivas a 14 años. </t>
  </si>
  <si>
    <t>Implementar la Política pública de Salud mental (Cód KPT 1905022)</t>
  </si>
  <si>
    <t>Implementar una estrategia colectiva para el fortalecimiento de relacionamiento parental dirigida a familias de 10 a 14 años (Cód KPT 1905020 - 1905021)</t>
  </si>
  <si>
    <t>Implementar una estrategia colectiva para el fortalecimiento de sentido de vida dirigida a adolescentes (Cód KPT 1905020 - 1905021)</t>
  </si>
  <si>
    <t>Implementar una estrategia colectiva para el fortalecimiento de factores protectores dirigida a jóvenes (Cód KPT 1905020 - 1905021)</t>
  </si>
  <si>
    <t>Implementar un plan territorial para la prevención de consumo de sustancias psicoactivas (Cód KPT 1905020)</t>
  </si>
  <si>
    <t>Numero de política pública implementadas</t>
  </si>
  <si>
    <t xml:space="preserve">Número de estrategias implementadas </t>
  </si>
  <si>
    <t>Número de planes territoriales implementados</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</si>
  <si>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</si>
  <si>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</si>
  <si>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Disminuirá la proporción de incidencia de violencia de genero a 68 en el municipio de Ibagué</t>
  </si>
  <si>
    <t>Mantendrá la Tasa de violencia contra niños y niñas de 0 a 5 años</t>
  </si>
  <si>
    <t>Mantendrá la Tasa de violencia de pareja cuando la víctima esta entre los 18 años y 28 años</t>
  </si>
  <si>
    <t>Mantendrá por debajo de 23,48 la razón de mortalidad materna en el Municipio de Ibagué</t>
  </si>
  <si>
    <t>Disminuir en 1 la incidencia de Sífilis congénita a 2023 en el municipio de Ibagué</t>
  </si>
  <si>
    <t>Disminuir la proporción de incidencia de VIH será menor a 26 en el municipio de Ibagué</t>
  </si>
  <si>
    <t>80% de implementación de la política pública de infancia y adolescencia</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</si>
  <si>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</si>
  <si>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Desarrollar 1 estrategia en salud dirigida a la población general con el fin de promover los factores protectores y prevenir las acciones que conlleven a una situación de violencia de genero de niños y niñas de 0 a 18 años (Cód KPT 1905022)</t>
  </si>
  <si>
    <t>Desarrollar 1 estrategia en salud dirigida a la población general con el fin de promover los factores protectores y prevenir las acciones que conlleven a una situación de violencia de género en personas entre los 18 años y 28 años (Cód KPT 1905022)</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</si>
  <si>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</si>
  <si>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Realizar seguimiento al 100% de los casos de sífilis gestacional y congénita notificados en el SIVIGILA (Cód KPT 1905021)</t>
  </si>
  <si>
    <t>Desarrollar 1 estrategia en salud dirigida a la población general con el fin de prevenir la aparición de la sífilis gestacional y congénita (Cód KPT 1905021)</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</si>
  <si>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</si>
  <si>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Adaptar los servicios de salud en atención diferenciada de adolescente y jóvenes en el marco de servicios amigables en 6  IPS en municipio de Ibagué (Cód KPT 1905030)</t>
  </si>
  <si>
    <t>Desarrollar capacidades al talento humano y realizar seguimiento en las 27 IPS/EAPB (10 EAPB y 17 IPS) en la ruta integral de promoción y mantenimiento de la salud en el curso de vida de adolescencia y juventud (Cód KPT 1905019)</t>
  </si>
  <si>
    <t xml:space="preserve">Adoptar una política pública de salud sexual y reproductiva según lineamientos del Ministerio de Salud y Protección Social.   (Cód KPT 1905021) </t>
  </si>
  <si>
    <t>Numero de IPS/EAPB con la estrategia implementada</t>
  </si>
  <si>
    <t xml:space="preserve">Número de estrategias </t>
  </si>
  <si>
    <t>Porcentaje de casos notificados al SIVIGILA con seguimiento</t>
  </si>
  <si>
    <t>Número de estrategias desarrolladas</t>
  </si>
  <si>
    <t>Numero de IPS con servicios de salud en atención diferenciada de adolescentes y jóvenes</t>
  </si>
  <si>
    <t xml:space="preserve">Número de políticas públicas adoptadas </t>
  </si>
  <si>
    <t>Disminuirá la tasa de mortalidad en la niñez a 35 por cada 1000 nacidos vivos en el municipio de Ibagué</t>
  </si>
  <si>
    <t>Disminuir la tasa de mortalidad por IRA en menores de cinco años será de 10,5 por cada 1000 nacidos vivos en el municipio de Ibagué</t>
  </si>
  <si>
    <t>Disminuir la tasa de mortalidad por EDA en menores de cinco años será de 1 por cada 1000 nacidos vivos en el municipio de Ibagué</t>
  </si>
  <si>
    <t>Garantizar la asistencia, atención y orientación a la población víctima del conflicto armado en el municipio de Ibagué</t>
  </si>
  <si>
    <t>A 2023, 3208 víctimas del conflicto armado habrán sido beneficiarias del programa de atención psicosocial para víctimas de conflicto armado PAPSIVI</t>
  </si>
  <si>
    <t>A 2023, el municipio de Ibagué contara con un plan de gestión de riesgo individual vigilado y gestión del riesgo colectivo implementado para personas en condición de discapacidad</t>
  </si>
  <si>
    <t>Implementar Plan de acción integral para la población en condiciones de vulnerabilidad</t>
  </si>
  <si>
    <t>Brindar Atención a 5.000 personas con discapacidad del área urbana y rural</t>
  </si>
  <si>
    <t>Beneficiar 27.000 adultos mayores en el marco de la implementación de la Política pública</t>
  </si>
  <si>
    <t>Implementar un plan de acción integral para la población étnica del municipio de Ibagué</t>
  </si>
  <si>
    <t>Desarrollar capacidades al talento humano, inspeccionar y vigilar a las 27 IPS/EAPB (10 EAPB y 17 IPS) en la implementación de la Ruta de Promoción y Mantenimiento de la Salud en el curso de vida de primera infancia e infancia (Cód KPT 1905019)</t>
  </si>
  <si>
    <t xml:space="preserve">Implementar una estrategia en salud dirigida a la población general con el objetivo que se fomenten las acciones protectoras y se prevengan las causales de mortalidad infantil (Cód KPT 1905019) </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</si>
  <si>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</si>
  <si>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</si>
  <si>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 xml:space="preserve">Implementar el programa de atención psicosocial para víctimas de conflicto armado PAPSIVI en sus 3 modalidades a 2000 personas (Cód KPT 1905022 - 1906030) </t>
  </si>
  <si>
    <t xml:space="preserve">Desarrollar capacidades del talento humano de 10 IPS en el programa de acción para superar las brechas en salud mental mhGAP. (Cód KPT 1905019) </t>
  </si>
  <si>
    <t xml:space="preserve">Desarrollar una estrategia en salud dirigida a víctimas de conflicto armado con el propósito de fortalecer las habilidades para la resolución alternativa de conflictos (Cód KPT 1905019 - 1905022) </t>
  </si>
  <si>
    <t>Implementar estrategia de acceso a servicios de salud e identificación temprana de tipos de discapacidad.</t>
  </si>
  <si>
    <t xml:space="preserve">Implementar a 385 familias con personas en condición de discapacidad la estrategia de Rehabilitación Basada en Comunidad RBC como proceso de desarrollo local inclusivo de carácter intersectorial (Cód KPT 1906030) </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</si>
  <si>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</si>
  <si>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</si>
  <si>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 xml:space="preserve">Implementar el sistema de información de registro de localización y caracterización de la población en condición de discapacidad (Cód KPT 1905015) </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</si>
  <si>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</si>
  <si>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 xml:space="preserve">Implementar una estrategia colectiva con enfoque diferencial dirigida a la población étnica residente en el municipio de Ibagué (Cód KPT 1905019) </t>
  </si>
  <si>
    <t>Número de personas víctimas del conflicto armado atendidas por PAPSIVI</t>
  </si>
  <si>
    <t>Numero de IPS con formación en programa de acción para superar las brechas en salud mental mhGAP.</t>
  </si>
  <si>
    <t>Número de estrategias implementadas</t>
  </si>
  <si>
    <t>Estrategia implementada </t>
  </si>
  <si>
    <t>Número de familias con personas en condición de discapacidad con estrategia de Rehabilitación Basada en Comunidad RBC</t>
  </si>
  <si>
    <t>Numero de IPS/EAPB con desarrollo de capacidades</t>
  </si>
  <si>
    <t xml:space="preserve">Numero de sistema de información de registro de localización y caracterización de la población en condición de discapacidad implementadas  </t>
  </si>
  <si>
    <t xml:space="preserve">Estrategia colectiva implementada </t>
  </si>
  <si>
    <t>El 70% de las IPS públicas y privadas habilitadas y priorizadas por el municipio fortalecidas en la prestación de servicios de salud con calidad.</t>
  </si>
  <si>
    <t>Vigilar el 100% de las EAPB que operan en el municipio de Ibagué</t>
  </si>
  <si>
    <t>Fortalecer los sistemas de calidad internos de la secretaria de saliud municipal</t>
  </si>
  <si>
    <t>Crear un centro de comando y control de la ciudad de Ibague</t>
  </si>
  <si>
    <t xml:space="preserve">Implementar una estrategia para el cumplimiento de los lineamientos nacionales del SIVIGILA (Cód KPT 1903001) </t>
  </si>
  <si>
    <t xml:space="preserve">Desarrollar una estrategia para fortalecer la prestación de servicios de salud con calidad en las IPS públicas y privadas del Municipio (Cód KPT 1903016) </t>
  </si>
  <si>
    <t xml:space="preserve">Ejecutar auditoría según los lineamientos de la Superintendencia de Salud al 100% de las EAPB autorizados a operar en el municipio de Ibagué (Cód KPT 1903016) </t>
  </si>
  <si>
    <t xml:space="preserve">Gestionar el 100% de los PQRS dirigidas a las EAPB que prestan atención en el municipio de Ibagué. (Cód KPT 1903028) </t>
  </si>
  <si>
    <t xml:space="preserve">Implementar una Política pública de Participación social y comunitaria en salud (Cód KPT 1905015) </t>
  </si>
  <si>
    <t>Fortalecimiento de los sistemas de gestión de calidad de la secretaria de salud municipal</t>
  </si>
  <si>
    <t>Implementar un centro de comando y control en salud de la ciudad de Ibagué. (Observatorio de Salud Pública de la Ciudad)</t>
  </si>
  <si>
    <t>Aumentar el porcentaje de cobertura de afiliación en un 95% para la población del municipio de Ibagué AL 2023</t>
  </si>
  <si>
    <t>Aumentar el porcentaje de cobertura de afiliación en un 80% para la población de infancia y adolescencia del municipio de Ibagué a 2023</t>
  </si>
  <si>
    <t>Empresa Social del Estado del Municipio, fortalecida como prestador primario</t>
  </si>
  <si>
    <t>Estrategia implementada para aumentar la cobertura de afiliación al SGSSS en el municipio de Ibagué (Cód KPT 1906032)</t>
  </si>
  <si>
    <t>Estrategia implementada para aumentar la cobertura de afiliación infancia y adolescencia al SGSSS en el municipio de Ibagué</t>
  </si>
  <si>
    <t>construcción y/o mantenimiento y/o mejoramiento de infraestructura de salud</t>
  </si>
  <si>
    <t>Número de Estrategias desarrollas</t>
  </si>
  <si>
    <t>Porcentaje de EAPB auditadas</t>
  </si>
  <si>
    <t>Porcentaje de PQRs gestionadas</t>
  </si>
  <si>
    <t>Número de políticas públicas implementadas</t>
  </si>
  <si>
    <t>Sistema de Gestión fortalecido e implementado</t>
  </si>
  <si>
    <t>Número de Centros de Comando Implementados</t>
  </si>
  <si>
    <t>NOMBRE SECRETARIA DE SALUD MUNICIIPAL: JOHANA XIMENA ARANDA RIVERA</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</si>
  <si>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</si>
  <si>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r>
      <t xml:space="preserve">SECTOR: </t>
    </r>
    <r>
      <rPr>
        <sz val="11"/>
        <rFont val="Calibri"/>
        <family val="2"/>
        <scheme val="minor"/>
      </rPr>
      <t>SALUD Y PROTECCION SOCIAL</t>
    </r>
  </si>
  <si>
    <r>
      <t xml:space="preserve">PROGRAMA: </t>
    </r>
    <r>
      <rPr>
        <sz val="11"/>
        <rFont val="Calibri"/>
        <family val="2"/>
        <scheme val="minor"/>
      </rPr>
      <t>SALUD PUBLICA</t>
    </r>
  </si>
  <si>
    <r>
      <t xml:space="preserve">DIMENSIÓN: </t>
    </r>
    <r>
      <rPr>
        <sz val="11"/>
        <rFont val="Calibri"/>
        <family val="2"/>
        <scheme val="minor"/>
      </rPr>
      <t>IBAGUE SOCIOCULTURAL</t>
    </r>
  </si>
  <si>
    <t>REALIZAR LA INSPECCIÓN, VIGILANCIA Y CONTROL A 102 ACUEDUCTOS URBANOS Y RURALES DEL MUNICIPIO DE IBAGUÉ CON EL FIN DE VERIFICAR LA CALIDAD DEL AGUA PARA CONSUMO HUMANO.</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</si>
  <si>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</si>
  <si>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</si>
  <si>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REALIZAR UNA SESION INFORMATIVA A LA POBLACION BENEFICIADA DE 7 ACUEDUCTOS URBANOS CON CONCEPTO SANITARIO DESFAVORABLE DEL 2020 PRIORIZADOS POR LA SECRETARIA DE SALUD SOBRE LAS BUENAS PRACTICAS DEL USO DEL AGUA.</t>
  </si>
  <si>
    <t xml:space="preserve">REALIZAR ASISTENCIA TÉCNICA A 27 IPS/EPS (10 EAPB Y 17 IPS) SOBRE LA IMPLEMENTACIÓN DE LAS GUÍAS DE PRÁCTICA CLÍNICA DE LEISHMANIASIS.  </t>
  </si>
  <si>
    <t>DISTRIBUIR  1000 REPELENTES Y 1000 TOLDILLOS IMPREGNADOS CON INSECTICIDA A LA POBLACIÓN AFECTADA Y EN RIESGO DE CONTRAER LEISHMANISIS CUTÁNEA PRIORIZADA POR LA SECRETARíA  EN EL AREA RURAL Y RURAL DISPERSA DEL MUNICIPIO DE IBAGUE.</t>
  </si>
  <si>
    <t>REALIZAR VACUNACION ANTIRABICA EN FELINOS Y CANINOS (76.500) RESIDENTES EN LA ZONA URBANA Y RURAL EN EL MUNICIPIO DE IBAGUE DE ACUERDO CON LOS LINEAMIENTOS DEL MSPS.</t>
  </si>
  <si>
    <t>GESTIONAR MENSUALMENTE EL SEGUIMIENTO AL FUNCIONAMIENTO DEL SISTEMA DE INFORMACIÓN PAI-WEB</t>
  </si>
  <si>
    <t>REALIZAR 3 MONITOREOS RAPIDOS DE COBERTURA DE VACUNACION EN ZONA URBANA Y RURAL DEL MUNICIPIO DE IBAGUE EN EL AÑO, CON EL ANALISIS Y SOCIALIZACION DE LOS RESULTADOS .</t>
  </si>
  <si>
    <t>REALIZAR EL MONITOREO EN TIEMPO REAL DE LA TEMPERATURA DE LOS EQUIPOS QUE HACEN PARTE DEL CUARTO FRÍO MUNICPAL GARANTIZANDO LA CONSERVACIÓN Y MANTENIMIENTO DE LOS BIOLÓGICOS E INSUMOS DEL PAI</t>
  </si>
  <si>
    <t>GESTIONAR EL TRANSPORTE MENSUAL DE LOS BIOLÓGICOS E INSUMOS DEL PAI</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</si>
  <si>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</si>
  <si>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</si>
  <si>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</si>
  <si>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REALIZAR ASISTENCIA TÉCNICA A 26 EPS EPS/IPS (11 EPS Y 15 IPS) EN LA IMPLEMENTACIÓN DE LA RUTA DE CARDIOVASCULAR METABÓLICA MANIFIESTA (DIABETES E HIPERTENSIÓN)</t>
  </si>
  <si>
    <t>REALIZAR VISITAS DE IVC CON EL PROPÓSITO DE EMITIR CONCEPTO SANITARIO AL 100% DE LOS ESTABLECIMIENTOS COMERCIALES QUE PROCESEN, MANIPULEN Y COMERCIALICEN ALIMENTOS QUE LO SOLICITEN</t>
  </si>
  <si>
    <t>REALIZAR ACUERDO ADMINISTRATIVO PARA LA OPERATIVIDAD Y SEGUIMIENTO DEL SISTEMA DE EMERGENCIA MÉDICAS DE IBAGUÉ CON LA GOBERNACION DEL TOLIMA CRUET</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</si>
  <si>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</si>
  <si>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DESARROLLAR UN PROGRAMA DE FORMACIÓN EN PRIMEROS AUXILIOS EMOCIONALES DIRIGIDA A LOS ACTORES DEL SISTEMA, SECTORES Y COMUNIDAD EN GENERAL</t>
  </si>
  <si>
    <t>IMPLEMENTAR UN CENTRO DE ESCUCHA PARA LA INTERVENCIÓN Y ORIENTACIÓN A PERSONAS EN FASE AGUDA POR EVENTOS DE SALUD MENTAL. LINEA NARANJA, YO TE ESCUCHO.</t>
  </si>
  <si>
    <t>DESARROLLAR HABILIDADES DE CRIANZA EN 160 FAMILIAS CON ADOLESCENTES DE 10 A 14 AÑOS</t>
  </si>
  <si>
    <t>IMPLEMENTAR UNA ESTRATEGIA COLECTIVA DE PREVENCION DE CONSUMO DE ALCOHOL DIRIGIDO A 1200 DE GRADO 5TO SANAMENTE</t>
  </si>
  <si>
    <t>IMPLEMENTAR UNA ESTRATEGIA COLECTIVA DE PREVENCION SELECTIVA DE CONSUMO DE ALCOHOL DIRIGIDO A 1700 ESTUDIANTES DE GRADO 9, 10 Y 11 SEMAPEMA</t>
  </si>
  <si>
    <t>APLICAR UN PROGRAMA DE FORTALECIMIENTO DE SENTIDO DE VIDA DIRIGIDO A 800 ESTUDIANTES DE LOS GRADOS 8, 9 Y 10 DE LAS INSTITUCIONES EDUCATIVAS DEL MUNICIPIO DE IBAGUE</t>
  </si>
  <si>
    <t>APLICAR UN PROGRAMA DE FORTALECIMIENTO DE SENTIDO DE VIDA DIRIGIDO A 500 JOVENES DEL MUNCIPIO DE IBAGUE</t>
  </si>
  <si>
    <t xml:space="preserve">APLICAR  LA   “ENCUESTA DE CONDICIONES DE SALUD Y TRABAJO DEL SECTOR INFORMAL DEL COMERCIO” A PERSONAS DE LA ECONOMÍA INFORMAL- FOCALIZADAS POR PARTE DE LA SECRETARÍA DE SALUD DEPARTAMENTAL.
</t>
  </si>
  <si>
    <t xml:space="preserve">ELABORAR UN PANORAMA DE RIESGOS PARA CADA UNA DE LOS SECTORES DE LA ECONOMÍA INFORMAL PREVIAMENTE CARACTERIZADOS
</t>
  </si>
  <si>
    <t>DISEÑAR E IMPLEMENTAR UNA CAMPAÑA DE BUENAS PRÁCTICAS DE CUIDADO DE LA SALUD EN LA ECONOMÍA INFORMAL SEGÚN RIESGOS IDENTIFICADOS PARA CADA SECTOR QUE INCLUYA TODOS LOS ASPECTOS PARA LA PREVENCIÓN DE ENFERMEDADES DE ORIGEN OCUPACIONAL.</t>
  </si>
  <si>
    <r>
      <t xml:space="preserve">OBJETIVOS: </t>
    </r>
    <r>
      <rPr>
        <sz val="11"/>
        <rFont val="Calibri"/>
        <family val="2"/>
        <scheme val="minor"/>
      </rPr>
      <t xml:space="preserve">  Disminuir las tasas de morbilidad, mortalidad y discapacidad por causas evitables en el municipio de Ibagué; </t>
    </r>
  </si>
  <si>
    <t>DIMENSIÓN: IBAGUESOCIOCULTURAL</t>
  </si>
  <si>
    <t>PROGRAMA:  SALUD PÚBLICA</t>
  </si>
  <si>
    <t>CODIGO BPIN:2020730010006</t>
  </si>
  <si>
    <t>REALIZAR ASISTENCIA TÉCNICA A 6 IPS DEL MUNICIPIO DE IBAGUÉ PARA LA IMPLEMENTACIÓN DE SERVICIOS AMIGABLES EN EL MARCO DE LA ESTRATEGIA DE ATENCIÓN EN SALUD DIFERENCIADA DE ADOLESCENTES Y JÓVENES</t>
  </si>
  <si>
    <t>REALIZAR UN DESARROLLO DE CAPACIDADES DIRIGIDO AL PERSONAL DEL ÁREA DE LA SALUD,  ORGANIZACIONES  E INSTITUCIONES EDUCATIVAS EN  LA RUTA INTEGRAL DE PROMOCIÓN Y MANTENIMIENTO DE LA SALUD EN EL CURSO DE VIDA DE ADOLESCENCIA Y JUVENTUD</t>
  </si>
  <si>
    <t>CONSTRUIR Y CONCERTAR LÍNEAS DE ACCIÓN CON LOS DIFERENTES ACTORES, SECTORES, INSITUCIONES Y COMUNIDAD DE LA POLÍTICA PÚBLICA DE SALUD SEXUAL Y REPRODUCTIVA DEL MUNICIPIO DE IBAGUÉ.</t>
  </si>
  <si>
    <t>REALIZAR SEGUIMIENTO AL 100% DE LOS CASOS DE EMBARAZOS REPORTADOS DE ALTO RIESGO CON RESIDENCIA EN IBAGUÉ SOBRE LA OPORTUNIDAD, ACCESIBILIDAD Y CALIDAD DE LA ATENCIÓN</t>
  </si>
  <si>
    <t>REALIZAR EL 100% DE UNIDADES DE ANÁLISIS DE LOS CASOS NOTIFICADOS AL SIVIGILA COMO MORTALIDAD MATERNA TEMPRANA CON LA IDENTIFICACIÓN DE LAS DEMORAS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</si>
  <si>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</si>
  <si>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</si>
  <si>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</si>
  <si>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REALIZAR PROGRAMA RADIAL PARA PROMOVER AS ACCIONES QUE CONLLEVEN A UNA SITUACIÓN DE VIOLENCIA DE GÉNERO EN LOS NIÑOS Y NIÑAS DE 6 A 11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</si>
  <si>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</si>
  <si>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</si>
  <si>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</si>
  <si>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REALIZAR UNA SENSIBILIZACIÓN A LA POBLACIÓN GENERAL SOBRE SEXUALIDAD RESPONSABLE Y EJERCICIO PLENO DE LOS DERECHOS SEXUALES Y REPRODUCTIVOS</t>
  </si>
  <si>
    <t>REALIZAR VISITAS DE INSPECCIÓN Y VIGILANCIA A 27 IPS/EAPB (10 EAPB Y 17 IPS)  EN LA IMPLEMENTACIÓN DE LA RUTA DE PROMOCION Y MANTENIMIENTO DE LA SALUD EN EL CURSO DE VIDA DE PRIMERA INFANCIA E INFANCIA.</t>
  </si>
  <si>
    <t>REALIZAR VISITAS DE IVC A CENTROS DE ATENCION DE ADULTO MAYOR PARA VERIFICAR EL CUMPLIMIENTO DE ESTANDARES DE CALIDAD</t>
  </si>
  <si>
    <t>CAPACITAR AL  TALENTO HUMANO DE LAS 17 IPS Y 10 EAPB DEL MUNCIPIO   EN LOS LINEAMIENTOS PARA LA ATENCIÓN DIFERENCIAL A POBLACION CON DISCAPACIDAD Y EPILEPSIA EN EL MARCO DE LA NORMATIVIDAD VIGENTE</t>
  </si>
  <si>
    <t>REALIZAR 130 VISITAS DOMICILIARIAS POR EQUIPO INTERDISCIPLINARIO PARA FORMULAR PLANES CASEROS QUE COADYUVEN A MEJORAR LAS CALIDAD DE VIDA DE LAS PERSONAS CON DISCAPACIDAD POR MEDIO DE LA GESTIÓN INTERSECTORIAL</t>
  </si>
  <si>
    <t>DESARROLLAR HABILIDADES DE AUTOCUIDADO INTEGRAL A 60 CUIDADORES DE PERSONAS CON DISCAPACIDAD</t>
  </si>
  <si>
    <t>FORMAR A 150 VICTIMAS DEL CONFLICTO ARMADO EN MECAMISMOS ALTERNATIVOS DE RESOLUCIÓN DE CONFLICTOS ANUALMENTE</t>
  </si>
  <si>
    <t>CODIGO BPIN: 2020730010008</t>
  </si>
  <si>
    <r>
      <t xml:space="preserve">DIMENSIÓN: </t>
    </r>
    <r>
      <rPr>
        <sz val="11"/>
        <color theme="1"/>
        <rFont val="Calibri"/>
        <family val="2"/>
        <scheme val="minor"/>
      </rPr>
      <t xml:space="preserve"> IBAGUESOCIOCULTURAL</t>
    </r>
  </si>
  <si>
    <r>
      <t xml:space="preserve">SECTOR: </t>
    </r>
    <r>
      <rPr>
        <sz val="11"/>
        <color theme="1"/>
        <rFont val="Calibri"/>
        <family val="2"/>
        <scheme val="minor"/>
      </rPr>
      <t>SALUD Y PROTECCIÓN SOCIAL</t>
    </r>
  </si>
  <si>
    <r>
      <t>PROGRAMA:</t>
    </r>
    <r>
      <rPr>
        <sz val="11"/>
        <color theme="1"/>
        <rFont val="Calibri"/>
        <family val="2"/>
        <scheme val="minor"/>
      </rPr>
      <t xml:space="preserve"> INSPECCIÓN, VIGILANCIA Y CONTROL</t>
    </r>
  </si>
  <si>
    <r>
      <t xml:space="preserve">NOMBRE  DEL PROYECTO POAI:  </t>
    </r>
    <r>
      <rPr>
        <sz val="11"/>
        <color theme="1"/>
        <rFont val="Calibri"/>
        <family val="2"/>
        <scheme val="minor"/>
      </rPr>
      <t>FORTALECIMIENTO DE LA AUTORIDAD SANITARIA DEL MUNICIPIO DE IBAGUE.</t>
    </r>
  </si>
  <si>
    <r>
      <t>NOMBRE  DEL PROYECTO POAI:</t>
    </r>
    <r>
      <rPr>
        <sz val="11"/>
        <color theme="1"/>
        <rFont val="Calibri"/>
        <family val="2"/>
        <scheme val="minor"/>
      </rPr>
      <t xml:space="preserve"> FORTALECIMIENTO DE LOS DERECHOS SEXUALES Y REPRODUCTIVOS Y ATENCIÓN CON ENFOQUE DIFERENCIAL DEL MUNICIPIO DE IBAGUÉ</t>
    </r>
  </si>
  <si>
    <t>Número de estrategias de comunicación en colectivas</t>
  </si>
  <si>
    <t>REALIZAR ASISTENCIA TECNICA AL 100% DE LAS JUNTAS ADMINISTRADORAS DE LOS ACUEDUCTOS URBANOS Y RURALES SOBRE LAS CONDICIONES SANITARIAS REQUERIDAS POR LA NORMATIVIDAD VIGENTE</t>
  </si>
  <si>
    <t>NOMBRE DIRECTORA PRESTACION SERVICIOS  SALUD:  YENNIFER NADIA GUZMAN CORRAL</t>
  </si>
  <si>
    <t>CODIGO BPPIM: 2020730010043</t>
  </si>
  <si>
    <t>Validar el Sistema de Información a la afiliación en salud  de los habitantes del municipio de Ibagué</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</si>
  <si>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</si>
  <si>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</si>
  <si>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SECRETARÍA / ENTIDAD: SALUD                                      GRUPO: FORTALECIMIENTO D LA AUTORIDAD SANITARIA</t>
  </si>
  <si>
    <r>
      <t xml:space="preserve">DIMENSIÓN: DIMENSIÓN: </t>
    </r>
    <r>
      <rPr>
        <sz val="11"/>
        <rFont val="Calibri"/>
        <family val="2"/>
        <scheme val="minor"/>
      </rPr>
      <t>SOCIAL, IBAGUE, IMPULSA LA GARANTIA DEL DERECHO FUNDAMENTAL A LA SALUD; IBAGUESOCIOCULTURAL</t>
    </r>
  </si>
  <si>
    <t>No</t>
  </si>
  <si>
    <t>BENEFICIARIO</t>
  </si>
  <si>
    <t>PROG  EJEC</t>
  </si>
  <si>
    <t>Ofertar 2 servicios de mediana complejidad (Cód KPT 1906030)</t>
  </si>
  <si>
    <t>Número de servicios habilitados de mediana complejidad</t>
  </si>
  <si>
    <t>NOMBRE: JOHANNA XIMENA ARANDA RIVERA</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</si>
  <si>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</si>
  <si>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</si>
  <si>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</si>
  <si>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</si>
  <si>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</si>
  <si>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</si>
  <si>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r>
      <t xml:space="preserve">PROGRAMA: </t>
    </r>
    <r>
      <rPr>
        <sz val="11"/>
        <rFont val="Calibri"/>
        <family val="2"/>
        <scheme val="minor"/>
      </rPr>
      <t>MODELO DE ACCION INTEGRAL TERRITORIAL</t>
    </r>
  </si>
  <si>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</si>
  <si>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</si>
  <si>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t>Implementar una estrategia para fortalecer el desempeño adminsitrativo financiero y asistencial, con el propósito de garantizar la prestación de dos servicios de mediana complejidad.</t>
  </si>
  <si>
    <t>Financiar el fortalecimiento de dotación de equipos biomédicos y/o industrales y/o mobiliria de 10 puestos de salud de la ESE del municipio de Ibagué.</t>
  </si>
  <si>
    <t>Fortalecer el aplicativo Amisalud, para el seguimiento línea de la auditoria</t>
  </si>
  <si>
    <t>Supervisar las acciones que conllleven a la  gestion de las PQRS de las EAPB</t>
  </si>
  <si>
    <t>Realizar el 100% de las visitas de inspección y vigilancia a los prestadores de servicios de salud programadas  y solicitadas a la Secretaria de Salud Municipal.</t>
  </si>
  <si>
    <t>Realizar un evento masivo de desarrollo de capacidades dirigido al talento humano en salud adscrito a la red de prestadores de servicios de salud del municipio de Ibagué.</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</si>
  <si>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</si>
  <si>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</si>
  <si>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Garantizar a los prestadores de servicios de salud el pago del 100% de las atenciones de urgencias prestadas a la población sin aseguramiento residente del municipio de ibagué y que cumplen con los criterios de auditoria administrativa y de pertienencia.</t>
  </si>
  <si>
    <t>Desarrollar las acciones de la Política pública de Participación social y comunitaria en salud</t>
  </si>
  <si>
    <t>Realizar dos ciclos y procesos de mejoramiento de los procesos de calidad de la secretaria de salud</t>
  </si>
  <si>
    <t xml:space="preserve">Implementar una estrategia para la gestión, seguimiento, evaluación y cumplimiento de las PQR, derechos de petición, tutelas y solicitudes relacionadas con la dirección de Aseguramiento. </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</si>
  <si>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</si>
  <si>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 xml:space="preserve">OBJETIVO: Fortalecer el ejercicio de la autoridad Sanitaria. Mejorar el acceso a los servicios integrales de salud.
</t>
  </si>
  <si>
    <r>
      <rPr>
        <b/>
        <sz val="11"/>
        <rFont val="Calibri"/>
        <family val="2"/>
        <scheme val="minor"/>
      </rPr>
      <t>OBJETIVO:</t>
    </r>
    <r>
      <rPr>
        <sz val="11"/>
        <rFont val="Calibri"/>
        <family val="2"/>
        <scheme val="minor"/>
      </rPr>
      <t>Aumentar los niveles de satisfacción de la Prestación de los Servicios de Salud a la Población Ibaguereña</t>
    </r>
  </si>
  <si>
    <t xml:space="preserve">OBJETIVO: Mejorar el acceso a los servicios integrales de salud.
</t>
  </si>
  <si>
    <r>
      <t xml:space="preserve">DIMENSIÓN: </t>
    </r>
    <r>
      <rPr>
        <sz val="11"/>
        <color theme="1"/>
        <rFont val="Calibri"/>
        <family val="2"/>
        <scheme val="minor"/>
      </rPr>
      <t>IBAGUESOCIOCULTURAL</t>
    </r>
  </si>
  <si>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</si>
  <si>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</si>
  <si>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r>
      <t xml:space="preserve">SECTOR: </t>
    </r>
    <r>
      <rPr>
        <sz val="11"/>
        <rFont val="Calibri"/>
        <family val="2"/>
        <scheme val="minor"/>
      </rPr>
      <t>SALUD Y PROTECCIÓN SOCIAL</t>
    </r>
  </si>
  <si>
    <r>
      <t>CODIGO BPIN:</t>
    </r>
    <r>
      <rPr>
        <sz val="11"/>
        <rFont val="Calibri"/>
        <family val="2"/>
        <scheme val="minor"/>
      </rPr>
      <t>2020730010007</t>
    </r>
  </si>
  <si>
    <t>Realizar  asistencias técnicas a la red  prestadores de servicios de salud  del municipio de Ibagué que lo soliciten o lo requieran .</t>
  </si>
  <si>
    <t>Realizar los estudios y diseños de la construcción y/o mantenimiento y/o mejoramiento de la infraestructura en salud</t>
  </si>
  <si>
    <t>Construcción y/o mantenimiento y/o mejoramiento de la infraestructura en salud de las unidades intermedia Salado y centro de salud Topacio</t>
  </si>
  <si>
    <t>Realizar acciones en salud para promover el aseguramiento</t>
  </si>
  <si>
    <t>Gestionar el 100% de los requerimientos que ingresen   el Sistema de Afiliación Transaccional - SAT de la secretaria de salud de Ibagué.</t>
  </si>
  <si>
    <t>Supervisar los giros a las EAPB de esfuerzo propio según los lineamientos nacionales</t>
  </si>
  <si>
    <t>Implementar un plan de ación para la prestación de servicios de salud humaizados en la ESE  del Municipio</t>
  </si>
  <si>
    <t>26</t>
  </si>
  <si>
    <t>27</t>
  </si>
  <si>
    <t>100%</t>
  </si>
  <si>
    <t>70%</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</si>
  <si>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</si>
  <si>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</si>
  <si>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</si>
  <si>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</si>
  <si>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</si>
  <si>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</si>
  <si>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</si>
  <si>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</si>
  <si>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</si>
  <si>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</si>
  <si>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COSTO TOTAL</t>
  </si>
  <si>
    <t xml:space="preserve">FUENTES DE FINANCIACION </t>
  </si>
  <si>
    <t>Porcentaje de Asistencias técnicas realizadas</t>
  </si>
  <si>
    <t>N° Visitas  I.V.C realizadas a acueductos</t>
  </si>
  <si>
    <t>Número de analisis de muestras de aguas realizadas</t>
  </si>
  <si>
    <t>Número de seguimientos  al cumplimiento del plan de mejoramiento realizados</t>
  </si>
  <si>
    <t>Porcentaje de Asistencias Técnicas</t>
  </si>
  <si>
    <t>Número de Asistencias Técnicas realizadas</t>
  </si>
  <si>
    <t>Número de Encuentros con los entes de vigilancia realizados</t>
  </si>
  <si>
    <t>porcentaje de Visitas I.V.C realizadas</t>
  </si>
  <si>
    <t>Número de estrategias de comunicación en colectivas realizadas</t>
  </si>
  <si>
    <t>Cantidad de Sesiónes informativas realizadas</t>
  </si>
  <si>
    <t>Número Asistencias técnicas realizadas en IPS/EPS</t>
  </si>
  <si>
    <t>Número entregas de toldillos realizadas</t>
  </si>
  <si>
    <t>Número entregas de elementos realizados</t>
  </si>
  <si>
    <t>Porcentaje Visitas I.V.C  realizadas</t>
  </si>
  <si>
    <t>Número Vacunaciones realizadas</t>
  </si>
  <si>
    <t>Número de Inspección y Vigilancia a IPS/EAPB</t>
  </si>
  <si>
    <t>Número de actividades realizadas</t>
  </si>
  <si>
    <t>Número de Monitoreos realizados</t>
  </si>
  <si>
    <t>Número de gestiones de transporte realizadas</t>
  </si>
  <si>
    <t>Número Sesiónes Informativas realizadas</t>
  </si>
  <si>
    <t>Número de Asistencias técnicas realizadas</t>
  </si>
  <si>
    <t>Número de Gestiones Realizadas</t>
  </si>
  <si>
    <t>Número de Seguimientos realizados</t>
  </si>
  <si>
    <t>Número Inspecciónes y Vigilancias realizadas</t>
  </si>
  <si>
    <t>Porcentaje de Seguimientos realizados a casos nuevos de Tuberculosis residentes en ibagué</t>
  </si>
  <si>
    <t>Número  de CANALIZACIÓNES  DE LA POBLACIÓN DIAGNOSTICADA CON TUBERCULOSIS realizadas</t>
  </si>
  <si>
    <t>Número de reuniones realizadas</t>
  </si>
  <si>
    <t>Número Asistencias técnicas a EPS/IPS Realizadas</t>
  </si>
  <si>
    <t>porcentaje de cumplimiento en Número Visitas solicitadas</t>
  </si>
  <si>
    <t>Número de estrategias Realizadas</t>
  </si>
  <si>
    <t>Cantidad de Reuniones de Seguimiento Realizadas</t>
  </si>
  <si>
    <t>Porcentaje de Cumplimiento en Visitas realizadas</t>
  </si>
  <si>
    <t>Número de Personas Formadas</t>
  </si>
  <si>
    <t>Número de estrategias colectivas implementadas</t>
  </si>
  <si>
    <t>Número de Programas implementados</t>
  </si>
  <si>
    <t>Porcentaje de encuestas Aplicadas</t>
  </si>
  <si>
    <t xml:space="preserve">COSTO TOTAL                  </t>
  </si>
  <si>
    <t>Número asistencias técnicas realizadas</t>
  </si>
  <si>
    <t>Número asistencias técnicas a IPS/EPB realizadas</t>
  </si>
  <si>
    <t>Porcentaje de cumplimiento en el Seguimiento de Casos</t>
  </si>
  <si>
    <t>Porcentaje de cumplimiento en analisis de casos</t>
  </si>
  <si>
    <t>Número asistencias técnicas a IPS/EPB Realizadas</t>
  </si>
  <si>
    <t>Porcentaje de Cumplimiento de las atenciones realizadas</t>
  </si>
  <si>
    <t>Número estrategias realizadas</t>
  </si>
  <si>
    <t>Número emisiones radiales realizadas</t>
  </si>
  <si>
    <t>Número de estrategias en lo colectivo realizadas</t>
  </si>
  <si>
    <t>Número de Sensibilizaciones Realizadas</t>
  </si>
  <si>
    <t>Número de asistencias técnicas a EPS/IPS Realizadas</t>
  </si>
  <si>
    <t>Número visitas a IPS/EAPB Realizadas</t>
  </si>
  <si>
    <t>Numero de Seguimientos Realizados</t>
  </si>
  <si>
    <t>Número de Niños y Niñas capacitados (as)</t>
  </si>
  <si>
    <t>Número capacitaciones a IPS/EAPB Realizadas</t>
  </si>
  <si>
    <t>Número intervenciones Realizadas</t>
  </si>
  <si>
    <t>Número de IPS Capacitadas</t>
  </si>
  <si>
    <t>Número de Adultos mayores Intervenidos</t>
  </si>
  <si>
    <t>Numero de Programas implementados</t>
  </si>
  <si>
    <t>Número visitas domiciliaras realizadas</t>
  </si>
  <si>
    <t>Número cuidadores capacitados</t>
  </si>
  <si>
    <t>Número de victimas formadas</t>
  </si>
  <si>
    <t xml:space="preserve">COSTO TOTAL PROGRAMADO       </t>
  </si>
  <si>
    <t>NÚMERO DE ASISTENCIAS TECNICAS REALIZADAS</t>
  </si>
  <si>
    <t>PORCENTAJE DE CUMPLIMIENTO EN SEGUIMIENTOS</t>
  </si>
  <si>
    <t>PORCENTAJE DE CUMPLIMIENTO EN LA REALIZACION DE LAS UNIDADES DE ANALISIS</t>
  </si>
  <si>
    <t>NÚMERO DE AUDITORIAS REALIZADAS</t>
  </si>
  <si>
    <t>NÚMERO DE APLICATIVOS FORTALECIDOS</t>
  </si>
  <si>
    <t>NÚMERO DE ESTRATEGIAS IMPLEMENTADAS</t>
  </si>
  <si>
    <t xml:space="preserve">PORCENTAJE DE CUMPLIMIENTO EN LA GESTION DE PQRS </t>
  </si>
  <si>
    <t>PORCENTAJE DE CUMPLIMIENTO EN VISITAS</t>
  </si>
  <si>
    <t>NÚMERO DE EVENTOS MASIVOS REALIZADOS</t>
  </si>
  <si>
    <t>PORCENTAJE DE REQUERIMIENTOS GESTIONADOS</t>
  </si>
  <si>
    <t>NÚMERO DE ASISTENCIAS TÉCNICAS REALIZADAS</t>
  </si>
  <si>
    <t>NÚMERO DE CICLOS REALIZADOS</t>
  </si>
  <si>
    <t>Porcentaje de cumplimiento en gestión de requerimientos</t>
  </si>
  <si>
    <t>Número de Giros realizados a las EAPB</t>
  </si>
  <si>
    <t>Número de Estrategias Implementadas</t>
  </si>
  <si>
    <t>Número de Giros Realizados</t>
  </si>
  <si>
    <t>Número de Planes de Acción Implementados</t>
  </si>
  <si>
    <t>Número visitas I.V.C realizadas</t>
  </si>
  <si>
    <t>Número de Acuerdo Administrativos Realizados</t>
  </si>
  <si>
    <t>Número de Centros de Escucha implementados</t>
  </si>
  <si>
    <t>Número de familias capacitadas</t>
  </si>
  <si>
    <t>Número de Campañas implementadas</t>
  </si>
  <si>
    <t>Líneas de Acción Concretadas</t>
  </si>
  <si>
    <t>Número de Desarrollo de Capacidades realizadas</t>
  </si>
  <si>
    <t>PORCENTAJE DE CUMPLIMIENTO DE LOS LINEAMIENTOS</t>
  </si>
  <si>
    <t>PORCENTAJE DE CUMPLIMIENTO EN LOS PAGOS DE LAS ATENCIONES DE URGENCIAS</t>
  </si>
  <si>
    <t>NUMERO DE ACCIONES DE POLÍTICAS DESARROLLADAS</t>
  </si>
  <si>
    <t>Porcentaje de cumplimiento en la realizacción de estudios y diseños</t>
  </si>
  <si>
    <t>Número de unidades intermedias construidas</t>
  </si>
  <si>
    <t>Número de acciones en salud realizadas</t>
  </si>
  <si>
    <t>Número de Sistemas de Información validados</t>
  </si>
  <si>
    <t>Número de puestos dotados</t>
  </si>
  <si>
    <t>Porcentaje de cumplimiento de Asistencias técnicas solicitadas realizadas</t>
  </si>
  <si>
    <t>Porcentaje de cumplimiento de Visitas I.V.C solicitadas realizadas</t>
  </si>
  <si>
    <t>Número de Comunas caracterizadas</t>
  </si>
  <si>
    <t>Número de Sectores Rurales caracterizados</t>
  </si>
  <si>
    <t>Número de niños identificados</t>
  </si>
  <si>
    <t>Número de Personas Detectadas</t>
  </si>
  <si>
    <t>Porcentaje de cumplimiento en Seguimiento atenciones en salud realizadas</t>
  </si>
  <si>
    <t>PORCENTAJE DE CUMPLIMIENTO EN CARGUE Y GESTIÓN DE PQRS</t>
  </si>
  <si>
    <t>REALIZAR VISITAS DE IVC AL 100% DE ESTABLECIMIENTOS COMERCIALES QUE SOLICITEN CONCEPTO SANITARIO</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</si>
  <si>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</si>
  <si>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</si>
  <si>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</si>
  <si>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REALIZAR UNA ESTRATEGIA DE INFORMACIÓN Y EDUCACIÓN A LA COMUNIDAD EN GENERAL SOBRE LACTANCIA MATERNA Y BANCO DE LECHE HUMANA</t>
  </si>
  <si>
    <t>REALIZAR ASISTENCIA TÉCNICA A LAS 10 EAPB PARA VERIFICAR LA ADHESIÓN AL MODELO DE ATENCIÓN INTEGRAL A TRASTORNOS POR USO DE SUSTANCIAS PSICOACTIVAS (MAITUS). VISITA DE DIAGNÓSTICO Y SEGUIMIENTO</t>
  </si>
  <si>
    <t>REALIZAR EL SEGUIMIENTO AL 100% DE LOS CASOS DE SÍFILIS GESTACIONAL  Y CONGÉNITA NOTIFICADOS EN EL SIVIGILA</t>
  </si>
  <si>
    <t>REALIZAR ASISTENCIA TECNICA A LAS 10 EAPB PARA LA IDENTIFICACIÓN TEMPRANA DE TIPOS DE DISCAPACIDAD</t>
  </si>
  <si>
    <t>REALIZAR ASISTENCIA TÉNICA A LAS 10 EAPB PARA LA CALIFICACIÓN DE DISCAPACIDAD Y EL CARGUE DE INFORMACIÓN A LA PLATAFORMA DEL RLCPD</t>
  </si>
  <si>
    <t>DESARROLLAR UNA INTERVENCION BASADA EN SENTIDO DE VIDA PARA RESIGNIFICAR EL SENTIDO DE VIDA DE 600 ADULTOS MAYORES</t>
  </si>
  <si>
    <t>REALIZAR SEGUIMIENTO A LA ESTRATEGIA PARA EL CUMPLIMIENTO DE LOS LINEAMIENTOS NACIONALES DEL SIVIGILA</t>
  </si>
  <si>
    <t>REALIZAR SEGUIMIENTO A LA OPERATIVIDAD DEL CENTRO DE COMANDO Y CONTROL EN SALUD DE LA CIUDAD DE IBAGUÉ</t>
  </si>
  <si>
    <t>OBSERVATORIO DE SALUD PUBLICA</t>
  </si>
  <si>
    <t>REALIZAR PROCESAMIENTO Y ANÁLISIS DE LAS MUESTRAS DE AGUAS (FÍSICO QUÍMICO Y MICROBIOLÓGICO) MÍNIMO A LOS 33 ACUEDUCTOS URBANOS Y RURALES DEL MUNICIPIO DE IBAGUÉ</t>
  </si>
  <si>
    <t>PROMOCIONAR LOS CONSULTORIOS ROSADOS CON IPS PÚBLICAS Y PRIVADAS</t>
  </si>
  <si>
    <t>SEGUIMIENTO AL 100% CASOS REPORTADOS AL SIVIGILA   DE NIÑOS CON DESNUTRICIÓN AGUDA</t>
  </si>
  <si>
    <t>Realizar 6 procesos de audtoria a las EPS de régimes especiales y de excepción que operan en el municipio de Ibagué</t>
  </si>
  <si>
    <t>Vigilar los procesos de cumplimiento de la gestión de la calidad de la Secretaria</t>
  </si>
  <si>
    <t>NUMERO DE PROCESOS VIGILADOS</t>
  </si>
  <si>
    <t>Número de asistencias técnicas a EAPB</t>
  </si>
  <si>
    <t xml:space="preserve">FIRMA:  </t>
  </si>
  <si>
    <t xml:space="preserve">FIRMA  </t>
  </si>
  <si>
    <t>REALIZAR ASISTENCIA TÉCNICA A 27 IPS/EPS (10 EAPB Y 17 IPS) SOBRE LA IMPLEMENTACIÓN DE LAS GUÍAS DE PRÁCTICA CLÍNICA DE RABIA HUMANA.</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</si>
  <si>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</si>
  <si>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</si>
  <si>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CONTAR CON UN EQUIPO EPIDEMIOLÓGICO MULTIDISCIPLINARIO Y LOGÍSTICO PARA LA IDENTIFICACIÓN, SEGUIMIENTO, CONSTRUCCIÓN Y ANÁLISIS DEL COMPORTAMIENTO DEL COVID 19 EN EL MUNICIPIO DE IBAGUE</t>
  </si>
  <si>
    <t>DESARROLLAR ACCIONES DE SEGUIMIENTO AL CUMPLIMIENTO DEL  PROGRAMA DE PRUEBAS, RASTREO Y AISLAMIENTO SELECTIVO SOSTENIBLE- PRASS CONFORME A LOS LINEAMIENTOS NACIONALES EN EL MUNICIPIO DE IBAGUÉ</t>
  </si>
  <si>
    <t>DESARROLLO DE UNA ESTRATEGIA DE VIGILANCIA EPIDEMIOLÓGICA COMUNITARIA PARA LA VERIFICACION DE MEDIDAS DE BIOSEGURIDAD E IDENTIFICACION DE CASOS COVID-19</t>
  </si>
  <si>
    <t>CONTAR CON UN EQUIPO MULTIDISCIPLINARIO Y LOGÍSTICO PARA LA IMPLEMENTACION DE LOS LINEAMIENTOS NACIONALES DEL PROCESO DE VACUNACION CONTRA EL COVID19 EN EL MUNICIPIO DE IBAGUE</t>
  </si>
  <si>
    <t>CONTAR CON UN EQUIPO MULTIDISCIPLINARIO Y APOYO LOGÍSTICO PARA EL DESARROLLO DE ESTRATEGIÁS COVID-19 CONFORME A LOS LINEAMIENTOS NACIONALES EN EL MUNICIPIO DE IBAGUÉ.</t>
  </si>
  <si>
    <t>IMPLEMENTAR UNA  ESTRATEGIA DE SALUD MENTAL COVID-19  PARA EL PERSONAL DE SALUD DE LAS IPS DEL MUNICIPIO DE IBAGUÉ.</t>
  </si>
  <si>
    <t>DOTACION DE ELEMENTOS DE PROTECCIÓN PERSONAL PARA LA ATENCIÓN DE PACIENTES COVID-19 A LAS IPS DE LA CIUDAD DE IBAGUÉ</t>
  </si>
  <si>
    <t>IMPLEMENTACIÓN DEL CENTRO DE RECUPERACIÓN FISICA Y RESPIRATORIA  EN LA UNIDAD DE SALUD DE IBAGUÉ</t>
  </si>
  <si>
    <t>REALIZAR UNA CAPACITACIÓN DIRIGIDO AL PERSONAL DEL ÁREA DE LA SALUD Y ORGANIZACIONES  QUE LLEVA A CABO LA ATENCIÓN  A LAS  VÍCTIMAS DE VIOLENCIA DE GÉNERO Y VÍCTIMAS DE VIOLENCIA SEXUAL SOBRE LA RUTA DE ATENCION</t>
  </si>
  <si>
    <r>
      <t xml:space="preserve">CODIGO PRESUPUESTAL Y RUBROS: </t>
    </r>
    <r>
      <rPr>
        <sz val="11"/>
        <color theme="1"/>
        <rFont val="Calibri"/>
        <family val="2"/>
        <scheme val="minor"/>
      </rPr>
      <t>FORTALECIMIENTO DE LA AUTORIDAD SANITARIA DEL MUNICIPIO DE IBAGUE – CSF-  (RP):216305319297; FORTALECIMIENTO DE LA AUTORIDAD SANITARIA DEL MUNICIPIO DE IBAGUE - CSF (RP): 216305401301</t>
    </r>
  </si>
  <si>
    <t>01/01/20212</t>
  </si>
  <si>
    <t>Realizar los procesos de auditoria de las EAPB bimensual y semestral.</t>
  </si>
  <si>
    <t>PROCESOS REALIZADOS</t>
  </si>
  <si>
    <t>Realizar  procesos de auditoria  a las EAPB autorizadas para operar en el municipio.</t>
  </si>
  <si>
    <t>NOMBRE DIRECTORA ASEGURAMIENTO:  CLAUDIA TERESA SOLANO DE A.</t>
  </si>
  <si>
    <t>NOMBRE DIRECTORA PRESTACION DE SERVICIOS  Y CALIDAD:  YENNIFER NADIA GUZMAN CORRAL</t>
  </si>
  <si>
    <t xml:space="preserve">CODIGO Y RUBRO PRESUPUESTAL:  PRESTACIÓN DEL PLAN OBLIGATORIO DE SALUD CONTINUIDAD VIGENCIA SSF COD. 216305119252; PRESTACIÓN DEL PLAN OBLIGATORIO DE SALUD CONTINUIDAD VIGENCIA SSF COD. 216305122259;  TASA DE INPECCIÓN, VIGILANCIA Y CONTROL SUERSALUD, COD. 216305122260; PRESTACIÓN DEL PLAN OBLIGATORIO DE SALUD CONTINUIDAD VIGENCIA SSF COD. 216305123267; RESOLUCIÓN GOBERNACIÓN DEL TOLIMA CSF. 216305124275; RESOLUCIÓN GOBERNACIÓN DEL TOLIMA SSF. 216305124276; FORTALECIMIENTO DE DLA PRESTACIÓN DE SERVICIOS DE SALUD EN EL MUNICIPIO DE IBAGUE , COD. 216305201285; PRIMER NIVEL DE ATENCIÓN, COD. 216305219286; </t>
  </si>
  <si>
    <r>
      <t xml:space="preserve">CODIGO Y RUBRO PRESUPUESTAL:  </t>
    </r>
    <r>
      <rPr>
        <sz val="11"/>
        <rFont val="Calibri"/>
        <family val="2"/>
        <scheme val="minor"/>
      </rPr>
      <t>FORTALECIMIENTO DEL MODELO DE ATENCION EN SALUD INTEGRAL - CSF  216305401300</t>
    </r>
  </si>
  <si>
    <r>
      <t xml:space="preserve">CODIGO PRESUPUESTAL: </t>
    </r>
    <r>
      <rPr>
        <sz val="11"/>
        <color theme="1"/>
        <rFont val="Calibri"/>
        <family val="2"/>
        <scheme val="minor"/>
      </rPr>
      <t>FORTALECIMIENTO DE LA SALUD PUBLICA PARA LOS IBAGUEREÑOS. IBAGUE (RP): 216305301291; FORTALECIMIENTO DE LA SALUD PUBLICA PARA LOS IBAGUEREÑOS. IBAGUE (SGP): 216305319295</t>
    </r>
  </si>
  <si>
    <t>OBSERVACIONES:  Los códigos presupuestales relacionados están sujetos a cambios</t>
  </si>
  <si>
    <r>
      <rPr>
        <b/>
        <sz val="11"/>
        <color theme="1"/>
        <rFont val="Calibri"/>
        <family val="2"/>
        <scheme val="minor"/>
      </rPr>
      <t>CODIGO PRESUPUESTAL Y RUBROS</t>
    </r>
    <r>
      <rPr>
        <sz val="11"/>
        <color theme="1"/>
        <rFont val="Calibri"/>
        <family val="2"/>
        <scheme val="minor"/>
      </rPr>
      <t>:FORTALECIMIENTO DE LOS DERECHOS SEXUALES Y REPRODUCTIVOS Y ATENCION CON ENFOQUE DIFERENCIAL DEL MUNICIPIO DE IBAGUE (RP): 216305301293; FORTALECIMIENTO DE LOS DERECHOS SEXUALES Y REPRODUCTIVOS Y ATENCION CON ENFOQUE DIFERENCIAL DEL MUNICIPIO DE IBAGUE (SGP): 216305319296</t>
    </r>
  </si>
  <si>
    <t>FORTALECER LA GESTIÓN TÉCNICA Y OPERATIVA DEL PAI A PARTIR DEL SEGUIMIENTO Y ARTICULACIÓN CON ACTORES SOCIALES PARA EL LOGRO DE COBERTURAS EN VACUNACIÓN</t>
  </si>
  <si>
    <t>REALIZAR  FORMACIÓN INTEGRAL DE PROFESIONALES DE LA SALUD QUE ATIENDEN LOS CURSOS DE VIDA DE INFANCIA, PRIMERA INFANCIA Y ADOLESCENCIA</t>
  </si>
  <si>
    <t>ENTREGA DE 500 TOLDILLOS PARA LA PREVENCIÓN DE LA PICADURA POR ZANCUDO QUE TRANSMITE EL DENGUE EN LOS GRUPOS DE RIESGO DETERMINADOS POR LA SECRETARÍA DEL ÁREA URBANA</t>
  </si>
  <si>
    <t>REALIZAR CANALIZACION DE LA POBLACION OBJETO PAI (4.000 NIÑOS) EN EL AREA URBANA CON EL FIN DE IDENTIFICAR CREENCIAS, ACTITUDES Y PRACTICA RELACIONADA CON EL PROCESO DE INMUNIZACION Y LA GESTION DE RIESGO EXISTENTE EN LA COMUNIDAD.</t>
  </si>
  <si>
    <t>REALIZAR UNA ACTIVIDAD DE PREVENCIÓN Y CONTROL DE GEOHELMINTIASIS EN 3800 NIÑOS Y NIÑAS DEL CURSO DE VIDA DE INFANCIA Y PRIMERA INFANCIA EN EL ENTORNO EDUCATIVO</t>
  </si>
  <si>
    <t>REALIZAR ASISTENCIAS TECNICAS A 59 IPS/EAPB (16 IPS, 13 CENTROS DE SALUD, 10 EAPB Y 20 LABORATORIOS) SOBRE LOS LINEAMIENTOS PARA LA IMPLEMENTACION DE LA RUTA DE PROMOCION Y MANTENIMIENTO DE LA SALUD Y LAS GUIAS DE PRACTICA CLINICA DE TUBERCULOSIS Y LEPRA</t>
  </si>
  <si>
    <t>APLICAR UN INSTRUMENTO PARA DETECCION TEMPRANA DE 1900 SINTOMATICOS RESPIRATORIOS Y 1900 DE PIEL EN LA POBLACIÒN PRIVADA DE LA LIBERTAD DEL MUNICIPIO DE IBAGUE</t>
  </si>
  <si>
    <t>Número de capacitaciones realizadas</t>
  </si>
  <si>
    <t>REALIZAR INSPECCIÓN Y VIGILANCIA A 59 IPS/EAPB (16 IPS, 13 CENTROS DE SALUD, 10 EAPB Y 20 LABORATORIOS) EN LA IMPLEMENTACIÓN DE RUTA DE PROMOCIÓN Y MANTENIMIENTO DE LA SALUD Y LAS GUÍAS DE PRACTICA CLÍNICA DE TUBERCULOSIS Y LEPRA.</t>
  </si>
  <si>
    <t xml:space="preserve">Porcentaje de seguimientos  a los casos confirmados  COVID-19 </t>
  </si>
  <si>
    <t>Número de Estrategias Desarrolladas</t>
  </si>
  <si>
    <t>Número de actividades desarrolladas</t>
  </si>
  <si>
    <t>Número de equipos conformados</t>
  </si>
  <si>
    <t>Porcentaje de implementación de lineamientos Nacionales covid 19</t>
  </si>
  <si>
    <t>Número de contratos dotación</t>
  </si>
  <si>
    <t>Número de Centros de Recuperación Física y Respiratoria implementados</t>
  </si>
  <si>
    <t>NOMBRE DIRECTORA DE SALUD PUBLICA:  NINI JOHANNA GARZÓN BRIÑEZ</t>
  </si>
  <si>
    <t>NOMBRE DIRECTORA DE SALUD PÚBLICA:  NINI JOHANNA GARZÓN BRIÑEZ</t>
  </si>
  <si>
    <t>OBSERVACIONES: Los códigos presupuestales relacionados están sujetos a cambios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</si>
  <si>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</si>
  <si>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</si>
  <si>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20%</t>
  </si>
  <si>
    <t>REALIZAR DESARROLLO DE CAPACIDADES AL TALENTO HUMANO EN LAS 27 IPS/EAPB (10 EAPB Y 17 IPS) EN LA RUTA INTEGRAL DE PROMOCIÓN Y MANTENIMIENTO DE LA SALUD EN EL CURSO DE VIDA DE ADOLESCENCIA Y JUVENTUD</t>
  </si>
  <si>
    <t xml:space="preserve">REALIZAR ASISTENCIA TÉCNICA A 27 IPS/EAPB (10 EAPB Y 17 IPS) SOBRE LOS LINEAMIENTOS PARA LA IMPLEMENTACIÓN DE LA RUTA INTEGRAL DE ATENCIÓN MATERNOPERINALTAL Y LAS GUÍAS DE PRÁCTICA CLÍNICA.
</t>
  </si>
  <si>
    <t>REALIZAR ASISTENCIA TÉCNICA A 27 IPS/EAPB (10 EAPB Y 17 IPS) SOBRE LOS LINEAMIENTOS PARA LA IMPLEMENTACION LA GUÍA DE ATENCIÓN A VÍCTIMAS DE VIOLENCIA DE GÉNERO Y VÍCTIMAS DE VIOLENCIA SEXUAL.</t>
  </si>
  <si>
    <t xml:space="preserve">REALIZAR ASISTENCIA TECNICA A 27 IPS/EAPB (10 EAPB Y 17 IPS) SOBRE LOS LINEAMIENTOS PARA LA IMPLEMENTACION LA GUIA EN LA GUIA DE PRACTICA CLINICA DE VHI
</t>
  </si>
  <si>
    <t>REALIZAR ASISTENCIAS TÉCNICAS A 27 IPS/EAPB (10 EAPB Y 17 IPS) EN EL CUMPLIMIENTO DE LA IMPLEMENTACIÓN DE LAS GUÍAS DE PRÁCTICA CLÍNICA Y ESTRATEGIAS DE ATENCIÓN PRIMARIA PARA LA PREVENCIÓN, MANEJO Y CONTROL DE LA EDA</t>
  </si>
  <si>
    <t>REALIZAR ASISTENCIA TÉCNICA AL 100% DE LOS REPRESENTANTES LEGALES, ADMINISTRADORES Y TRABAJADORES DE LAS ÓPTICAS CON Y SIN CONSULTORIO Y TALLERES ÓPTICOS DEL MUNICIPIO DE IBAGUÉ SOBRE LAS CONDICIONES SANITARIAS REQUERIDAS POR LA NORMATIVIDAD VIGENTE</t>
  </si>
  <si>
    <t>FECHA DE PROGRAMACION:  ENERO 2022                                     FECHA DE SEGUIMIENTO: ENERO 31 DE 2022</t>
  </si>
  <si>
    <t>FECHA DE PROGRAMACION: ENERO 2022</t>
  </si>
  <si>
    <t>FECHA DE PROGRAMACION:    ENERO 2022              FECHA DE SEGUIMIENTO:   ENERO 2022</t>
  </si>
  <si>
    <t>FECHA DE PROGRAMACION:     ENERO 2022                                                          FECHA DE SEGUIMIENTO: ENERO 31  DE 2022</t>
  </si>
  <si>
    <t xml:space="preserve">                 FECHA DE  SEGUIMIENTO: ENERO 31 de 2022</t>
  </si>
  <si>
    <t>FECHA DE PROGRAMACION: ENERO 2022                  FECHA DE  SEGUIMIENTO: ENERO 31 de 2022</t>
  </si>
  <si>
    <t>Numero de Infraestructura construida /o mejorada y/o mantenida</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</si>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</sst>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 #,##0.00_-;\-&quot;$&quot;\ * #,##0.00_-;_-&quot;$&quot;\ * &quot;-&quot;??_-;_-@_-"/>
    <numFmt numFmtId="43" formatCode="_-* #,##0.00_-;\-* #,##0.00_-;_-* &quot;-&quot;??_-;_-@_-"/>
    <numFmt numFmtId="164" formatCode="_(* #,##0_);_(* \(#,##0\);_(* &quot;-&quot;_);_(@_)"/>
    <numFmt numFmtId="165" formatCode="_(* #,##0.00_);_(* \(#,##0.00\);_(* &quot;-&quot;??_);_(@_)"/>
    <numFmt numFmtId="166" formatCode="_(* #,##0_);_(* \(#,##0\);_(* &quot;-&quot;??_);_(@_)"/>
    <numFmt numFmtId="167" formatCode="dd/mm/yyyy;@"/>
    <numFmt numFmtId="168" formatCode="_-* #,##0_-;\-* #,##0_-;_-* &quot;-&quot;??_-;_-@_-"/>
    <numFmt numFmtId="169" formatCode="0;[Red]0"/>
    <numFmt numFmtId="170" formatCode="_-* #,##0.00\ _€_-;\-* #,##0.00\ _€_-;_-* &quot;-&quot;??\ _€_-;_-@_-"/>
    <numFmt numFmtId="171" formatCode="&quot;$&quot;\ #,##0.00;[Red]&quot;$&quot;\ \-#,##0.00"/>
    <numFmt numFmtId="172" formatCode="#,##0.0_);\(#,##0.0\)"/>
    <numFmt numFmtId="173" formatCode="_-* #,##0\ _€_-;\-* #,##0\ _€_-;_-* &quot;-&quot;??\ _€_-;_-@_-"/>
    <numFmt numFmtId="174" formatCode="#,##0\ _€"/>
    <numFmt numFmtId="175" formatCode="#,##0;[Red]#,##0"/>
    <numFmt numFmtId="176" formatCode="_(* #,##0.000_);_(* \(#,##0.000\);_(* &quot;-&quot;??_);_(@_)"/>
    <numFmt numFmtId="177" formatCode="&quot;$&quot;\ #,##0"/>
    <numFmt numFmtId="178" formatCode="\$#,##0_-"/>
    <numFmt numFmtId="179" formatCode="0.0"/>
  </numFmts>
  <fonts count="3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2"/>
      <name val="Arial MT"/>
    </font>
    <font>
      <b/>
      <sz val="9"/>
      <color indexed="81"/>
      <name val="Tahoma"/>
      <family val="2"/>
    </font>
    <font>
      <sz val="9"/>
      <color indexed="81"/>
      <name val="Tahoma"/>
      <family val="2"/>
    </font>
    <font>
      <b/>
      <sz val="1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11"/>
      <color rgb="FF000000"/>
      <name val="Calibri"/>
      <family val="2"/>
    </font>
    <font>
      <sz val="11"/>
      <color rgb="FF000000"/>
      <name val="Calibri"/>
      <family val="2"/>
    </font>
    <font>
      <b/>
      <u/>
      <sz val="11"/>
      <name val="Calibri"/>
      <family val="2"/>
      <scheme val="minor"/>
    </font>
    <font>
      <b/>
      <sz val="11"/>
      <color indexed="8"/>
      <name val="Calibri"/>
      <family val="2"/>
      <scheme val="minor"/>
    </font>
    <font>
      <b/>
      <u/>
      <sz val="11"/>
      <color theme="1"/>
      <name val="Calibri"/>
      <family val="2"/>
      <scheme val="minor"/>
    </font>
    <font>
      <sz val="10"/>
      <color theme="1"/>
      <name val="Calibri"/>
      <family val="2"/>
      <scheme val="minor"/>
    </font>
    <font>
      <sz val="10"/>
      <color rgb="FF000000"/>
      <name val="Calibri"/>
      <family val="2"/>
      <scheme val="minor"/>
    </font>
    <font>
      <sz val="8"/>
      <color theme="1"/>
      <name val="Arial"/>
      <family val="2"/>
    </font>
    <font>
      <b/>
      <sz val="8"/>
      <color theme="1"/>
      <name val="Arial"/>
      <family val="2"/>
    </font>
    <font>
      <sz val="8"/>
      <color theme="1"/>
      <name val="Calibri"/>
      <family val="2"/>
      <scheme val="minor"/>
    </font>
    <font>
      <sz val="16"/>
      <name val="Arial"/>
      <family val="2"/>
    </font>
    <font>
      <b/>
      <sz val="16"/>
      <name val="Arial"/>
      <family val="2"/>
    </font>
    <font>
      <sz val="14"/>
      <name val="Arial"/>
      <family val="2"/>
    </font>
    <font>
      <b/>
      <sz val="14"/>
      <name val="Arial"/>
      <family val="2"/>
    </font>
    <font>
      <sz val="12"/>
      <name val="Arial"/>
      <family val="2"/>
    </font>
    <font>
      <b/>
      <sz val="12"/>
      <name val="Arial"/>
      <family val="2"/>
    </font>
    <font>
      <sz val="11"/>
      <color rgb="FFFF0000"/>
      <name val="Calibri"/>
      <family val="2"/>
      <scheme val="minor"/>
    </font>
    <font>
      <sz val="9"/>
      <name val="Arial"/>
      <family val="2"/>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style="medium">
        <color indexed="64"/>
      </left>
      <right/>
      <top/>
      <bottom style="thin">
        <color indexed="64"/>
      </bottom>
      <diagonal/>
    </border>
    <border>
      <left style="thin">
        <color auto="1"/>
      </left>
      <right style="thin">
        <color auto="1"/>
      </right>
      <top style="medium">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s>
  <cellStyleXfs count="39">
    <xf numFmtId="0" fontId="0" fillId="0" borderId="0"/>
    <xf numFmtId="165" fontId="3" fillId="0" borderId="0" applyFont="0" applyFill="0" applyBorder="0" applyAlignment="0" applyProtection="0"/>
    <xf numFmtId="0" fontId="5" fillId="0" borderId="0"/>
    <xf numFmtId="165" fontId="3" fillId="0" borderId="0" applyFont="0" applyFill="0" applyBorder="0" applyAlignment="0" applyProtection="0"/>
    <xf numFmtId="0" fontId="4" fillId="0" borderId="0"/>
    <xf numFmtId="0"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0" fontId="4" fillId="0" borderId="0"/>
    <xf numFmtId="43" fontId="1"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3" fillId="0" borderId="0" applyFont="0" applyFill="0" applyBorder="0" applyAlignment="0" applyProtection="0"/>
    <xf numFmtId="170" fontId="1" fillId="0" borderId="0" applyFont="0" applyFill="0" applyBorder="0" applyAlignment="0" applyProtection="0"/>
    <xf numFmtId="171" fontId="4" fillId="0" borderId="0" applyFont="0" applyFill="0" applyBorder="0" applyAlignment="0" applyProtection="0"/>
    <xf numFmtId="170" fontId="3"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xf numFmtId="0" fontId="1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164" fontId="1" fillId="0" borderId="0" applyFont="0" applyFill="0" applyBorder="0" applyAlignment="0" applyProtection="0"/>
    <xf numFmtId="44" fontId="1" fillId="0" borderId="0" applyFont="0" applyFill="0" applyBorder="0" applyAlignment="0" applyProtection="0"/>
  </cellStyleXfs>
  <cellXfs count="656">
    <xf numFmtId="0" fontId="0" fillId="0" borderId="0" xfId="0"/>
    <xf numFmtId="0" fontId="0" fillId="0" borderId="0" xfId="0" applyFont="1" applyFill="1"/>
    <xf numFmtId="168" fontId="0" fillId="0" borderId="0" xfId="0" applyNumberFormat="1" applyFont="1" applyFill="1"/>
    <xf numFmtId="2" fontId="8" fillId="0" borderId="3" xfId="0" applyNumberFormat="1" applyFont="1" applyFill="1" applyBorder="1" applyAlignment="1" applyProtection="1">
      <alignment horizontal="center" vertical="center" wrapText="1"/>
    </xf>
    <xf numFmtId="1" fontId="8" fillId="0" borderId="3" xfId="1" applyNumberFormat="1" applyFont="1" applyFill="1" applyBorder="1" applyAlignment="1">
      <alignment horizontal="center" vertical="center" wrapText="1"/>
    </xf>
    <xf numFmtId="9" fontId="10" fillId="0" borderId="3" xfId="2" applyNumberFormat="1" applyFont="1" applyFill="1" applyBorder="1" applyAlignment="1">
      <alignment horizontal="center" vertical="center" wrapText="1"/>
    </xf>
    <xf numFmtId="3" fontId="10" fillId="0" borderId="3" xfId="1" applyNumberFormat="1" applyFont="1" applyFill="1" applyBorder="1" applyAlignment="1">
      <alignment horizontal="center" vertical="center" wrapText="1"/>
    </xf>
    <xf numFmtId="3" fontId="8" fillId="0" borderId="3" xfId="2" applyNumberFormat="1" applyFont="1" applyFill="1" applyBorder="1" applyAlignment="1">
      <alignment horizontal="center" vertical="center" wrapText="1"/>
    </xf>
    <xf numFmtId="3" fontId="0" fillId="0" borderId="0" xfId="0" applyNumberFormat="1" applyFont="1" applyFill="1"/>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1" fontId="8" fillId="0" borderId="3" xfId="2" applyNumberFormat="1" applyFont="1" applyFill="1" applyBorder="1" applyAlignment="1">
      <alignment horizontal="center" vertical="center" wrapText="1"/>
    </xf>
    <xf numFmtId="4" fontId="8" fillId="0" borderId="3" xfId="2" applyNumberFormat="1" applyFont="1" applyFill="1" applyBorder="1" applyAlignment="1">
      <alignment horizontal="center" vertical="center" wrapText="1"/>
    </xf>
    <xf numFmtId="168" fontId="8" fillId="0" borderId="3" xfId="2" applyNumberFormat="1" applyFont="1" applyFill="1" applyBorder="1" applyAlignment="1">
      <alignment horizontal="center" vertical="center" wrapText="1"/>
    </xf>
    <xf numFmtId="1" fontId="0" fillId="0" borderId="0" xfId="0" applyNumberFormat="1" applyFont="1" applyFill="1"/>
    <xf numFmtId="172" fontId="8" fillId="0" borderId="3" xfId="0" applyNumberFormat="1" applyFont="1" applyFill="1" applyBorder="1" applyAlignment="1" applyProtection="1">
      <alignment horizontal="center" vertical="center"/>
    </xf>
    <xf numFmtId="14" fontId="0" fillId="0" borderId="0" xfId="0" applyNumberFormat="1" applyFont="1" applyFill="1"/>
    <xf numFmtId="9" fontId="10" fillId="0" borderId="3" xfId="24" applyFont="1" applyFill="1" applyBorder="1" applyAlignment="1">
      <alignment horizontal="center" vertical="center" wrapText="1"/>
    </xf>
    <xf numFmtId="0" fontId="10" fillId="0" borderId="3" xfId="0" applyFont="1" applyFill="1" applyBorder="1" applyAlignment="1">
      <alignment horizontal="center" vertical="center"/>
    </xf>
    <xf numFmtId="1" fontId="10" fillId="0" borderId="3" xfId="0" applyNumberFormat="1" applyFont="1" applyFill="1" applyBorder="1" applyAlignment="1">
      <alignment horizontal="center" vertical="center" wrapText="1"/>
    </xf>
    <xf numFmtId="3" fontId="8" fillId="0" borderId="3" xfId="23" applyNumberFormat="1" applyFont="1" applyFill="1" applyBorder="1" applyAlignment="1">
      <alignment horizontal="center" vertical="center" wrapText="1"/>
    </xf>
    <xf numFmtId="1" fontId="10" fillId="0" borderId="3" xfId="24"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xf>
    <xf numFmtId="1" fontId="0" fillId="0" borderId="5" xfId="0" applyNumberFormat="1" applyFont="1" applyFill="1" applyBorder="1" applyAlignment="1">
      <alignment horizontal="center" vertical="center" wrapText="1"/>
    </xf>
    <xf numFmtId="9" fontId="0" fillId="0" borderId="5" xfId="24" applyFont="1" applyFill="1" applyBorder="1" applyAlignment="1">
      <alignment horizontal="center" vertical="center" wrapText="1"/>
    </xf>
    <xf numFmtId="1" fontId="0" fillId="0" borderId="5" xfId="24"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3" fontId="0" fillId="0" borderId="3" xfId="14" applyNumberFormat="1" applyFont="1" applyFill="1" applyBorder="1" applyAlignment="1" applyProtection="1">
      <alignment horizontal="center" vertical="center"/>
    </xf>
    <xf numFmtId="2" fontId="2" fillId="0" borderId="20" xfId="0" applyNumberFormat="1" applyFont="1" applyFill="1" applyBorder="1" applyAlignment="1" applyProtection="1">
      <alignment vertical="center" wrapText="1"/>
    </xf>
    <xf numFmtId="0" fontId="0" fillId="0" borderId="0" xfId="0" applyFont="1" applyFill="1" applyAlignment="1">
      <alignment horizontal="left"/>
    </xf>
    <xf numFmtId="2" fontId="2" fillId="0" borderId="20" xfId="0" applyNumberFormat="1" applyFont="1" applyFill="1" applyBorder="1" applyAlignment="1" applyProtection="1">
      <alignment horizontal="center" vertical="center"/>
    </xf>
    <xf numFmtId="0" fontId="2" fillId="0" borderId="0" xfId="2" applyFont="1" applyFill="1" applyAlignment="1">
      <alignment horizontal="left" vertical="center" wrapText="1"/>
    </xf>
    <xf numFmtId="1" fontId="0" fillId="0" borderId="3" xfId="2" applyNumberFormat="1" applyFont="1" applyFill="1" applyBorder="1" applyAlignment="1">
      <alignment horizontal="center" vertical="center" wrapText="1"/>
    </xf>
    <xf numFmtId="10" fontId="0" fillId="0" borderId="3" xfId="2" applyNumberFormat="1" applyFont="1" applyFill="1" applyBorder="1" applyAlignment="1">
      <alignment horizontal="center" vertical="center"/>
    </xf>
    <xf numFmtId="10" fontId="0" fillId="0" borderId="3" xfId="2" applyNumberFormat="1" applyFont="1" applyFill="1" applyBorder="1" applyAlignment="1">
      <alignment horizontal="center" vertical="center" wrapText="1"/>
    </xf>
    <xf numFmtId="0" fontId="0" fillId="0" borderId="20" xfId="2" applyFont="1" applyFill="1" applyBorder="1" applyAlignment="1">
      <alignment horizontal="center" vertical="center"/>
    </xf>
    <xf numFmtId="9" fontId="0" fillId="0" borderId="3" xfId="24" applyFont="1" applyFill="1" applyBorder="1" applyAlignment="1">
      <alignment horizontal="center" vertical="center" wrapText="1"/>
    </xf>
    <xf numFmtId="0" fontId="0" fillId="0" borderId="0" xfId="2" applyFont="1" applyFill="1" applyAlignment="1">
      <alignment horizontal="left"/>
    </xf>
    <xf numFmtId="10" fontId="2" fillId="0" borderId="3" xfId="2" applyNumberFormat="1" applyFont="1" applyFill="1" applyBorder="1" applyAlignment="1" applyProtection="1">
      <alignment horizontal="center" vertical="center"/>
    </xf>
    <xf numFmtId="39" fontId="2" fillId="0" borderId="20" xfId="2" applyNumberFormat="1" applyFont="1" applyFill="1" applyBorder="1" applyAlignment="1" applyProtection="1">
      <alignment horizontal="center" vertical="center"/>
    </xf>
    <xf numFmtId="2" fontId="2" fillId="0" borderId="3" xfId="2" applyNumberFormat="1" applyFont="1" applyFill="1" applyBorder="1" applyAlignment="1" applyProtection="1">
      <alignment horizontal="center" vertical="center"/>
    </xf>
    <xf numFmtId="3" fontId="0" fillId="0" borderId="0" xfId="2" applyNumberFormat="1" applyFont="1" applyFill="1" applyAlignment="1">
      <alignment horizontal="right" vertical="justify"/>
    </xf>
    <xf numFmtId="1" fontId="0" fillId="0" borderId="0" xfId="2" applyNumberFormat="1" applyFont="1" applyFill="1" applyAlignment="1">
      <alignment horizontal="left"/>
    </xf>
    <xf numFmtId="166" fontId="0" fillId="0" borderId="0" xfId="3" applyNumberFormat="1" applyFont="1" applyFill="1" applyAlignment="1">
      <alignment horizontal="center"/>
    </xf>
    <xf numFmtId="166" fontId="0" fillId="0" borderId="0" xfId="3" applyNumberFormat="1" applyFont="1" applyFill="1" applyAlignment="1">
      <alignment horizontal="left"/>
    </xf>
    <xf numFmtId="10" fontId="0" fillId="0" borderId="0" xfId="6" applyNumberFormat="1" applyFont="1" applyFill="1" applyAlignment="1">
      <alignment horizontal="left"/>
    </xf>
    <xf numFmtId="10" fontId="0" fillId="0" borderId="0" xfId="2" applyNumberFormat="1" applyFont="1" applyFill="1" applyAlignment="1">
      <alignment horizontal="left"/>
    </xf>
    <xf numFmtId="0" fontId="0" fillId="0" borderId="0" xfId="2" applyFont="1" applyFill="1" applyAlignment="1">
      <alignment horizontal="left" vertical="justify"/>
    </xf>
    <xf numFmtId="0" fontId="10" fillId="0" borderId="3" xfId="0" applyFont="1" applyFill="1" applyBorder="1" applyAlignment="1" applyProtection="1">
      <alignment horizontal="center" vertical="center" wrapText="1"/>
    </xf>
    <xf numFmtId="169" fontId="10" fillId="0" borderId="3"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center" vertical="center"/>
    </xf>
    <xf numFmtId="1" fontId="8" fillId="0" borderId="5" xfId="0" applyNumberFormat="1" applyFont="1" applyFill="1" applyBorder="1" applyAlignment="1" applyProtection="1">
      <alignment horizontal="center" vertical="center"/>
    </xf>
    <xf numFmtId="172" fontId="8" fillId="0" borderId="18" xfId="0" applyNumberFormat="1" applyFont="1" applyFill="1" applyBorder="1" applyAlignment="1" applyProtection="1">
      <alignment horizontal="center" vertical="center"/>
    </xf>
    <xf numFmtId="0" fontId="8" fillId="0" borderId="3" xfId="0" applyFont="1" applyFill="1" applyBorder="1" applyAlignment="1">
      <alignment horizontal="center" vertical="center"/>
    </xf>
    <xf numFmtId="39" fontId="2" fillId="0" borderId="3" xfId="2" applyNumberFormat="1" applyFont="1" applyFill="1" applyBorder="1" applyAlignment="1" applyProtection="1">
      <alignment horizontal="center" vertical="center"/>
    </xf>
    <xf numFmtId="170" fontId="2" fillId="2" borderId="3" xfId="15" applyFont="1" applyFill="1" applyBorder="1" applyAlignment="1">
      <alignment horizontal="right"/>
    </xf>
    <xf numFmtId="170" fontId="2" fillId="2" borderId="3" xfId="15" applyFont="1" applyFill="1" applyBorder="1" applyAlignment="1">
      <alignment horizontal="center"/>
    </xf>
    <xf numFmtId="0" fontId="2" fillId="2" borderId="3" xfId="0" applyFont="1" applyFill="1" applyBorder="1"/>
    <xf numFmtId="0" fontId="1" fillId="2" borderId="3" xfId="0" applyFont="1" applyFill="1" applyBorder="1"/>
    <xf numFmtId="0" fontId="1" fillId="2" borderId="4" xfId="0" applyFont="1" applyFill="1" applyBorder="1"/>
    <xf numFmtId="173" fontId="1" fillId="2" borderId="0" xfId="0" applyNumberFormat="1" applyFont="1" applyFill="1" applyBorder="1"/>
    <xf numFmtId="0" fontId="1" fillId="2" borderId="0" xfId="0" applyFont="1" applyFill="1" applyBorder="1"/>
    <xf numFmtId="168" fontId="1" fillId="2" borderId="0" xfId="23" applyNumberFormat="1" applyFont="1" applyFill="1" applyBorder="1"/>
    <xf numFmtId="0" fontId="8" fillId="0" borderId="3" xfId="2" applyFont="1" applyFill="1" applyBorder="1" applyAlignment="1">
      <alignment horizontal="center" vertical="center" wrapText="1"/>
    </xf>
    <xf numFmtId="166" fontId="8" fillId="0" borderId="3" xfId="1" applyNumberFormat="1" applyFont="1" applyFill="1" applyBorder="1" applyAlignment="1">
      <alignment horizontal="center" vertical="center" wrapText="1"/>
    </xf>
    <xf numFmtId="2" fontId="8" fillId="0" borderId="3" xfId="0" applyNumberFormat="1" applyFont="1" applyFill="1" applyBorder="1" applyAlignment="1" applyProtection="1">
      <alignment horizontal="center" vertical="center"/>
    </xf>
    <xf numFmtId="0" fontId="2" fillId="0" borderId="3" xfId="2" applyFont="1" applyFill="1" applyBorder="1" applyAlignment="1">
      <alignment horizontal="center" vertical="center" wrapText="1"/>
    </xf>
    <xf numFmtId="166" fontId="2" fillId="0" borderId="3" xfId="3"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pplyProtection="1">
      <alignment horizontal="center" vertical="center" wrapText="1"/>
    </xf>
    <xf numFmtId="167" fontId="0" fillId="0" borderId="3" xfId="2" applyNumberFormat="1" applyFont="1" applyFill="1" applyBorder="1" applyAlignment="1" applyProtection="1">
      <alignment vertical="center" wrapText="1"/>
    </xf>
    <xf numFmtId="1" fontId="10" fillId="0" borderId="3" xfId="0" applyNumberFormat="1" applyFont="1" applyFill="1" applyBorder="1" applyAlignment="1" applyProtection="1">
      <alignment horizontal="center" vertical="center" wrapText="1"/>
    </xf>
    <xf numFmtId="0" fontId="11" fillId="2" borderId="3" xfId="0" applyFont="1" applyFill="1" applyBorder="1" applyAlignment="1">
      <alignment horizontal="justify" vertical="top" wrapText="1"/>
    </xf>
    <xf numFmtId="0" fontId="20" fillId="2" borderId="3" xfId="0" applyFont="1" applyFill="1" applyBorder="1" applyAlignment="1">
      <alignment horizontal="center" vertical="center"/>
    </xf>
    <xf numFmtId="0" fontId="2" fillId="2" borderId="2" xfId="0" applyFont="1" applyFill="1" applyBorder="1" applyAlignment="1"/>
    <xf numFmtId="170" fontId="2" fillId="2" borderId="3" xfId="15" applyFont="1" applyFill="1" applyBorder="1" applyAlignment="1">
      <alignment horizontal="center" vertical="center"/>
    </xf>
    <xf numFmtId="10" fontId="2" fillId="2" borderId="3" xfId="11" applyNumberFormat="1" applyFont="1" applyFill="1" applyBorder="1" applyAlignment="1">
      <alignment horizontal="center" vertical="center" wrapText="1"/>
    </xf>
    <xf numFmtId="10" fontId="2" fillId="2" borderId="3" xfId="11" applyNumberFormat="1" applyFont="1" applyFill="1" applyBorder="1" applyAlignment="1">
      <alignment horizontal="center" vertical="center"/>
    </xf>
    <xf numFmtId="172" fontId="8" fillId="2" borderId="3" xfId="0" applyNumberFormat="1" applyFont="1" applyFill="1" applyBorder="1" applyAlignment="1" applyProtection="1">
      <alignment horizontal="center" vertical="center"/>
    </xf>
    <xf numFmtId="0" fontId="11" fillId="2" borderId="3" xfId="0" applyFont="1" applyFill="1" applyBorder="1" applyAlignment="1">
      <alignment vertical="center" wrapText="1"/>
    </xf>
    <xf numFmtId="0" fontId="11" fillId="2" borderId="3" xfId="0" applyFont="1" applyFill="1" applyBorder="1" applyAlignment="1">
      <alignment horizontal="center" vertical="center" wrapText="1"/>
    </xf>
    <xf numFmtId="9" fontId="1" fillId="2" borderId="3" xfId="0" applyNumberFormat="1" applyFont="1" applyFill="1" applyBorder="1" applyAlignment="1">
      <alignment horizontal="center" vertical="center"/>
    </xf>
    <xf numFmtId="168" fontId="8" fillId="2" borderId="4" xfId="33" applyNumberFormat="1" applyFont="1" applyFill="1" applyBorder="1" applyAlignment="1">
      <alignment horizontal="center" vertical="center" wrapText="1"/>
    </xf>
    <xf numFmtId="0" fontId="0" fillId="0" borderId="0" xfId="0"/>
    <xf numFmtId="172" fontId="8" fillId="0" borderId="3" xfId="0" applyNumberFormat="1" applyFont="1" applyFill="1" applyBorder="1" applyAlignment="1" applyProtection="1">
      <alignment horizontal="center" vertical="center"/>
    </xf>
    <xf numFmtId="0" fontId="8" fillId="0" borderId="3" xfId="0" applyFont="1" applyFill="1" applyBorder="1" applyAlignment="1">
      <alignment horizontal="center" vertical="center"/>
    </xf>
    <xf numFmtId="174" fontId="10" fillId="2" borderId="3" xfId="34" applyNumberFormat="1" applyFont="1" applyFill="1" applyBorder="1" applyAlignment="1" applyProtection="1">
      <alignment horizontal="right" vertical="center"/>
    </xf>
    <xf numFmtId="174" fontId="8" fillId="2" borderId="3" xfId="15" applyNumberFormat="1"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175" fontId="2"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170" fontId="1" fillId="2" borderId="3" xfId="15" applyFont="1" applyFill="1" applyBorder="1" applyAlignment="1">
      <alignment horizontal="right"/>
    </xf>
    <xf numFmtId="170" fontId="2" fillId="2" borderId="0" xfId="15" applyFont="1" applyFill="1" applyAlignment="1">
      <alignment horizontal="center" vertical="center"/>
    </xf>
    <xf numFmtId="0" fontId="0" fillId="0" borderId="0" xfId="0" applyFont="1" applyFill="1" applyBorder="1"/>
    <xf numFmtId="9" fontId="0" fillId="0" borderId="3" xfId="24" applyFont="1" applyFill="1" applyBorder="1" applyAlignment="1">
      <alignment horizontal="center" vertical="center"/>
    </xf>
    <xf numFmtId="1" fontId="0" fillId="0" borderId="3" xfId="24"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xf>
    <xf numFmtId="10" fontId="2" fillId="0" borderId="3" xfId="6" applyNumberFormat="1" applyFont="1" applyFill="1" applyBorder="1" applyAlignment="1">
      <alignment horizontal="left" vertical="center"/>
    </xf>
    <xf numFmtId="1" fontId="10" fillId="0" borderId="3" xfId="24" applyNumberFormat="1" applyFont="1" applyFill="1" applyBorder="1" applyAlignment="1" applyProtection="1">
      <alignment horizontal="center" vertical="center" wrapText="1"/>
    </xf>
    <xf numFmtId="0" fontId="4" fillId="0" borderId="3" xfId="0" applyFont="1" applyBorder="1" applyAlignment="1">
      <alignment horizontal="justify" vertical="top" wrapText="1"/>
    </xf>
    <xf numFmtId="0" fontId="4" fillId="0" borderId="3" xfId="0" applyFont="1" applyBorder="1" applyAlignment="1">
      <alignment vertical="top" wrapText="1"/>
    </xf>
    <xf numFmtId="0" fontId="4" fillId="0" borderId="3" xfId="0" applyFont="1" applyBorder="1" applyAlignment="1">
      <alignment vertical="top"/>
    </xf>
    <xf numFmtId="49" fontId="4" fillId="0" borderId="3" xfId="23" applyNumberFormat="1" applyFont="1" applyFill="1" applyBorder="1" applyAlignment="1">
      <alignment horizontal="center" vertical="center"/>
    </xf>
    <xf numFmtId="0" fontId="2" fillId="2" borderId="0" xfId="0" applyFont="1" applyFill="1" applyBorder="1" applyAlignment="1">
      <alignment horizontal="center"/>
    </xf>
    <xf numFmtId="0" fontId="1" fillId="2" borderId="5" xfId="0" applyFont="1" applyFill="1" applyBorder="1" applyAlignment="1">
      <alignment horizontal="justify" vertical="center"/>
    </xf>
    <xf numFmtId="0" fontId="1" fillId="2" borderId="1" xfId="0" applyFont="1" applyFill="1" applyBorder="1" applyAlignment="1">
      <alignment horizontal="justify" vertical="center"/>
    </xf>
    <xf numFmtId="0" fontId="22" fillId="0" borderId="0" xfId="4" applyFont="1" applyBorder="1" applyAlignment="1"/>
    <xf numFmtId="0" fontId="23" fillId="0" borderId="0" xfId="4" applyFont="1" applyBorder="1" applyAlignment="1"/>
    <xf numFmtId="0" fontId="0" fillId="0" borderId="0" xfId="0" applyFont="1" applyFill="1" applyBorder="1" applyAlignment="1">
      <alignment horizontal="left"/>
    </xf>
    <xf numFmtId="0" fontId="2" fillId="0" borderId="0" xfId="2" applyFont="1" applyFill="1" applyBorder="1" applyAlignment="1">
      <alignment horizontal="left" vertical="center" wrapText="1"/>
    </xf>
    <xf numFmtId="0" fontId="0" fillId="0" borderId="0" xfId="2" applyFont="1" applyFill="1" applyBorder="1" applyAlignment="1">
      <alignment horizontal="left"/>
    </xf>
    <xf numFmtId="168" fontId="1" fillId="2" borderId="0" xfId="23" applyNumberFormat="1" applyFont="1" applyFill="1" applyBorder="1" applyAlignment="1">
      <alignment horizontal="right"/>
    </xf>
    <xf numFmtId="170" fontId="1" fillId="2" borderId="0" xfId="15" applyFont="1" applyFill="1" applyBorder="1" applyAlignment="1">
      <alignment horizontal="right"/>
    </xf>
    <xf numFmtId="173" fontId="1" fillId="2" borderId="0" xfId="15" applyNumberFormat="1" applyFont="1" applyFill="1" applyBorder="1" applyAlignment="1">
      <alignment horizontal="right"/>
    </xf>
    <xf numFmtId="177" fontId="0" fillId="0" borderId="3" xfId="0" applyNumberFormat="1" applyFont="1" applyFill="1" applyBorder="1" applyAlignment="1">
      <alignment horizontal="center" vertical="center"/>
    </xf>
    <xf numFmtId="177" fontId="10" fillId="0" borderId="3" xfId="1" applyNumberFormat="1" applyFont="1" applyFill="1" applyBorder="1" applyAlignment="1">
      <alignment horizontal="center" vertical="center" wrapText="1"/>
    </xf>
    <xf numFmtId="177" fontId="10" fillId="0" borderId="3" xfId="23" applyNumberFormat="1" applyFont="1" applyFill="1" applyBorder="1" applyAlignment="1">
      <alignment horizontal="center" vertical="center"/>
    </xf>
    <xf numFmtId="177" fontId="10" fillId="0" borderId="3" xfId="0" applyNumberFormat="1" applyFont="1" applyFill="1" applyBorder="1" applyAlignment="1">
      <alignment horizontal="center" vertical="center"/>
    </xf>
    <xf numFmtId="177" fontId="0" fillId="0" borderId="3" xfId="9" applyNumberFormat="1" applyFont="1" applyFill="1" applyBorder="1" applyAlignment="1">
      <alignment horizontal="center" vertical="center"/>
    </xf>
    <xf numFmtId="177" fontId="0" fillId="0" borderId="3" xfId="10" applyNumberFormat="1" applyFont="1" applyFill="1" applyBorder="1" applyAlignment="1">
      <alignment horizontal="center" vertical="center"/>
    </xf>
    <xf numFmtId="177" fontId="0" fillId="0" borderId="3" xfId="7" applyNumberFormat="1" applyFont="1" applyFill="1" applyBorder="1" applyAlignment="1" applyProtection="1">
      <alignment horizontal="center" vertical="center"/>
    </xf>
    <xf numFmtId="177" fontId="0" fillId="0" borderId="3" xfId="38" applyNumberFormat="1" applyFont="1" applyFill="1" applyBorder="1" applyAlignment="1">
      <alignment horizontal="center" vertical="center"/>
    </xf>
    <xf numFmtId="177" fontId="0" fillId="0" borderId="3" xfId="38" applyNumberFormat="1" applyFont="1" applyFill="1" applyBorder="1" applyAlignment="1" applyProtection="1">
      <alignment horizontal="center" vertical="center"/>
    </xf>
    <xf numFmtId="177" fontId="1" fillId="2" borderId="3" xfId="0" applyNumberFormat="1" applyFont="1" applyFill="1" applyBorder="1" applyAlignment="1">
      <alignment horizontal="right" vertical="center"/>
    </xf>
    <xf numFmtId="0" fontId="2" fillId="2" borderId="0" xfId="0" applyFont="1" applyFill="1" applyBorder="1" applyAlignment="1">
      <alignment horizontal="left"/>
    </xf>
    <xf numFmtId="0" fontId="2" fillId="2" borderId="0" xfId="0" applyFont="1" applyFill="1" applyBorder="1" applyAlignment="1">
      <alignment horizontal="left" vertical="center" wrapText="1"/>
    </xf>
    <xf numFmtId="2" fontId="2" fillId="2" borderId="0" xfId="0" applyNumberFormat="1" applyFont="1" applyFill="1" applyBorder="1" applyAlignment="1" applyProtection="1">
      <alignment horizontal="left" vertical="center"/>
    </xf>
    <xf numFmtId="0" fontId="2" fillId="2" borderId="0" xfId="0" applyFont="1" applyFill="1" applyBorder="1" applyAlignment="1">
      <alignment horizontal="left" vertical="center"/>
    </xf>
    <xf numFmtId="0" fontId="19" fillId="2" borderId="3" xfId="0" applyNumberFormat="1" applyFont="1" applyFill="1" applyBorder="1" applyAlignment="1">
      <alignment horizontal="center" vertical="center" wrapText="1"/>
    </xf>
    <xf numFmtId="9" fontId="19" fillId="2" borderId="3" xfId="24" applyFont="1" applyFill="1" applyBorder="1" applyAlignment="1">
      <alignment horizontal="center" vertical="center" wrapText="1"/>
    </xf>
    <xf numFmtId="177" fontId="10" fillId="2" borderId="4" xfId="38" applyNumberFormat="1" applyFont="1" applyFill="1" applyBorder="1" applyAlignment="1">
      <alignment horizontal="center" vertical="center" wrapText="1"/>
    </xf>
    <xf numFmtId="177" fontId="10" fillId="2" borderId="3" xfId="38" applyNumberFormat="1" applyFont="1" applyFill="1" applyBorder="1" applyAlignment="1">
      <alignment horizontal="center" vertical="center" wrapText="1"/>
    </xf>
    <xf numFmtId="177" fontId="10" fillId="2" borderId="3" xfId="38" applyNumberFormat="1" applyFont="1" applyFill="1" applyBorder="1" applyAlignment="1">
      <alignment horizontal="center" vertical="center"/>
    </xf>
    <xf numFmtId="168" fontId="8" fillId="0" borderId="3" xfId="0" applyNumberFormat="1" applyFont="1" applyFill="1" applyBorder="1" applyAlignment="1">
      <alignment horizontal="center" vertical="center"/>
    </xf>
    <xf numFmtId="168" fontId="0" fillId="0" borderId="0" xfId="0" applyNumberFormat="1"/>
    <xf numFmtId="1" fontId="1" fillId="2" borderId="3" xfId="23"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0" fillId="2" borderId="0" xfId="0" applyFill="1" applyBorder="1"/>
    <xf numFmtId="0" fontId="0" fillId="2" borderId="0" xfId="0" applyFill="1"/>
    <xf numFmtId="0" fontId="10" fillId="2" borderId="3" xfId="0" applyNumberFormat="1" applyFont="1" applyFill="1" applyBorder="1" applyAlignment="1">
      <alignment horizontal="center" vertical="center" wrapText="1"/>
    </xf>
    <xf numFmtId="9" fontId="0" fillId="0" borderId="3" xfId="24" applyFont="1" applyFill="1" applyBorder="1" applyAlignment="1" applyProtection="1">
      <alignment horizontal="center" vertical="center"/>
    </xf>
    <xf numFmtId="49" fontId="4" fillId="2" borderId="3" xfId="23"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9" fontId="0" fillId="0" borderId="3" xfId="2" applyNumberFormat="1" applyFont="1" applyFill="1" applyBorder="1" applyAlignment="1">
      <alignment horizontal="center" vertical="center" wrapText="1"/>
    </xf>
    <xf numFmtId="177" fontId="21" fillId="2" borderId="3" xfId="0" applyNumberFormat="1" applyFont="1" applyFill="1" applyBorder="1" applyAlignment="1">
      <alignment horizontal="right" vertical="center" wrapText="1"/>
    </xf>
    <xf numFmtId="177" fontId="19" fillId="2" borderId="3" xfId="35" applyNumberFormat="1" applyFont="1" applyFill="1" applyBorder="1" applyAlignment="1" applyProtection="1">
      <alignment horizontal="right" vertical="center"/>
    </xf>
    <xf numFmtId="177" fontId="19" fillId="2" borderId="3" xfId="35" applyNumberFormat="1" applyFont="1" applyFill="1" applyBorder="1" applyAlignment="1">
      <alignment horizontal="right" vertical="center"/>
    </xf>
    <xf numFmtId="177" fontId="19" fillId="2" borderId="3" xfId="34" applyNumberFormat="1" applyFont="1" applyFill="1" applyBorder="1" applyAlignment="1" applyProtection="1">
      <alignment horizontal="right" vertical="center"/>
    </xf>
    <xf numFmtId="177" fontId="19" fillId="2" borderId="3" xfId="34" applyNumberFormat="1" applyFont="1" applyFill="1" applyBorder="1" applyAlignment="1">
      <alignment horizontal="right" vertical="center"/>
    </xf>
    <xf numFmtId="177" fontId="19" fillId="2" borderId="3" xfId="35" applyNumberFormat="1" applyFont="1" applyFill="1" applyBorder="1" applyAlignment="1" applyProtection="1">
      <alignment horizontal="right" vertical="center" wrapText="1"/>
    </xf>
    <xf numFmtId="177" fontId="19" fillId="2" borderId="3" xfId="18" applyNumberFormat="1" applyFont="1" applyFill="1" applyBorder="1" applyAlignment="1">
      <alignment horizontal="right" vertical="center" wrapText="1"/>
    </xf>
    <xf numFmtId="177" fontId="19" fillId="2" borderId="3" xfId="19" applyNumberFormat="1" applyFont="1" applyFill="1" applyBorder="1" applyAlignment="1">
      <alignment horizontal="right" vertical="center" wrapText="1"/>
    </xf>
    <xf numFmtId="177" fontId="19" fillId="2" borderId="3" xfId="20" applyNumberFormat="1" applyFont="1" applyFill="1" applyBorder="1" applyAlignment="1">
      <alignment horizontal="right" vertical="center" wrapText="1"/>
    </xf>
    <xf numFmtId="177" fontId="19" fillId="2" borderId="3" xfId="12" applyNumberFormat="1" applyFont="1" applyFill="1" applyBorder="1" applyAlignment="1">
      <alignment horizontal="right" vertical="center" wrapText="1"/>
    </xf>
    <xf numFmtId="177" fontId="19" fillId="2" borderId="3" xfId="15" applyNumberFormat="1" applyFont="1" applyFill="1" applyBorder="1" applyAlignment="1">
      <alignment horizontal="right" vertical="center"/>
    </xf>
    <xf numFmtId="177" fontId="19" fillId="2" borderId="3" xfId="0" applyNumberFormat="1" applyFont="1" applyFill="1" applyBorder="1" applyAlignment="1">
      <alignment horizontal="right" vertical="center"/>
    </xf>
    <xf numFmtId="177" fontId="19" fillId="2" borderId="6" xfId="34" applyNumberFormat="1" applyFont="1" applyFill="1" applyBorder="1" applyAlignment="1" applyProtection="1">
      <alignment horizontal="right" vertical="center"/>
    </xf>
    <xf numFmtId="178" fontId="21" fillId="2" borderId="0" xfId="0" applyNumberFormat="1" applyFont="1" applyFill="1" applyAlignment="1">
      <alignment horizontal="right" vertical="center"/>
    </xf>
    <xf numFmtId="0" fontId="9" fillId="2" borderId="0" xfId="0" applyFont="1" applyFill="1" applyBorder="1" applyAlignment="1">
      <alignment vertical="top" wrapText="1"/>
    </xf>
    <xf numFmtId="0" fontId="10" fillId="0"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14" fontId="8"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28" fillId="0" borderId="3" xfId="0" applyFont="1" applyBorder="1" applyAlignment="1">
      <alignment horizontal="center" vertical="center"/>
    </xf>
    <xf numFmtId="3" fontId="2" fillId="0" borderId="3" xfId="38" applyNumberFormat="1" applyFont="1" applyFill="1" applyBorder="1" applyAlignment="1">
      <alignment horizontal="center" vertical="center"/>
    </xf>
    <xf numFmtId="0" fontId="1" fillId="2" borderId="0" xfId="0" applyFont="1" applyFill="1" applyBorder="1" applyAlignment="1">
      <alignment horizontal="left"/>
    </xf>
    <xf numFmtId="168" fontId="1" fillId="2" borderId="0" xfId="23" applyNumberFormat="1" applyFont="1" applyFill="1" applyBorder="1" applyAlignment="1">
      <alignment horizontal="left"/>
    </xf>
    <xf numFmtId="173" fontId="1" fillId="2" borderId="0" xfId="0" applyNumberFormat="1" applyFont="1" applyFill="1" applyBorder="1" applyAlignment="1">
      <alignment horizontal="left"/>
    </xf>
    <xf numFmtId="0" fontId="1" fillId="2" borderId="3" xfId="0" applyFont="1" applyFill="1" applyBorder="1" applyAlignment="1">
      <alignment horizontal="left"/>
    </xf>
    <xf numFmtId="170" fontId="1" fillId="2" borderId="0" xfId="15" applyFont="1" applyFill="1" applyBorder="1" applyAlignment="1">
      <alignment horizontal="left"/>
    </xf>
    <xf numFmtId="173" fontId="1" fillId="2" borderId="0" xfId="15" applyNumberFormat="1" applyFont="1" applyFill="1" applyBorder="1" applyAlignment="1">
      <alignment horizontal="left"/>
    </xf>
    <xf numFmtId="170" fontId="1" fillId="2" borderId="3" xfId="15" applyFont="1" applyFill="1" applyBorder="1" applyAlignment="1">
      <alignment horizontal="left"/>
    </xf>
    <xf numFmtId="2" fontId="2" fillId="2" borderId="0" xfId="0" applyNumberFormat="1" applyFont="1" applyFill="1" applyBorder="1" applyAlignment="1" applyProtection="1">
      <alignment horizontal="left" vertical="center" wrapText="1"/>
    </xf>
    <xf numFmtId="0" fontId="1" fillId="2" borderId="0" xfId="0" applyFont="1" applyFill="1" applyBorder="1" applyAlignment="1">
      <alignment horizontal="left" vertical="top"/>
    </xf>
    <xf numFmtId="168" fontId="2" fillId="2" borderId="0" xfId="23" applyNumberFormat="1" applyFont="1" applyFill="1" applyBorder="1" applyAlignment="1">
      <alignment horizontal="left"/>
    </xf>
    <xf numFmtId="170" fontId="2" fillId="2" borderId="0" xfId="15" applyFont="1" applyFill="1" applyBorder="1" applyAlignment="1">
      <alignment horizontal="left"/>
    </xf>
    <xf numFmtId="173" fontId="2" fillId="2" borderId="0" xfId="15" applyNumberFormat="1" applyFont="1" applyFill="1" applyBorder="1" applyAlignment="1">
      <alignment horizontal="left"/>
    </xf>
    <xf numFmtId="170" fontId="2" fillId="2" borderId="3" xfId="15" applyFont="1" applyFill="1" applyBorder="1" applyAlignment="1">
      <alignment horizontal="left"/>
    </xf>
    <xf numFmtId="173" fontId="2" fillId="2" borderId="0" xfId="0" applyNumberFormat="1" applyFont="1" applyFill="1" applyBorder="1" applyAlignment="1">
      <alignment horizontal="left"/>
    </xf>
    <xf numFmtId="169" fontId="2" fillId="2" borderId="0" xfId="23" applyNumberFormat="1" applyFont="1" applyFill="1" applyBorder="1" applyAlignment="1">
      <alignment horizontal="left"/>
    </xf>
    <xf numFmtId="14" fontId="1" fillId="2" borderId="3" xfId="0" applyNumberFormat="1" applyFont="1" applyFill="1" applyBorder="1" applyAlignment="1">
      <alignment horizontal="left" vertical="center"/>
    </xf>
    <xf numFmtId="14" fontId="1" fillId="2" borderId="3" xfId="0" applyNumberFormat="1" applyFont="1" applyFill="1" applyBorder="1" applyAlignment="1">
      <alignment horizontal="left" vertical="center" wrapText="1"/>
    </xf>
    <xf numFmtId="177" fontId="1" fillId="2" borderId="3" xfId="0" applyNumberFormat="1" applyFont="1" applyFill="1" applyBorder="1" applyAlignment="1">
      <alignment horizontal="right" vertical="center" wrapText="1"/>
    </xf>
    <xf numFmtId="175" fontId="1" fillId="2" borderId="0" xfId="0" applyNumberFormat="1" applyFont="1" applyFill="1" applyBorder="1" applyAlignment="1">
      <alignment horizontal="left" vertical="center"/>
    </xf>
    <xf numFmtId="166" fontId="0" fillId="2" borderId="0" xfId="23" applyNumberFormat="1" applyFont="1" applyFill="1" applyAlignment="1">
      <alignment horizontal="right"/>
    </xf>
    <xf numFmtId="168" fontId="2" fillId="2" borderId="0" xfId="23" applyNumberFormat="1" applyFont="1" applyFill="1" applyBorder="1" applyAlignment="1">
      <alignment horizontal="left" vertical="center"/>
    </xf>
    <xf numFmtId="177" fontId="2" fillId="2" borderId="3" xfId="0" applyNumberFormat="1" applyFont="1" applyFill="1" applyBorder="1" applyAlignment="1">
      <alignment horizontal="right" vertical="center" wrapText="1"/>
    </xf>
    <xf numFmtId="175" fontId="2" fillId="2" borderId="0" xfId="0" applyNumberFormat="1" applyFont="1" applyFill="1" applyBorder="1" applyAlignment="1">
      <alignment horizontal="left"/>
    </xf>
    <xf numFmtId="172" fontId="8" fillId="2" borderId="3" xfId="0" applyNumberFormat="1" applyFont="1" applyFill="1" applyBorder="1" applyAlignment="1" applyProtection="1">
      <alignment horizontal="left" vertical="center"/>
    </xf>
    <xf numFmtId="0" fontId="8" fillId="2" borderId="3" xfId="0" applyFont="1" applyFill="1" applyBorder="1" applyAlignment="1">
      <alignment horizontal="left" vertical="center"/>
    </xf>
    <xf numFmtId="0" fontId="11" fillId="2" borderId="18" xfId="0" applyFont="1" applyFill="1" applyBorder="1" applyAlignment="1">
      <alignment horizontal="left" vertical="top" wrapText="1"/>
    </xf>
    <xf numFmtId="0" fontId="4" fillId="2" borderId="3" xfId="0"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1" fillId="2" borderId="4" xfId="0" applyFont="1" applyFill="1" applyBorder="1" applyAlignment="1">
      <alignment horizontal="left"/>
    </xf>
    <xf numFmtId="0" fontId="1" fillId="2" borderId="3" xfId="0" applyFont="1" applyFill="1" applyBorder="1" applyAlignment="1">
      <alignment horizontal="left" vertical="center"/>
    </xf>
    <xf numFmtId="0" fontId="1" fillId="2" borderId="1" xfId="0" applyFont="1" applyFill="1" applyBorder="1" applyAlignment="1">
      <alignment horizontal="left"/>
    </xf>
    <xf numFmtId="0" fontId="9" fillId="0" borderId="0" xfId="0" applyFont="1" applyFill="1" applyBorder="1" applyAlignment="1">
      <alignment vertical="top" wrapText="1"/>
    </xf>
    <xf numFmtId="9" fontId="0" fillId="0" borderId="3" xfId="24" applyNumberFormat="1" applyFont="1" applyFill="1" applyBorder="1" applyAlignment="1" applyProtection="1">
      <alignment horizontal="center" vertical="center"/>
    </xf>
    <xf numFmtId="0" fontId="9" fillId="2" borderId="29" xfId="0" applyFont="1" applyFill="1" applyBorder="1" applyAlignment="1">
      <alignment vertical="top" wrapText="1"/>
    </xf>
    <xf numFmtId="0" fontId="9" fillId="2" borderId="4" xfId="0" applyFont="1" applyFill="1" applyBorder="1" applyAlignment="1">
      <alignment vertical="top" wrapText="1"/>
    </xf>
    <xf numFmtId="0" fontId="9" fillId="2" borderId="0" xfId="0" applyFont="1" applyFill="1" applyBorder="1" applyAlignment="1">
      <alignment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2" applyFont="1" applyFill="1" applyBorder="1" applyAlignment="1">
      <alignment horizontal="center" vertical="center" wrapText="1"/>
    </xf>
    <xf numFmtId="166" fontId="8" fillId="0" borderId="3" xfId="1"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2" fillId="0" borderId="3" xfId="2" applyFont="1" applyFill="1" applyBorder="1" applyAlignment="1">
      <alignment horizontal="center" vertical="center" wrapText="1"/>
    </xf>
    <xf numFmtId="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4" fillId="2" borderId="3" xfId="0" applyFont="1" applyFill="1" applyBorder="1" applyAlignment="1">
      <alignment horizontal="justify" vertical="top" wrapText="1"/>
    </xf>
    <xf numFmtId="0" fontId="1" fillId="2" borderId="0"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left"/>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2" fillId="2" borderId="3" xfId="0" applyFont="1" applyFill="1" applyBorder="1" applyAlignment="1">
      <alignment horizontal="center"/>
    </xf>
    <xf numFmtId="0" fontId="1" fillId="2" borderId="3"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0" xfId="0" applyFont="1" applyFill="1" applyAlignment="1">
      <alignment horizontal="center"/>
    </xf>
    <xf numFmtId="0" fontId="11" fillId="2" borderId="3" xfId="0" applyFont="1" applyFill="1" applyBorder="1" applyAlignment="1">
      <alignment horizontal="justify" vertical="center" wrapText="1"/>
    </xf>
    <xf numFmtId="0" fontId="8" fillId="2" borderId="3" xfId="0" applyFont="1" applyFill="1" applyBorder="1" applyAlignment="1">
      <alignment horizontal="center" vertical="center"/>
    </xf>
    <xf numFmtId="0" fontId="11" fillId="2" borderId="3" xfId="0" applyFont="1" applyFill="1" applyBorder="1" applyAlignment="1">
      <alignment horizontal="left" vertical="center" wrapText="1"/>
    </xf>
    <xf numFmtId="0" fontId="9" fillId="0" borderId="3" xfId="0" applyFont="1" applyFill="1" applyBorder="1" applyAlignment="1">
      <alignment horizontal="center" vertical="center"/>
    </xf>
    <xf numFmtId="177" fontId="10" fillId="0" borderId="3" xfId="21" applyNumberFormat="1" applyFont="1" applyFill="1" applyBorder="1" applyAlignment="1">
      <alignment horizontal="center" vertical="center"/>
    </xf>
    <xf numFmtId="177" fontId="10" fillId="0" borderId="1" xfId="21" applyNumberFormat="1" applyFont="1" applyFill="1" applyBorder="1" applyAlignment="1">
      <alignment horizontal="center" vertical="center"/>
    </xf>
    <xf numFmtId="177" fontId="0" fillId="0" borderId="3" xfId="14" applyNumberFormat="1" applyFont="1" applyFill="1" applyBorder="1" applyAlignment="1" applyProtection="1">
      <alignment horizontal="center" vertical="center"/>
    </xf>
    <xf numFmtId="3" fontId="1" fillId="2" borderId="3"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9" fontId="1" fillId="2" borderId="3" xfId="0" applyNumberFormat="1" applyFont="1" applyFill="1" applyBorder="1" applyAlignment="1">
      <alignment horizontal="center" vertical="center" wrapText="1"/>
    </xf>
    <xf numFmtId="9" fontId="19" fillId="2" borderId="3" xfId="0" applyNumberFormat="1" applyFont="1" applyFill="1" applyBorder="1" applyAlignment="1">
      <alignment horizontal="center" vertical="center" wrapText="1"/>
    </xf>
    <xf numFmtId="175" fontId="0" fillId="2" borderId="0" xfId="0" applyNumberFormat="1" applyFill="1" applyBorder="1"/>
    <xf numFmtId="3" fontId="2" fillId="2" borderId="3" xfId="0" applyNumberFormat="1" applyFont="1" applyFill="1" applyBorder="1" applyAlignment="1">
      <alignment horizontal="right" vertical="center" wrapText="1"/>
    </xf>
    <xf numFmtId="3" fontId="10" fillId="2" borderId="3" xfId="38" applyNumberFormat="1" applyFont="1" applyFill="1" applyBorder="1" applyAlignment="1">
      <alignment horizontal="center" vertical="center"/>
    </xf>
    <xf numFmtId="0" fontId="23" fillId="0" borderId="0" xfId="4" applyFont="1" applyBorder="1" applyAlignment="1">
      <alignment horizontal="center"/>
    </xf>
    <xf numFmtId="0" fontId="8" fillId="2" borderId="0" xfId="0" applyFont="1" applyFill="1" applyBorder="1" applyAlignment="1"/>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37" fontId="17" fillId="2" borderId="0" xfId="0" applyNumberFormat="1" applyFont="1" applyFill="1" applyBorder="1" applyAlignment="1">
      <alignment horizontal="center" vertical="center" wrapText="1"/>
    </xf>
    <xf numFmtId="174" fontId="10" fillId="2" borderId="0" xfId="34" applyNumberFormat="1" applyFont="1" applyFill="1" applyBorder="1" applyAlignment="1" applyProtection="1">
      <alignment horizontal="right" vertical="center"/>
    </xf>
    <xf numFmtId="174" fontId="8" fillId="2" borderId="0" xfId="15" applyNumberFormat="1" applyFont="1" applyFill="1" applyBorder="1" applyAlignment="1">
      <alignment horizontal="center" vertical="center"/>
    </xf>
    <xf numFmtId="0" fontId="9" fillId="2" borderId="0" xfId="0" applyFont="1" applyFill="1" applyBorder="1" applyAlignment="1">
      <alignment horizontal="left" vertical="center" wrapText="1"/>
    </xf>
    <xf numFmtId="177" fontId="12" fillId="2" borderId="3" xfId="23" applyNumberFormat="1" applyFont="1" applyFill="1" applyBorder="1" applyAlignment="1">
      <alignment horizontal="right" vertical="center"/>
    </xf>
    <xf numFmtId="0" fontId="30" fillId="2" borderId="0" xfId="0" applyFont="1" applyFill="1"/>
    <xf numFmtId="0" fontId="4" fillId="0" borderId="3" xfId="0" applyFont="1" applyBorder="1" applyAlignment="1">
      <alignment horizontal="center" vertical="top" wrapText="1"/>
    </xf>
    <xf numFmtId="167" fontId="0" fillId="0" borderId="4" xfId="2" applyNumberFormat="1" applyFont="1" applyFill="1" applyBorder="1" applyAlignment="1" applyProtection="1">
      <alignment horizontal="center" vertical="center" wrapText="1"/>
    </xf>
    <xf numFmtId="167" fontId="0" fillId="0" borderId="10" xfId="2" applyNumberFormat="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5" xfId="0" applyFont="1" applyFill="1" applyBorder="1" applyAlignment="1">
      <alignment horizontal="left" vertical="top" wrapText="1"/>
    </xf>
    <xf numFmtId="0" fontId="4" fillId="2" borderId="3" xfId="0" applyFont="1" applyFill="1" applyBorder="1" applyAlignment="1">
      <alignment horizontal="justify"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1" fontId="8" fillId="0" borderId="1" xfId="0" applyNumberFormat="1" applyFont="1" applyFill="1" applyBorder="1" applyAlignment="1" applyProtection="1">
      <alignment horizontal="left" vertical="center"/>
    </xf>
    <xf numFmtId="1" fontId="8" fillId="0" borderId="2" xfId="0" applyNumberFormat="1" applyFont="1" applyFill="1" applyBorder="1" applyAlignment="1" applyProtection="1">
      <alignment horizontal="left" vertical="center"/>
    </xf>
    <xf numFmtId="1" fontId="8" fillId="0" borderId="5" xfId="0" applyNumberFormat="1"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2" fillId="0" borderId="4" xfId="4" applyFont="1" applyBorder="1" applyAlignment="1">
      <alignment horizontal="center"/>
    </xf>
    <xf numFmtId="0" fontId="22" fillId="0" borderId="6" xfId="4" applyFont="1" applyBorder="1" applyAlignment="1">
      <alignment horizontal="center"/>
    </xf>
    <xf numFmtId="0" fontId="22" fillId="0" borderId="10" xfId="4" applyFont="1" applyBorder="1" applyAlignment="1">
      <alignment horizont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2" fillId="0" borderId="11" xfId="4" applyFont="1" applyBorder="1" applyAlignment="1">
      <alignment horizontal="center" vertical="center"/>
    </xf>
    <xf numFmtId="0" fontId="22" fillId="0" borderId="12" xfId="4" applyFont="1" applyBorder="1" applyAlignment="1">
      <alignment horizontal="center" vertical="center"/>
    </xf>
    <xf numFmtId="0" fontId="22" fillId="0" borderId="13" xfId="4" applyFont="1" applyBorder="1" applyAlignment="1">
      <alignment horizontal="center" vertical="center"/>
    </xf>
    <xf numFmtId="0" fontId="23" fillId="0" borderId="1" xfId="4" applyFont="1" applyBorder="1" applyAlignment="1">
      <alignment horizontal="left"/>
    </xf>
    <xf numFmtId="0" fontId="23" fillId="0" borderId="2" xfId="4" applyFont="1" applyBorder="1" applyAlignment="1">
      <alignment horizontal="left"/>
    </xf>
    <xf numFmtId="0" fontId="23" fillId="0" borderId="5" xfId="4" applyFont="1" applyBorder="1" applyAlignment="1">
      <alignment horizontal="left"/>
    </xf>
    <xf numFmtId="0" fontId="22" fillId="0" borderId="3" xfId="4" applyFont="1" applyBorder="1" applyAlignment="1">
      <alignment horizontal="center"/>
    </xf>
    <xf numFmtId="1" fontId="8" fillId="0" borderId="3" xfId="0" applyNumberFormat="1" applyFont="1" applyFill="1" applyBorder="1" applyAlignment="1" applyProtection="1">
      <alignment horizontal="left" vertical="center"/>
    </xf>
    <xf numFmtId="1" fontId="8" fillId="0" borderId="7" xfId="0" applyNumberFormat="1" applyFont="1" applyFill="1" applyBorder="1" applyAlignment="1" applyProtection="1">
      <alignment horizontal="left" vertical="center"/>
    </xf>
    <xf numFmtId="1" fontId="8" fillId="0" borderId="8" xfId="0" applyNumberFormat="1" applyFont="1" applyFill="1" applyBorder="1" applyAlignment="1" applyProtection="1">
      <alignment horizontal="left" vertical="center"/>
    </xf>
    <xf numFmtId="1" fontId="8" fillId="0" borderId="9" xfId="0" applyNumberFormat="1" applyFont="1" applyFill="1" applyBorder="1" applyAlignment="1" applyProtection="1">
      <alignment horizontal="left" vertical="center"/>
    </xf>
    <xf numFmtId="1" fontId="8" fillId="0" borderId="14" xfId="0" applyNumberFormat="1" applyFont="1" applyFill="1" applyBorder="1" applyAlignment="1" applyProtection="1">
      <alignment horizontal="left" vertical="center"/>
    </xf>
    <xf numFmtId="1" fontId="8" fillId="0" borderId="0" xfId="0" applyNumberFormat="1" applyFont="1" applyFill="1" applyBorder="1" applyAlignment="1" applyProtection="1">
      <alignment horizontal="left" vertical="center"/>
    </xf>
    <xf numFmtId="1" fontId="8" fillId="0" borderId="15" xfId="0" applyNumberFormat="1" applyFont="1" applyFill="1" applyBorder="1" applyAlignment="1" applyProtection="1">
      <alignment horizontal="left" vertical="center"/>
    </xf>
    <xf numFmtId="1" fontId="8" fillId="0" borderId="11" xfId="0" applyNumberFormat="1" applyFont="1" applyFill="1" applyBorder="1" applyAlignment="1" applyProtection="1">
      <alignment horizontal="left" vertical="center"/>
    </xf>
    <xf numFmtId="1" fontId="8" fillId="0" borderId="12" xfId="0" applyNumberFormat="1" applyFont="1" applyFill="1" applyBorder="1" applyAlignment="1" applyProtection="1">
      <alignment horizontal="left" vertical="center"/>
    </xf>
    <xf numFmtId="1" fontId="8" fillId="0" borderId="13" xfId="0" applyNumberFormat="1" applyFont="1" applyFill="1" applyBorder="1" applyAlignment="1" applyProtection="1">
      <alignment horizontal="left" vertical="center"/>
    </xf>
    <xf numFmtId="0" fontId="11" fillId="0" borderId="18" xfId="0" applyFont="1" applyFill="1" applyBorder="1" applyAlignment="1">
      <alignment horizontal="justify" vertical="center"/>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8"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8" fillId="0" borderId="0" xfId="0" applyFont="1" applyFill="1" applyAlignment="1">
      <alignment horizontal="center"/>
    </xf>
    <xf numFmtId="0" fontId="8" fillId="0" borderId="3" xfId="0" applyFont="1" applyFill="1" applyBorder="1" applyAlignment="1">
      <alignment horizontal="left"/>
    </xf>
    <xf numFmtId="0" fontId="8" fillId="0" borderId="1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1" fontId="8" fillId="0" borderId="4" xfId="0" applyNumberFormat="1" applyFont="1" applyFill="1" applyBorder="1" applyAlignment="1">
      <alignment horizontal="justify" vertical="top" wrapText="1"/>
    </xf>
    <xf numFmtId="1" fontId="8" fillId="0" borderId="6" xfId="0" applyNumberFormat="1" applyFont="1" applyFill="1" applyBorder="1" applyAlignment="1">
      <alignment horizontal="justify" vertical="top" wrapText="1"/>
    </xf>
    <xf numFmtId="1" fontId="8" fillId="0" borderId="10" xfId="0" applyNumberFormat="1" applyFont="1" applyFill="1" applyBorder="1" applyAlignment="1">
      <alignment horizontal="justify" vertical="top" wrapText="1"/>
    </xf>
    <xf numFmtId="2" fontId="8" fillId="0" borderId="1" xfId="0" applyNumberFormat="1" applyFont="1" applyFill="1" applyBorder="1" applyAlignment="1" applyProtection="1">
      <alignment horizontal="center" vertical="center" wrapText="1"/>
    </xf>
    <xf numFmtId="2" fontId="8" fillId="0" borderId="2" xfId="0" applyNumberFormat="1" applyFont="1" applyFill="1" applyBorder="1" applyAlignment="1" applyProtection="1">
      <alignment horizontal="center" vertical="center" wrapText="1"/>
    </xf>
    <xf numFmtId="2" fontId="8" fillId="0" borderId="5" xfId="0" applyNumberFormat="1" applyFont="1" applyFill="1" applyBorder="1" applyAlignment="1" applyProtection="1">
      <alignment horizontal="center" vertical="center" wrapText="1"/>
    </xf>
    <xf numFmtId="0" fontId="8" fillId="0" borderId="4" xfId="0" applyFont="1" applyFill="1" applyBorder="1" applyAlignment="1">
      <alignment horizontal="left" vertical="center" wrapText="1"/>
    </xf>
    <xf numFmtId="2" fontId="8" fillId="0" borderId="3" xfId="0" applyNumberFormat="1" applyFont="1" applyFill="1" applyBorder="1" applyAlignment="1" applyProtection="1">
      <alignment horizontal="center" vertical="center"/>
    </xf>
    <xf numFmtId="0" fontId="8" fillId="0" borderId="7" xfId="0" applyFont="1" applyFill="1" applyBorder="1" applyAlignment="1">
      <alignment horizontal="justify" vertical="top" wrapText="1"/>
    </xf>
    <xf numFmtId="0" fontId="8" fillId="0" borderId="8" xfId="0" applyFont="1" applyFill="1" applyBorder="1" applyAlignment="1">
      <alignment horizontal="justify" vertical="top" wrapText="1"/>
    </xf>
    <xf numFmtId="0" fontId="8" fillId="0" borderId="9" xfId="0" applyFont="1" applyFill="1" applyBorder="1" applyAlignment="1">
      <alignment horizontal="justify" vertical="top" wrapText="1"/>
    </xf>
    <xf numFmtId="2" fontId="8" fillId="0" borderId="4" xfId="0" applyNumberFormat="1" applyFont="1" applyFill="1" applyBorder="1" applyAlignment="1" applyProtection="1">
      <alignment horizontal="center" vertical="center" wrapText="1"/>
    </xf>
    <xf numFmtId="2" fontId="8" fillId="0" borderId="10" xfId="0" applyNumberFormat="1" applyFont="1" applyFill="1" applyBorder="1" applyAlignment="1" applyProtection="1">
      <alignment horizontal="center" vertical="center" wrapText="1"/>
    </xf>
    <xf numFmtId="2" fontId="10" fillId="0" borderId="7" xfId="0" applyNumberFormat="1" applyFont="1" applyFill="1" applyBorder="1" applyAlignment="1" applyProtection="1">
      <alignment horizontal="center" vertical="center" wrapText="1"/>
    </xf>
    <xf numFmtId="2" fontId="10" fillId="0" borderId="8" xfId="0" applyNumberFormat="1" applyFont="1" applyFill="1" applyBorder="1" applyAlignment="1" applyProtection="1">
      <alignment horizontal="center" vertical="center" wrapText="1"/>
    </xf>
    <xf numFmtId="2" fontId="10" fillId="0" borderId="9" xfId="0" applyNumberFormat="1" applyFont="1" applyFill="1" applyBorder="1" applyAlignment="1" applyProtection="1">
      <alignment horizontal="center" vertical="center" wrapText="1"/>
    </xf>
    <xf numFmtId="2" fontId="10" fillId="0" borderId="11" xfId="0" applyNumberFormat="1" applyFont="1" applyFill="1" applyBorder="1" applyAlignment="1" applyProtection="1">
      <alignment horizontal="center" vertical="center" wrapText="1"/>
    </xf>
    <xf numFmtId="2" fontId="10" fillId="0" borderId="12" xfId="0" applyNumberFormat="1" applyFont="1" applyFill="1" applyBorder="1" applyAlignment="1" applyProtection="1">
      <alignment horizontal="center" vertical="center" wrapText="1"/>
    </xf>
    <xf numFmtId="2" fontId="10" fillId="0" borderId="13" xfId="0" applyNumberFormat="1" applyFont="1" applyFill="1" applyBorder="1" applyAlignment="1" applyProtection="1">
      <alignment horizontal="center" vertical="center" wrapText="1"/>
    </xf>
    <xf numFmtId="3" fontId="0" fillId="0" borderId="4" xfId="0" applyNumberFormat="1" applyFont="1" applyFill="1" applyBorder="1" applyAlignment="1">
      <alignment horizontal="center" vertical="center" wrapText="1"/>
    </xf>
    <xf numFmtId="3" fontId="0" fillId="0" borderId="10" xfId="0" applyNumberFormat="1" applyFont="1" applyFill="1" applyBorder="1" applyAlignment="1">
      <alignment horizontal="center" vertical="center" wrapText="1"/>
    </xf>
    <xf numFmtId="0" fontId="2" fillId="0" borderId="1" xfId="0" applyFont="1" applyFill="1" applyBorder="1" applyAlignment="1">
      <alignment horizontal="justify" vertical="top"/>
    </xf>
    <xf numFmtId="0" fontId="2" fillId="0" borderId="2" xfId="0" applyFont="1" applyFill="1" applyBorder="1" applyAlignment="1">
      <alignment horizontal="justify" vertical="top"/>
    </xf>
    <xf numFmtId="0" fontId="2" fillId="0" borderId="5" xfId="0" applyFont="1" applyFill="1" applyBorder="1" applyAlignment="1">
      <alignment horizontal="justify" vertical="top"/>
    </xf>
    <xf numFmtId="0" fontId="0" fillId="0" borderId="3" xfId="0" applyFont="1" applyFill="1" applyBorder="1" applyAlignment="1" applyProtection="1">
      <alignment horizontal="justify" vertical="top" wrapText="1"/>
    </xf>
    <xf numFmtId="0" fontId="10" fillId="0" borderId="4" xfId="0" applyFont="1" applyFill="1" applyBorder="1" applyAlignment="1">
      <alignment horizontal="center" vertical="top" wrapText="1"/>
    </xf>
    <xf numFmtId="0" fontId="10" fillId="0" borderId="10" xfId="0" applyFont="1" applyFill="1" applyBorder="1" applyAlignment="1">
      <alignment horizontal="center" vertical="top" wrapText="1"/>
    </xf>
    <xf numFmtId="2" fontId="8" fillId="0" borderId="1" xfId="0" applyNumberFormat="1" applyFont="1" applyFill="1" applyBorder="1" applyAlignment="1" applyProtection="1">
      <alignment horizontal="center" vertical="center"/>
    </xf>
    <xf numFmtId="2" fontId="8" fillId="0" borderId="2" xfId="0" applyNumberFormat="1" applyFont="1" applyFill="1" applyBorder="1" applyAlignment="1" applyProtection="1">
      <alignment horizontal="center" vertical="center"/>
    </xf>
    <xf numFmtId="2" fontId="8" fillId="0" borderId="5" xfId="0" applyNumberFormat="1" applyFont="1" applyFill="1" applyBorder="1" applyAlignment="1" applyProtection="1">
      <alignment horizontal="center" vertical="center"/>
    </xf>
    <xf numFmtId="0" fontId="8" fillId="0" borderId="3" xfId="2" applyFont="1" applyFill="1" applyBorder="1" applyAlignment="1">
      <alignment horizontal="center" vertical="center" wrapText="1"/>
    </xf>
    <xf numFmtId="0" fontId="14" fillId="0" borderId="3" xfId="2" applyFont="1" applyFill="1" applyBorder="1" applyAlignment="1">
      <alignment horizontal="center" vertical="center" wrapText="1"/>
    </xf>
    <xf numFmtId="1" fontId="8" fillId="0" borderId="4" xfId="2" applyNumberFormat="1" applyFont="1" applyFill="1" applyBorder="1" applyAlignment="1">
      <alignment horizontal="center" vertical="center" wrapText="1"/>
    </xf>
    <xf numFmtId="1" fontId="8" fillId="0" borderId="6" xfId="2" applyNumberFormat="1" applyFont="1" applyFill="1" applyBorder="1" applyAlignment="1">
      <alignment horizontal="center" vertical="center" wrapText="1"/>
    </xf>
    <xf numFmtId="1" fontId="8" fillId="0" borderId="10" xfId="2"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6" fontId="8" fillId="0" borderId="8"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166" fontId="8" fillId="0" borderId="13" xfId="1" applyNumberFormat="1" applyFont="1" applyFill="1" applyBorder="1" applyAlignment="1">
      <alignment horizontal="center" vertical="center" wrapText="1"/>
    </xf>
    <xf numFmtId="166" fontId="8" fillId="0" borderId="3" xfId="1" applyNumberFormat="1" applyFont="1" applyFill="1" applyBorder="1" applyAlignment="1">
      <alignment horizontal="center" vertical="center" wrapText="1"/>
    </xf>
    <xf numFmtId="0" fontId="0" fillId="0" borderId="3" xfId="0" applyFont="1" applyFill="1" applyBorder="1" applyAlignment="1" applyProtection="1">
      <alignment horizontal="justify"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2" fontId="8" fillId="0" borderId="1" xfId="0" applyNumberFormat="1" applyFont="1" applyFill="1" applyBorder="1" applyAlignment="1" applyProtection="1">
      <alignment horizontal="left" vertical="center"/>
    </xf>
    <xf numFmtId="2" fontId="8" fillId="0" borderId="2" xfId="0" applyNumberFormat="1" applyFont="1" applyFill="1" applyBorder="1" applyAlignment="1" applyProtection="1">
      <alignment horizontal="left" vertical="center"/>
    </xf>
    <xf numFmtId="2" fontId="8" fillId="0" borderId="5" xfId="0" applyNumberFormat="1" applyFont="1" applyFill="1" applyBorder="1" applyAlignment="1" applyProtection="1">
      <alignment horizontal="left" vertical="center"/>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4" xfId="0" applyFont="1" applyFill="1" applyBorder="1" applyAlignment="1">
      <alignment horizontal="justify" vertical="center" wrapText="1"/>
    </xf>
    <xf numFmtId="0" fontId="0" fillId="0" borderId="1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5" xfId="0" applyFont="1" applyFill="1" applyBorder="1" applyAlignment="1">
      <alignment horizontal="left" vertical="top" wrapText="1"/>
    </xf>
    <xf numFmtId="14" fontId="0" fillId="0" borderId="4"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14" fontId="0" fillId="0" borderId="4" xfId="0" applyNumberFormat="1" applyFont="1" applyFill="1" applyBorder="1" applyAlignment="1">
      <alignment horizontal="center" vertical="center" wrapText="1"/>
    </xf>
    <xf numFmtId="14" fontId="0" fillId="0" borderId="10" xfId="0" applyNumberFormat="1" applyFont="1" applyFill="1" applyBorder="1" applyAlignment="1">
      <alignment horizontal="center" vertical="center" wrapText="1"/>
    </xf>
    <xf numFmtId="0" fontId="0" fillId="0" borderId="4" xfId="0" applyFont="1" applyFill="1" applyBorder="1" applyAlignment="1">
      <alignment horizontal="justify" vertical="top" wrapText="1"/>
    </xf>
    <xf numFmtId="0" fontId="0" fillId="0" borderId="10" xfId="0" applyFont="1" applyFill="1" applyBorder="1" applyAlignment="1">
      <alignment horizontal="justify" vertical="top" wrapText="1"/>
    </xf>
    <xf numFmtId="0" fontId="0" fillId="0" borderId="9"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9" xfId="0" applyFont="1" applyFill="1" applyBorder="1" applyAlignment="1">
      <alignment horizontal="justify" vertical="top" wrapText="1"/>
    </xf>
    <xf numFmtId="0" fontId="0" fillId="0" borderId="13" xfId="0" applyFont="1" applyFill="1" applyBorder="1" applyAlignment="1">
      <alignment horizontal="justify" vertical="top" wrapText="1"/>
    </xf>
    <xf numFmtId="0" fontId="0" fillId="0" borderId="4" xfId="2" applyFont="1" applyFill="1" applyBorder="1" applyAlignment="1">
      <alignment horizontal="justify" vertical="top" wrapText="1"/>
    </xf>
    <xf numFmtId="0" fontId="0" fillId="0" borderId="10" xfId="2" applyFont="1" applyFill="1" applyBorder="1" applyAlignment="1">
      <alignment horizontal="justify" vertical="top" wrapText="1"/>
    </xf>
    <xf numFmtId="0" fontId="0" fillId="0" borderId="4" xfId="2" applyFont="1" applyFill="1" applyBorder="1" applyAlignment="1">
      <alignment horizontal="justify" vertical="center" wrapText="1"/>
    </xf>
    <xf numFmtId="0" fontId="0" fillId="0" borderId="10" xfId="2" applyFont="1" applyFill="1" applyBorder="1" applyAlignment="1">
      <alignment horizontal="justify" vertical="center" wrapText="1"/>
    </xf>
    <xf numFmtId="0" fontId="0" fillId="0" borderId="4" xfId="2" applyFont="1" applyFill="1" applyBorder="1" applyAlignment="1">
      <alignment horizontal="left" vertical="center" wrapText="1"/>
    </xf>
    <xf numFmtId="0" fontId="0" fillId="0" borderId="10" xfId="2" applyFont="1" applyFill="1" applyBorder="1" applyAlignment="1">
      <alignment horizontal="left" vertical="center" wrapText="1"/>
    </xf>
    <xf numFmtId="0" fontId="0" fillId="0" borderId="5"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1" fontId="2" fillId="0" borderId="4" xfId="0" applyNumberFormat="1" applyFont="1" applyFill="1" applyBorder="1" applyAlignment="1">
      <alignment horizontal="center" vertical="center"/>
    </xf>
    <xf numFmtId="1" fontId="2" fillId="0" borderId="10" xfId="0" applyNumberFormat="1" applyFont="1" applyFill="1" applyBorder="1" applyAlignment="1">
      <alignment horizontal="center" vertical="center"/>
    </xf>
    <xf numFmtId="0" fontId="1" fillId="2" borderId="0" xfId="0" applyFont="1" applyFill="1" applyBorder="1" applyAlignment="1">
      <alignment horizontal="center"/>
    </xf>
    <xf numFmtId="0" fontId="24" fillId="0" borderId="7" xfId="4" applyFont="1" applyBorder="1" applyAlignment="1">
      <alignment horizontal="center" vertical="center" wrapText="1"/>
    </xf>
    <xf numFmtId="0" fontId="24" fillId="0" borderId="8"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3" fillId="0" borderId="3" xfId="4" applyFont="1" applyBorder="1" applyAlignment="1">
      <alignment horizontal="left"/>
    </xf>
    <xf numFmtId="0" fontId="23" fillId="0" borderId="3" xfId="4" applyFont="1" applyBorder="1" applyAlignment="1">
      <alignment horizontal="center"/>
    </xf>
    <xf numFmtId="0" fontId="9" fillId="2" borderId="3" xfId="0" applyFont="1" applyFill="1" applyBorder="1" applyAlignment="1">
      <alignment horizontal="left" vertical="top" wrapText="1"/>
    </xf>
    <xf numFmtId="10" fontId="2" fillId="0" borderId="3" xfId="6" applyNumberFormat="1" applyFont="1" applyFill="1" applyBorder="1" applyAlignment="1">
      <alignment horizontal="left" vertical="center"/>
    </xf>
    <xf numFmtId="0" fontId="2" fillId="0" borderId="3" xfId="0" applyFont="1" applyFill="1" applyBorder="1" applyAlignment="1">
      <alignment horizontal="left" vertical="center" wrapText="1"/>
    </xf>
    <xf numFmtId="0" fontId="4" fillId="2" borderId="3" xfId="0" applyFont="1" applyFill="1" applyBorder="1" applyAlignment="1">
      <alignment horizontal="justify" vertical="top"/>
    </xf>
    <xf numFmtId="0" fontId="10" fillId="0" borderId="4" xfId="0" applyFont="1" applyFill="1" applyBorder="1" applyAlignment="1">
      <alignment horizontal="left" vertical="top" wrapText="1"/>
    </xf>
    <xf numFmtId="0" fontId="10" fillId="0" borderId="1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13" xfId="0" applyFont="1" applyFill="1" applyBorder="1" applyAlignment="1">
      <alignment horizontal="left" vertical="top" wrapText="1"/>
    </xf>
    <xf numFmtId="0" fontId="0" fillId="0" borderId="9" xfId="0" applyFont="1" applyFill="1" applyBorder="1" applyAlignment="1">
      <alignment horizontal="justify" vertical="center" wrapText="1"/>
    </xf>
    <xf numFmtId="0" fontId="0" fillId="0" borderId="13" xfId="0" applyFont="1" applyFill="1" applyBorder="1" applyAlignment="1">
      <alignment horizontal="justify"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 fillId="0" borderId="3" xfId="2" applyFont="1" applyFill="1" applyBorder="1" applyAlignment="1">
      <alignment horizontal="center" vertical="center" wrapText="1"/>
    </xf>
    <xf numFmtId="0" fontId="2" fillId="0" borderId="20" xfId="2" applyFont="1" applyFill="1" applyBorder="1" applyAlignment="1">
      <alignment horizontal="center" vertical="center" wrapText="1"/>
    </xf>
    <xf numFmtId="10" fontId="2" fillId="0" borderId="3" xfId="2" applyNumberFormat="1" applyFont="1" applyFill="1" applyBorder="1" applyAlignment="1">
      <alignment horizontal="center" vertical="center" wrapText="1"/>
    </xf>
    <xf numFmtId="0" fontId="2" fillId="0" borderId="16"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alignment horizontal="center"/>
    </xf>
    <xf numFmtId="0" fontId="2" fillId="0" borderId="3" xfId="0" applyFont="1" applyFill="1" applyBorder="1" applyAlignment="1">
      <alignment horizontal="left"/>
    </xf>
    <xf numFmtId="0" fontId="2" fillId="0" borderId="2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3"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2" fontId="2" fillId="0" borderId="1"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pplyProtection="1">
      <alignment horizontal="center" vertical="center" wrapText="1"/>
    </xf>
    <xf numFmtId="0" fontId="2" fillId="0" borderId="18" xfId="0" applyFont="1" applyFill="1" applyBorder="1" applyAlignment="1">
      <alignment horizontal="left" vertical="center" wrapText="1"/>
    </xf>
    <xf numFmtId="2" fontId="2" fillId="0" borderId="1" xfId="0" applyNumberFormat="1" applyFont="1" applyFill="1" applyBorder="1" applyAlignment="1" applyProtection="1">
      <alignment horizontal="center" vertical="center"/>
    </xf>
    <xf numFmtId="2" fontId="2" fillId="0" borderId="5" xfId="0" applyNumberFormat="1" applyFont="1" applyFill="1" applyBorder="1" applyAlignment="1" applyProtection="1">
      <alignment horizontal="center" vertical="center"/>
    </xf>
    <xf numFmtId="0" fontId="2" fillId="0" borderId="1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0" fillId="0" borderId="3" xfId="3" applyNumberFormat="1" applyFont="1" applyFill="1" applyBorder="1" applyAlignment="1" applyProtection="1">
      <alignment horizontal="center" vertical="center"/>
    </xf>
    <xf numFmtId="0" fontId="0" fillId="0" borderId="19" xfId="0" applyFont="1" applyFill="1" applyBorder="1" applyAlignment="1">
      <alignment horizontal="justify" vertical="top" wrapText="1"/>
    </xf>
    <xf numFmtId="0" fontId="0" fillId="0" borderId="2" xfId="0" applyFont="1" applyFill="1" applyBorder="1" applyAlignment="1">
      <alignment horizontal="justify" vertical="top"/>
    </xf>
    <xf numFmtId="0" fontId="0" fillId="0" borderId="5" xfId="0" applyFont="1" applyFill="1" applyBorder="1" applyAlignment="1">
      <alignment horizontal="justify" vertical="top"/>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8" xfId="2" applyFont="1" applyFill="1" applyBorder="1" applyAlignment="1">
      <alignment horizontal="center" vertical="center"/>
    </xf>
    <xf numFmtId="1" fontId="2" fillId="0" borderId="3" xfId="2" applyNumberFormat="1" applyFont="1" applyFill="1" applyBorder="1" applyAlignment="1">
      <alignment horizontal="center" vertical="center" wrapText="1"/>
    </xf>
    <xf numFmtId="166" fontId="2" fillId="0" borderId="3" xfId="3" applyNumberFormat="1" applyFont="1" applyFill="1" applyBorder="1" applyAlignment="1">
      <alignment horizontal="center" vertical="center" wrapText="1"/>
    </xf>
    <xf numFmtId="0" fontId="22" fillId="2" borderId="4" xfId="4" applyFont="1" applyFill="1" applyBorder="1" applyAlignment="1">
      <alignment horizontal="left"/>
    </xf>
    <xf numFmtId="0" fontId="22" fillId="2" borderId="6" xfId="4" applyFont="1" applyFill="1" applyBorder="1" applyAlignment="1">
      <alignment horizontal="left"/>
    </xf>
    <xf numFmtId="0" fontId="22" fillId="2" borderId="10" xfId="4" applyFont="1" applyFill="1" applyBorder="1" applyAlignment="1">
      <alignment horizontal="left"/>
    </xf>
    <xf numFmtId="0" fontId="24" fillId="2" borderId="7" xfId="4" applyFont="1" applyFill="1" applyBorder="1" applyAlignment="1">
      <alignment horizontal="left" vertical="center"/>
    </xf>
    <xf numFmtId="0" fontId="24" fillId="2" borderId="8" xfId="4" applyFont="1" applyFill="1" applyBorder="1" applyAlignment="1">
      <alignment horizontal="left" vertical="center"/>
    </xf>
    <xf numFmtId="0" fontId="24" fillId="2" borderId="9" xfId="4" applyFont="1" applyFill="1" applyBorder="1" applyAlignment="1">
      <alignment horizontal="left" vertical="center"/>
    </xf>
    <xf numFmtId="0" fontId="24" fillId="2" borderId="11" xfId="4" applyFont="1" applyFill="1" applyBorder="1" applyAlignment="1">
      <alignment horizontal="left" vertical="center"/>
    </xf>
    <xf numFmtId="0" fontId="24" fillId="2" borderId="12" xfId="4" applyFont="1" applyFill="1" applyBorder="1" applyAlignment="1">
      <alignment horizontal="left" vertical="center"/>
    </xf>
    <xf numFmtId="0" fontId="24" fillId="2" borderId="13" xfId="4" applyFont="1" applyFill="1" applyBorder="1" applyAlignment="1">
      <alignment horizontal="left" vertical="center"/>
    </xf>
    <xf numFmtId="0" fontId="23" fillId="2" borderId="1" xfId="4" applyFont="1" applyFill="1" applyBorder="1" applyAlignment="1">
      <alignment horizontal="left"/>
    </xf>
    <xf numFmtId="0" fontId="23" fillId="2" borderId="2" xfId="4" applyFont="1" applyFill="1" applyBorder="1" applyAlignment="1">
      <alignment horizontal="left"/>
    </xf>
    <xf numFmtId="0" fontId="23" fillId="2" borderId="5" xfId="4"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0" fontId="1" fillId="2" borderId="11" xfId="0" applyFont="1" applyFill="1" applyBorder="1" applyAlignment="1">
      <alignment horizontal="left"/>
    </xf>
    <xf numFmtId="0" fontId="1" fillId="2" borderId="13"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0"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2" fontId="2" fillId="2" borderId="3" xfId="0" applyNumberFormat="1" applyFont="1" applyFill="1" applyBorder="1" applyAlignment="1" applyProtection="1">
      <alignment horizontal="left" vertic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Border="1" applyAlignment="1">
      <alignment horizontal="left" vertical="center"/>
    </xf>
    <xf numFmtId="0" fontId="1" fillId="2" borderId="15"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left"/>
    </xf>
    <xf numFmtId="0" fontId="2" fillId="2" borderId="28" xfId="0" applyFont="1" applyFill="1" applyBorder="1" applyAlignment="1">
      <alignment horizontal="left"/>
    </xf>
    <xf numFmtId="0" fontId="2" fillId="2" borderId="20" xfId="0" applyFont="1" applyFill="1" applyBorder="1" applyAlignment="1">
      <alignment horizontal="left" vertical="center"/>
    </xf>
    <xf numFmtId="0" fontId="1" fillId="2" borderId="18" xfId="0" applyFont="1" applyFill="1" applyBorder="1" applyAlignment="1">
      <alignment horizontal="left" vertical="center" wrapText="1"/>
    </xf>
    <xf numFmtId="0" fontId="21" fillId="2" borderId="3" xfId="0" applyFont="1" applyFill="1" applyBorder="1" applyAlignment="1">
      <alignment horizontal="left" vertical="center" wrapText="1"/>
    </xf>
    <xf numFmtId="14" fontId="0" fillId="2" borderId="4" xfId="0" applyNumberFormat="1" applyFont="1" applyFill="1" applyBorder="1" applyAlignment="1">
      <alignment horizontal="center" vertical="center"/>
    </xf>
    <xf numFmtId="14" fontId="0" fillId="2" borderId="10" xfId="0" applyNumberFormat="1" applyFont="1" applyFill="1" applyBorder="1" applyAlignment="1">
      <alignment horizontal="center" vertical="center"/>
    </xf>
    <xf numFmtId="14" fontId="0" fillId="2" borderId="4" xfId="0" applyNumberFormat="1" applyFont="1" applyFill="1" applyBorder="1" applyAlignment="1">
      <alignment horizontal="center" vertical="center" wrapText="1"/>
    </xf>
    <xf numFmtId="14" fontId="0" fillId="2" borderId="10" xfId="0" applyNumberFormat="1" applyFont="1" applyFill="1" applyBorder="1" applyAlignment="1">
      <alignment horizontal="center" vertical="center" wrapText="1"/>
    </xf>
    <xf numFmtId="0" fontId="2" fillId="2" borderId="26" xfId="0" applyFont="1" applyFill="1" applyBorder="1" applyAlignment="1">
      <alignment horizontal="left" vertical="center"/>
    </xf>
    <xf numFmtId="0" fontId="2" fillId="2" borderId="18" xfId="0" applyFont="1" applyFill="1" applyBorder="1" applyAlignment="1">
      <alignment horizontal="left" vertical="center"/>
    </xf>
    <xf numFmtId="0" fontId="16" fillId="2" borderId="2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22" xfId="0" applyFont="1" applyFill="1" applyBorder="1" applyAlignment="1">
      <alignment horizontal="left" vertical="center" wrapText="1"/>
    </xf>
    <xf numFmtId="170" fontId="21" fillId="2" borderId="3" xfId="15" applyFont="1" applyFill="1" applyBorder="1" applyAlignment="1">
      <alignment horizontal="left" vertical="center" wrapText="1"/>
    </xf>
    <xf numFmtId="0" fontId="11" fillId="2" borderId="16"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22" xfId="0" applyFont="1" applyFill="1" applyBorder="1" applyAlignment="1">
      <alignment horizontal="left" vertical="top" wrapText="1"/>
    </xf>
    <xf numFmtId="170" fontId="21" fillId="2" borderId="4" xfId="15" applyFont="1" applyFill="1" applyBorder="1" applyAlignment="1">
      <alignment horizontal="left" vertical="center" wrapText="1"/>
    </xf>
    <xf numFmtId="170" fontId="21" fillId="2" borderId="10" xfId="15" applyFont="1" applyFill="1" applyBorder="1" applyAlignment="1">
      <alignment horizontal="left" vertical="center" wrapText="1"/>
    </xf>
    <xf numFmtId="170" fontId="21" fillId="2" borderId="4" xfId="15" applyFont="1" applyFill="1" applyBorder="1" applyAlignment="1">
      <alignment horizontal="center" vertical="center" wrapText="1"/>
    </xf>
    <xf numFmtId="170" fontId="21" fillId="2" borderId="10" xfId="15" applyFont="1" applyFill="1" applyBorder="1" applyAlignment="1">
      <alignment horizontal="center" vertical="center" wrapText="1"/>
    </xf>
    <xf numFmtId="0" fontId="21" fillId="2" borderId="4"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5" xfId="0" applyFont="1" applyFill="1" applyBorder="1" applyAlignment="1">
      <alignment horizontal="left" vertical="top" wrapText="1"/>
    </xf>
    <xf numFmtId="2" fontId="2" fillId="2" borderId="3" xfId="0" applyNumberFormat="1" applyFont="1" applyFill="1" applyBorder="1" applyAlignment="1" applyProtection="1">
      <alignment horizontal="left" vertical="center"/>
    </xf>
    <xf numFmtId="2" fontId="2" fillId="2" borderId="20" xfId="0" applyNumberFormat="1" applyFont="1" applyFill="1" applyBorder="1" applyAlignment="1" applyProtection="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2" xfId="0" applyFont="1" applyFill="1" applyBorder="1" applyAlignment="1">
      <alignment horizontal="left" vertical="center"/>
    </xf>
    <xf numFmtId="0" fontId="2" fillId="2" borderId="3" xfId="0" applyFont="1" applyFill="1" applyBorder="1" applyAlignment="1">
      <alignment horizontal="left"/>
    </xf>
    <xf numFmtId="0" fontId="2" fillId="2" borderId="20" xfId="0" applyFont="1" applyFill="1" applyBorder="1" applyAlignment="1">
      <alignment horizontal="left"/>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5" xfId="0" applyFont="1" applyFill="1" applyBorder="1" applyAlignment="1">
      <alignment horizontal="center"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33" xfId="0" applyFont="1" applyFill="1" applyBorder="1" applyAlignment="1">
      <alignment horizontal="left" vertical="center"/>
    </xf>
    <xf numFmtId="0" fontId="9" fillId="2" borderId="3" xfId="0" applyFont="1" applyFill="1" applyBorder="1" applyAlignment="1">
      <alignment horizontal="left" vertical="center" wrapText="1"/>
    </xf>
    <xf numFmtId="0" fontId="22" fillId="2" borderId="3" xfId="4" applyFont="1" applyFill="1" applyBorder="1" applyAlignment="1">
      <alignment horizontal="center"/>
    </xf>
    <xf numFmtId="0" fontId="24" fillId="2" borderId="3" xfId="4" applyFont="1" applyFill="1" applyBorder="1" applyAlignment="1">
      <alignment horizontal="center" vertical="center"/>
    </xf>
    <xf numFmtId="0" fontId="23" fillId="2" borderId="3" xfId="4" applyFont="1" applyFill="1" applyBorder="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left"/>
    </xf>
    <xf numFmtId="0" fontId="2" fillId="2" borderId="10" xfId="0" applyFont="1" applyFill="1" applyBorder="1" applyAlignment="1">
      <alignment horizontal="left" vertical="center" wrapText="1"/>
    </xf>
    <xf numFmtId="0" fontId="0"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14" xfId="0" applyFont="1" applyFill="1" applyBorder="1" applyAlignment="1">
      <alignment horizontal="left" wrapText="1"/>
    </xf>
    <xf numFmtId="0" fontId="1" fillId="2" borderId="0" xfId="0" applyFont="1" applyFill="1" applyBorder="1" applyAlignment="1">
      <alignment horizontal="left" wrapText="1"/>
    </xf>
    <xf numFmtId="0" fontId="1" fillId="2" borderId="15"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0" fontId="1" fillId="2" borderId="13" xfId="0" applyFont="1" applyFill="1" applyBorder="1" applyAlignment="1">
      <alignment horizontal="left" wrapText="1"/>
    </xf>
    <xf numFmtId="2" fontId="2" fillId="2" borderId="3" xfId="0" applyNumberFormat="1" applyFont="1" applyFill="1" applyBorder="1" applyAlignment="1" applyProtection="1">
      <alignment horizontal="center" vertical="center" wrapText="1"/>
    </xf>
    <xf numFmtId="0" fontId="1" fillId="2" borderId="3" xfId="0" applyFont="1" applyFill="1" applyBorder="1" applyAlignment="1">
      <alignment horizontal="center" vertical="center"/>
    </xf>
    <xf numFmtId="0" fontId="2" fillId="2" borderId="3" xfId="0" applyFont="1" applyFill="1" applyBorder="1" applyAlignment="1">
      <alignment horizontal="justify" vertical="center" wrapText="1"/>
    </xf>
    <xf numFmtId="0" fontId="0" fillId="2" borderId="18" xfId="0" applyFont="1" applyFill="1" applyBorder="1" applyAlignment="1">
      <alignment horizontal="justify" vertical="center" wrapText="1"/>
    </xf>
    <xf numFmtId="0" fontId="1" fillId="2" borderId="3" xfId="0" applyFont="1" applyFill="1" applyBorder="1" applyAlignment="1">
      <alignment horizontal="justify" vertical="center"/>
    </xf>
    <xf numFmtId="0" fontId="1" fillId="2" borderId="20" xfId="0" applyFont="1" applyFill="1" applyBorder="1" applyAlignment="1">
      <alignment horizontal="justify" vertical="center"/>
    </xf>
    <xf numFmtId="0" fontId="1" fillId="2" borderId="18" xfId="0" applyFont="1" applyFill="1" applyBorder="1" applyAlignment="1">
      <alignment horizontal="justify" vertical="center"/>
    </xf>
    <xf numFmtId="0" fontId="2"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19" fillId="2" borderId="4"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 xfId="0" applyFont="1" applyFill="1" applyBorder="1" applyAlignment="1">
      <alignment horizontal="justify" vertical="center" wrapText="1"/>
    </xf>
    <xf numFmtId="0" fontId="19" fillId="2" borderId="3"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19" fillId="2" borderId="3" xfId="0" applyFont="1" applyFill="1" applyBorder="1" applyAlignment="1">
      <alignment horizontal="justify" vertical="center"/>
    </xf>
    <xf numFmtId="0" fontId="11" fillId="2" borderId="3" xfId="0" applyFont="1" applyFill="1" applyBorder="1" applyAlignment="1">
      <alignment horizontal="left" vertical="top" wrapText="1"/>
    </xf>
    <xf numFmtId="0" fontId="2" fillId="2" borderId="5"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0" xfId="0" applyFont="1" applyFill="1" applyBorder="1" applyAlignment="1">
      <alignment horizontal="left" vertical="center" wrapText="1"/>
    </xf>
    <xf numFmtId="168" fontId="11" fillId="0" borderId="4" xfId="0" applyNumberFormat="1" applyFont="1" applyBorder="1" applyAlignment="1">
      <alignment horizontal="center" vertical="center" wrapText="1"/>
    </xf>
    <xf numFmtId="168" fontId="11" fillId="0" borderId="10" xfId="0" applyNumberFormat="1" applyFont="1" applyBorder="1" applyAlignment="1">
      <alignment horizontal="center"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1" fillId="2" borderId="3" xfId="0" applyFont="1" applyFill="1" applyBorder="1" applyAlignment="1">
      <alignment horizontal="justify" vertical="center" wrapText="1"/>
    </xf>
    <xf numFmtId="0" fontId="8"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14" fontId="8"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xf>
    <xf numFmtId="0" fontId="8" fillId="2" borderId="3" xfId="0" applyFont="1" applyFill="1" applyBorder="1" applyAlignment="1"/>
    <xf numFmtId="0" fontId="10" fillId="2" borderId="4"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8" fillId="2" borderId="3" xfId="0" applyFont="1" applyFill="1" applyBorder="1" applyAlignment="1">
      <alignment horizontal="left" wrapText="1"/>
    </xf>
    <xf numFmtId="14" fontId="10" fillId="2" borderId="4" xfId="0"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37" fontId="17" fillId="2" borderId="4" xfId="0" applyNumberFormat="1" applyFont="1" applyFill="1" applyBorder="1" applyAlignment="1">
      <alignment horizontal="center" vertical="center" wrapText="1"/>
    </xf>
    <xf numFmtId="37" fontId="17" fillId="2" borderId="10" xfId="0" applyNumberFormat="1" applyFont="1" applyFill="1" applyBorder="1" applyAlignment="1">
      <alignment horizontal="center" vertical="center" wrapText="1"/>
    </xf>
    <xf numFmtId="0" fontId="26" fillId="0" borderId="7" xfId="4" applyFont="1" applyBorder="1" applyAlignment="1">
      <alignment horizontal="center" vertical="center"/>
    </xf>
    <xf numFmtId="0" fontId="26" fillId="0" borderId="8" xfId="4" applyFont="1" applyBorder="1" applyAlignment="1">
      <alignment horizontal="center" vertical="center"/>
    </xf>
    <xf numFmtId="0" fontId="26" fillId="0" borderId="9" xfId="4" applyFont="1" applyBorder="1" applyAlignment="1">
      <alignment horizontal="center" vertical="center"/>
    </xf>
    <xf numFmtId="0" fontId="26" fillId="0" borderId="11" xfId="4" applyFont="1" applyBorder="1" applyAlignment="1">
      <alignment horizontal="center" vertical="center"/>
    </xf>
    <xf numFmtId="0" fontId="26" fillId="0" borderId="12" xfId="4" applyFont="1" applyBorder="1" applyAlignment="1">
      <alignment horizontal="center" vertical="center"/>
    </xf>
    <xf numFmtId="0" fontId="26" fillId="0" borderId="13" xfId="4" applyFont="1" applyBorder="1" applyAlignment="1">
      <alignment horizontal="center" vertical="center"/>
    </xf>
    <xf numFmtId="0" fontId="23" fillId="0" borderId="1" xfId="4" applyFont="1" applyBorder="1" applyAlignment="1"/>
    <xf numFmtId="0" fontId="23" fillId="0" borderId="2" xfId="4" applyFont="1" applyBorder="1" applyAlignment="1"/>
  </cellXfs>
  <cellStyles count="39">
    <cellStyle name="Millares" xfId="23" builtinId="3"/>
    <cellStyle name="Millares [0] 2" xfId="37"/>
    <cellStyle name="Millares 13 13 2" xfId="14"/>
    <cellStyle name="Millares 13 13 2 2" xfId="32"/>
    <cellStyle name="Millares 132 2 2" xfId="3"/>
    <cellStyle name="Millares 132 2 2 2" xfId="28"/>
    <cellStyle name="Millares 137 5" xfId="1"/>
    <cellStyle name="Millares 137 5 2" xfId="10"/>
    <cellStyle name="Millares 137 5 2 2" xfId="31"/>
    <cellStyle name="Millares 138 2 2" xfId="7"/>
    <cellStyle name="Millares 138 2 2 2" xfId="29"/>
    <cellStyle name="Millares 2" xfId="15"/>
    <cellStyle name="Millares 24" xfId="21"/>
    <cellStyle name="Millares 24 2" xfId="33"/>
    <cellStyle name="Millares 25" xfId="9"/>
    <cellStyle name="Millares 25 2" xfId="30"/>
    <cellStyle name="Millares 26" xfId="17"/>
    <cellStyle name="Millares 3" xfId="22"/>
    <cellStyle name="Millares 3 2" xfId="16"/>
    <cellStyle name="Millares 3 3" xfId="34"/>
    <cellStyle name="Millares 4" xfId="35"/>
    <cellStyle name="Millares 6" xfId="5"/>
    <cellStyle name="Moneda" xfId="38" builtinId="4"/>
    <cellStyle name="Normal" xfId="0" builtinId="0"/>
    <cellStyle name="Normal 2" xfId="2"/>
    <cellStyle name="Normal 2 2" xfId="4"/>
    <cellStyle name="Normal 2 3" xfId="25"/>
    <cellStyle name="Normal 23 2" xfId="19"/>
    <cellStyle name="Normal 25" xfId="20"/>
    <cellStyle name="Normal 26 33" xfId="12"/>
    <cellStyle name="Normal 27 34" xfId="18"/>
    <cellStyle name="Normal 3" xfId="26"/>
    <cellStyle name="Normal 3 2" xfId="13"/>
    <cellStyle name="Normal 4" xfId="27"/>
    <cellStyle name="Normal 4 2" xfId="36"/>
    <cellStyle name="Normal 90 10" xfId="8"/>
    <cellStyle name="Porcentaje" xfId="24" builtinId="5"/>
    <cellStyle name="Porcentual 10 18" xfId="11"/>
    <cellStyle name="Porcentual 2"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00"/>
      <color rgb="FFFFCCFF"/>
      <color rgb="FFCC99FF"/>
      <color rgb="FF66FFCC"/>
      <color rgb="FF66CCFF"/>
      <color rgb="FFFF7C80"/>
      <color rgb="FFFFCC00"/>
      <color rgb="FF00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5770" y="54741"/>
          <a:ext cx="721902" cy="777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63"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47625</xdr:rowOff>
        </xdr:from>
        <xdr:to>
          <xdr:col>0</xdr:col>
          <xdr:colOff>1533525</xdr:colOff>
          <xdr:row>3</xdr:row>
          <xdr:rowOff>209550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582146</xdr:colOff>
      <xdr:row>0</xdr:row>
      <xdr:rowOff>75675</xdr:rowOff>
    </xdr:from>
    <xdr:to>
      <xdr:col>15</xdr:col>
      <xdr:colOff>142207</xdr:colOff>
      <xdr:row>3</xdr:row>
      <xdr:rowOff>97572</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1121" y="75675"/>
          <a:ext cx="722111"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272583</xdr:colOff>
      <xdr:row>0</xdr:row>
      <xdr:rowOff>135206</xdr:rowOff>
    </xdr:from>
    <xdr:to>
      <xdr:col>15</xdr:col>
      <xdr:colOff>297655</xdr:colOff>
      <xdr:row>3</xdr:row>
      <xdr:rowOff>157103</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50633" y="135206"/>
          <a:ext cx="882322"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253533</xdr:colOff>
      <xdr:row>0</xdr:row>
      <xdr:rowOff>87581</xdr:rowOff>
    </xdr:from>
    <xdr:to>
      <xdr:col>11</xdr:col>
      <xdr:colOff>1040605</xdr:colOff>
      <xdr:row>3</xdr:row>
      <xdr:rowOff>109478</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5683" y="87581"/>
          <a:ext cx="787072"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4"/>
  <sheetViews>
    <sheetView tabSelected="1" topLeftCell="A7" zoomScale="70" zoomScaleNormal="70" workbookViewId="0">
      <selection activeCell="E223" sqref="E223"/>
    </sheetView>
  </sheetViews>
  <sheetFormatPr baseColWidth="10" defaultColWidth="11.42578125" defaultRowHeight="15"/>
  <cols>
    <col min="1" max="1" width="83.7109375" style="1" customWidth="1"/>
    <col min="2" max="2" width="8" style="1" customWidth="1"/>
    <col min="3" max="3" width="12.85546875" style="1" customWidth="1"/>
    <col min="4" max="4" width="11.140625" style="1" customWidth="1"/>
    <col min="5" max="5" width="17.140625" style="1" customWidth="1"/>
    <col min="6" max="6" width="16.5703125" style="1" customWidth="1"/>
    <col min="7" max="7" width="20.140625" style="1" customWidth="1"/>
    <col min="8" max="8" width="11" style="1" customWidth="1"/>
    <col min="9" max="9" width="14" style="17" customWidth="1"/>
    <col min="10" max="10" width="14.42578125" style="17" customWidth="1"/>
    <col min="11" max="11" width="13.85546875" style="1" customWidth="1"/>
    <col min="12" max="13" width="14.140625" style="1" customWidth="1"/>
    <col min="14" max="14" width="13.85546875" style="1" bestFit="1" customWidth="1"/>
    <col min="15" max="17" width="11.42578125" style="1"/>
    <col min="18" max="18" width="20" style="1" customWidth="1"/>
    <col min="19" max="16384" width="11.42578125" style="1"/>
  </cols>
  <sheetData>
    <row r="1" spans="1:14" ht="20.25">
      <c r="A1" s="288"/>
      <c r="B1" s="291" t="s">
        <v>376</v>
      </c>
      <c r="C1" s="292"/>
      <c r="D1" s="292"/>
      <c r="E1" s="292"/>
      <c r="F1" s="292"/>
      <c r="G1" s="292"/>
      <c r="H1" s="293"/>
      <c r="I1" s="297" t="s">
        <v>377</v>
      </c>
      <c r="J1" s="298"/>
      <c r="K1" s="298"/>
      <c r="L1" s="299"/>
      <c r="M1" s="300"/>
      <c r="N1" s="109"/>
    </row>
    <row r="2" spans="1:14" ht="20.25">
      <c r="A2" s="289"/>
      <c r="B2" s="294"/>
      <c r="C2" s="295"/>
      <c r="D2" s="295"/>
      <c r="E2" s="295"/>
      <c r="F2" s="295"/>
      <c r="G2" s="295"/>
      <c r="H2" s="296"/>
      <c r="I2" s="297" t="s">
        <v>378</v>
      </c>
      <c r="J2" s="298"/>
      <c r="K2" s="298"/>
      <c r="L2" s="299"/>
      <c r="M2" s="300"/>
      <c r="N2" s="109"/>
    </row>
    <row r="3" spans="1:14" ht="20.25">
      <c r="A3" s="289"/>
      <c r="B3" s="291" t="s">
        <v>379</v>
      </c>
      <c r="C3" s="292"/>
      <c r="D3" s="292"/>
      <c r="E3" s="292"/>
      <c r="F3" s="292"/>
      <c r="G3" s="292"/>
      <c r="H3" s="293"/>
      <c r="I3" s="297" t="s">
        <v>380</v>
      </c>
      <c r="J3" s="298"/>
      <c r="K3" s="298"/>
      <c r="L3" s="299"/>
      <c r="M3" s="300"/>
      <c r="N3" s="109"/>
    </row>
    <row r="4" spans="1:14" ht="16.5" customHeight="1">
      <c r="A4" s="290"/>
      <c r="B4" s="294"/>
      <c r="C4" s="295"/>
      <c r="D4" s="295"/>
      <c r="E4" s="295"/>
      <c r="F4" s="295"/>
      <c r="G4" s="295"/>
      <c r="H4" s="296"/>
      <c r="I4" s="297" t="s">
        <v>381</v>
      </c>
      <c r="J4" s="298"/>
      <c r="K4" s="298"/>
      <c r="L4" s="299"/>
      <c r="M4" s="300"/>
      <c r="N4" s="109"/>
    </row>
    <row r="5" spans="1:14">
      <c r="A5" s="330"/>
      <c r="B5" s="330"/>
      <c r="C5" s="330"/>
      <c r="D5" s="330"/>
      <c r="E5" s="330"/>
      <c r="F5" s="330"/>
      <c r="G5" s="330"/>
      <c r="H5" s="330"/>
      <c r="I5" s="330"/>
      <c r="J5" s="330"/>
      <c r="K5" s="330"/>
      <c r="L5" s="330"/>
      <c r="M5" s="330"/>
      <c r="N5" s="96"/>
    </row>
    <row r="6" spans="1:14">
      <c r="A6" s="331" t="s">
        <v>0</v>
      </c>
      <c r="B6" s="331"/>
      <c r="C6" s="331"/>
      <c r="D6" s="331"/>
      <c r="E6" s="331"/>
      <c r="F6" s="331"/>
      <c r="G6" s="331"/>
      <c r="H6" s="331"/>
      <c r="I6" s="331"/>
      <c r="J6" s="331"/>
      <c r="K6" s="331"/>
      <c r="L6" s="331"/>
      <c r="M6" s="331"/>
    </row>
    <row r="7" spans="1:14" ht="15" customHeight="1">
      <c r="A7" s="332" t="s">
        <v>562</v>
      </c>
      <c r="B7" s="332"/>
      <c r="C7" s="332"/>
      <c r="D7" s="332"/>
      <c r="E7" s="332"/>
      <c r="F7" s="332"/>
      <c r="G7" s="332"/>
      <c r="H7" s="332"/>
      <c r="I7" s="332"/>
      <c r="J7" s="332"/>
      <c r="K7" s="332"/>
      <c r="L7" s="332"/>
      <c r="M7" s="332"/>
    </row>
    <row r="8" spans="1:14" ht="16.5" customHeight="1">
      <c r="A8" s="333" t="s">
        <v>262</v>
      </c>
      <c r="B8" s="334"/>
      <c r="C8" s="334"/>
      <c r="D8" s="334"/>
      <c r="E8" s="334"/>
      <c r="F8" s="334"/>
      <c r="G8" s="334"/>
      <c r="H8" s="334"/>
      <c r="I8" s="334"/>
      <c r="J8" s="334"/>
      <c r="K8" s="334"/>
      <c r="L8" s="334"/>
      <c r="M8" s="334"/>
    </row>
    <row r="9" spans="1:14" ht="20.25" customHeight="1">
      <c r="A9" s="335" t="s">
        <v>260</v>
      </c>
      <c r="B9" s="335"/>
      <c r="C9" s="335"/>
      <c r="D9" s="335"/>
      <c r="E9" s="335"/>
      <c r="F9" s="335"/>
      <c r="G9" s="336" t="s">
        <v>291</v>
      </c>
      <c r="H9" s="339" t="s">
        <v>1</v>
      </c>
      <c r="I9" s="340"/>
      <c r="J9" s="340"/>
      <c r="K9" s="340"/>
      <c r="L9" s="340"/>
      <c r="M9" s="341"/>
    </row>
    <row r="10" spans="1:14" ht="38.25" customHeight="1">
      <c r="A10" s="342" t="s">
        <v>261</v>
      </c>
      <c r="B10" s="342"/>
      <c r="C10" s="342"/>
      <c r="D10" s="342"/>
      <c r="E10" s="342"/>
      <c r="F10" s="342"/>
      <c r="G10" s="337"/>
      <c r="H10" s="3" t="s">
        <v>23</v>
      </c>
      <c r="I10" s="343" t="s">
        <v>2</v>
      </c>
      <c r="J10" s="343"/>
      <c r="K10" s="343"/>
      <c r="L10" s="343"/>
      <c r="M10" s="67" t="s">
        <v>3</v>
      </c>
    </row>
    <row r="11" spans="1:14" ht="25.5" customHeight="1">
      <c r="A11" s="344" t="s">
        <v>259</v>
      </c>
      <c r="B11" s="345"/>
      <c r="C11" s="345"/>
      <c r="D11" s="345"/>
      <c r="E11" s="345"/>
      <c r="F11" s="346"/>
      <c r="G11" s="337"/>
      <c r="H11" s="347"/>
      <c r="I11" s="349" t="s">
        <v>46</v>
      </c>
      <c r="J11" s="350"/>
      <c r="K11" s="350"/>
      <c r="L11" s="351"/>
      <c r="M11" s="355"/>
    </row>
    <row r="12" spans="1:14" ht="27.75" customHeight="1">
      <c r="A12" s="335" t="s">
        <v>364</v>
      </c>
      <c r="B12" s="335"/>
      <c r="C12" s="335"/>
      <c r="D12" s="335"/>
      <c r="E12" s="335"/>
      <c r="F12" s="335"/>
      <c r="G12" s="337"/>
      <c r="H12" s="348"/>
      <c r="I12" s="352"/>
      <c r="J12" s="353"/>
      <c r="K12" s="353"/>
      <c r="L12" s="354"/>
      <c r="M12" s="356"/>
    </row>
    <row r="13" spans="1:14" ht="44.25" customHeight="1">
      <c r="A13" s="357" t="s">
        <v>531</v>
      </c>
      <c r="B13" s="358"/>
      <c r="C13" s="358"/>
      <c r="D13" s="358"/>
      <c r="E13" s="358"/>
      <c r="F13" s="359"/>
      <c r="G13" s="338"/>
      <c r="H13" s="363" t="s">
        <v>24</v>
      </c>
      <c r="I13" s="364"/>
      <c r="J13" s="364"/>
      <c r="K13" s="364"/>
      <c r="L13" s="364"/>
      <c r="M13" s="365"/>
    </row>
    <row r="14" spans="1:14" ht="15.75" customHeight="1">
      <c r="A14" s="366" t="s">
        <v>4</v>
      </c>
      <c r="B14" s="367" t="s">
        <v>85</v>
      </c>
      <c r="C14" s="366" t="s">
        <v>5</v>
      </c>
      <c r="D14" s="366" t="s">
        <v>6</v>
      </c>
      <c r="E14" s="368" t="s">
        <v>386</v>
      </c>
      <c r="F14" s="371" t="s">
        <v>387</v>
      </c>
      <c r="G14" s="372"/>
      <c r="H14" s="373"/>
      <c r="I14" s="366" t="s">
        <v>8</v>
      </c>
      <c r="J14" s="366"/>
      <c r="K14" s="366" t="s">
        <v>9</v>
      </c>
      <c r="L14" s="366"/>
      <c r="M14" s="366"/>
    </row>
    <row r="15" spans="1:14" ht="15" customHeight="1">
      <c r="A15" s="366"/>
      <c r="B15" s="367"/>
      <c r="C15" s="366"/>
      <c r="D15" s="366"/>
      <c r="E15" s="369"/>
      <c r="F15" s="374"/>
      <c r="G15" s="375"/>
      <c r="H15" s="376"/>
      <c r="I15" s="366"/>
      <c r="J15" s="366"/>
      <c r="K15" s="366" t="s">
        <v>10</v>
      </c>
      <c r="L15" s="366" t="s">
        <v>11</v>
      </c>
      <c r="M15" s="377" t="s">
        <v>12</v>
      </c>
    </row>
    <row r="16" spans="1:14" ht="45">
      <c r="A16" s="366"/>
      <c r="B16" s="367"/>
      <c r="C16" s="366"/>
      <c r="D16" s="366"/>
      <c r="E16" s="370"/>
      <c r="F16" s="4" t="s">
        <v>13</v>
      </c>
      <c r="G16" s="4" t="s">
        <v>14</v>
      </c>
      <c r="H16" s="4" t="s">
        <v>25</v>
      </c>
      <c r="I16" s="65" t="s">
        <v>15</v>
      </c>
      <c r="J16" s="65" t="s">
        <v>16</v>
      </c>
      <c r="K16" s="366"/>
      <c r="L16" s="366"/>
      <c r="M16" s="377"/>
    </row>
    <row r="17" spans="1:18" ht="17.25" customHeight="1">
      <c r="A17" s="360" t="s">
        <v>321</v>
      </c>
      <c r="B17" s="210" t="s">
        <v>17</v>
      </c>
      <c r="C17" s="361" t="s">
        <v>388</v>
      </c>
      <c r="D17" s="5">
        <v>1</v>
      </c>
      <c r="E17" s="117">
        <f>+F17+G17+H17</f>
        <v>23200000</v>
      </c>
      <c r="F17" s="118">
        <v>0</v>
      </c>
      <c r="G17" s="117">
        <v>23200000</v>
      </c>
      <c r="H17" s="118">
        <v>0</v>
      </c>
      <c r="I17" s="265">
        <v>44562</v>
      </c>
      <c r="J17" s="265">
        <v>44926</v>
      </c>
      <c r="K17" s="7"/>
      <c r="L17" s="7"/>
      <c r="M17" s="214"/>
      <c r="N17" s="8"/>
    </row>
    <row r="18" spans="1:18" ht="17.25" customHeight="1">
      <c r="A18" s="360"/>
      <c r="B18" s="210" t="s">
        <v>18</v>
      </c>
      <c r="C18" s="362"/>
      <c r="D18" s="5"/>
      <c r="E18" s="117">
        <f t="shared" ref="E18:E82" si="0">+F18+G18+H18</f>
        <v>0</v>
      </c>
      <c r="F18" s="118">
        <v>0</v>
      </c>
      <c r="G18" s="118">
        <v>0</v>
      </c>
      <c r="H18" s="118">
        <v>0</v>
      </c>
      <c r="I18" s="266"/>
      <c r="J18" s="266"/>
      <c r="K18" s="213"/>
      <c r="L18" s="213"/>
      <c r="M18" s="214"/>
    </row>
    <row r="19" spans="1:18">
      <c r="A19" s="378" t="s">
        <v>263</v>
      </c>
      <c r="B19" s="210" t="s">
        <v>17</v>
      </c>
      <c r="C19" s="327" t="s">
        <v>389</v>
      </c>
      <c r="D19" s="9">
        <v>90</v>
      </c>
      <c r="E19" s="117">
        <f t="shared" si="0"/>
        <v>44400000</v>
      </c>
      <c r="F19" s="118">
        <v>0</v>
      </c>
      <c r="G19" s="118">
        <v>44400000</v>
      </c>
      <c r="H19" s="118">
        <v>0</v>
      </c>
      <c r="I19" s="265">
        <v>44562</v>
      </c>
      <c r="J19" s="265">
        <v>44926</v>
      </c>
      <c r="K19" s="213"/>
      <c r="L19" s="213"/>
      <c r="M19" s="214"/>
    </row>
    <row r="20" spans="1:18">
      <c r="A20" s="378"/>
      <c r="B20" s="210" t="s">
        <v>18</v>
      </c>
      <c r="C20" s="328"/>
      <c r="D20" s="9"/>
      <c r="E20" s="117">
        <f t="shared" si="0"/>
        <v>0</v>
      </c>
      <c r="F20" s="118">
        <v>0</v>
      </c>
      <c r="G20" s="118">
        <v>0</v>
      </c>
      <c r="H20" s="118">
        <v>0</v>
      </c>
      <c r="I20" s="266"/>
      <c r="J20" s="266"/>
      <c r="K20" s="7"/>
      <c r="L20" s="213"/>
      <c r="M20" s="214"/>
    </row>
    <row r="21" spans="1:18" ht="15.75" customHeight="1">
      <c r="A21" s="329" t="s">
        <v>52</v>
      </c>
      <c r="B21" s="210" t="s">
        <v>17</v>
      </c>
      <c r="C21" s="267" t="s">
        <v>481</v>
      </c>
      <c r="D21" s="18">
        <v>1</v>
      </c>
      <c r="E21" s="117">
        <f>+F21+G21+H21</f>
        <v>13360000</v>
      </c>
      <c r="F21" s="118">
        <v>0</v>
      </c>
      <c r="G21" s="118">
        <v>13360000</v>
      </c>
      <c r="H21" s="118">
        <v>0</v>
      </c>
      <c r="I21" s="265">
        <v>44562</v>
      </c>
      <c r="J21" s="265">
        <v>44926</v>
      </c>
      <c r="K21" s="213"/>
      <c r="L21" s="213"/>
      <c r="M21" s="214"/>
      <c r="N21" s="8"/>
    </row>
    <row r="22" spans="1:18">
      <c r="A22" s="329"/>
      <c r="B22" s="210" t="s">
        <v>18</v>
      </c>
      <c r="C22" s="268"/>
      <c r="D22" s="5"/>
      <c r="E22" s="117">
        <f>+F22+G22+H22</f>
        <v>0</v>
      </c>
      <c r="F22" s="118">
        <v>0</v>
      </c>
      <c r="G22" s="118">
        <v>0</v>
      </c>
      <c r="H22" s="118">
        <v>0</v>
      </c>
      <c r="I22" s="266"/>
      <c r="J22" s="266"/>
      <c r="K22" s="213"/>
      <c r="L22" s="213"/>
      <c r="M22" s="214"/>
      <c r="N22" s="8"/>
    </row>
    <row r="23" spans="1:18" ht="21.75" customHeight="1">
      <c r="A23" s="360" t="s">
        <v>501</v>
      </c>
      <c r="B23" s="210" t="s">
        <v>17</v>
      </c>
      <c r="C23" s="267" t="s">
        <v>390</v>
      </c>
      <c r="D23" s="9">
        <v>1750</v>
      </c>
      <c r="E23" s="117">
        <f t="shared" si="0"/>
        <v>731525992</v>
      </c>
      <c r="F23" s="118">
        <v>538138116</v>
      </c>
      <c r="G23" s="117">
        <v>193387876</v>
      </c>
      <c r="H23" s="118">
        <v>0</v>
      </c>
      <c r="I23" s="265">
        <v>44562</v>
      </c>
      <c r="J23" s="265">
        <v>44926</v>
      </c>
      <c r="K23" s="213"/>
      <c r="L23" s="213"/>
      <c r="M23" s="214"/>
      <c r="N23" s="8"/>
    </row>
    <row r="24" spans="1:18" ht="21.75" customHeight="1">
      <c r="A24" s="360"/>
      <c r="B24" s="210" t="s">
        <v>18</v>
      </c>
      <c r="C24" s="268"/>
      <c r="D24" s="9"/>
      <c r="E24" s="117">
        <f t="shared" si="0"/>
        <v>0</v>
      </c>
      <c r="F24" s="118">
        <v>0</v>
      </c>
      <c r="G24" s="118">
        <v>0</v>
      </c>
      <c r="H24" s="118">
        <v>0</v>
      </c>
      <c r="I24" s="266"/>
      <c r="J24" s="266"/>
      <c r="K24" s="213"/>
      <c r="L24" s="213"/>
      <c r="M24" s="214"/>
    </row>
    <row r="25" spans="1:18" ht="19.5" customHeight="1">
      <c r="A25" s="378" t="s">
        <v>49</v>
      </c>
      <c r="B25" s="210" t="s">
        <v>17</v>
      </c>
      <c r="C25" s="327" t="s">
        <v>391</v>
      </c>
      <c r="D25" s="10">
        <v>32</v>
      </c>
      <c r="E25" s="117">
        <f t="shared" si="0"/>
        <v>28800000</v>
      </c>
      <c r="F25" s="118">
        <v>0</v>
      </c>
      <c r="G25" s="118">
        <v>28800000</v>
      </c>
      <c r="H25" s="118">
        <v>0</v>
      </c>
      <c r="I25" s="265">
        <v>44562</v>
      </c>
      <c r="J25" s="265">
        <v>44926</v>
      </c>
      <c r="K25" s="11"/>
      <c r="L25" s="7"/>
      <c r="M25" s="214"/>
      <c r="N25" s="8"/>
      <c r="R25" s="8"/>
    </row>
    <row r="26" spans="1:18" ht="19.5" customHeight="1">
      <c r="A26" s="378"/>
      <c r="B26" s="210" t="s">
        <v>18</v>
      </c>
      <c r="C26" s="328"/>
      <c r="D26" s="9"/>
      <c r="E26" s="117">
        <f t="shared" si="0"/>
        <v>0</v>
      </c>
      <c r="F26" s="118">
        <v>0</v>
      </c>
      <c r="G26" s="118">
        <v>0</v>
      </c>
      <c r="H26" s="118">
        <v>0</v>
      </c>
      <c r="I26" s="266"/>
      <c r="J26" s="266"/>
      <c r="K26" s="213"/>
      <c r="L26" s="11"/>
      <c r="M26" s="214"/>
    </row>
    <row r="27" spans="1:18" ht="15.75" customHeight="1">
      <c r="A27" s="378" t="s">
        <v>50</v>
      </c>
      <c r="B27" s="210" t="s">
        <v>17</v>
      </c>
      <c r="C27" s="327" t="s">
        <v>393</v>
      </c>
      <c r="D27" s="9">
        <v>10</v>
      </c>
      <c r="E27" s="117">
        <f t="shared" si="0"/>
        <v>28800000</v>
      </c>
      <c r="F27" s="118">
        <v>0</v>
      </c>
      <c r="G27" s="118">
        <v>28800000</v>
      </c>
      <c r="H27" s="118">
        <v>0</v>
      </c>
      <c r="I27" s="265">
        <v>44562</v>
      </c>
      <c r="J27" s="265">
        <v>44926</v>
      </c>
      <c r="K27" s="12"/>
      <c r="L27" s="11"/>
      <c r="M27" s="214"/>
      <c r="N27" s="8"/>
    </row>
    <row r="28" spans="1:18">
      <c r="A28" s="378"/>
      <c r="B28" s="210" t="s">
        <v>18</v>
      </c>
      <c r="C28" s="328"/>
      <c r="D28" s="9"/>
      <c r="E28" s="117">
        <f t="shared" si="0"/>
        <v>0</v>
      </c>
      <c r="F28" s="118">
        <v>0</v>
      </c>
      <c r="G28" s="118">
        <v>0</v>
      </c>
      <c r="H28" s="118">
        <v>0</v>
      </c>
      <c r="I28" s="266"/>
      <c r="J28" s="266"/>
      <c r="K28" s="213"/>
      <c r="L28" s="11"/>
      <c r="M28" s="214"/>
    </row>
    <row r="29" spans="1:18" ht="15.75" customHeight="1">
      <c r="A29" s="378" t="s">
        <v>264</v>
      </c>
      <c r="B29" s="210" t="s">
        <v>17</v>
      </c>
      <c r="C29" s="327" t="s">
        <v>392</v>
      </c>
      <c r="D29" s="18">
        <v>1</v>
      </c>
      <c r="E29" s="117">
        <f t="shared" si="0"/>
        <v>45500000</v>
      </c>
      <c r="F29" s="118">
        <v>0</v>
      </c>
      <c r="G29" s="118">
        <v>45500000</v>
      </c>
      <c r="H29" s="118">
        <v>0</v>
      </c>
      <c r="I29" s="265">
        <v>44562</v>
      </c>
      <c r="J29" s="265">
        <v>44926</v>
      </c>
      <c r="K29" s="213"/>
      <c r="L29" s="213"/>
      <c r="M29" s="214"/>
    </row>
    <row r="30" spans="1:18">
      <c r="A30" s="378"/>
      <c r="B30" s="210" t="s">
        <v>18</v>
      </c>
      <c r="C30" s="328"/>
      <c r="D30" s="18"/>
      <c r="E30" s="117">
        <f t="shared" si="0"/>
        <v>0</v>
      </c>
      <c r="F30" s="118">
        <v>0</v>
      </c>
      <c r="G30" s="118">
        <v>0</v>
      </c>
      <c r="H30" s="118">
        <v>0</v>
      </c>
      <c r="I30" s="266"/>
      <c r="J30" s="266"/>
      <c r="K30" s="13"/>
      <c r="L30" s="213"/>
      <c r="M30" s="214"/>
    </row>
    <row r="31" spans="1:18" ht="15.75" customHeight="1">
      <c r="A31" s="378" t="s">
        <v>265</v>
      </c>
      <c r="B31" s="210" t="s">
        <v>17</v>
      </c>
      <c r="C31" s="267" t="s">
        <v>394</v>
      </c>
      <c r="D31" s="10">
        <v>1</v>
      </c>
      <c r="E31" s="117">
        <f t="shared" si="0"/>
        <v>35630000</v>
      </c>
      <c r="F31" s="118">
        <v>15330000</v>
      </c>
      <c r="G31" s="118">
        <v>20300000</v>
      </c>
      <c r="H31" s="118">
        <v>0</v>
      </c>
      <c r="I31" s="265">
        <v>44562</v>
      </c>
      <c r="J31" s="265">
        <v>44926</v>
      </c>
      <c r="K31" s="13"/>
      <c r="L31" s="213"/>
      <c r="M31" s="214"/>
    </row>
    <row r="32" spans="1:18">
      <c r="A32" s="378"/>
      <c r="B32" s="210" t="s">
        <v>18</v>
      </c>
      <c r="C32" s="268"/>
      <c r="D32" s="10"/>
      <c r="E32" s="117">
        <f t="shared" si="0"/>
        <v>0</v>
      </c>
      <c r="F32" s="118">
        <v>0</v>
      </c>
      <c r="G32" s="118">
        <v>0</v>
      </c>
      <c r="H32" s="118">
        <v>0</v>
      </c>
      <c r="I32" s="266"/>
      <c r="J32" s="266"/>
      <c r="K32" s="13"/>
      <c r="L32" s="213"/>
      <c r="M32" s="214"/>
    </row>
    <row r="33" spans="1:14" ht="15.75" customHeight="1">
      <c r="A33" s="378" t="s">
        <v>488</v>
      </c>
      <c r="B33" s="210" t="s">
        <v>17</v>
      </c>
      <c r="C33" s="327" t="s">
        <v>395</v>
      </c>
      <c r="D33" s="18">
        <v>1</v>
      </c>
      <c r="E33" s="117">
        <f t="shared" si="0"/>
        <v>238210000</v>
      </c>
      <c r="F33" s="118">
        <v>0</v>
      </c>
      <c r="G33" s="118">
        <v>238210000</v>
      </c>
      <c r="H33" s="118">
        <v>0</v>
      </c>
      <c r="I33" s="265">
        <v>44562</v>
      </c>
      <c r="J33" s="265">
        <v>44926</v>
      </c>
      <c r="K33" s="213"/>
      <c r="L33" s="213"/>
      <c r="M33" s="214"/>
    </row>
    <row r="34" spans="1:14">
      <c r="A34" s="378"/>
      <c r="B34" s="210" t="s">
        <v>18</v>
      </c>
      <c r="C34" s="328"/>
      <c r="D34" s="5"/>
      <c r="E34" s="117">
        <f t="shared" si="0"/>
        <v>0</v>
      </c>
      <c r="F34" s="118">
        <v>0</v>
      </c>
      <c r="G34" s="118">
        <v>0</v>
      </c>
      <c r="H34" s="118">
        <v>0</v>
      </c>
      <c r="I34" s="266"/>
      <c r="J34" s="266"/>
      <c r="K34" s="213"/>
      <c r="L34" s="213"/>
      <c r="M34" s="214"/>
      <c r="N34" s="8"/>
    </row>
    <row r="35" spans="1:14" ht="15.75" customHeight="1">
      <c r="A35" s="378" t="s">
        <v>561</v>
      </c>
      <c r="B35" s="210" t="s">
        <v>17</v>
      </c>
      <c r="C35" s="327" t="s">
        <v>480</v>
      </c>
      <c r="D35" s="18">
        <v>1</v>
      </c>
      <c r="E35" s="117">
        <f t="shared" si="0"/>
        <v>25200000</v>
      </c>
      <c r="F35" s="118">
        <v>0</v>
      </c>
      <c r="G35" s="117">
        <v>25200000</v>
      </c>
      <c r="H35" s="118">
        <v>0</v>
      </c>
      <c r="I35" s="265">
        <v>44562</v>
      </c>
      <c r="J35" s="265">
        <v>44926</v>
      </c>
      <c r="K35" s="213"/>
      <c r="L35" s="12"/>
      <c r="M35" s="214"/>
      <c r="N35" s="8"/>
    </row>
    <row r="36" spans="1:14">
      <c r="A36" s="378"/>
      <c r="B36" s="210" t="s">
        <v>18</v>
      </c>
      <c r="C36" s="328"/>
      <c r="D36" s="5"/>
      <c r="E36" s="117">
        <f t="shared" si="0"/>
        <v>0</v>
      </c>
      <c r="F36" s="118">
        <v>0</v>
      </c>
      <c r="G36" s="118">
        <v>0</v>
      </c>
      <c r="H36" s="118">
        <v>0</v>
      </c>
      <c r="I36" s="266"/>
      <c r="J36" s="266"/>
      <c r="K36" s="213"/>
      <c r="L36" s="213"/>
      <c r="M36" s="214"/>
      <c r="N36" s="8"/>
    </row>
    <row r="37" spans="1:14" ht="18.75" customHeight="1">
      <c r="A37" s="329" t="s">
        <v>489</v>
      </c>
      <c r="B37" s="210" t="s">
        <v>17</v>
      </c>
      <c r="C37" s="267" t="s">
        <v>481</v>
      </c>
      <c r="D37" s="18">
        <v>1</v>
      </c>
      <c r="E37" s="117">
        <f t="shared" si="0"/>
        <v>66150000</v>
      </c>
      <c r="F37" s="118">
        <v>0</v>
      </c>
      <c r="G37" s="118">
        <v>66150000</v>
      </c>
      <c r="H37" s="118">
        <v>0</v>
      </c>
      <c r="I37" s="265">
        <v>44562</v>
      </c>
      <c r="J37" s="265">
        <v>44926</v>
      </c>
      <c r="K37" s="213"/>
      <c r="L37" s="213"/>
      <c r="M37" s="214"/>
    </row>
    <row r="38" spans="1:14" ht="18.75" customHeight="1">
      <c r="A38" s="329"/>
      <c r="B38" s="210" t="s">
        <v>18</v>
      </c>
      <c r="C38" s="268"/>
      <c r="D38" s="18"/>
      <c r="E38" s="117">
        <f t="shared" si="0"/>
        <v>0</v>
      </c>
      <c r="F38" s="118">
        <v>0</v>
      </c>
      <c r="G38" s="118">
        <v>0</v>
      </c>
      <c r="H38" s="118">
        <v>0</v>
      </c>
      <c r="I38" s="266"/>
      <c r="J38" s="266"/>
      <c r="K38" s="213"/>
      <c r="L38" s="213"/>
      <c r="M38" s="214"/>
    </row>
    <row r="39" spans="1:14">
      <c r="A39" s="329" t="s">
        <v>48</v>
      </c>
      <c r="B39" s="210" t="s">
        <v>17</v>
      </c>
      <c r="C39" s="313" t="s">
        <v>396</v>
      </c>
      <c r="D39" s="10">
        <v>1</v>
      </c>
      <c r="E39" s="117">
        <f t="shared" si="0"/>
        <v>20000000</v>
      </c>
      <c r="F39" s="118">
        <v>0</v>
      </c>
      <c r="G39" s="118">
        <v>20000000</v>
      </c>
      <c r="H39" s="118">
        <v>0</v>
      </c>
      <c r="I39" s="265">
        <v>44562</v>
      </c>
      <c r="J39" s="265">
        <v>44926</v>
      </c>
      <c r="K39" s="213"/>
      <c r="L39" s="213"/>
      <c r="M39" s="214"/>
    </row>
    <row r="40" spans="1:14">
      <c r="A40" s="329"/>
      <c r="B40" s="210" t="s">
        <v>18</v>
      </c>
      <c r="C40" s="313"/>
      <c r="D40" s="10"/>
      <c r="E40" s="117">
        <f t="shared" si="0"/>
        <v>0</v>
      </c>
      <c r="F40" s="118">
        <v>0</v>
      </c>
      <c r="G40" s="118">
        <v>0</v>
      </c>
      <c r="H40" s="118">
        <v>0</v>
      </c>
      <c r="I40" s="266"/>
      <c r="J40" s="266"/>
      <c r="K40" s="213"/>
      <c r="L40" s="213"/>
      <c r="M40" s="214"/>
    </row>
    <row r="41" spans="1:14">
      <c r="A41" s="329" t="s">
        <v>266</v>
      </c>
      <c r="B41" s="210" t="s">
        <v>17</v>
      </c>
      <c r="C41" s="327" t="s">
        <v>397</v>
      </c>
      <c r="D41" s="10">
        <v>1</v>
      </c>
      <c r="E41" s="117">
        <f t="shared" si="0"/>
        <v>30000000</v>
      </c>
      <c r="F41" s="118">
        <v>0</v>
      </c>
      <c r="G41" s="118">
        <v>30000000</v>
      </c>
      <c r="H41" s="118">
        <v>0</v>
      </c>
      <c r="I41" s="265">
        <v>44562</v>
      </c>
      <c r="J41" s="265">
        <v>44926</v>
      </c>
      <c r="K41" s="213"/>
      <c r="L41" s="213"/>
      <c r="M41" s="214"/>
    </row>
    <row r="42" spans="1:14">
      <c r="A42" s="329"/>
      <c r="B42" s="210" t="s">
        <v>18</v>
      </c>
      <c r="C42" s="328"/>
      <c r="D42" s="10"/>
      <c r="E42" s="117">
        <f t="shared" si="0"/>
        <v>0</v>
      </c>
      <c r="F42" s="118">
        <v>0</v>
      </c>
      <c r="G42" s="118">
        <v>0</v>
      </c>
      <c r="H42" s="118">
        <v>0</v>
      </c>
      <c r="I42" s="266"/>
      <c r="J42" s="266"/>
      <c r="K42" s="213"/>
      <c r="L42" s="213"/>
      <c r="M42" s="214"/>
    </row>
    <row r="43" spans="1:14">
      <c r="A43" s="329" t="s">
        <v>51</v>
      </c>
      <c r="B43" s="210" t="s">
        <v>17</v>
      </c>
      <c r="C43" s="313" t="s">
        <v>320</v>
      </c>
      <c r="D43" s="10">
        <v>1</v>
      </c>
      <c r="E43" s="117">
        <f t="shared" si="0"/>
        <v>20000000</v>
      </c>
      <c r="F43" s="118">
        <v>0</v>
      </c>
      <c r="G43" s="118">
        <v>20000000</v>
      </c>
      <c r="H43" s="118">
        <v>0</v>
      </c>
      <c r="I43" s="265">
        <v>44562</v>
      </c>
      <c r="J43" s="265">
        <v>44926</v>
      </c>
      <c r="K43" s="213"/>
      <c r="L43" s="213"/>
      <c r="M43" s="214"/>
    </row>
    <row r="44" spans="1:14">
      <c r="A44" s="329"/>
      <c r="B44" s="210" t="s">
        <v>18</v>
      </c>
      <c r="C44" s="313"/>
      <c r="D44" s="10"/>
      <c r="E44" s="117">
        <f t="shared" si="0"/>
        <v>0</v>
      </c>
      <c r="F44" s="118">
        <v>0</v>
      </c>
      <c r="G44" s="118">
        <v>0</v>
      </c>
      <c r="H44" s="118">
        <v>0</v>
      </c>
      <c r="I44" s="266"/>
      <c r="J44" s="266"/>
      <c r="K44" s="213"/>
      <c r="L44" s="213"/>
      <c r="M44" s="214"/>
    </row>
    <row r="45" spans="1:14">
      <c r="A45" s="322" t="s">
        <v>53</v>
      </c>
      <c r="B45" s="215" t="s">
        <v>17</v>
      </c>
      <c r="C45" s="313" t="s">
        <v>396</v>
      </c>
      <c r="D45" s="10">
        <v>1</v>
      </c>
      <c r="E45" s="117">
        <f t="shared" si="0"/>
        <v>10000000</v>
      </c>
      <c r="F45" s="118">
        <v>0</v>
      </c>
      <c r="G45" s="119">
        <v>10000000</v>
      </c>
      <c r="H45" s="118">
        <v>0</v>
      </c>
      <c r="I45" s="265">
        <v>44562</v>
      </c>
      <c r="J45" s="265">
        <v>44926</v>
      </c>
      <c r="K45" s="7"/>
      <c r="L45" s="14"/>
      <c r="M45" s="214"/>
      <c r="N45" s="15"/>
    </row>
    <row r="46" spans="1:14">
      <c r="A46" s="323"/>
      <c r="B46" s="215" t="s">
        <v>18</v>
      </c>
      <c r="C46" s="313"/>
      <c r="D46" s="22"/>
      <c r="E46" s="117">
        <f t="shared" si="0"/>
        <v>0</v>
      </c>
      <c r="F46" s="118">
        <v>0</v>
      </c>
      <c r="G46" s="118">
        <v>0</v>
      </c>
      <c r="H46" s="118">
        <v>0</v>
      </c>
      <c r="I46" s="266"/>
      <c r="J46" s="266"/>
      <c r="K46" s="7"/>
      <c r="L46" s="14"/>
      <c r="M46" s="214"/>
      <c r="N46" s="15"/>
    </row>
    <row r="47" spans="1:14">
      <c r="A47" s="269" t="s">
        <v>490</v>
      </c>
      <c r="B47" s="215" t="s">
        <v>17</v>
      </c>
      <c r="C47" s="313" t="s">
        <v>397</v>
      </c>
      <c r="D47" s="10">
        <v>1</v>
      </c>
      <c r="E47" s="117">
        <f t="shared" si="0"/>
        <v>10000000</v>
      </c>
      <c r="F47" s="118">
        <v>0</v>
      </c>
      <c r="G47" s="120">
        <v>10000000</v>
      </c>
      <c r="H47" s="118">
        <v>0</v>
      </c>
      <c r="I47" s="265">
        <v>44562</v>
      </c>
      <c r="J47" s="265">
        <v>44926</v>
      </c>
      <c r="K47" s="7"/>
      <c r="L47" s="14"/>
      <c r="M47" s="214"/>
      <c r="N47" s="15"/>
    </row>
    <row r="48" spans="1:14">
      <c r="A48" s="270"/>
      <c r="B48" s="215" t="s">
        <v>18</v>
      </c>
      <c r="C48" s="313"/>
      <c r="D48" s="101"/>
      <c r="E48" s="117">
        <f t="shared" si="0"/>
        <v>0</v>
      </c>
      <c r="F48" s="118">
        <v>0</v>
      </c>
      <c r="G48" s="118">
        <v>0</v>
      </c>
      <c r="H48" s="118">
        <v>0</v>
      </c>
      <c r="I48" s="266"/>
      <c r="J48" s="266"/>
      <c r="K48" s="7"/>
      <c r="L48" s="14"/>
      <c r="M48" s="214"/>
      <c r="N48" s="15"/>
    </row>
    <row r="49" spans="1:14">
      <c r="A49" s="269" t="s">
        <v>54</v>
      </c>
      <c r="B49" s="215" t="s">
        <v>17</v>
      </c>
      <c r="C49" s="313" t="s">
        <v>397</v>
      </c>
      <c r="D49" s="10">
        <v>3</v>
      </c>
      <c r="E49" s="117">
        <f t="shared" si="0"/>
        <v>20000000</v>
      </c>
      <c r="F49" s="118">
        <v>0</v>
      </c>
      <c r="G49" s="120">
        <v>20000000</v>
      </c>
      <c r="H49" s="118">
        <v>0</v>
      </c>
      <c r="I49" s="265">
        <v>44562</v>
      </c>
      <c r="J49" s="265">
        <v>44926</v>
      </c>
      <c r="K49" s="7"/>
      <c r="L49" s="14"/>
      <c r="M49" s="214"/>
      <c r="N49" s="15"/>
    </row>
    <row r="50" spans="1:14">
      <c r="A50" s="270"/>
      <c r="B50" s="215" t="s">
        <v>18</v>
      </c>
      <c r="C50" s="313"/>
      <c r="D50" s="101"/>
      <c r="E50" s="117">
        <f t="shared" si="0"/>
        <v>0</v>
      </c>
      <c r="F50" s="118">
        <v>0</v>
      </c>
      <c r="G50" s="118">
        <v>0</v>
      </c>
      <c r="H50" s="118">
        <v>0</v>
      </c>
      <c r="I50" s="266"/>
      <c r="J50" s="266"/>
      <c r="K50" s="7"/>
      <c r="L50" s="14"/>
      <c r="M50" s="214"/>
      <c r="N50" s="15"/>
    </row>
    <row r="51" spans="1:14">
      <c r="A51" s="269" t="s">
        <v>80</v>
      </c>
      <c r="B51" s="215" t="s">
        <v>17</v>
      </c>
      <c r="C51" s="327" t="s">
        <v>482</v>
      </c>
      <c r="D51" s="19">
        <v>13</v>
      </c>
      <c r="E51" s="117">
        <f t="shared" si="0"/>
        <v>124840000</v>
      </c>
      <c r="F51" s="118">
        <v>0</v>
      </c>
      <c r="G51" s="119">
        <v>124840000</v>
      </c>
      <c r="H51" s="118">
        <v>0</v>
      </c>
      <c r="I51" s="265">
        <v>44562</v>
      </c>
      <c r="J51" s="265">
        <v>44926</v>
      </c>
      <c r="K51" s="7"/>
      <c r="L51" s="14"/>
      <c r="M51" s="214"/>
      <c r="N51" s="15"/>
    </row>
    <row r="52" spans="1:14">
      <c r="A52" s="270"/>
      <c r="B52" s="215" t="s">
        <v>18</v>
      </c>
      <c r="C52" s="328"/>
      <c r="D52" s="20"/>
      <c r="E52" s="117">
        <f t="shared" si="0"/>
        <v>0</v>
      </c>
      <c r="F52" s="118">
        <v>0</v>
      </c>
      <c r="G52" s="118">
        <v>0</v>
      </c>
      <c r="H52" s="118">
        <v>0</v>
      </c>
      <c r="I52" s="266"/>
      <c r="J52" s="266"/>
      <c r="K52" s="7"/>
      <c r="L52" s="14"/>
      <c r="M52" s="214"/>
      <c r="N52" s="15"/>
    </row>
    <row r="53" spans="1:14">
      <c r="A53" s="269" t="s">
        <v>491</v>
      </c>
      <c r="B53" s="215" t="s">
        <v>33</v>
      </c>
      <c r="C53" s="313" t="s">
        <v>483</v>
      </c>
      <c r="D53" s="20">
        <v>9</v>
      </c>
      <c r="E53" s="117">
        <f t="shared" si="0"/>
        <v>58560000</v>
      </c>
      <c r="F53" s="119">
        <v>8460000</v>
      </c>
      <c r="G53" s="119">
        <v>50100000</v>
      </c>
      <c r="H53" s="118">
        <v>0</v>
      </c>
      <c r="I53" s="265">
        <v>44562</v>
      </c>
      <c r="J53" s="265">
        <v>44926</v>
      </c>
      <c r="K53" s="7"/>
      <c r="L53" s="14"/>
      <c r="M53" s="214"/>
      <c r="N53" s="15"/>
    </row>
    <row r="54" spans="1:14">
      <c r="A54" s="270"/>
      <c r="B54" s="215" t="s">
        <v>18</v>
      </c>
      <c r="C54" s="313"/>
      <c r="D54" s="20"/>
      <c r="E54" s="117">
        <f t="shared" si="0"/>
        <v>0</v>
      </c>
      <c r="F54" s="118">
        <v>0</v>
      </c>
      <c r="G54" s="118">
        <v>0</v>
      </c>
      <c r="H54" s="118">
        <v>0</v>
      </c>
      <c r="I54" s="266"/>
      <c r="J54" s="266"/>
      <c r="K54" s="7"/>
      <c r="L54" s="14"/>
      <c r="M54" s="214"/>
      <c r="N54" s="15"/>
    </row>
    <row r="55" spans="1:14">
      <c r="A55" s="322" t="s">
        <v>267</v>
      </c>
      <c r="B55" s="215" t="s">
        <v>33</v>
      </c>
      <c r="C55" s="327" t="s">
        <v>398</v>
      </c>
      <c r="D55" s="20">
        <v>27</v>
      </c>
      <c r="E55" s="117">
        <f t="shared" si="0"/>
        <v>21600000</v>
      </c>
      <c r="F55" s="118">
        <v>0</v>
      </c>
      <c r="G55" s="120">
        <v>21600000</v>
      </c>
      <c r="H55" s="118">
        <v>0</v>
      </c>
      <c r="I55" s="265">
        <v>44562</v>
      </c>
      <c r="J55" s="265">
        <v>44926</v>
      </c>
      <c r="K55" s="7"/>
      <c r="L55" s="14"/>
      <c r="M55" s="214"/>
      <c r="N55" s="15"/>
    </row>
    <row r="56" spans="1:14">
      <c r="A56" s="323"/>
      <c r="B56" s="215" t="s">
        <v>18</v>
      </c>
      <c r="C56" s="328"/>
      <c r="D56" s="20"/>
      <c r="E56" s="117">
        <f t="shared" si="0"/>
        <v>0</v>
      </c>
      <c r="F56" s="118">
        <v>0</v>
      </c>
      <c r="G56" s="118">
        <v>0</v>
      </c>
      <c r="H56" s="118">
        <v>0</v>
      </c>
      <c r="I56" s="266"/>
      <c r="J56" s="266"/>
      <c r="K56" s="7"/>
      <c r="L56" s="14"/>
      <c r="M56" s="214"/>
      <c r="N56" s="15"/>
    </row>
    <row r="57" spans="1:14">
      <c r="A57" s="322" t="s">
        <v>536</v>
      </c>
      <c r="B57" s="215" t="s">
        <v>17</v>
      </c>
      <c r="C57" s="327" t="s">
        <v>399</v>
      </c>
      <c r="D57" s="20">
        <v>500</v>
      </c>
      <c r="E57" s="117">
        <f t="shared" si="0"/>
        <v>0</v>
      </c>
      <c r="F57" s="118">
        <v>0</v>
      </c>
      <c r="G57" s="118">
        <v>0</v>
      </c>
      <c r="H57" s="118">
        <v>0</v>
      </c>
      <c r="I57" s="265">
        <v>44562</v>
      </c>
      <c r="J57" s="265">
        <v>44926</v>
      </c>
      <c r="K57" s="7"/>
      <c r="L57" s="14"/>
      <c r="M57" s="214"/>
      <c r="N57" s="15"/>
    </row>
    <row r="58" spans="1:14">
      <c r="A58" s="323"/>
      <c r="B58" s="215" t="s">
        <v>18</v>
      </c>
      <c r="C58" s="328"/>
      <c r="D58" s="20"/>
      <c r="E58" s="117">
        <f t="shared" si="0"/>
        <v>0</v>
      </c>
      <c r="F58" s="118">
        <v>0</v>
      </c>
      <c r="G58" s="118">
        <v>0</v>
      </c>
      <c r="H58" s="118">
        <v>0</v>
      </c>
      <c r="I58" s="266"/>
      <c r="J58" s="266"/>
      <c r="K58" s="7"/>
      <c r="L58" s="14"/>
      <c r="M58" s="214"/>
      <c r="N58" s="15"/>
    </row>
    <row r="59" spans="1:14">
      <c r="A59" s="322" t="s">
        <v>268</v>
      </c>
      <c r="B59" s="215" t="s">
        <v>17</v>
      </c>
      <c r="C59" s="327" t="s">
        <v>400</v>
      </c>
      <c r="D59" s="20">
        <v>2000</v>
      </c>
      <c r="E59" s="117">
        <f t="shared" si="0"/>
        <v>0</v>
      </c>
      <c r="F59" s="118">
        <v>0</v>
      </c>
      <c r="G59" s="118">
        <v>0</v>
      </c>
      <c r="H59" s="118">
        <v>0</v>
      </c>
      <c r="I59" s="265">
        <v>44562</v>
      </c>
      <c r="J59" s="265">
        <v>44926</v>
      </c>
      <c r="K59" s="7"/>
      <c r="L59" s="14"/>
      <c r="M59" s="214"/>
      <c r="N59" s="15"/>
    </row>
    <row r="60" spans="1:14">
      <c r="A60" s="323"/>
      <c r="B60" s="215" t="s">
        <v>18</v>
      </c>
      <c r="C60" s="328"/>
      <c r="D60" s="20"/>
      <c r="E60" s="117">
        <f t="shared" si="0"/>
        <v>0</v>
      </c>
      <c r="F60" s="118">
        <v>0</v>
      </c>
      <c r="G60" s="118">
        <v>0</v>
      </c>
      <c r="H60" s="118">
        <v>0</v>
      </c>
      <c r="I60" s="266"/>
      <c r="J60" s="266"/>
      <c r="K60" s="7"/>
      <c r="L60" s="14"/>
      <c r="M60" s="214"/>
      <c r="N60" s="15"/>
    </row>
    <row r="61" spans="1:14">
      <c r="A61" s="320" t="s">
        <v>81</v>
      </c>
      <c r="B61" s="210" t="s">
        <v>17</v>
      </c>
      <c r="C61" s="313" t="s">
        <v>396</v>
      </c>
      <c r="D61" s="211">
        <v>1</v>
      </c>
      <c r="E61" s="117">
        <f t="shared" si="0"/>
        <v>0</v>
      </c>
      <c r="F61" s="118">
        <v>0</v>
      </c>
      <c r="G61" s="118">
        <v>0</v>
      </c>
      <c r="H61" s="118">
        <v>0</v>
      </c>
      <c r="I61" s="265">
        <v>44562</v>
      </c>
      <c r="J61" s="265">
        <v>44926</v>
      </c>
      <c r="K61" s="7"/>
      <c r="L61" s="14"/>
      <c r="M61" s="214"/>
      <c r="N61" s="15"/>
    </row>
    <row r="62" spans="1:14">
      <c r="A62" s="320"/>
      <c r="B62" s="210" t="s">
        <v>18</v>
      </c>
      <c r="C62" s="313"/>
      <c r="D62" s="211"/>
      <c r="E62" s="117">
        <f t="shared" si="0"/>
        <v>0</v>
      </c>
      <c r="F62" s="118">
        <v>0</v>
      </c>
      <c r="G62" s="118">
        <v>0</v>
      </c>
      <c r="H62" s="118">
        <v>0</v>
      </c>
      <c r="I62" s="266"/>
      <c r="J62" s="266"/>
      <c r="K62" s="7"/>
      <c r="L62" s="14"/>
      <c r="M62" s="214"/>
      <c r="N62" s="15"/>
    </row>
    <row r="63" spans="1:14">
      <c r="A63" s="320" t="s">
        <v>82</v>
      </c>
      <c r="B63" s="210" t="s">
        <v>17</v>
      </c>
      <c r="C63" s="313" t="s">
        <v>401</v>
      </c>
      <c r="D63" s="18">
        <v>1</v>
      </c>
      <c r="E63" s="117">
        <f t="shared" si="0"/>
        <v>108000000</v>
      </c>
      <c r="F63" s="118">
        <v>0</v>
      </c>
      <c r="G63" s="117">
        <v>108000000</v>
      </c>
      <c r="H63" s="118">
        <v>0</v>
      </c>
      <c r="I63" s="265">
        <v>44562</v>
      </c>
      <c r="J63" s="265">
        <v>44926</v>
      </c>
      <c r="K63" s="7"/>
      <c r="L63" s="14"/>
      <c r="M63" s="214"/>
      <c r="N63" s="15"/>
    </row>
    <row r="64" spans="1:14">
      <c r="A64" s="320"/>
      <c r="B64" s="210" t="s">
        <v>18</v>
      </c>
      <c r="C64" s="313"/>
      <c r="D64" s="18"/>
      <c r="E64" s="117">
        <f t="shared" si="0"/>
        <v>0</v>
      </c>
      <c r="F64" s="118">
        <v>0</v>
      </c>
      <c r="G64" s="118">
        <v>0</v>
      </c>
      <c r="H64" s="118">
        <v>0</v>
      </c>
      <c r="I64" s="266"/>
      <c r="J64" s="266"/>
      <c r="K64" s="7"/>
      <c r="L64" s="14"/>
      <c r="M64" s="214"/>
      <c r="N64" s="15"/>
    </row>
    <row r="65" spans="1:14">
      <c r="A65" s="269" t="s">
        <v>510</v>
      </c>
      <c r="B65" s="210" t="s">
        <v>17</v>
      </c>
      <c r="C65" s="327" t="s">
        <v>393</v>
      </c>
      <c r="D65" s="22">
        <v>27</v>
      </c>
      <c r="E65" s="117">
        <f t="shared" si="0"/>
        <v>21600000</v>
      </c>
      <c r="F65" s="118">
        <v>0</v>
      </c>
      <c r="G65" s="117">
        <v>21600000</v>
      </c>
      <c r="H65" s="118"/>
      <c r="I65" s="265">
        <v>44562</v>
      </c>
      <c r="J65" s="265">
        <v>44926</v>
      </c>
      <c r="K65" s="7"/>
      <c r="L65" s="14"/>
      <c r="M65" s="214"/>
      <c r="N65" s="15"/>
    </row>
    <row r="66" spans="1:14">
      <c r="A66" s="270"/>
      <c r="B66" s="210" t="s">
        <v>18</v>
      </c>
      <c r="C66" s="328"/>
      <c r="D66" s="18"/>
      <c r="E66" s="117">
        <f t="shared" si="0"/>
        <v>0</v>
      </c>
      <c r="F66" s="118">
        <v>0</v>
      </c>
      <c r="G66" s="118">
        <v>0</v>
      </c>
      <c r="H66" s="118"/>
      <c r="I66" s="266"/>
      <c r="J66" s="266"/>
      <c r="K66" s="7"/>
      <c r="L66" s="14"/>
      <c r="M66" s="214"/>
      <c r="N66" s="15"/>
    </row>
    <row r="67" spans="1:14">
      <c r="A67" s="269" t="s">
        <v>269</v>
      </c>
      <c r="B67" s="210" t="s">
        <v>17</v>
      </c>
      <c r="C67" s="324" t="s">
        <v>402</v>
      </c>
      <c r="D67" s="211">
        <v>76500</v>
      </c>
      <c r="E67" s="117">
        <f t="shared" si="0"/>
        <v>391740000</v>
      </c>
      <c r="F67" s="118">
        <v>0</v>
      </c>
      <c r="G67" s="117">
        <v>391740000</v>
      </c>
      <c r="H67" s="118">
        <v>0</v>
      </c>
      <c r="I67" s="265">
        <v>44562</v>
      </c>
      <c r="J67" s="265">
        <v>44926</v>
      </c>
      <c r="K67" s="7"/>
      <c r="L67" s="14"/>
      <c r="M67" s="214"/>
      <c r="N67" s="15"/>
    </row>
    <row r="68" spans="1:14">
      <c r="A68" s="270"/>
      <c r="B68" s="210" t="s">
        <v>18</v>
      </c>
      <c r="C68" s="324"/>
      <c r="D68" s="211"/>
      <c r="E68" s="117">
        <f t="shared" si="0"/>
        <v>0</v>
      </c>
      <c r="F68" s="118">
        <v>0</v>
      </c>
      <c r="G68" s="118">
        <v>0</v>
      </c>
      <c r="H68" s="118">
        <v>0</v>
      </c>
      <c r="I68" s="266"/>
      <c r="J68" s="266"/>
      <c r="K68" s="7"/>
      <c r="L68" s="14"/>
      <c r="M68" s="214"/>
      <c r="N68" s="15"/>
    </row>
    <row r="69" spans="1:14">
      <c r="A69" s="269" t="s">
        <v>83</v>
      </c>
      <c r="B69" s="210" t="s">
        <v>17</v>
      </c>
      <c r="C69" s="313" t="s">
        <v>396</v>
      </c>
      <c r="D69" s="211">
        <v>1</v>
      </c>
      <c r="E69" s="117">
        <f t="shared" si="0"/>
        <v>0</v>
      </c>
      <c r="F69" s="118">
        <v>0</v>
      </c>
      <c r="G69" s="118">
        <v>0</v>
      </c>
      <c r="H69" s="118">
        <v>0</v>
      </c>
      <c r="I69" s="265">
        <v>44562</v>
      </c>
      <c r="J69" s="265">
        <v>44926</v>
      </c>
      <c r="K69" s="7"/>
      <c r="L69" s="14"/>
      <c r="M69" s="214"/>
      <c r="N69" s="15"/>
    </row>
    <row r="70" spans="1:14">
      <c r="A70" s="270"/>
      <c r="B70" s="210" t="s">
        <v>18</v>
      </c>
      <c r="C70" s="313"/>
      <c r="D70" s="211"/>
      <c r="E70" s="117">
        <f t="shared" si="0"/>
        <v>0</v>
      </c>
      <c r="F70" s="118">
        <v>0</v>
      </c>
      <c r="G70" s="118">
        <v>0</v>
      </c>
      <c r="H70" s="118">
        <v>0</v>
      </c>
      <c r="I70" s="266"/>
      <c r="J70" s="266"/>
      <c r="K70" s="7"/>
      <c r="L70" s="14"/>
      <c r="M70" s="214"/>
      <c r="N70" s="15"/>
    </row>
    <row r="71" spans="1:14" ht="15" customHeight="1">
      <c r="A71" s="269" t="s">
        <v>553</v>
      </c>
      <c r="B71" s="210" t="s">
        <v>17</v>
      </c>
      <c r="C71" s="327" t="s">
        <v>398</v>
      </c>
      <c r="D71" s="22">
        <v>40</v>
      </c>
      <c r="E71" s="117">
        <f t="shared" si="0"/>
        <v>43200000</v>
      </c>
      <c r="F71" s="118">
        <v>0</v>
      </c>
      <c r="G71" s="117">
        <v>43200000</v>
      </c>
      <c r="H71" s="118">
        <v>0</v>
      </c>
      <c r="I71" s="265">
        <v>44562</v>
      </c>
      <c r="J71" s="265">
        <v>44926</v>
      </c>
      <c r="K71" s="7"/>
      <c r="L71" s="14"/>
      <c r="M71" s="214"/>
      <c r="N71" s="15"/>
    </row>
    <row r="72" spans="1:14">
      <c r="A72" s="270"/>
      <c r="B72" s="210" t="s">
        <v>18</v>
      </c>
      <c r="C72" s="328"/>
      <c r="D72" s="20"/>
      <c r="E72" s="117">
        <f t="shared" si="0"/>
        <v>0</v>
      </c>
      <c r="F72" s="118">
        <v>0</v>
      </c>
      <c r="G72" s="118">
        <v>0</v>
      </c>
      <c r="H72" s="118">
        <v>0</v>
      </c>
      <c r="I72" s="266"/>
      <c r="J72" s="266"/>
      <c r="K72" s="7"/>
      <c r="L72" s="14"/>
      <c r="M72" s="214"/>
      <c r="N72" s="15"/>
    </row>
    <row r="73" spans="1:14" ht="15" customHeight="1">
      <c r="A73" s="318" t="s">
        <v>554</v>
      </c>
      <c r="B73" s="243" t="s">
        <v>17</v>
      </c>
      <c r="C73" s="313" t="s">
        <v>403</v>
      </c>
      <c r="D73" s="20">
        <v>40</v>
      </c>
      <c r="E73" s="117">
        <f t="shared" si="0"/>
        <v>21600000</v>
      </c>
      <c r="F73" s="118">
        <v>0</v>
      </c>
      <c r="G73" s="244">
        <v>21600000</v>
      </c>
      <c r="H73" s="118">
        <v>0</v>
      </c>
      <c r="I73" s="265">
        <v>44562</v>
      </c>
      <c r="J73" s="265">
        <v>44926</v>
      </c>
      <c r="K73" s="7"/>
      <c r="L73" s="14"/>
      <c r="M73" s="214"/>
      <c r="N73" s="15"/>
    </row>
    <row r="74" spans="1:14">
      <c r="A74" s="318"/>
      <c r="B74" s="243" t="s">
        <v>18</v>
      </c>
      <c r="C74" s="313"/>
      <c r="D74" s="20"/>
      <c r="E74" s="117">
        <f t="shared" si="0"/>
        <v>0</v>
      </c>
      <c r="F74" s="118">
        <v>0</v>
      </c>
      <c r="G74" s="118">
        <v>0</v>
      </c>
      <c r="H74" s="118">
        <v>0</v>
      </c>
      <c r="I74" s="266"/>
      <c r="J74" s="266"/>
      <c r="K74" s="7"/>
      <c r="L74" s="14"/>
      <c r="M74" s="214"/>
      <c r="N74" s="15"/>
    </row>
    <row r="75" spans="1:14">
      <c r="A75" s="311" t="s">
        <v>75</v>
      </c>
      <c r="B75" s="243" t="s">
        <v>17</v>
      </c>
      <c r="C75" s="327" t="s">
        <v>404</v>
      </c>
      <c r="D75" s="145">
        <v>12</v>
      </c>
      <c r="E75" s="117">
        <f t="shared" si="0"/>
        <v>10020000</v>
      </c>
      <c r="F75" s="118">
        <v>0</v>
      </c>
      <c r="G75" s="245">
        <v>10020000</v>
      </c>
      <c r="H75" s="118">
        <v>0</v>
      </c>
      <c r="I75" s="265">
        <v>44562</v>
      </c>
      <c r="J75" s="265">
        <v>44926</v>
      </c>
      <c r="K75" s="7"/>
      <c r="L75" s="14"/>
      <c r="M75" s="214"/>
      <c r="N75" s="15"/>
    </row>
    <row r="76" spans="1:14">
      <c r="A76" s="311"/>
      <c r="B76" s="243" t="s">
        <v>18</v>
      </c>
      <c r="C76" s="328"/>
      <c r="D76" s="145"/>
      <c r="E76" s="117">
        <f t="shared" si="0"/>
        <v>0</v>
      </c>
      <c r="F76" s="118">
        <v>0</v>
      </c>
      <c r="G76" s="118">
        <v>0</v>
      </c>
      <c r="H76" s="118">
        <v>0</v>
      </c>
      <c r="I76" s="266"/>
      <c r="J76" s="266"/>
      <c r="K76" s="7"/>
      <c r="L76" s="14"/>
      <c r="M76" s="214"/>
      <c r="N76" s="15"/>
    </row>
    <row r="77" spans="1:14">
      <c r="A77" s="311" t="s">
        <v>534</v>
      </c>
      <c r="B77" s="243" t="s">
        <v>17</v>
      </c>
      <c r="C77" s="327" t="s">
        <v>410</v>
      </c>
      <c r="D77" s="145">
        <v>12</v>
      </c>
      <c r="E77" s="117">
        <f t="shared" si="0"/>
        <v>19740000</v>
      </c>
      <c r="F77" s="118">
        <v>0</v>
      </c>
      <c r="G77" s="245">
        <v>19740000</v>
      </c>
      <c r="H77" s="118">
        <v>0</v>
      </c>
      <c r="I77" s="265">
        <v>44562</v>
      </c>
      <c r="J77" s="265">
        <v>44926</v>
      </c>
      <c r="K77" s="7"/>
      <c r="L77" s="14"/>
      <c r="M77" s="214"/>
      <c r="N77" s="15"/>
    </row>
    <row r="78" spans="1:14">
      <c r="A78" s="311"/>
      <c r="B78" s="243" t="s">
        <v>18</v>
      </c>
      <c r="C78" s="328"/>
      <c r="D78" s="145"/>
      <c r="E78" s="117">
        <f t="shared" si="0"/>
        <v>0</v>
      </c>
      <c r="F78" s="118">
        <v>0</v>
      </c>
      <c r="G78" s="118">
        <v>0</v>
      </c>
      <c r="H78" s="118">
        <v>0</v>
      </c>
      <c r="I78" s="266"/>
      <c r="J78" s="266"/>
      <c r="K78" s="7"/>
      <c r="L78" s="14"/>
      <c r="M78" s="214"/>
      <c r="N78" s="15"/>
    </row>
    <row r="79" spans="1:14">
      <c r="A79" s="319" t="s">
        <v>76</v>
      </c>
      <c r="B79" s="167" t="s">
        <v>17</v>
      </c>
      <c r="C79" s="324" t="s">
        <v>409</v>
      </c>
      <c r="D79" s="166">
        <v>12</v>
      </c>
      <c r="E79" s="117">
        <f t="shared" si="0"/>
        <v>10020000</v>
      </c>
      <c r="F79" s="118">
        <v>0</v>
      </c>
      <c r="G79" s="121">
        <v>10020000</v>
      </c>
      <c r="H79" s="118">
        <v>0</v>
      </c>
      <c r="I79" s="265">
        <v>44562</v>
      </c>
      <c r="J79" s="265">
        <v>44926</v>
      </c>
      <c r="K79" s="7"/>
      <c r="L79" s="14"/>
      <c r="M79" s="214"/>
      <c r="N79" s="15"/>
    </row>
    <row r="80" spans="1:14">
      <c r="A80" s="319"/>
      <c r="B80" s="167" t="s">
        <v>18</v>
      </c>
      <c r="C80" s="324"/>
      <c r="D80" s="166"/>
      <c r="E80" s="117">
        <f t="shared" si="0"/>
        <v>0</v>
      </c>
      <c r="F80" s="118">
        <v>0</v>
      </c>
      <c r="G80" s="118">
        <v>0</v>
      </c>
      <c r="H80" s="118">
        <v>0</v>
      </c>
      <c r="I80" s="266"/>
      <c r="J80" s="266"/>
      <c r="K80" s="7"/>
      <c r="L80" s="14"/>
      <c r="M80" s="214"/>
      <c r="N80" s="15"/>
    </row>
    <row r="81" spans="1:14">
      <c r="A81" s="319" t="s">
        <v>270</v>
      </c>
      <c r="B81" s="167" t="s">
        <v>17</v>
      </c>
      <c r="C81" s="324" t="s">
        <v>409</v>
      </c>
      <c r="D81" s="166">
        <v>12</v>
      </c>
      <c r="E81" s="117">
        <f t="shared" si="0"/>
        <v>28020000</v>
      </c>
      <c r="F81" s="118">
        <v>0</v>
      </c>
      <c r="G81" s="121">
        <v>28020000</v>
      </c>
      <c r="H81" s="118">
        <v>0</v>
      </c>
      <c r="I81" s="265">
        <v>44562</v>
      </c>
      <c r="J81" s="265">
        <v>44926</v>
      </c>
      <c r="K81" s="7"/>
      <c r="L81" s="14"/>
      <c r="M81" s="214"/>
      <c r="N81" s="15"/>
    </row>
    <row r="82" spans="1:14">
      <c r="A82" s="319"/>
      <c r="B82" s="167" t="s">
        <v>18</v>
      </c>
      <c r="C82" s="324"/>
      <c r="D82" s="166"/>
      <c r="E82" s="117">
        <f t="shared" si="0"/>
        <v>0</v>
      </c>
      <c r="F82" s="118">
        <v>0</v>
      </c>
      <c r="G82" s="118">
        <v>0</v>
      </c>
      <c r="H82" s="118">
        <v>0</v>
      </c>
      <c r="I82" s="266"/>
      <c r="J82" s="266"/>
      <c r="K82" s="7"/>
      <c r="L82" s="14"/>
      <c r="M82" s="214"/>
      <c r="N82" s="15"/>
    </row>
    <row r="83" spans="1:14">
      <c r="A83" s="319" t="s">
        <v>271</v>
      </c>
      <c r="B83" s="167" t="s">
        <v>17</v>
      </c>
      <c r="C83" s="324" t="s">
        <v>405</v>
      </c>
      <c r="D83" s="166">
        <v>3</v>
      </c>
      <c r="E83" s="117">
        <f t="shared" ref="E83:E143" si="1">+F83+G83+H83</f>
        <v>0</v>
      </c>
      <c r="F83" s="118">
        <v>0</v>
      </c>
      <c r="G83" s="118">
        <v>0</v>
      </c>
      <c r="H83" s="118">
        <v>0</v>
      </c>
      <c r="I83" s="265">
        <v>44562</v>
      </c>
      <c r="J83" s="265">
        <v>44926</v>
      </c>
      <c r="K83" s="7"/>
      <c r="L83" s="14"/>
      <c r="M83" s="214"/>
      <c r="N83" s="15"/>
    </row>
    <row r="84" spans="1:14">
      <c r="A84" s="319"/>
      <c r="B84" s="167" t="s">
        <v>18</v>
      </c>
      <c r="C84" s="324"/>
      <c r="D84" s="166"/>
      <c r="E84" s="117">
        <f t="shared" si="1"/>
        <v>0</v>
      </c>
      <c r="F84" s="118">
        <v>0</v>
      </c>
      <c r="G84" s="118">
        <v>0</v>
      </c>
      <c r="H84" s="118">
        <v>0</v>
      </c>
      <c r="I84" s="266"/>
      <c r="J84" s="266"/>
      <c r="K84" s="7"/>
      <c r="L84" s="14"/>
      <c r="M84" s="214"/>
      <c r="N84" s="15"/>
    </row>
    <row r="85" spans="1:14">
      <c r="A85" s="325" t="s">
        <v>272</v>
      </c>
      <c r="B85" s="167" t="s">
        <v>17</v>
      </c>
      <c r="C85" s="324" t="s">
        <v>405</v>
      </c>
      <c r="D85" s="212">
        <v>8</v>
      </c>
      <c r="E85" s="117">
        <f t="shared" si="1"/>
        <v>0</v>
      </c>
      <c r="F85" s="118">
        <v>0</v>
      </c>
      <c r="G85" s="118">
        <v>0</v>
      </c>
      <c r="H85" s="118">
        <v>0</v>
      </c>
      <c r="I85" s="265">
        <v>44562</v>
      </c>
      <c r="J85" s="265">
        <v>44926</v>
      </c>
      <c r="K85" s="7"/>
      <c r="L85" s="14"/>
      <c r="M85" s="214"/>
      <c r="N85" s="15"/>
    </row>
    <row r="86" spans="1:14">
      <c r="A86" s="326"/>
      <c r="B86" s="167" t="s">
        <v>18</v>
      </c>
      <c r="C86" s="324"/>
      <c r="D86" s="212"/>
      <c r="E86" s="117">
        <f t="shared" si="1"/>
        <v>0</v>
      </c>
      <c r="F86" s="118">
        <v>0</v>
      </c>
      <c r="G86" s="118">
        <v>0</v>
      </c>
      <c r="H86" s="118">
        <v>0</v>
      </c>
      <c r="I86" s="266"/>
      <c r="J86" s="266"/>
      <c r="K86" s="7"/>
      <c r="L86" s="14"/>
      <c r="M86" s="214"/>
      <c r="N86" s="15"/>
    </row>
    <row r="87" spans="1:14">
      <c r="A87" s="325" t="s">
        <v>273</v>
      </c>
      <c r="B87" s="167" t="s">
        <v>17</v>
      </c>
      <c r="C87" s="267" t="s">
        <v>406</v>
      </c>
      <c r="D87" s="212">
        <v>8</v>
      </c>
      <c r="E87" s="117">
        <f t="shared" si="1"/>
        <v>0</v>
      </c>
      <c r="F87" s="118">
        <v>0</v>
      </c>
      <c r="G87" s="118">
        <v>0</v>
      </c>
      <c r="H87" s="118">
        <v>0</v>
      </c>
      <c r="I87" s="265">
        <v>44562</v>
      </c>
      <c r="J87" s="265">
        <v>44926</v>
      </c>
      <c r="K87" s="7"/>
      <c r="L87" s="14"/>
      <c r="M87" s="214"/>
      <c r="N87" s="15"/>
    </row>
    <row r="88" spans="1:14">
      <c r="A88" s="326"/>
      <c r="B88" s="167" t="s">
        <v>18</v>
      </c>
      <c r="C88" s="268"/>
      <c r="D88" s="212"/>
      <c r="E88" s="117">
        <f t="shared" si="1"/>
        <v>0</v>
      </c>
      <c r="F88" s="118">
        <v>0</v>
      </c>
      <c r="G88" s="118">
        <v>0</v>
      </c>
      <c r="H88" s="118">
        <v>0</v>
      </c>
      <c r="I88" s="266"/>
      <c r="J88" s="266"/>
      <c r="K88" s="7"/>
      <c r="L88" s="14"/>
      <c r="M88" s="214"/>
      <c r="N88" s="15"/>
    </row>
    <row r="89" spans="1:14">
      <c r="A89" s="325" t="s">
        <v>77</v>
      </c>
      <c r="B89" s="167" t="s">
        <v>17</v>
      </c>
      <c r="C89" s="324" t="s">
        <v>396</v>
      </c>
      <c r="D89" s="212">
        <v>3</v>
      </c>
      <c r="E89" s="117">
        <f t="shared" si="1"/>
        <v>0</v>
      </c>
      <c r="F89" s="118">
        <v>0</v>
      </c>
      <c r="G89" s="118">
        <v>0</v>
      </c>
      <c r="H89" s="118">
        <v>0</v>
      </c>
      <c r="I89" s="265">
        <v>44562</v>
      </c>
      <c r="J89" s="265">
        <v>44926</v>
      </c>
      <c r="K89" s="7"/>
      <c r="L89" s="14"/>
      <c r="M89" s="214"/>
      <c r="N89" s="15"/>
    </row>
    <row r="90" spans="1:14">
      <c r="A90" s="326"/>
      <c r="B90" s="167" t="s">
        <v>18</v>
      </c>
      <c r="C90" s="324"/>
      <c r="D90" s="212"/>
      <c r="E90" s="117">
        <f t="shared" si="1"/>
        <v>0</v>
      </c>
      <c r="F90" s="118">
        <v>0</v>
      </c>
      <c r="G90" s="118">
        <v>0</v>
      </c>
      <c r="H90" s="118">
        <v>0</v>
      </c>
      <c r="I90" s="266"/>
      <c r="J90" s="266"/>
      <c r="K90" s="7"/>
      <c r="L90" s="14"/>
      <c r="M90" s="214"/>
      <c r="N90" s="15"/>
    </row>
    <row r="91" spans="1:14">
      <c r="A91" s="325" t="s">
        <v>537</v>
      </c>
      <c r="B91" s="167" t="s">
        <v>17</v>
      </c>
      <c r="C91" s="327" t="s">
        <v>484</v>
      </c>
      <c r="D91" s="212">
        <v>4000</v>
      </c>
      <c r="E91" s="117">
        <f t="shared" si="1"/>
        <v>0</v>
      </c>
      <c r="F91" s="118">
        <v>0</v>
      </c>
      <c r="G91" s="118">
        <v>0</v>
      </c>
      <c r="H91" s="118">
        <v>0</v>
      </c>
      <c r="I91" s="265">
        <v>44562</v>
      </c>
      <c r="J91" s="265">
        <v>44926</v>
      </c>
      <c r="K91" s="7"/>
      <c r="L91" s="14"/>
      <c r="M91" s="214"/>
      <c r="N91" s="15"/>
    </row>
    <row r="92" spans="1:14">
      <c r="A92" s="326"/>
      <c r="B92" s="167" t="s">
        <v>18</v>
      </c>
      <c r="C92" s="328"/>
      <c r="D92" s="212"/>
      <c r="E92" s="117">
        <f t="shared" si="1"/>
        <v>0</v>
      </c>
      <c r="F92" s="118">
        <v>0</v>
      </c>
      <c r="G92" s="118">
        <v>0</v>
      </c>
      <c r="H92" s="118">
        <v>0</v>
      </c>
      <c r="I92" s="266"/>
      <c r="J92" s="266"/>
      <c r="K92" s="7"/>
      <c r="L92" s="14"/>
      <c r="M92" s="214"/>
      <c r="N92" s="15"/>
    </row>
    <row r="93" spans="1:14">
      <c r="A93" s="319" t="s">
        <v>78</v>
      </c>
      <c r="B93" s="167" t="s">
        <v>17</v>
      </c>
      <c r="C93" s="324" t="s">
        <v>407</v>
      </c>
      <c r="D93" s="212">
        <v>1</v>
      </c>
      <c r="E93" s="117">
        <f t="shared" si="1"/>
        <v>0</v>
      </c>
      <c r="F93" s="118">
        <v>0</v>
      </c>
      <c r="G93" s="118">
        <v>0</v>
      </c>
      <c r="H93" s="118">
        <v>0</v>
      </c>
      <c r="I93" s="265">
        <v>44562</v>
      </c>
      <c r="J93" s="265">
        <v>44926</v>
      </c>
      <c r="K93" s="7"/>
      <c r="L93" s="14"/>
      <c r="M93" s="214"/>
      <c r="N93" s="15"/>
    </row>
    <row r="94" spans="1:14">
      <c r="A94" s="319"/>
      <c r="B94" s="167" t="s">
        <v>18</v>
      </c>
      <c r="C94" s="324"/>
      <c r="D94" s="212"/>
      <c r="E94" s="117">
        <f t="shared" si="1"/>
        <v>0</v>
      </c>
      <c r="F94" s="118">
        <v>0</v>
      </c>
      <c r="G94" s="118">
        <v>0</v>
      </c>
      <c r="H94" s="118">
        <v>0</v>
      </c>
      <c r="I94" s="266"/>
      <c r="J94" s="266"/>
      <c r="K94" s="7"/>
      <c r="L94" s="14"/>
      <c r="M94" s="214"/>
      <c r="N94" s="15"/>
    </row>
    <row r="95" spans="1:14">
      <c r="A95" s="319" t="s">
        <v>539</v>
      </c>
      <c r="B95" s="167" t="s">
        <v>17</v>
      </c>
      <c r="C95" s="324" t="s">
        <v>408</v>
      </c>
      <c r="D95" s="212">
        <v>59</v>
      </c>
      <c r="E95" s="117">
        <f t="shared" si="1"/>
        <v>47100000</v>
      </c>
      <c r="F95" s="118">
        <v>0</v>
      </c>
      <c r="G95" s="122">
        <v>47100000</v>
      </c>
      <c r="H95" s="118">
        <v>0</v>
      </c>
      <c r="I95" s="265">
        <v>44562</v>
      </c>
      <c r="J95" s="265">
        <v>44926</v>
      </c>
      <c r="K95" s="7"/>
      <c r="L95" s="14"/>
      <c r="M95" s="214"/>
      <c r="N95" s="15"/>
    </row>
    <row r="96" spans="1:14">
      <c r="A96" s="319"/>
      <c r="B96" s="167" t="s">
        <v>18</v>
      </c>
      <c r="C96" s="324"/>
      <c r="D96" s="212"/>
      <c r="E96" s="117">
        <f t="shared" si="1"/>
        <v>0</v>
      </c>
      <c r="F96" s="118">
        <v>0</v>
      </c>
      <c r="G96" s="118">
        <v>0</v>
      </c>
      <c r="H96" s="118">
        <v>0</v>
      </c>
      <c r="I96" s="266"/>
      <c r="J96" s="266"/>
      <c r="K96" s="7"/>
      <c r="L96" s="14"/>
      <c r="M96" s="214"/>
      <c r="N96" s="15"/>
    </row>
    <row r="97" spans="1:14">
      <c r="A97" s="319" t="s">
        <v>542</v>
      </c>
      <c r="B97" s="167" t="s">
        <v>17</v>
      </c>
      <c r="C97" s="324" t="s">
        <v>411</v>
      </c>
      <c r="D97" s="212">
        <v>59</v>
      </c>
      <c r="E97" s="117">
        <f t="shared" si="1"/>
        <v>21600000</v>
      </c>
      <c r="F97" s="118">
        <v>0</v>
      </c>
      <c r="G97" s="122">
        <v>21600000</v>
      </c>
      <c r="H97" s="118">
        <v>0</v>
      </c>
      <c r="I97" s="265">
        <v>44562</v>
      </c>
      <c r="J97" s="265">
        <v>44926</v>
      </c>
      <c r="K97" s="7"/>
      <c r="L97" s="14"/>
      <c r="M97" s="214"/>
      <c r="N97" s="15"/>
    </row>
    <row r="98" spans="1:14">
      <c r="A98" s="319"/>
      <c r="B98" s="167" t="s">
        <v>18</v>
      </c>
      <c r="C98" s="324"/>
      <c r="D98" s="212"/>
      <c r="E98" s="117">
        <f t="shared" si="1"/>
        <v>0</v>
      </c>
      <c r="F98" s="118">
        <v>0</v>
      </c>
      <c r="G98" s="118">
        <v>0</v>
      </c>
      <c r="H98" s="118">
        <v>0</v>
      </c>
      <c r="I98" s="266"/>
      <c r="J98" s="266"/>
      <c r="K98" s="7"/>
      <c r="L98" s="14"/>
      <c r="M98" s="214"/>
      <c r="N98" s="15"/>
    </row>
    <row r="99" spans="1:14">
      <c r="A99" s="319" t="s">
        <v>79</v>
      </c>
      <c r="B99" s="167" t="s">
        <v>17</v>
      </c>
      <c r="C99" s="324" t="s">
        <v>412</v>
      </c>
      <c r="D99" s="23">
        <v>1</v>
      </c>
      <c r="E99" s="117">
        <f t="shared" si="1"/>
        <v>20040000</v>
      </c>
      <c r="F99" s="118">
        <v>0</v>
      </c>
      <c r="G99" s="121">
        <v>20040000</v>
      </c>
      <c r="H99" s="118">
        <v>0</v>
      </c>
      <c r="I99" s="265">
        <v>44562</v>
      </c>
      <c r="J99" s="265">
        <v>44926</v>
      </c>
      <c r="K99" s="7"/>
      <c r="L99" s="14"/>
      <c r="M99" s="214"/>
      <c r="N99" s="15"/>
    </row>
    <row r="100" spans="1:14">
      <c r="A100" s="319"/>
      <c r="B100" s="167" t="s">
        <v>18</v>
      </c>
      <c r="C100" s="324"/>
      <c r="D100" s="97"/>
      <c r="E100" s="117">
        <f t="shared" si="1"/>
        <v>0</v>
      </c>
      <c r="F100" s="118">
        <v>0</v>
      </c>
      <c r="G100" s="118">
        <v>0</v>
      </c>
      <c r="H100" s="118">
        <v>0</v>
      </c>
      <c r="I100" s="266"/>
      <c r="J100" s="266"/>
      <c r="K100" s="7"/>
      <c r="L100" s="14"/>
      <c r="M100" s="214"/>
      <c r="N100" s="15"/>
    </row>
    <row r="101" spans="1:14">
      <c r="A101" s="319" t="s">
        <v>274</v>
      </c>
      <c r="B101" s="167" t="s">
        <v>17</v>
      </c>
      <c r="C101" s="267" t="s">
        <v>413</v>
      </c>
      <c r="D101" s="166">
        <v>1</v>
      </c>
      <c r="E101" s="117">
        <f t="shared" si="1"/>
        <v>30000000</v>
      </c>
      <c r="F101" s="118">
        <v>0</v>
      </c>
      <c r="G101" s="121">
        <v>30000000</v>
      </c>
      <c r="H101" s="118">
        <v>0</v>
      </c>
      <c r="I101" s="265">
        <v>44562</v>
      </c>
      <c r="J101" s="265">
        <v>44926</v>
      </c>
      <c r="K101" s="7"/>
      <c r="L101" s="14"/>
      <c r="M101" s="214"/>
      <c r="N101" s="15"/>
    </row>
    <row r="102" spans="1:14">
      <c r="A102" s="319"/>
      <c r="B102" s="167" t="s">
        <v>18</v>
      </c>
      <c r="C102" s="268"/>
      <c r="D102" s="166"/>
      <c r="E102" s="117">
        <f t="shared" si="1"/>
        <v>0</v>
      </c>
      <c r="F102" s="118">
        <v>0</v>
      </c>
      <c r="G102" s="118">
        <v>0</v>
      </c>
      <c r="H102" s="118">
        <v>0</v>
      </c>
      <c r="I102" s="266"/>
      <c r="J102" s="266"/>
      <c r="K102" s="7"/>
      <c r="L102" s="14"/>
      <c r="M102" s="214"/>
      <c r="N102" s="15"/>
    </row>
    <row r="103" spans="1:14" ht="19.5" customHeight="1">
      <c r="A103" s="319" t="s">
        <v>540</v>
      </c>
      <c r="B103" s="167" t="s">
        <v>17</v>
      </c>
      <c r="C103" s="267" t="s">
        <v>485</v>
      </c>
      <c r="D103" s="166">
        <v>3800</v>
      </c>
      <c r="E103" s="117">
        <f t="shared" si="1"/>
        <v>40000000</v>
      </c>
      <c r="F103" s="118">
        <v>0</v>
      </c>
      <c r="G103" s="121">
        <v>40000000</v>
      </c>
      <c r="H103" s="118">
        <v>0</v>
      </c>
      <c r="I103" s="265">
        <v>44562</v>
      </c>
      <c r="J103" s="265">
        <v>44926</v>
      </c>
      <c r="K103" s="7"/>
      <c r="L103" s="14"/>
      <c r="M103" s="214"/>
      <c r="N103" s="15"/>
    </row>
    <row r="104" spans="1:14" ht="19.5" customHeight="1">
      <c r="A104" s="319"/>
      <c r="B104" s="167" t="s">
        <v>18</v>
      </c>
      <c r="C104" s="268"/>
      <c r="D104" s="166"/>
      <c r="E104" s="117">
        <f t="shared" si="1"/>
        <v>0</v>
      </c>
      <c r="F104" s="118">
        <v>0</v>
      </c>
      <c r="G104" s="118">
        <v>0</v>
      </c>
      <c r="H104" s="118">
        <v>0</v>
      </c>
      <c r="I104" s="266"/>
      <c r="J104" s="266"/>
      <c r="K104" s="7"/>
      <c r="L104" s="14"/>
      <c r="M104" s="214"/>
      <c r="N104" s="15"/>
    </row>
    <row r="105" spans="1:14">
      <c r="A105" s="319" t="s">
        <v>275</v>
      </c>
      <c r="B105" s="167" t="s">
        <v>17</v>
      </c>
      <c r="C105" s="267" t="s">
        <v>396</v>
      </c>
      <c r="D105" s="166">
        <v>3</v>
      </c>
      <c r="E105" s="117">
        <f t="shared" si="1"/>
        <v>10000000</v>
      </c>
      <c r="F105" s="118">
        <v>0</v>
      </c>
      <c r="G105" s="121">
        <v>10000000</v>
      </c>
      <c r="H105" s="118">
        <v>0</v>
      </c>
      <c r="I105" s="265">
        <v>44562</v>
      </c>
      <c r="J105" s="265">
        <v>44926</v>
      </c>
      <c r="K105" s="7"/>
      <c r="L105" s="14"/>
      <c r="M105" s="214"/>
      <c r="N105" s="15"/>
    </row>
    <row r="106" spans="1:14">
      <c r="A106" s="319"/>
      <c r="B106" s="167" t="s">
        <v>18</v>
      </c>
      <c r="C106" s="268"/>
      <c r="D106" s="166"/>
      <c r="E106" s="117">
        <f t="shared" si="1"/>
        <v>0</v>
      </c>
      <c r="F106" s="118">
        <v>0</v>
      </c>
      <c r="G106" s="118">
        <v>0</v>
      </c>
      <c r="H106" s="118">
        <v>0</v>
      </c>
      <c r="I106" s="266"/>
      <c r="J106" s="266"/>
      <c r="K106" s="7"/>
      <c r="L106" s="14"/>
      <c r="M106" s="214"/>
      <c r="N106" s="15"/>
    </row>
    <row r="107" spans="1:14">
      <c r="A107" s="319" t="s">
        <v>276</v>
      </c>
      <c r="B107" s="167" t="s">
        <v>17</v>
      </c>
      <c r="C107" s="267" t="s">
        <v>414</v>
      </c>
      <c r="D107" s="166">
        <v>4</v>
      </c>
      <c r="E107" s="117">
        <f t="shared" si="1"/>
        <v>0</v>
      </c>
      <c r="F107" s="118">
        <v>0</v>
      </c>
      <c r="G107" s="118">
        <v>0</v>
      </c>
      <c r="H107" s="118">
        <v>0</v>
      </c>
      <c r="I107" s="265">
        <v>44562</v>
      </c>
      <c r="J107" s="265">
        <v>44926</v>
      </c>
      <c r="K107" s="7"/>
      <c r="L107" s="14"/>
      <c r="M107" s="214"/>
      <c r="N107" s="15"/>
    </row>
    <row r="108" spans="1:14">
      <c r="A108" s="319"/>
      <c r="B108" s="167" t="s">
        <v>18</v>
      </c>
      <c r="C108" s="268"/>
      <c r="D108" s="166"/>
      <c r="E108" s="117">
        <f t="shared" si="1"/>
        <v>0</v>
      </c>
      <c r="F108" s="118">
        <v>0</v>
      </c>
      <c r="G108" s="118">
        <v>0</v>
      </c>
      <c r="H108" s="118">
        <v>0</v>
      </c>
      <c r="I108" s="266"/>
      <c r="J108" s="266"/>
      <c r="K108" s="7"/>
      <c r="L108" s="14"/>
      <c r="M108" s="214"/>
      <c r="N108" s="15"/>
    </row>
    <row r="109" spans="1:14">
      <c r="A109" s="319" t="s">
        <v>55</v>
      </c>
      <c r="B109" s="167" t="s">
        <v>17</v>
      </c>
      <c r="C109" s="267" t="s">
        <v>415</v>
      </c>
      <c r="D109" s="166">
        <v>26</v>
      </c>
      <c r="E109" s="117">
        <f t="shared" si="1"/>
        <v>36000000</v>
      </c>
      <c r="F109" s="118">
        <v>0</v>
      </c>
      <c r="G109" s="121">
        <v>36000000</v>
      </c>
      <c r="H109" s="118">
        <v>0</v>
      </c>
      <c r="I109" s="265">
        <v>44562</v>
      </c>
      <c r="J109" s="265">
        <v>44926</v>
      </c>
      <c r="K109" s="7"/>
      <c r="L109" s="14"/>
      <c r="M109" s="214"/>
      <c r="N109" s="15"/>
    </row>
    <row r="110" spans="1:14">
      <c r="A110" s="319"/>
      <c r="B110" s="167" t="s">
        <v>18</v>
      </c>
      <c r="C110" s="268"/>
      <c r="D110" s="166"/>
      <c r="E110" s="117">
        <f t="shared" si="1"/>
        <v>0</v>
      </c>
      <c r="F110" s="118">
        <v>0</v>
      </c>
      <c r="G110" s="118">
        <v>0</v>
      </c>
      <c r="H110" s="118">
        <v>0</v>
      </c>
      <c r="I110" s="266"/>
      <c r="J110" s="266"/>
      <c r="K110" s="7"/>
      <c r="L110" s="14"/>
      <c r="M110" s="214"/>
      <c r="N110" s="15"/>
    </row>
    <row r="111" spans="1:14">
      <c r="A111" s="320" t="s">
        <v>277</v>
      </c>
      <c r="B111" s="167" t="s">
        <v>17</v>
      </c>
      <c r="C111" s="267" t="s">
        <v>415</v>
      </c>
      <c r="D111" s="166">
        <v>26</v>
      </c>
      <c r="E111" s="117">
        <f t="shared" si="1"/>
        <v>0</v>
      </c>
      <c r="F111" s="118">
        <v>0</v>
      </c>
      <c r="G111" s="118">
        <v>0</v>
      </c>
      <c r="H111" s="118">
        <v>0</v>
      </c>
      <c r="I111" s="265">
        <v>44562</v>
      </c>
      <c r="J111" s="265">
        <v>44926</v>
      </c>
      <c r="K111" s="7"/>
      <c r="L111" s="14"/>
      <c r="M111" s="214"/>
      <c r="N111" s="15"/>
    </row>
    <row r="112" spans="1:14">
      <c r="A112" s="320"/>
      <c r="B112" s="167" t="s">
        <v>18</v>
      </c>
      <c r="C112" s="268"/>
      <c r="D112" s="99"/>
      <c r="E112" s="117">
        <f t="shared" si="1"/>
        <v>0</v>
      </c>
      <c r="F112" s="118">
        <v>0</v>
      </c>
      <c r="G112" s="118">
        <v>0</v>
      </c>
      <c r="H112" s="118">
        <v>0</v>
      </c>
      <c r="I112" s="266"/>
      <c r="J112" s="266"/>
      <c r="K112" s="7"/>
      <c r="L112" s="14"/>
      <c r="M112" s="214"/>
      <c r="N112" s="15"/>
    </row>
    <row r="113" spans="1:14">
      <c r="A113" s="320" t="s">
        <v>56</v>
      </c>
      <c r="B113" s="167" t="s">
        <v>17</v>
      </c>
      <c r="C113" s="267" t="s">
        <v>415</v>
      </c>
      <c r="D113" s="166">
        <v>26</v>
      </c>
      <c r="E113" s="117">
        <f t="shared" si="1"/>
        <v>18000000</v>
      </c>
      <c r="F113" s="118">
        <v>0</v>
      </c>
      <c r="G113" s="121">
        <v>18000000</v>
      </c>
      <c r="H113" s="118">
        <v>0</v>
      </c>
      <c r="I113" s="265">
        <v>44562</v>
      </c>
      <c r="J113" s="265">
        <v>44926</v>
      </c>
      <c r="K113" s="7"/>
      <c r="L113" s="14"/>
      <c r="M113" s="214"/>
      <c r="N113" s="15"/>
    </row>
    <row r="114" spans="1:14">
      <c r="A114" s="320"/>
      <c r="B114" s="167" t="s">
        <v>18</v>
      </c>
      <c r="C114" s="268"/>
      <c r="D114" s="166"/>
      <c r="E114" s="117">
        <f t="shared" si="1"/>
        <v>0</v>
      </c>
      <c r="F114" s="118">
        <v>0</v>
      </c>
      <c r="G114" s="118">
        <v>0</v>
      </c>
      <c r="H114" s="118">
        <v>0</v>
      </c>
      <c r="I114" s="266"/>
      <c r="J114" s="266"/>
      <c r="K114" s="7"/>
      <c r="L114" s="14"/>
      <c r="M114" s="214"/>
      <c r="N114" s="15"/>
    </row>
    <row r="115" spans="1:14">
      <c r="A115" s="316" t="s">
        <v>511</v>
      </c>
      <c r="B115" s="167" t="s">
        <v>17</v>
      </c>
      <c r="C115" s="267" t="s">
        <v>415</v>
      </c>
      <c r="D115" s="166">
        <v>26</v>
      </c>
      <c r="E115" s="117">
        <f t="shared" si="1"/>
        <v>18000000</v>
      </c>
      <c r="F115" s="118">
        <v>0</v>
      </c>
      <c r="G115" s="121">
        <v>18000000</v>
      </c>
      <c r="H115" s="118">
        <v>0</v>
      </c>
      <c r="I115" s="265">
        <v>44562</v>
      </c>
      <c r="J115" s="265">
        <v>44926</v>
      </c>
      <c r="K115" s="7"/>
      <c r="L115" s="14"/>
      <c r="M115" s="214"/>
      <c r="N115" s="15"/>
    </row>
    <row r="116" spans="1:14">
      <c r="A116" s="317"/>
      <c r="B116" s="167" t="s">
        <v>18</v>
      </c>
      <c r="C116" s="268"/>
      <c r="D116" s="166"/>
      <c r="E116" s="117">
        <f t="shared" si="1"/>
        <v>0</v>
      </c>
      <c r="F116" s="118">
        <v>0</v>
      </c>
      <c r="G116" s="118">
        <v>0</v>
      </c>
      <c r="H116" s="118">
        <v>0</v>
      </c>
      <c r="I116" s="266"/>
      <c r="J116" s="266"/>
      <c r="K116" s="7"/>
      <c r="L116" s="14"/>
      <c r="M116" s="214"/>
      <c r="N116" s="15"/>
    </row>
    <row r="117" spans="1:14">
      <c r="A117" s="316" t="s">
        <v>512</v>
      </c>
      <c r="B117" s="167" t="s">
        <v>17</v>
      </c>
      <c r="C117" s="267" t="s">
        <v>415</v>
      </c>
      <c r="D117" s="166">
        <v>26</v>
      </c>
      <c r="E117" s="117">
        <f t="shared" si="1"/>
        <v>36000000</v>
      </c>
      <c r="F117" s="119">
        <v>36000000</v>
      </c>
      <c r="G117" s="118">
        <v>0</v>
      </c>
      <c r="H117" s="118">
        <v>0</v>
      </c>
      <c r="I117" s="265">
        <v>44562</v>
      </c>
      <c r="J117" s="265">
        <v>44926</v>
      </c>
      <c r="K117" s="7"/>
      <c r="L117" s="14"/>
      <c r="M117" s="214"/>
      <c r="N117" s="15"/>
    </row>
    <row r="118" spans="1:14">
      <c r="A118" s="317"/>
      <c r="B118" s="167" t="s">
        <v>18</v>
      </c>
      <c r="C118" s="268"/>
      <c r="D118" s="166"/>
      <c r="E118" s="117">
        <f t="shared" si="1"/>
        <v>0</v>
      </c>
      <c r="F118" s="118">
        <v>0</v>
      </c>
      <c r="G118" s="118">
        <v>0</v>
      </c>
      <c r="H118" s="118">
        <v>0</v>
      </c>
      <c r="I118" s="266"/>
      <c r="J118" s="266"/>
      <c r="K118" s="7"/>
      <c r="L118" s="14"/>
      <c r="M118" s="214"/>
      <c r="N118" s="15"/>
    </row>
    <row r="119" spans="1:14">
      <c r="A119" s="320" t="s">
        <v>502</v>
      </c>
      <c r="B119" s="167" t="s">
        <v>17</v>
      </c>
      <c r="C119" s="267" t="s">
        <v>396</v>
      </c>
      <c r="D119" s="166">
        <v>1</v>
      </c>
      <c r="E119" s="117">
        <f t="shared" si="1"/>
        <v>14000000</v>
      </c>
      <c r="F119" s="118">
        <v>0</v>
      </c>
      <c r="G119" s="121">
        <v>14000000</v>
      </c>
      <c r="H119" s="118">
        <v>0</v>
      </c>
      <c r="I119" s="265">
        <v>44562</v>
      </c>
      <c r="J119" s="265">
        <v>44926</v>
      </c>
      <c r="K119" s="7"/>
      <c r="L119" s="14"/>
      <c r="M119" s="214"/>
      <c r="N119" s="15"/>
    </row>
    <row r="120" spans="1:14">
      <c r="A120" s="320"/>
      <c r="B120" s="167" t="s">
        <v>18</v>
      </c>
      <c r="C120" s="268"/>
      <c r="D120" s="166"/>
      <c r="E120" s="117">
        <f t="shared" si="1"/>
        <v>0</v>
      </c>
      <c r="F120" s="118">
        <v>0</v>
      </c>
      <c r="G120" s="118">
        <v>0</v>
      </c>
      <c r="H120" s="118">
        <v>0</v>
      </c>
      <c r="I120" s="266"/>
      <c r="J120" s="266"/>
      <c r="K120" s="7"/>
      <c r="L120" s="14"/>
      <c r="M120" s="214"/>
      <c r="N120" s="15"/>
    </row>
    <row r="121" spans="1:14" ht="15" customHeight="1">
      <c r="A121" s="320" t="s">
        <v>57</v>
      </c>
      <c r="B121" s="167" t="s">
        <v>17</v>
      </c>
      <c r="C121" s="267" t="s">
        <v>396</v>
      </c>
      <c r="D121" s="166">
        <v>1</v>
      </c>
      <c r="E121" s="117">
        <f t="shared" si="1"/>
        <v>14000000</v>
      </c>
      <c r="F121" s="118">
        <v>0</v>
      </c>
      <c r="G121" s="121">
        <v>14000000</v>
      </c>
      <c r="H121" s="118">
        <v>0</v>
      </c>
      <c r="I121" s="265">
        <v>44562</v>
      </c>
      <c r="J121" s="265">
        <v>44926</v>
      </c>
      <c r="K121" s="7"/>
      <c r="L121" s="14"/>
      <c r="M121" s="214"/>
      <c r="N121" s="15"/>
    </row>
    <row r="122" spans="1:14">
      <c r="A122" s="320"/>
      <c r="B122" s="167" t="s">
        <v>18</v>
      </c>
      <c r="C122" s="268"/>
      <c r="D122" s="99"/>
      <c r="E122" s="117">
        <f t="shared" si="1"/>
        <v>0</v>
      </c>
      <c r="F122" s="118">
        <v>0</v>
      </c>
      <c r="G122" s="118">
        <v>0</v>
      </c>
      <c r="H122" s="118">
        <v>0</v>
      </c>
      <c r="I122" s="266"/>
      <c r="J122" s="266"/>
      <c r="K122" s="7"/>
      <c r="L122" s="14"/>
      <c r="M122" s="214"/>
      <c r="N122" s="15"/>
    </row>
    <row r="123" spans="1:14" ht="15" customHeight="1">
      <c r="A123" s="321" t="s">
        <v>58</v>
      </c>
      <c r="B123" s="167" t="s">
        <v>17</v>
      </c>
      <c r="C123" s="267" t="s">
        <v>396</v>
      </c>
      <c r="D123" s="166">
        <v>1</v>
      </c>
      <c r="E123" s="117">
        <f t="shared" si="1"/>
        <v>14000000</v>
      </c>
      <c r="F123" s="118">
        <v>0</v>
      </c>
      <c r="G123" s="121">
        <v>14000000</v>
      </c>
      <c r="H123" s="118">
        <v>0</v>
      </c>
      <c r="I123" s="265">
        <v>44562</v>
      </c>
      <c r="J123" s="265">
        <v>44926</v>
      </c>
      <c r="K123" s="7"/>
      <c r="L123" s="14"/>
      <c r="M123" s="214"/>
      <c r="N123" s="15"/>
    </row>
    <row r="124" spans="1:14">
      <c r="A124" s="321"/>
      <c r="B124" s="167" t="s">
        <v>18</v>
      </c>
      <c r="C124" s="268"/>
      <c r="D124" s="166"/>
      <c r="E124" s="117">
        <f t="shared" si="1"/>
        <v>0</v>
      </c>
      <c r="F124" s="118">
        <v>0</v>
      </c>
      <c r="G124" s="118">
        <v>0</v>
      </c>
      <c r="H124" s="118">
        <v>0</v>
      </c>
      <c r="I124" s="266"/>
      <c r="J124" s="266"/>
      <c r="K124" s="7"/>
      <c r="L124" s="14"/>
      <c r="M124" s="214"/>
      <c r="N124" s="15"/>
    </row>
    <row r="125" spans="1:14" ht="15" customHeight="1">
      <c r="A125" s="322" t="s">
        <v>59</v>
      </c>
      <c r="B125" s="167" t="s">
        <v>17</v>
      </c>
      <c r="C125" s="267" t="s">
        <v>396</v>
      </c>
      <c r="D125" s="166">
        <v>1</v>
      </c>
      <c r="E125" s="117">
        <f t="shared" si="1"/>
        <v>14000000</v>
      </c>
      <c r="F125" s="118">
        <v>0</v>
      </c>
      <c r="G125" s="121">
        <v>14000000</v>
      </c>
      <c r="H125" s="118">
        <v>0</v>
      </c>
      <c r="I125" s="265">
        <v>44562</v>
      </c>
      <c r="J125" s="265">
        <v>44926</v>
      </c>
      <c r="K125" s="7"/>
      <c r="L125" s="14"/>
      <c r="M125" s="214"/>
      <c r="N125" s="15"/>
    </row>
    <row r="126" spans="1:14">
      <c r="A126" s="323"/>
      <c r="B126" s="167" t="s">
        <v>18</v>
      </c>
      <c r="C126" s="268"/>
      <c r="D126" s="166"/>
      <c r="E126" s="117">
        <f t="shared" si="1"/>
        <v>0</v>
      </c>
      <c r="F126" s="118">
        <v>0</v>
      </c>
      <c r="G126" s="118">
        <v>0</v>
      </c>
      <c r="H126" s="118">
        <v>0</v>
      </c>
      <c r="I126" s="266"/>
      <c r="J126" s="266"/>
      <c r="K126" s="7"/>
      <c r="L126" s="14"/>
      <c r="M126" s="214"/>
      <c r="N126" s="15"/>
    </row>
    <row r="127" spans="1:14">
      <c r="A127" s="320" t="s">
        <v>60</v>
      </c>
      <c r="B127" s="167" t="s">
        <v>17</v>
      </c>
      <c r="C127" s="267" t="s">
        <v>415</v>
      </c>
      <c r="D127" s="166">
        <v>26</v>
      </c>
      <c r="E127" s="117">
        <f t="shared" si="1"/>
        <v>29550000</v>
      </c>
      <c r="F127" s="118">
        <v>0</v>
      </c>
      <c r="G127" s="121">
        <v>29550000</v>
      </c>
      <c r="H127" s="118">
        <v>0</v>
      </c>
      <c r="I127" s="265">
        <v>44562</v>
      </c>
      <c r="J127" s="265">
        <v>44926</v>
      </c>
      <c r="K127" s="7"/>
      <c r="L127" s="14"/>
      <c r="M127" s="214"/>
      <c r="N127" s="15"/>
    </row>
    <row r="128" spans="1:14">
      <c r="A128" s="320"/>
      <c r="B128" s="167" t="s">
        <v>18</v>
      </c>
      <c r="C128" s="268"/>
      <c r="D128" s="166"/>
      <c r="E128" s="117">
        <f t="shared" si="1"/>
        <v>0</v>
      </c>
      <c r="F128" s="118">
        <v>0</v>
      </c>
      <c r="G128" s="118">
        <v>0</v>
      </c>
      <c r="H128" s="118">
        <v>0</v>
      </c>
      <c r="I128" s="266"/>
      <c r="J128" s="266"/>
      <c r="K128" s="7"/>
      <c r="L128" s="14"/>
      <c r="M128" s="214"/>
      <c r="N128" s="15"/>
    </row>
    <row r="129" spans="1:14">
      <c r="A129" s="320" t="s">
        <v>503</v>
      </c>
      <c r="B129" s="167" t="s">
        <v>17</v>
      </c>
      <c r="C129" s="267" t="s">
        <v>486</v>
      </c>
      <c r="D129" s="23">
        <v>1</v>
      </c>
      <c r="E129" s="117">
        <f t="shared" si="1"/>
        <v>32400000</v>
      </c>
      <c r="F129" s="118">
        <v>0</v>
      </c>
      <c r="G129" s="121">
        <v>32400000</v>
      </c>
      <c r="H129" s="118">
        <v>0</v>
      </c>
      <c r="I129" s="265">
        <v>44562</v>
      </c>
      <c r="J129" s="265">
        <v>44926</v>
      </c>
      <c r="K129" s="7"/>
      <c r="L129" s="14"/>
      <c r="M129" s="214"/>
      <c r="N129" s="15"/>
    </row>
    <row r="130" spans="1:14">
      <c r="A130" s="320"/>
      <c r="B130" s="167" t="s">
        <v>18</v>
      </c>
      <c r="C130" s="268"/>
      <c r="D130" s="23"/>
      <c r="E130" s="117">
        <f t="shared" si="1"/>
        <v>0</v>
      </c>
      <c r="F130" s="118">
        <v>0</v>
      </c>
      <c r="G130" s="118">
        <v>0</v>
      </c>
      <c r="H130" s="118">
        <v>0</v>
      </c>
      <c r="I130" s="266"/>
      <c r="J130" s="266"/>
      <c r="K130" s="7"/>
      <c r="L130" s="14"/>
      <c r="M130" s="214"/>
      <c r="N130" s="15"/>
    </row>
    <row r="131" spans="1:14" ht="15" customHeight="1">
      <c r="A131" s="315" t="s">
        <v>61</v>
      </c>
      <c r="B131" s="70" t="s">
        <v>17</v>
      </c>
      <c r="C131" s="267" t="s">
        <v>415</v>
      </c>
      <c r="D131" s="24">
        <v>26</v>
      </c>
      <c r="E131" s="117">
        <f t="shared" si="1"/>
        <v>21600000</v>
      </c>
      <c r="F131" s="118">
        <v>0</v>
      </c>
      <c r="G131" s="123">
        <v>21600000</v>
      </c>
      <c r="H131" s="118">
        <v>0</v>
      </c>
      <c r="I131" s="265">
        <v>44562</v>
      </c>
      <c r="J131" s="265">
        <v>44926</v>
      </c>
      <c r="K131" s="7"/>
      <c r="L131" s="14"/>
      <c r="M131" s="214"/>
      <c r="N131" s="15"/>
    </row>
    <row r="132" spans="1:14">
      <c r="A132" s="315"/>
      <c r="B132" s="70" t="s">
        <v>18</v>
      </c>
      <c r="C132" s="268"/>
      <c r="D132" s="24"/>
      <c r="E132" s="117">
        <f t="shared" si="1"/>
        <v>0</v>
      </c>
      <c r="F132" s="118">
        <v>0</v>
      </c>
      <c r="G132" s="118">
        <v>0</v>
      </c>
      <c r="H132" s="118">
        <v>0</v>
      </c>
      <c r="I132" s="266"/>
      <c r="J132" s="266"/>
      <c r="K132" s="7"/>
      <c r="L132" s="14"/>
      <c r="M132" s="214"/>
      <c r="N132" s="15"/>
    </row>
    <row r="133" spans="1:14">
      <c r="A133" s="269" t="s">
        <v>278</v>
      </c>
      <c r="B133" s="70" t="s">
        <v>17</v>
      </c>
      <c r="C133" s="314" t="s">
        <v>416</v>
      </c>
      <c r="D133" s="25">
        <v>1</v>
      </c>
      <c r="E133" s="117">
        <f t="shared" si="1"/>
        <v>166850000</v>
      </c>
      <c r="F133" s="119">
        <v>15450000</v>
      </c>
      <c r="G133" s="123">
        <v>151400000</v>
      </c>
      <c r="H133" s="118">
        <v>0</v>
      </c>
      <c r="I133" s="265">
        <v>44562</v>
      </c>
      <c r="J133" s="265">
        <v>44926</v>
      </c>
      <c r="K133" s="7"/>
      <c r="L133" s="14"/>
      <c r="M133" s="214"/>
      <c r="N133" s="15"/>
    </row>
    <row r="134" spans="1:14">
      <c r="A134" s="270"/>
      <c r="B134" s="70" t="s">
        <v>18</v>
      </c>
      <c r="C134" s="314"/>
      <c r="D134" s="25"/>
      <c r="E134" s="117">
        <f t="shared" si="1"/>
        <v>0</v>
      </c>
      <c r="F134" s="118">
        <v>0</v>
      </c>
      <c r="G134" s="118">
        <v>0</v>
      </c>
      <c r="H134" s="118">
        <v>0</v>
      </c>
      <c r="I134" s="266"/>
      <c r="J134" s="266"/>
      <c r="K134" s="7"/>
      <c r="L134" s="14"/>
      <c r="M134" s="214"/>
      <c r="N134" s="15"/>
    </row>
    <row r="135" spans="1:14">
      <c r="A135" s="269" t="s">
        <v>62</v>
      </c>
      <c r="B135" s="70" t="s">
        <v>17</v>
      </c>
      <c r="C135" s="267" t="s">
        <v>417</v>
      </c>
      <c r="D135" s="24">
        <v>1</v>
      </c>
      <c r="E135" s="117">
        <f t="shared" si="1"/>
        <v>12500000</v>
      </c>
      <c r="F135" s="118">
        <v>0</v>
      </c>
      <c r="G135" s="123">
        <v>12500000</v>
      </c>
      <c r="H135" s="118">
        <v>0</v>
      </c>
      <c r="I135" s="265">
        <v>44562</v>
      </c>
      <c r="J135" s="265">
        <v>44926</v>
      </c>
      <c r="K135" s="7"/>
      <c r="L135" s="14"/>
      <c r="M135" s="214"/>
      <c r="N135" s="15"/>
    </row>
    <row r="136" spans="1:14">
      <c r="A136" s="270"/>
      <c r="B136" s="70" t="s">
        <v>18</v>
      </c>
      <c r="C136" s="268"/>
      <c r="D136" s="24"/>
      <c r="E136" s="117">
        <f t="shared" si="1"/>
        <v>0</v>
      </c>
      <c r="F136" s="118">
        <v>0</v>
      </c>
      <c r="G136" s="118">
        <v>0</v>
      </c>
      <c r="H136" s="118">
        <v>0</v>
      </c>
      <c r="I136" s="266"/>
      <c r="J136" s="266"/>
      <c r="K136" s="7"/>
      <c r="L136" s="14"/>
      <c r="M136" s="214"/>
      <c r="N136" s="15"/>
    </row>
    <row r="137" spans="1:14">
      <c r="A137" s="269" t="s">
        <v>492</v>
      </c>
      <c r="B137" s="70" t="s">
        <v>17</v>
      </c>
      <c r="C137" s="267" t="s">
        <v>417</v>
      </c>
      <c r="D137" s="24">
        <v>1</v>
      </c>
      <c r="E137" s="117">
        <f t="shared" si="1"/>
        <v>42500000</v>
      </c>
      <c r="F137" s="118">
        <v>0</v>
      </c>
      <c r="G137" s="123">
        <v>42500000</v>
      </c>
      <c r="H137" s="118">
        <v>0</v>
      </c>
      <c r="I137" s="265">
        <v>44562</v>
      </c>
      <c r="J137" s="265">
        <v>44926</v>
      </c>
      <c r="K137" s="7"/>
      <c r="L137" s="14"/>
      <c r="M137" s="214"/>
      <c r="N137" s="15"/>
    </row>
    <row r="138" spans="1:14">
      <c r="A138" s="270"/>
      <c r="B138" s="70" t="s">
        <v>18</v>
      </c>
      <c r="C138" s="268"/>
      <c r="D138" s="24"/>
      <c r="E138" s="117">
        <f t="shared" si="1"/>
        <v>0</v>
      </c>
      <c r="F138" s="118">
        <v>0</v>
      </c>
      <c r="G138" s="118">
        <v>0</v>
      </c>
      <c r="H138" s="118">
        <v>0</v>
      </c>
      <c r="I138" s="266"/>
      <c r="J138" s="266"/>
      <c r="K138" s="7"/>
      <c r="L138" s="14"/>
      <c r="M138" s="214"/>
      <c r="N138" s="15"/>
    </row>
    <row r="139" spans="1:14">
      <c r="A139" s="318" t="s">
        <v>279</v>
      </c>
      <c r="B139" s="70" t="s">
        <v>17</v>
      </c>
      <c r="C139" s="314" t="s">
        <v>466</v>
      </c>
      <c r="D139" s="26">
        <v>1</v>
      </c>
      <c r="E139" s="117">
        <f t="shared" si="1"/>
        <v>126200000</v>
      </c>
      <c r="F139" s="123">
        <v>126200000</v>
      </c>
      <c r="G139" s="118">
        <v>0</v>
      </c>
      <c r="H139" s="118">
        <v>0</v>
      </c>
      <c r="I139" s="265">
        <v>44562</v>
      </c>
      <c r="J139" s="265">
        <v>44926</v>
      </c>
      <c r="K139" s="7"/>
      <c r="L139" s="14"/>
      <c r="M139" s="214"/>
      <c r="N139" s="15"/>
    </row>
    <row r="140" spans="1:14">
      <c r="A140" s="318"/>
      <c r="B140" s="70" t="s">
        <v>18</v>
      </c>
      <c r="C140" s="314"/>
      <c r="D140" s="27"/>
      <c r="E140" s="117">
        <f t="shared" si="1"/>
        <v>0</v>
      </c>
      <c r="F140" s="118">
        <v>0</v>
      </c>
      <c r="G140" s="118">
        <v>0</v>
      </c>
      <c r="H140" s="118">
        <v>0</v>
      </c>
      <c r="I140" s="266"/>
      <c r="J140" s="266"/>
      <c r="K140" s="7"/>
      <c r="L140" s="14"/>
      <c r="M140" s="214"/>
      <c r="N140" s="15"/>
    </row>
    <row r="141" spans="1:14">
      <c r="A141" s="311" t="s">
        <v>63</v>
      </c>
      <c r="B141" s="70" t="s">
        <v>17</v>
      </c>
      <c r="C141" s="314" t="s">
        <v>418</v>
      </c>
      <c r="D141" s="26">
        <v>2</v>
      </c>
      <c r="E141" s="117">
        <f t="shared" si="1"/>
        <v>28800000</v>
      </c>
      <c r="F141" s="119">
        <v>28800000</v>
      </c>
      <c r="G141" s="118">
        <v>0</v>
      </c>
      <c r="H141" s="118">
        <v>0</v>
      </c>
      <c r="I141" s="265">
        <v>44562</v>
      </c>
      <c r="J141" s="265">
        <v>44926</v>
      </c>
      <c r="K141" s="7"/>
      <c r="L141" s="14"/>
      <c r="M141" s="214"/>
      <c r="N141" s="15"/>
    </row>
    <row r="142" spans="1:14">
      <c r="A142" s="311"/>
      <c r="B142" s="70" t="s">
        <v>18</v>
      </c>
      <c r="C142" s="314"/>
      <c r="D142" s="27"/>
      <c r="E142" s="117">
        <f t="shared" si="1"/>
        <v>0</v>
      </c>
      <c r="F142" s="118">
        <v>0</v>
      </c>
      <c r="G142" s="118">
        <v>0</v>
      </c>
      <c r="H142" s="118">
        <v>0</v>
      </c>
      <c r="I142" s="266"/>
      <c r="J142" s="266"/>
      <c r="K142" s="7"/>
      <c r="L142" s="14"/>
      <c r="M142" s="214"/>
      <c r="N142" s="15"/>
    </row>
    <row r="143" spans="1:14">
      <c r="A143" s="311" t="s">
        <v>280</v>
      </c>
      <c r="B143" s="70" t="s">
        <v>17</v>
      </c>
      <c r="C143" s="267" t="s">
        <v>320</v>
      </c>
      <c r="D143" s="146">
        <v>1</v>
      </c>
      <c r="E143" s="117">
        <f t="shared" si="1"/>
        <v>45000000</v>
      </c>
      <c r="F143" s="118">
        <v>0</v>
      </c>
      <c r="G143" s="246">
        <v>45000000</v>
      </c>
      <c r="H143" s="118">
        <v>0</v>
      </c>
      <c r="I143" s="265">
        <v>44562</v>
      </c>
      <c r="J143" s="265">
        <v>44926</v>
      </c>
      <c r="K143" s="7"/>
      <c r="L143" s="14"/>
      <c r="M143" s="214"/>
      <c r="N143" s="15"/>
    </row>
    <row r="144" spans="1:14">
      <c r="A144" s="311"/>
      <c r="B144" s="70" t="s">
        <v>18</v>
      </c>
      <c r="C144" s="268"/>
      <c r="D144" s="28"/>
      <c r="E144" s="117">
        <f t="shared" ref="E144:E184" si="2">+F144+G144+H144</f>
        <v>0</v>
      </c>
      <c r="F144" s="118">
        <v>0</v>
      </c>
      <c r="G144" s="118">
        <v>0</v>
      </c>
      <c r="H144" s="118">
        <v>0</v>
      </c>
      <c r="I144" s="266"/>
      <c r="J144" s="266"/>
      <c r="K144" s="7"/>
      <c r="L144" s="14"/>
      <c r="M144" s="214"/>
      <c r="N144" s="15"/>
    </row>
    <row r="145" spans="1:14">
      <c r="A145" s="269" t="s">
        <v>513</v>
      </c>
      <c r="B145" s="70" t="s">
        <v>17</v>
      </c>
      <c r="C145" s="267" t="s">
        <v>546</v>
      </c>
      <c r="D145" s="28">
        <v>1</v>
      </c>
      <c r="E145" s="117">
        <f t="shared" si="2"/>
        <v>693780000</v>
      </c>
      <c r="F145" s="119">
        <v>693780000</v>
      </c>
      <c r="G145" s="118">
        <v>0</v>
      </c>
      <c r="H145" s="118">
        <v>0</v>
      </c>
      <c r="I145" s="265">
        <v>44562</v>
      </c>
      <c r="J145" s="265">
        <v>44926</v>
      </c>
      <c r="K145" s="7"/>
      <c r="L145" s="14"/>
      <c r="M145" s="214"/>
      <c r="N145" s="15"/>
    </row>
    <row r="146" spans="1:14">
      <c r="A146" s="270"/>
      <c r="B146" s="70" t="s">
        <v>18</v>
      </c>
      <c r="C146" s="271"/>
      <c r="D146" s="28"/>
      <c r="E146" s="117">
        <f t="shared" si="2"/>
        <v>0</v>
      </c>
      <c r="F146" s="118">
        <v>0</v>
      </c>
      <c r="G146" s="118">
        <v>0</v>
      </c>
      <c r="H146" s="118">
        <v>0</v>
      </c>
      <c r="I146" s="266"/>
      <c r="J146" s="266"/>
      <c r="K146" s="7"/>
      <c r="L146" s="14"/>
      <c r="M146" s="214"/>
      <c r="N146" s="15"/>
    </row>
    <row r="147" spans="1:14">
      <c r="A147" s="269" t="s">
        <v>514</v>
      </c>
      <c r="B147" s="70" t="s">
        <v>17</v>
      </c>
      <c r="C147" s="267" t="s">
        <v>543</v>
      </c>
      <c r="D147" s="206">
        <v>1</v>
      </c>
      <c r="E147" s="117">
        <f t="shared" si="2"/>
        <v>200590000</v>
      </c>
      <c r="F147" s="119">
        <v>200590000</v>
      </c>
      <c r="G147" s="118">
        <v>0</v>
      </c>
      <c r="H147" s="118">
        <v>0</v>
      </c>
      <c r="I147" s="265">
        <v>44562</v>
      </c>
      <c r="J147" s="265">
        <v>44926</v>
      </c>
      <c r="K147" s="7"/>
      <c r="L147" s="14"/>
      <c r="M147" s="214"/>
      <c r="N147" s="15"/>
    </row>
    <row r="148" spans="1:14">
      <c r="A148" s="270"/>
      <c r="B148" s="70" t="s">
        <v>18</v>
      </c>
      <c r="C148" s="271"/>
      <c r="D148" s="28"/>
      <c r="E148" s="117">
        <f t="shared" si="2"/>
        <v>0</v>
      </c>
      <c r="F148" s="118">
        <v>0</v>
      </c>
      <c r="G148" s="118">
        <v>0</v>
      </c>
      <c r="H148" s="118">
        <v>0</v>
      </c>
      <c r="I148" s="266"/>
      <c r="J148" s="266"/>
      <c r="K148" s="7"/>
      <c r="L148" s="14"/>
      <c r="M148" s="214"/>
      <c r="N148" s="15"/>
    </row>
    <row r="149" spans="1:14">
      <c r="A149" s="269" t="s">
        <v>515</v>
      </c>
      <c r="B149" s="70" t="s">
        <v>17</v>
      </c>
      <c r="C149" s="267" t="s">
        <v>105</v>
      </c>
      <c r="D149" s="28">
        <v>1</v>
      </c>
      <c r="E149" s="117">
        <f t="shared" si="2"/>
        <v>122250000</v>
      </c>
      <c r="F149" s="119">
        <v>122250000</v>
      </c>
      <c r="G149" s="118">
        <v>0</v>
      </c>
      <c r="H149" s="118">
        <v>0</v>
      </c>
      <c r="I149" s="265">
        <v>44562</v>
      </c>
      <c r="J149" s="265">
        <v>44926</v>
      </c>
      <c r="K149" s="7"/>
      <c r="L149" s="14"/>
      <c r="M149" s="214"/>
      <c r="N149" s="15"/>
    </row>
    <row r="150" spans="1:14">
      <c r="A150" s="270"/>
      <c r="B150" s="70" t="s">
        <v>18</v>
      </c>
      <c r="C150" s="271"/>
      <c r="D150" s="28"/>
      <c r="E150" s="117">
        <f t="shared" si="2"/>
        <v>0</v>
      </c>
      <c r="F150" s="118">
        <v>0</v>
      </c>
      <c r="G150" s="118">
        <v>0</v>
      </c>
      <c r="H150" s="118">
        <v>0</v>
      </c>
      <c r="I150" s="266"/>
      <c r="J150" s="266"/>
      <c r="K150" s="7"/>
      <c r="L150" s="14"/>
      <c r="M150" s="214"/>
      <c r="N150" s="15"/>
    </row>
    <row r="151" spans="1:14">
      <c r="A151" s="269" t="s">
        <v>516</v>
      </c>
      <c r="B151" s="70" t="s">
        <v>17</v>
      </c>
      <c r="C151" s="267" t="s">
        <v>547</v>
      </c>
      <c r="D151" s="143">
        <v>1</v>
      </c>
      <c r="E151" s="117">
        <f t="shared" si="2"/>
        <v>418310000</v>
      </c>
      <c r="F151" s="119">
        <v>418310000</v>
      </c>
      <c r="G151" s="118">
        <v>0</v>
      </c>
      <c r="H151" s="118">
        <v>0</v>
      </c>
      <c r="I151" s="265">
        <v>44562</v>
      </c>
      <c r="J151" s="265">
        <v>44926</v>
      </c>
      <c r="K151" s="7"/>
      <c r="L151" s="14"/>
      <c r="M151" s="214"/>
      <c r="N151" s="15"/>
    </row>
    <row r="152" spans="1:14">
      <c r="A152" s="270"/>
      <c r="B152" s="70" t="s">
        <v>18</v>
      </c>
      <c r="C152" s="271"/>
      <c r="D152" s="28"/>
      <c r="E152" s="117">
        <f t="shared" si="2"/>
        <v>0</v>
      </c>
      <c r="F152" s="118">
        <v>0</v>
      </c>
      <c r="G152" s="118">
        <v>0</v>
      </c>
      <c r="H152" s="118">
        <v>0</v>
      </c>
      <c r="I152" s="266"/>
      <c r="J152" s="266"/>
      <c r="K152" s="7"/>
      <c r="L152" s="14"/>
      <c r="M152" s="214"/>
      <c r="N152" s="15"/>
    </row>
    <row r="153" spans="1:14">
      <c r="A153" s="269" t="s">
        <v>517</v>
      </c>
      <c r="B153" s="70" t="s">
        <v>17</v>
      </c>
      <c r="C153" s="267" t="s">
        <v>544</v>
      </c>
      <c r="D153" s="28">
        <v>1</v>
      </c>
      <c r="E153" s="117">
        <f t="shared" si="2"/>
        <v>465070000</v>
      </c>
      <c r="F153" s="119">
        <v>465070000</v>
      </c>
      <c r="G153" s="118">
        <v>0</v>
      </c>
      <c r="H153" s="118">
        <v>0</v>
      </c>
      <c r="I153" s="265">
        <v>44562</v>
      </c>
      <c r="J153" s="265">
        <v>44926</v>
      </c>
      <c r="K153" s="7"/>
      <c r="L153" s="14"/>
      <c r="M153" s="214"/>
      <c r="N153" s="15"/>
    </row>
    <row r="154" spans="1:14">
      <c r="A154" s="270"/>
      <c r="B154" s="70" t="s">
        <v>18</v>
      </c>
      <c r="C154" s="271"/>
      <c r="D154" s="28"/>
      <c r="E154" s="117">
        <f t="shared" si="2"/>
        <v>0</v>
      </c>
      <c r="F154" s="118">
        <v>0</v>
      </c>
      <c r="G154" s="118">
        <v>0</v>
      </c>
      <c r="H154" s="118">
        <v>0</v>
      </c>
      <c r="I154" s="266"/>
      <c r="J154" s="266"/>
      <c r="K154" s="7"/>
      <c r="L154" s="14"/>
      <c r="M154" s="214"/>
      <c r="N154" s="15"/>
    </row>
    <row r="155" spans="1:14">
      <c r="A155" s="269" t="s">
        <v>518</v>
      </c>
      <c r="B155" s="70" t="s">
        <v>17</v>
      </c>
      <c r="C155" s="267" t="s">
        <v>544</v>
      </c>
      <c r="D155" s="28">
        <v>1</v>
      </c>
      <c r="E155" s="117">
        <f t="shared" si="2"/>
        <v>0</v>
      </c>
      <c r="F155" s="118">
        <v>0</v>
      </c>
      <c r="G155" s="118">
        <v>0</v>
      </c>
      <c r="H155" s="118">
        <v>0</v>
      </c>
      <c r="I155" s="265">
        <v>44562</v>
      </c>
      <c r="J155" s="265">
        <v>44926</v>
      </c>
      <c r="K155" s="7"/>
      <c r="L155" s="14"/>
      <c r="M155" s="214"/>
      <c r="N155" s="15"/>
    </row>
    <row r="156" spans="1:14">
      <c r="A156" s="270"/>
      <c r="B156" s="70" t="s">
        <v>18</v>
      </c>
      <c r="C156" s="271"/>
      <c r="D156" s="28"/>
      <c r="E156" s="117">
        <f t="shared" si="2"/>
        <v>0</v>
      </c>
      <c r="F156" s="118">
        <v>0</v>
      </c>
      <c r="G156" s="118">
        <v>0</v>
      </c>
      <c r="H156" s="118">
        <v>0</v>
      </c>
      <c r="I156" s="266"/>
      <c r="J156" s="266"/>
      <c r="K156" s="7"/>
      <c r="L156" s="14"/>
      <c r="M156" s="214"/>
      <c r="N156" s="15"/>
    </row>
    <row r="157" spans="1:14">
      <c r="A157" s="269" t="s">
        <v>519</v>
      </c>
      <c r="B157" s="70" t="s">
        <v>17</v>
      </c>
      <c r="C157" s="267" t="s">
        <v>548</v>
      </c>
      <c r="D157" s="28">
        <v>1</v>
      </c>
      <c r="E157" s="117">
        <f t="shared" si="2"/>
        <v>0</v>
      </c>
      <c r="F157" s="118">
        <v>0</v>
      </c>
      <c r="G157" s="118">
        <v>0</v>
      </c>
      <c r="H157" s="118">
        <v>0</v>
      </c>
      <c r="I157" s="265">
        <v>44562</v>
      </c>
      <c r="J157" s="265">
        <v>44926</v>
      </c>
      <c r="K157" s="7"/>
      <c r="L157" s="14"/>
      <c r="M157" s="214"/>
      <c r="N157" s="15"/>
    </row>
    <row r="158" spans="1:14">
      <c r="A158" s="270"/>
      <c r="B158" s="70" t="s">
        <v>18</v>
      </c>
      <c r="C158" s="271"/>
      <c r="D158" s="28"/>
      <c r="E158" s="117">
        <f t="shared" si="2"/>
        <v>0</v>
      </c>
      <c r="F158" s="118">
        <v>0</v>
      </c>
      <c r="G158" s="118">
        <v>0</v>
      </c>
      <c r="H158" s="118">
        <v>0</v>
      </c>
      <c r="I158" s="266"/>
      <c r="J158" s="266"/>
      <c r="K158" s="7"/>
      <c r="L158" s="14"/>
      <c r="M158" s="214"/>
      <c r="N158" s="15"/>
    </row>
    <row r="159" spans="1:14">
      <c r="A159" s="269" t="s">
        <v>520</v>
      </c>
      <c r="B159" s="70" t="s">
        <v>17</v>
      </c>
      <c r="C159" s="267" t="s">
        <v>549</v>
      </c>
      <c r="D159" s="28">
        <v>1</v>
      </c>
      <c r="E159" s="117">
        <f t="shared" si="2"/>
        <v>0</v>
      </c>
      <c r="F159" s="118">
        <v>0</v>
      </c>
      <c r="G159" s="118">
        <v>0</v>
      </c>
      <c r="H159" s="118">
        <v>0</v>
      </c>
      <c r="I159" s="265">
        <v>44562</v>
      </c>
      <c r="J159" s="265">
        <v>44926</v>
      </c>
      <c r="K159" s="7"/>
      <c r="L159" s="14"/>
      <c r="M159" s="214"/>
      <c r="N159" s="15"/>
    </row>
    <row r="160" spans="1:14">
      <c r="A160" s="270"/>
      <c r="B160" s="70" t="s">
        <v>18</v>
      </c>
      <c r="C160" s="271"/>
      <c r="D160" s="28"/>
      <c r="E160" s="117">
        <f t="shared" si="2"/>
        <v>0</v>
      </c>
      <c r="F160" s="118">
        <v>0</v>
      </c>
      <c r="G160" s="118">
        <v>0</v>
      </c>
      <c r="H160" s="118">
        <v>0</v>
      </c>
      <c r="I160" s="266"/>
      <c r="J160" s="266"/>
      <c r="K160" s="7"/>
      <c r="L160" s="14"/>
      <c r="M160" s="214"/>
      <c r="N160" s="15"/>
    </row>
    <row r="161" spans="1:14">
      <c r="A161" s="393" t="s">
        <v>64</v>
      </c>
      <c r="B161" s="70" t="s">
        <v>17</v>
      </c>
      <c r="C161" s="267" t="s">
        <v>419</v>
      </c>
      <c r="D161" s="143">
        <v>1</v>
      </c>
      <c r="E161" s="117">
        <f t="shared" si="2"/>
        <v>486000000</v>
      </c>
      <c r="F161" s="118">
        <v>0</v>
      </c>
      <c r="G161" s="246">
        <v>486000000</v>
      </c>
      <c r="H161" s="118">
        <v>0</v>
      </c>
      <c r="I161" s="265">
        <v>44562</v>
      </c>
      <c r="J161" s="265">
        <v>44926</v>
      </c>
      <c r="K161" s="7"/>
      <c r="L161" s="14"/>
      <c r="M161" s="214"/>
      <c r="N161" s="15"/>
    </row>
    <row r="162" spans="1:14">
      <c r="A162" s="394"/>
      <c r="B162" s="70" t="s">
        <v>18</v>
      </c>
      <c r="C162" s="268"/>
      <c r="D162" s="143"/>
      <c r="E162" s="117">
        <f t="shared" si="2"/>
        <v>0</v>
      </c>
      <c r="F162" s="118">
        <v>0</v>
      </c>
      <c r="G162" s="118">
        <v>0</v>
      </c>
      <c r="H162" s="118">
        <v>0</v>
      </c>
      <c r="I162" s="266"/>
      <c r="J162" s="266"/>
      <c r="K162" s="7"/>
      <c r="L162" s="14"/>
      <c r="M162" s="214"/>
      <c r="N162" s="15"/>
    </row>
    <row r="163" spans="1:14">
      <c r="A163" s="395" t="s">
        <v>493</v>
      </c>
      <c r="B163" s="70" t="s">
        <v>17</v>
      </c>
      <c r="C163" s="267" t="s">
        <v>415</v>
      </c>
      <c r="D163" s="28">
        <v>1</v>
      </c>
      <c r="E163" s="117">
        <f t="shared" si="2"/>
        <v>39600000</v>
      </c>
      <c r="F163" s="118">
        <v>0</v>
      </c>
      <c r="G163" s="246">
        <v>39600000</v>
      </c>
      <c r="H163" s="118">
        <v>0</v>
      </c>
      <c r="I163" s="265">
        <v>44562</v>
      </c>
      <c r="J163" s="265">
        <v>44926</v>
      </c>
      <c r="K163" s="7"/>
      <c r="L163" s="14"/>
      <c r="M163" s="214"/>
      <c r="N163" s="15"/>
    </row>
    <row r="164" spans="1:14">
      <c r="A164" s="395"/>
      <c r="B164" s="70" t="s">
        <v>18</v>
      </c>
      <c r="C164" s="268"/>
      <c r="D164" s="28"/>
      <c r="E164" s="117">
        <f t="shared" si="2"/>
        <v>0</v>
      </c>
      <c r="F164" s="118">
        <v>0</v>
      </c>
      <c r="G164" s="118">
        <v>0</v>
      </c>
      <c r="H164" s="118">
        <v>0</v>
      </c>
      <c r="I164" s="266"/>
      <c r="J164" s="266"/>
      <c r="K164" s="7"/>
      <c r="L164" s="14"/>
      <c r="M164" s="214"/>
      <c r="N164" s="15"/>
    </row>
    <row r="165" spans="1:14">
      <c r="A165" s="395" t="s">
        <v>281</v>
      </c>
      <c r="B165" s="70" t="s">
        <v>17</v>
      </c>
      <c r="C165" s="267" t="s">
        <v>420</v>
      </c>
      <c r="D165" s="28">
        <v>1500</v>
      </c>
      <c r="E165" s="117">
        <f t="shared" si="2"/>
        <v>47500000</v>
      </c>
      <c r="F165" s="118">
        <v>0</v>
      </c>
      <c r="G165" s="246">
        <v>47500000</v>
      </c>
      <c r="H165" s="118">
        <v>0</v>
      </c>
      <c r="I165" s="265">
        <v>44562</v>
      </c>
      <c r="J165" s="265">
        <v>44926</v>
      </c>
      <c r="K165" s="7"/>
      <c r="L165" s="14"/>
      <c r="M165" s="214"/>
      <c r="N165" s="15"/>
    </row>
    <row r="166" spans="1:14">
      <c r="A166" s="395"/>
      <c r="B166" s="70" t="s">
        <v>18</v>
      </c>
      <c r="C166" s="268"/>
      <c r="D166" s="28"/>
      <c r="E166" s="117">
        <f t="shared" si="2"/>
        <v>0</v>
      </c>
      <c r="F166" s="118">
        <v>0</v>
      </c>
      <c r="G166" s="118">
        <v>0</v>
      </c>
      <c r="H166" s="118">
        <v>0</v>
      </c>
      <c r="I166" s="266"/>
      <c r="J166" s="266"/>
      <c r="K166" s="7"/>
      <c r="L166" s="14"/>
      <c r="M166" s="214"/>
      <c r="N166" s="15"/>
    </row>
    <row r="167" spans="1:14">
      <c r="A167" s="395" t="s">
        <v>282</v>
      </c>
      <c r="B167" s="70" t="s">
        <v>17</v>
      </c>
      <c r="C167" s="267" t="s">
        <v>467</v>
      </c>
      <c r="D167" s="28">
        <v>1</v>
      </c>
      <c r="E167" s="117">
        <f t="shared" si="2"/>
        <v>122400000</v>
      </c>
      <c r="F167" s="118">
        <v>0</v>
      </c>
      <c r="G167" s="246">
        <v>122400000</v>
      </c>
      <c r="H167" s="118">
        <v>0</v>
      </c>
      <c r="I167" s="265">
        <v>44562</v>
      </c>
      <c r="J167" s="265">
        <v>44926</v>
      </c>
      <c r="K167" s="7"/>
      <c r="L167" s="14"/>
      <c r="M167" s="214"/>
      <c r="N167" s="15"/>
    </row>
    <row r="168" spans="1:14">
      <c r="A168" s="395"/>
      <c r="B168" s="70" t="s">
        <v>18</v>
      </c>
      <c r="C168" s="268"/>
      <c r="D168" s="28"/>
      <c r="E168" s="117">
        <f t="shared" si="2"/>
        <v>0</v>
      </c>
      <c r="F168" s="118">
        <v>0</v>
      </c>
      <c r="G168" s="118">
        <v>0</v>
      </c>
      <c r="H168" s="118">
        <v>0</v>
      </c>
      <c r="I168" s="266"/>
      <c r="J168" s="266"/>
      <c r="K168" s="7"/>
      <c r="L168" s="14"/>
      <c r="M168" s="214"/>
      <c r="N168" s="15"/>
    </row>
    <row r="169" spans="1:14">
      <c r="A169" s="395" t="s">
        <v>283</v>
      </c>
      <c r="B169" s="70" t="s">
        <v>17</v>
      </c>
      <c r="C169" s="267" t="s">
        <v>468</v>
      </c>
      <c r="D169" s="28">
        <v>160</v>
      </c>
      <c r="E169" s="117">
        <f t="shared" si="2"/>
        <v>152267242</v>
      </c>
      <c r="F169" s="118">
        <v>0</v>
      </c>
      <c r="G169" s="246">
        <v>152267242</v>
      </c>
      <c r="H169" s="118">
        <v>0</v>
      </c>
      <c r="I169" s="265">
        <v>44562</v>
      </c>
      <c r="J169" s="265">
        <v>44926</v>
      </c>
      <c r="K169" s="7"/>
      <c r="L169" s="14"/>
      <c r="M169" s="214"/>
      <c r="N169" s="15"/>
    </row>
    <row r="170" spans="1:14">
      <c r="A170" s="395"/>
      <c r="B170" s="70" t="s">
        <v>18</v>
      </c>
      <c r="C170" s="268"/>
      <c r="D170" s="28"/>
      <c r="E170" s="117">
        <f t="shared" si="2"/>
        <v>0</v>
      </c>
      <c r="F170" s="118">
        <v>0</v>
      </c>
      <c r="G170" s="118">
        <v>0</v>
      </c>
      <c r="H170" s="118">
        <v>0</v>
      </c>
      <c r="I170" s="266"/>
      <c r="J170" s="266"/>
      <c r="K170" s="7"/>
      <c r="L170" s="14"/>
      <c r="M170" s="214"/>
      <c r="N170" s="15"/>
    </row>
    <row r="171" spans="1:14">
      <c r="A171" s="395" t="s">
        <v>284</v>
      </c>
      <c r="B171" s="70" t="s">
        <v>17</v>
      </c>
      <c r="C171" s="267" t="s">
        <v>421</v>
      </c>
      <c r="D171" s="28">
        <v>1200</v>
      </c>
      <c r="E171" s="117">
        <f t="shared" si="2"/>
        <v>106260000</v>
      </c>
      <c r="F171" s="118">
        <v>0</v>
      </c>
      <c r="G171" s="246">
        <v>106260000</v>
      </c>
      <c r="H171" s="118">
        <v>0</v>
      </c>
      <c r="I171" s="265">
        <v>44562</v>
      </c>
      <c r="J171" s="265">
        <v>44926</v>
      </c>
      <c r="K171" s="7"/>
      <c r="L171" s="14"/>
      <c r="M171" s="214"/>
      <c r="N171" s="15"/>
    </row>
    <row r="172" spans="1:14">
      <c r="A172" s="395"/>
      <c r="B172" s="70" t="s">
        <v>18</v>
      </c>
      <c r="C172" s="268"/>
      <c r="D172" s="28"/>
      <c r="E172" s="117">
        <f t="shared" si="2"/>
        <v>0</v>
      </c>
      <c r="F172" s="118">
        <v>0</v>
      </c>
      <c r="G172" s="118">
        <v>0</v>
      </c>
      <c r="H172" s="118">
        <v>0</v>
      </c>
      <c r="I172" s="266"/>
      <c r="J172" s="266"/>
      <c r="K172" s="7"/>
      <c r="L172" s="14"/>
      <c r="M172" s="214"/>
      <c r="N172" s="15"/>
    </row>
    <row r="173" spans="1:14">
      <c r="A173" s="395" t="s">
        <v>285</v>
      </c>
      <c r="B173" s="70" t="s">
        <v>17</v>
      </c>
      <c r="C173" s="267" t="s">
        <v>421</v>
      </c>
      <c r="D173" s="28">
        <v>1700</v>
      </c>
      <c r="E173" s="117">
        <f t="shared" si="2"/>
        <v>0</v>
      </c>
      <c r="F173" s="118">
        <v>0</v>
      </c>
      <c r="G173" s="118">
        <v>0</v>
      </c>
      <c r="H173" s="118">
        <v>0</v>
      </c>
      <c r="I173" s="265">
        <v>44562</v>
      </c>
      <c r="J173" s="265">
        <v>44926</v>
      </c>
      <c r="K173" s="7"/>
      <c r="L173" s="14"/>
      <c r="M173" s="214"/>
      <c r="N173" s="15"/>
    </row>
    <row r="174" spans="1:14">
      <c r="A174" s="395"/>
      <c r="B174" s="70" t="s">
        <v>18</v>
      </c>
      <c r="C174" s="268"/>
      <c r="D174" s="28"/>
      <c r="E174" s="117">
        <f t="shared" si="2"/>
        <v>0</v>
      </c>
      <c r="F174" s="118">
        <v>0</v>
      </c>
      <c r="G174" s="118">
        <v>0</v>
      </c>
      <c r="H174" s="118">
        <v>0</v>
      </c>
      <c r="I174" s="266"/>
      <c r="J174" s="266"/>
      <c r="K174" s="7"/>
      <c r="L174" s="14"/>
      <c r="M174" s="214"/>
      <c r="N174" s="15"/>
    </row>
    <row r="175" spans="1:14">
      <c r="A175" s="395" t="s">
        <v>286</v>
      </c>
      <c r="B175" s="70" t="s">
        <v>17</v>
      </c>
      <c r="C175" s="267" t="s">
        <v>422</v>
      </c>
      <c r="D175" s="28">
        <v>800</v>
      </c>
      <c r="E175" s="117">
        <f t="shared" si="2"/>
        <v>0</v>
      </c>
      <c r="F175" s="118">
        <v>0</v>
      </c>
      <c r="G175" s="118">
        <v>0</v>
      </c>
      <c r="H175" s="118">
        <v>0</v>
      </c>
      <c r="I175" s="265">
        <v>44562</v>
      </c>
      <c r="J175" s="265">
        <v>44926</v>
      </c>
      <c r="K175" s="7"/>
      <c r="L175" s="14"/>
      <c r="M175" s="214"/>
      <c r="N175" s="15"/>
    </row>
    <row r="176" spans="1:14">
      <c r="A176" s="395"/>
      <c r="B176" s="70" t="s">
        <v>18</v>
      </c>
      <c r="C176" s="268"/>
      <c r="D176" s="28"/>
      <c r="E176" s="117">
        <f t="shared" si="2"/>
        <v>0</v>
      </c>
      <c r="F176" s="118">
        <v>0</v>
      </c>
      <c r="G176" s="118">
        <v>0</v>
      </c>
      <c r="H176" s="118">
        <v>0</v>
      </c>
      <c r="I176" s="266"/>
      <c r="J176" s="266"/>
      <c r="K176" s="7"/>
      <c r="L176" s="14"/>
      <c r="M176" s="214"/>
      <c r="N176" s="15"/>
    </row>
    <row r="177" spans="1:15">
      <c r="A177" s="395" t="s">
        <v>287</v>
      </c>
      <c r="B177" s="70" t="s">
        <v>17</v>
      </c>
      <c r="C177" s="267" t="s">
        <v>422</v>
      </c>
      <c r="D177" s="28">
        <v>500</v>
      </c>
      <c r="E177" s="117">
        <f t="shared" si="2"/>
        <v>99000000</v>
      </c>
      <c r="F177" s="118">
        <v>0</v>
      </c>
      <c r="G177" s="246">
        <v>99000000</v>
      </c>
      <c r="H177" s="118">
        <v>0</v>
      </c>
      <c r="I177" s="265">
        <v>44562</v>
      </c>
      <c r="J177" s="265">
        <v>44926</v>
      </c>
      <c r="K177" s="7"/>
      <c r="L177" s="14"/>
      <c r="M177" s="214"/>
      <c r="N177" s="15"/>
    </row>
    <row r="178" spans="1:15">
      <c r="A178" s="395"/>
      <c r="B178" s="70" t="s">
        <v>18</v>
      </c>
      <c r="C178" s="268"/>
      <c r="D178" s="28"/>
      <c r="E178" s="117">
        <f t="shared" si="2"/>
        <v>0</v>
      </c>
      <c r="F178" s="118">
        <v>0</v>
      </c>
      <c r="G178" s="118">
        <v>0</v>
      </c>
      <c r="H178" s="118">
        <v>0</v>
      </c>
      <c r="I178" s="266"/>
      <c r="J178" s="266"/>
      <c r="K178" s="7"/>
      <c r="L178" s="14"/>
      <c r="M178" s="214"/>
      <c r="N178" s="15"/>
    </row>
    <row r="179" spans="1:15">
      <c r="A179" s="396" t="s">
        <v>288</v>
      </c>
      <c r="B179" s="70" t="s">
        <v>17</v>
      </c>
      <c r="C179" s="267" t="s">
        <v>423</v>
      </c>
      <c r="D179" s="143">
        <v>1</v>
      </c>
      <c r="E179" s="117">
        <f t="shared" si="2"/>
        <v>36000000</v>
      </c>
      <c r="F179" s="118">
        <v>0</v>
      </c>
      <c r="G179" s="246">
        <v>36000000</v>
      </c>
      <c r="H179" s="118">
        <v>0</v>
      </c>
      <c r="I179" s="265">
        <v>44562</v>
      </c>
      <c r="J179" s="265">
        <v>44926</v>
      </c>
      <c r="K179" s="7"/>
      <c r="L179" s="14"/>
      <c r="M179" s="214"/>
      <c r="N179" s="15"/>
    </row>
    <row r="180" spans="1:15">
      <c r="A180" s="397"/>
      <c r="B180" s="70" t="s">
        <v>18</v>
      </c>
      <c r="C180" s="268"/>
      <c r="D180" s="143"/>
      <c r="E180" s="117">
        <f t="shared" si="2"/>
        <v>0</v>
      </c>
      <c r="F180" s="118">
        <v>0</v>
      </c>
      <c r="G180" s="118">
        <v>0</v>
      </c>
      <c r="H180" s="118">
        <v>0</v>
      </c>
      <c r="I180" s="266"/>
      <c r="J180" s="266"/>
      <c r="K180" s="7"/>
      <c r="L180" s="14"/>
      <c r="M180" s="214"/>
      <c r="N180" s="15"/>
    </row>
    <row r="181" spans="1:15">
      <c r="A181" s="398" t="s">
        <v>289</v>
      </c>
      <c r="B181" s="70" t="s">
        <v>17</v>
      </c>
      <c r="C181" s="267" t="s">
        <v>462</v>
      </c>
      <c r="D181" s="28">
        <v>1</v>
      </c>
      <c r="E181" s="117">
        <f t="shared" si="2"/>
        <v>32400000</v>
      </c>
      <c r="F181" s="118">
        <v>0</v>
      </c>
      <c r="G181" s="246">
        <v>32400000</v>
      </c>
      <c r="H181" s="118">
        <v>0</v>
      </c>
      <c r="I181" s="265">
        <v>44562</v>
      </c>
      <c r="J181" s="265">
        <v>44926</v>
      </c>
      <c r="K181" s="7"/>
      <c r="L181" s="14"/>
      <c r="M181" s="214"/>
      <c r="N181" s="15"/>
    </row>
    <row r="182" spans="1:15">
      <c r="A182" s="399"/>
      <c r="B182" s="70" t="s">
        <v>18</v>
      </c>
      <c r="C182" s="268"/>
      <c r="D182" s="28"/>
      <c r="E182" s="117">
        <f t="shared" si="2"/>
        <v>0</v>
      </c>
      <c r="F182" s="118">
        <v>0</v>
      </c>
      <c r="G182" s="118">
        <v>0</v>
      </c>
      <c r="H182" s="118">
        <v>0</v>
      </c>
      <c r="I182" s="266"/>
      <c r="J182" s="266"/>
      <c r="K182" s="7"/>
      <c r="L182" s="14"/>
      <c r="M182" s="214"/>
      <c r="N182" s="15"/>
    </row>
    <row r="183" spans="1:15">
      <c r="A183" s="319" t="s">
        <v>290</v>
      </c>
      <c r="B183" s="70" t="s">
        <v>17</v>
      </c>
      <c r="C183" s="267" t="s">
        <v>469</v>
      </c>
      <c r="D183" s="28">
        <v>1</v>
      </c>
      <c r="E183" s="117">
        <f t="shared" si="2"/>
        <v>60000000</v>
      </c>
      <c r="F183" s="118">
        <v>0</v>
      </c>
      <c r="G183" s="246">
        <v>60000000</v>
      </c>
      <c r="H183" s="118">
        <v>0</v>
      </c>
      <c r="I183" s="265">
        <v>44562</v>
      </c>
      <c r="J183" s="265">
        <v>44926</v>
      </c>
      <c r="K183" s="7"/>
      <c r="L183" s="14"/>
      <c r="M183" s="214"/>
      <c r="N183" s="15"/>
    </row>
    <row r="184" spans="1:15">
      <c r="A184" s="319"/>
      <c r="B184" s="70" t="s">
        <v>18</v>
      </c>
      <c r="C184" s="268"/>
      <c r="D184" s="28"/>
      <c r="E184" s="117">
        <f t="shared" si="2"/>
        <v>0</v>
      </c>
      <c r="F184" s="118">
        <v>0</v>
      </c>
      <c r="G184" s="118">
        <v>0</v>
      </c>
      <c r="H184" s="118">
        <v>0</v>
      </c>
      <c r="I184" s="266"/>
      <c r="J184" s="266"/>
      <c r="K184" s="7"/>
      <c r="L184" s="14"/>
      <c r="M184" s="214"/>
      <c r="N184" s="15"/>
    </row>
    <row r="185" spans="1:15">
      <c r="A185" s="312" t="s">
        <v>31</v>
      </c>
      <c r="B185" s="55" t="s">
        <v>17</v>
      </c>
      <c r="C185" s="312" t="s">
        <v>19</v>
      </c>
      <c r="D185" s="21">
        <f>+D17+D19+D23+D25+D27+D29+D31+D33+D35+D21+D37+D39+D41+D43+D45+D47+D49+D51+D53+D55+D57+D59+D61+D63+D65+D67+D69+D71+D73+D75+D77+D79+D81+D83+D85+D87+D89+D91+D93+D95+D97+D99+D101+D103+D105+D107+D109+D111+D113+D115+D117+D119+D121+D123+D125+D127+D129+D131+D133+D135+D137+D139+D141+D143+D145+D147+D149+D151+D153+D155+D157+D159+D161+D163+D165+D167+D169+D171+D173+D175+D177+D179+D181+D183</f>
        <v>95122</v>
      </c>
      <c r="E185" s="21">
        <f>+E17+E19+E23+E25+E27+E29+E31+E33+E35+E21+E37+E39+E41+E43+E45+E47+E49+E51+E53+E55+E57+E59+E61+E63+E65+E67+E69+E71+E73+E75+E77+E79+E81+E83+E85+E87+E89+E91+E93+E95+E97+E99+E101+E103+E105+E107+E109+E111+E113+E115+E117+E119+E121+E123+E125+E127+E129+E131+E133+E135+E137+E139+E141+E143+E145+E147+E149+E151+E153+E155+E157+E159+E161+E163+E165+E167+E169+E171+E173+E175+E177+E179+E181+E183</f>
        <v>6169283234</v>
      </c>
      <c r="F185" s="21">
        <f>+F17+F19+F23+F25+F27+F29+F31+F33+F35+F21+F37+F39+F41+F43+F45+F47+F49+F51+F53+F55+F57+F59+F61+F63+F65+F67+F69+F71+F73+F75+F77+F79+F81+F83+F85+F87+F89+F91+F93+F95+F97+F99+F101+F103+F105+F107+F109+F111+F113+F115+F117+F119+F121+F123+F125+F127+F129+F131+F133+F135+F137+F139+F141+F143+F145+F147+F149+F151+F153+F155+F157+F159+F161+F163+F165+F167+F169+F171+F173+F175+F177+F179+F181+F183</f>
        <v>2668378116</v>
      </c>
      <c r="G185" s="21">
        <f>+G17+G19+G23+G25+G27+G29+G31+G33+G35+G21+G37+G39+G41+G43+G45+G47+G49+G51+G53+G55+G57+G59+G61+G63+G65+G67+G69+G71+G73+G75+G77+G79+G81+G83+G85+G87+G89+G91+G93+G95+G97+G99+G101+G103+G105+G107+G109+G111+G113+G115+G117+G119+G121+G123+G125+G127+G129+G131+G133+G135+G137+G139+G141+G143+G145+G147+G149+G151+G153+G155+G157+G159+G161+G163+G165+G167+G169+G171+G173+G175+G177+G179+G181+G183</f>
        <v>3500905118</v>
      </c>
      <c r="H185" s="6"/>
      <c r="I185" s="72"/>
      <c r="J185" s="72"/>
      <c r="K185" s="7"/>
      <c r="L185" s="14"/>
      <c r="M185" s="66"/>
      <c r="N185" s="15"/>
    </row>
    <row r="186" spans="1:15">
      <c r="A186" s="313"/>
      <c r="B186" s="55" t="s">
        <v>18</v>
      </c>
      <c r="C186" s="312"/>
      <c r="D186" s="21">
        <f>+D18+D20+D24+D26+D28+D30+D32+D34+D36+D22+D38+D40+D42+D44+D46+D48+D50+D52+D54+D56+D58+D60+D62+D64+D66+D68+D70+D72+D74+D76+D78+D80+D82+D84+D86+D88+D90+D92+D94+D96+D98+D100+D102+D104+D106+D108+D110+D112+D114+D116+D118+D120+D122+D124+D126+D128+D130+D132+D134+D136+D138+D140+D142+D144+D146+D148+D150+D152+D154+D156+D158+D160+D162+D164+D166+D168+D170+D172+D174+D176+D178+D180+D182+D184</f>
        <v>0</v>
      </c>
      <c r="E186" s="21">
        <f t="shared" ref="E186:G186" si="3">+E18+E20+E24+E26+E28+E30+E32+E34+E36+E22+E38+E40+E42+E44+E46+E48+E50+E52+E54+E56+E58+E60+E62+E64+E68+E70+E72+E74+E76+E78+E80+E82+E84+E86+E88+E90+E92+E94+E96+E98+E100+E102+E104+E106+E108+E110+E112+E114+E120+E122+E124+E126+E128+E130+E132+E134+E136+E138+E140+E142+E144+E146+E148+E150+E152+E154+E156+E158+E160+E162+E164+E166+E168+E170+E172+E174+E176+E178+E180+E182+E184</f>
        <v>0</v>
      </c>
      <c r="F186" s="21">
        <f t="shared" si="3"/>
        <v>0</v>
      </c>
      <c r="G186" s="21">
        <f t="shared" si="3"/>
        <v>0</v>
      </c>
      <c r="H186" s="6"/>
      <c r="I186" s="72"/>
      <c r="J186" s="72"/>
      <c r="K186" s="7"/>
      <c r="L186" s="14"/>
      <c r="M186" s="66"/>
      <c r="N186" s="15"/>
    </row>
    <row r="187" spans="1:15">
      <c r="A187" s="16" t="s">
        <v>20</v>
      </c>
      <c r="B187" s="379" t="s">
        <v>21</v>
      </c>
      <c r="C187" s="380"/>
      <c r="D187" s="381"/>
      <c r="E187" s="51" t="s">
        <v>87</v>
      </c>
      <c r="F187" s="52" t="s">
        <v>88</v>
      </c>
      <c r="G187" s="53" t="s">
        <v>89</v>
      </c>
      <c r="H187" s="382" t="s">
        <v>22</v>
      </c>
      <c r="I187" s="383"/>
      <c r="J187" s="383"/>
      <c r="K187" s="383"/>
      <c r="L187" s="383"/>
      <c r="M187" s="384"/>
      <c r="O187" s="2"/>
    </row>
    <row r="188" spans="1:15" ht="57" customHeight="1">
      <c r="A188" s="102" t="s">
        <v>111</v>
      </c>
      <c r="B188" s="275" t="s">
        <v>115</v>
      </c>
      <c r="C188" s="275"/>
      <c r="D188" s="275"/>
      <c r="E188" s="102" t="s">
        <v>120</v>
      </c>
      <c r="F188" s="217" t="s">
        <v>555</v>
      </c>
      <c r="G188" s="172"/>
      <c r="H188" s="385" t="s">
        <v>258</v>
      </c>
      <c r="I188" s="385"/>
      <c r="J188" s="385"/>
      <c r="K188" s="385"/>
      <c r="L188" s="385"/>
      <c r="M188" s="386"/>
    </row>
    <row r="189" spans="1:15" ht="55.5" customHeight="1">
      <c r="A189" s="102" t="s">
        <v>112</v>
      </c>
      <c r="B189" s="275" t="s">
        <v>116</v>
      </c>
      <c r="C189" s="275"/>
      <c r="D189" s="275"/>
      <c r="E189" s="102" t="s">
        <v>121</v>
      </c>
      <c r="F189" s="105" t="s">
        <v>372</v>
      </c>
      <c r="G189" s="172"/>
      <c r="H189" s="387" t="s">
        <v>26</v>
      </c>
      <c r="I189" s="387"/>
      <c r="J189" s="387"/>
      <c r="K189" s="387"/>
      <c r="L189" s="387"/>
      <c r="M189" s="388"/>
    </row>
    <row r="190" spans="1:15" ht="55.5" customHeight="1">
      <c r="A190" s="102" t="s">
        <v>113</v>
      </c>
      <c r="B190" s="275" t="s">
        <v>117</v>
      </c>
      <c r="C190" s="275"/>
      <c r="D190" s="275"/>
      <c r="E190" s="102" t="s">
        <v>121</v>
      </c>
      <c r="F190" s="105" t="s">
        <v>372</v>
      </c>
      <c r="G190" s="172"/>
      <c r="H190" s="389"/>
      <c r="I190" s="389"/>
      <c r="J190" s="389"/>
      <c r="K190" s="389"/>
      <c r="L190" s="389"/>
      <c r="M190" s="390"/>
    </row>
    <row r="191" spans="1:15" ht="30" customHeight="1">
      <c r="A191" s="102" t="s">
        <v>112</v>
      </c>
      <c r="B191" s="275" t="s">
        <v>118</v>
      </c>
      <c r="C191" s="275"/>
      <c r="D191" s="275"/>
      <c r="E191" s="102" t="s">
        <v>122</v>
      </c>
      <c r="F191" s="105">
        <v>4</v>
      </c>
      <c r="G191" s="172"/>
      <c r="H191" s="391"/>
      <c r="I191" s="391"/>
      <c r="J191" s="391"/>
      <c r="K191" s="391"/>
      <c r="L191" s="391"/>
      <c r="M191" s="392"/>
    </row>
    <row r="192" spans="1:15" ht="42.75" customHeight="1">
      <c r="A192" s="102" t="s">
        <v>114</v>
      </c>
      <c r="B192" s="275" t="s">
        <v>119</v>
      </c>
      <c r="C192" s="275"/>
      <c r="D192" s="275"/>
      <c r="E192" s="102" t="s">
        <v>121</v>
      </c>
      <c r="F192" s="105" t="s">
        <v>372</v>
      </c>
      <c r="G192" s="172"/>
      <c r="H192" s="282" t="s">
        <v>551</v>
      </c>
      <c r="I192" s="283"/>
      <c r="J192" s="283"/>
      <c r="K192" s="283"/>
      <c r="L192" s="283"/>
      <c r="M192" s="284"/>
    </row>
    <row r="193" spans="1:13" ht="30" customHeight="1">
      <c r="A193" s="102" t="s">
        <v>151</v>
      </c>
      <c r="B193" s="275" t="s">
        <v>156</v>
      </c>
      <c r="C193" s="275"/>
      <c r="D193" s="275"/>
      <c r="E193" s="102" t="s">
        <v>161</v>
      </c>
      <c r="F193" s="105" t="s">
        <v>373</v>
      </c>
      <c r="G193" s="172"/>
      <c r="H193" s="302" t="s">
        <v>508</v>
      </c>
      <c r="I193" s="303"/>
      <c r="J193" s="303"/>
      <c r="K193" s="303"/>
      <c r="L193" s="303"/>
      <c r="M193" s="304"/>
    </row>
    <row r="194" spans="1:13" ht="30" customHeight="1">
      <c r="A194" s="102" t="s">
        <v>152</v>
      </c>
      <c r="B194" s="275" t="s">
        <v>157</v>
      </c>
      <c r="C194" s="275"/>
      <c r="D194" s="275"/>
      <c r="E194" s="102" t="s">
        <v>162</v>
      </c>
      <c r="F194" s="105" t="s">
        <v>374</v>
      </c>
      <c r="G194" s="172"/>
      <c r="H194" s="305"/>
      <c r="I194" s="306"/>
      <c r="J194" s="306"/>
      <c r="K194" s="306"/>
      <c r="L194" s="306"/>
      <c r="M194" s="307"/>
    </row>
    <row r="195" spans="1:13" ht="30" customHeight="1">
      <c r="A195" s="102" t="s">
        <v>153</v>
      </c>
      <c r="B195" s="275" t="s">
        <v>158</v>
      </c>
      <c r="C195" s="275"/>
      <c r="D195" s="275"/>
      <c r="E195" s="102" t="s">
        <v>161</v>
      </c>
      <c r="F195" s="105" t="s">
        <v>373</v>
      </c>
      <c r="G195" s="172"/>
      <c r="H195" s="305"/>
      <c r="I195" s="306"/>
      <c r="J195" s="306"/>
      <c r="K195" s="306"/>
      <c r="L195" s="306"/>
      <c r="M195" s="307"/>
    </row>
    <row r="196" spans="1:13" ht="30" customHeight="1">
      <c r="A196" s="102" t="s">
        <v>154</v>
      </c>
      <c r="B196" s="275" t="s">
        <v>159</v>
      </c>
      <c r="C196" s="275"/>
      <c r="D196" s="275"/>
      <c r="E196" s="102" t="s">
        <v>163</v>
      </c>
      <c r="F196" s="105" t="s">
        <v>375</v>
      </c>
      <c r="G196" s="172"/>
      <c r="H196" s="308"/>
      <c r="I196" s="309"/>
      <c r="J196" s="309"/>
      <c r="K196" s="309"/>
      <c r="L196" s="309"/>
      <c r="M196" s="310"/>
    </row>
    <row r="197" spans="1:13" ht="41.25" customHeight="1">
      <c r="A197" s="102" t="s">
        <v>155</v>
      </c>
      <c r="B197" s="275" t="s">
        <v>160</v>
      </c>
      <c r="C197" s="275"/>
      <c r="D197" s="275"/>
      <c r="E197" s="102" t="s">
        <v>164</v>
      </c>
      <c r="F197" s="105">
        <v>0.9</v>
      </c>
      <c r="G197" s="172"/>
      <c r="H197" s="282"/>
      <c r="I197" s="283"/>
      <c r="J197" s="283"/>
      <c r="K197" s="283"/>
      <c r="L197" s="283"/>
      <c r="M197" s="284"/>
    </row>
    <row r="198" spans="1:13" ht="75" customHeight="1">
      <c r="A198" s="102" t="s">
        <v>143</v>
      </c>
      <c r="B198" s="275" t="s">
        <v>146</v>
      </c>
      <c r="C198" s="275"/>
      <c r="D198" s="275"/>
      <c r="E198" s="102" t="s">
        <v>149</v>
      </c>
      <c r="F198" s="218">
        <v>30</v>
      </c>
      <c r="G198" s="172"/>
      <c r="H198" s="282"/>
      <c r="I198" s="283"/>
      <c r="J198" s="283"/>
      <c r="K198" s="283"/>
      <c r="L198" s="283"/>
      <c r="M198" s="284"/>
    </row>
    <row r="199" spans="1:13" ht="75" customHeight="1">
      <c r="A199" s="102" t="s">
        <v>144</v>
      </c>
      <c r="B199" s="275" t="s">
        <v>147</v>
      </c>
      <c r="C199" s="275"/>
      <c r="D199" s="275"/>
      <c r="E199" s="102" t="s">
        <v>150</v>
      </c>
      <c r="F199" s="218">
        <v>1</v>
      </c>
      <c r="G199" s="172"/>
      <c r="H199" s="282"/>
      <c r="I199" s="283"/>
      <c r="J199" s="283"/>
      <c r="K199" s="283"/>
      <c r="L199" s="283"/>
      <c r="M199" s="284"/>
    </row>
    <row r="200" spans="1:13" ht="57" customHeight="1">
      <c r="A200" s="102" t="s">
        <v>145</v>
      </c>
      <c r="B200" s="275" t="s">
        <v>148</v>
      </c>
      <c r="C200" s="275"/>
      <c r="D200" s="275"/>
      <c r="E200" s="102" t="s">
        <v>150</v>
      </c>
      <c r="F200" s="218">
        <v>1</v>
      </c>
      <c r="G200" s="172"/>
      <c r="H200" s="282"/>
      <c r="I200" s="283"/>
      <c r="J200" s="283"/>
      <c r="K200" s="283"/>
      <c r="L200" s="283"/>
      <c r="M200" s="284"/>
    </row>
    <row r="201" spans="1:13" ht="75" customHeight="1">
      <c r="A201" s="102" t="s">
        <v>165</v>
      </c>
      <c r="B201" s="275" t="s">
        <v>170</v>
      </c>
      <c r="C201" s="275"/>
      <c r="D201" s="275"/>
      <c r="E201" s="102" t="s">
        <v>175</v>
      </c>
      <c r="F201" s="217">
        <v>0.9</v>
      </c>
      <c r="G201" s="172"/>
      <c r="H201" s="301"/>
      <c r="I201" s="301"/>
      <c r="J201" s="301"/>
      <c r="K201" s="301"/>
      <c r="L201" s="301"/>
      <c r="M201" s="301"/>
    </row>
    <row r="202" spans="1:13" ht="38.25">
      <c r="A202" s="102" t="s">
        <v>166</v>
      </c>
      <c r="B202" s="275" t="s">
        <v>171</v>
      </c>
      <c r="C202" s="275"/>
      <c r="D202" s="275"/>
      <c r="E202" s="102" t="s">
        <v>176</v>
      </c>
      <c r="F202" s="218">
        <v>1</v>
      </c>
      <c r="G202" s="172"/>
      <c r="H202" s="301"/>
      <c r="I202" s="301"/>
      <c r="J202" s="301"/>
      <c r="K202" s="301"/>
      <c r="L202" s="301"/>
      <c r="M202" s="301"/>
    </row>
    <row r="203" spans="1:13" ht="38.25">
      <c r="A203" s="102" t="s">
        <v>167</v>
      </c>
      <c r="B203" s="275" t="s">
        <v>172</v>
      </c>
      <c r="C203" s="275"/>
      <c r="D203" s="275"/>
      <c r="E203" s="102" t="s">
        <v>176</v>
      </c>
      <c r="F203" s="218">
        <v>1</v>
      </c>
      <c r="G203" s="172"/>
      <c r="H203" s="285"/>
      <c r="I203" s="286"/>
      <c r="J203" s="286"/>
      <c r="K203" s="286"/>
      <c r="L203" s="286"/>
      <c r="M203" s="287"/>
    </row>
    <row r="204" spans="1:13" ht="49.5" customHeight="1">
      <c r="A204" s="102" t="s">
        <v>168</v>
      </c>
      <c r="B204" s="275" t="s">
        <v>173</v>
      </c>
      <c r="C204" s="275"/>
      <c r="D204" s="275"/>
      <c r="E204" s="102" t="s">
        <v>176</v>
      </c>
      <c r="F204" s="218">
        <v>1</v>
      </c>
      <c r="G204" s="172"/>
      <c r="H204" s="285"/>
      <c r="I204" s="286"/>
      <c r="J204" s="286"/>
      <c r="K204" s="286"/>
      <c r="L204" s="286"/>
      <c r="M204" s="287"/>
    </row>
    <row r="205" spans="1:13" ht="38.25">
      <c r="A205" s="102" t="s">
        <v>169</v>
      </c>
      <c r="B205" s="275" t="s">
        <v>174</v>
      </c>
      <c r="C205" s="275"/>
      <c r="D205" s="275"/>
      <c r="E205" s="102" t="s">
        <v>177</v>
      </c>
      <c r="F205" s="218">
        <v>1</v>
      </c>
      <c r="G205" s="172"/>
      <c r="H205" s="285"/>
      <c r="I205" s="286"/>
      <c r="J205" s="286"/>
      <c r="K205" s="286"/>
      <c r="L205" s="286"/>
      <c r="M205" s="287"/>
    </row>
    <row r="206" spans="1:13" ht="51">
      <c r="A206" s="102" t="s">
        <v>123</v>
      </c>
      <c r="B206" s="275" t="s">
        <v>126</v>
      </c>
      <c r="C206" s="275"/>
      <c r="D206" s="275"/>
      <c r="E206" s="102" t="s">
        <v>131</v>
      </c>
      <c r="F206" s="218">
        <v>27</v>
      </c>
      <c r="G206" s="172"/>
      <c r="H206" s="285"/>
      <c r="I206" s="286"/>
      <c r="J206" s="286"/>
      <c r="K206" s="286"/>
      <c r="L206" s="286"/>
      <c r="M206" s="287"/>
    </row>
    <row r="207" spans="1:13" ht="51">
      <c r="A207" s="102" t="s">
        <v>124</v>
      </c>
      <c r="B207" s="275" t="s">
        <v>127</v>
      </c>
      <c r="C207" s="275"/>
      <c r="D207" s="275"/>
      <c r="E207" s="102" t="s">
        <v>132</v>
      </c>
      <c r="F207" s="217">
        <v>1</v>
      </c>
      <c r="G207" s="172"/>
      <c r="H207" s="285"/>
      <c r="I207" s="286"/>
      <c r="J207" s="286"/>
      <c r="K207" s="286"/>
      <c r="L207" s="286"/>
      <c r="M207" s="287"/>
    </row>
    <row r="208" spans="1:13" ht="25.5">
      <c r="A208" s="102" t="s">
        <v>123</v>
      </c>
      <c r="B208" s="275" t="s">
        <v>128</v>
      </c>
      <c r="C208" s="275"/>
      <c r="D208" s="275"/>
      <c r="E208" s="102" t="s">
        <v>105</v>
      </c>
      <c r="F208" s="219">
        <v>1</v>
      </c>
      <c r="G208" s="172"/>
      <c r="H208" s="285"/>
      <c r="I208" s="286"/>
      <c r="J208" s="286"/>
      <c r="K208" s="286"/>
      <c r="L208" s="286"/>
      <c r="M208" s="287"/>
    </row>
    <row r="209" spans="1:17" ht="54" customHeight="1">
      <c r="A209" s="102" t="s">
        <v>97</v>
      </c>
      <c r="B209" s="275" t="s">
        <v>129</v>
      </c>
      <c r="C209" s="275"/>
      <c r="D209" s="275"/>
      <c r="E209" s="102" t="s">
        <v>133</v>
      </c>
      <c r="F209" s="217">
        <v>1</v>
      </c>
      <c r="G209" s="172"/>
      <c r="H209" s="276"/>
      <c r="I209" s="277"/>
      <c r="J209" s="277"/>
      <c r="K209" s="277"/>
      <c r="L209" s="277"/>
      <c r="M209" s="278"/>
    </row>
    <row r="210" spans="1:17" ht="51">
      <c r="A210" s="102" t="s">
        <v>125</v>
      </c>
      <c r="B210" s="275" t="s">
        <v>130</v>
      </c>
      <c r="C210" s="275"/>
      <c r="D210" s="275"/>
      <c r="E210" s="102" t="s">
        <v>134</v>
      </c>
      <c r="F210" s="218">
        <v>27</v>
      </c>
      <c r="G210" s="172"/>
      <c r="H210" s="279"/>
      <c r="I210" s="280"/>
      <c r="J210" s="280"/>
      <c r="K210" s="280"/>
      <c r="L210" s="280"/>
      <c r="M210" s="281"/>
    </row>
    <row r="211" spans="1:17" ht="63.75">
      <c r="A211" s="102" t="s">
        <v>90</v>
      </c>
      <c r="B211" s="275" t="s">
        <v>91</v>
      </c>
      <c r="C211" s="275"/>
      <c r="D211" s="275"/>
      <c r="E211" s="102" t="s">
        <v>92</v>
      </c>
      <c r="F211" s="217">
        <v>1</v>
      </c>
      <c r="G211" s="172"/>
      <c r="H211" s="285"/>
      <c r="I211" s="286"/>
      <c r="J211" s="286"/>
      <c r="K211" s="286"/>
      <c r="L211" s="286"/>
      <c r="M211" s="287"/>
    </row>
    <row r="212" spans="1:17" ht="51">
      <c r="A212" s="102" t="s">
        <v>90</v>
      </c>
      <c r="B212" s="275" t="s">
        <v>93</v>
      </c>
      <c r="C212" s="275"/>
      <c r="D212" s="275"/>
      <c r="E212" s="102" t="s">
        <v>94</v>
      </c>
      <c r="F212" s="217">
        <v>1</v>
      </c>
      <c r="G212" s="172"/>
      <c r="H212" s="285"/>
      <c r="I212" s="286"/>
      <c r="J212" s="286"/>
      <c r="K212" s="286"/>
      <c r="L212" s="286"/>
      <c r="M212" s="287"/>
    </row>
    <row r="213" spans="1:17" ht="76.5">
      <c r="A213" s="102" t="s">
        <v>90</v>
      </c>
      <c r="B213" s="275" t="s">
        <v>95</v>
      </c>
      <c r="C213" s="275"/>
      <c r="D213" s="275"/>
      <c r="E213" s="102" t="s">
        <v>96</v>
      </c>
      <c r="F213" s="218">
        <v>32</v>
      </c>
      <c r="G213" s="172"/>
      <c r="H213" s="285"/>
      <c r="I213" s="286"/>
      <c r="J213" s="286"/>
      <c r="K213" s="286"/>
      <c r="L213" s="286"/>
      <c r="M213" s="287"/>
    </row>
    <row r="214" spans="1:17" ht="40.5" customHeight="1">
      <c r="A214" s="102" t="s">
        <v>97</v>
      </c>
      <c r="B214" s="275" t="s">
        <v>98</v>
      </c>
      <c r="C214" s="275"/>
      <c r="D214" s="275"/>
      <c r="E214" s="102" t="s">
        <v>99</v>
      </c>
      <c r="F214" s="217">
        <v>1</v>
      </c>
      <c r="G214" s="172"/>
      <c r="H214" s="285"/>
      <c r="I214" s="286"/>
      <c r="J214" s="286"/>
      <c r="K214" s="286"/>
      <c r="L214" s="286"/>
      <c r="M214" s="287"/>
    </row>
    <row r="215" spans="1:17" ht="47.25" customHeight="1">
      <c r="A215" s="102" t="s">
        <v>97</v>
      </c>
      <c r="B215" s="275" t="s">
        <v>100</v>
      </c>
      <c r="C215" s="275"/>
      <c r="D215" s="275"/>
      <c r="E215" s="102" t="s">
        <v>101</v>
      </c>
      <c r="F215" s="217">
        <v>1</v>
      </c>
      <c r="G215" s="172"/>
      <c r="H215" s="285"/>
      <c r="I215" s="286"/>
      <c r="J215" s="286"/>
      <c r="K215" s="286"/>
      <c r="L215" s="286"/>
      <c r="M215" s="287"/>
    </row>
    <row r="216" spans="1:17" ht="38.25">
      <c r="A216" s="102" t="s">
        <v>97</v>
      </c>
      <c r="B216" s="275" t="s">
        <v>102</v>
      </c>
      <c r="C216" s="275"/>
      <c r="D216" s="275"/>
      <c r="E216" s="102" t="s">
        <v>103</v>
      </c>
      <c r="F216" s="217">
        <v>1</v>
      </c>
      <c r="G216" s="172"/>
      <c r="H216" s="285"/>
      <c r="I216" s="286"/>
      <c r="J216" s="286"/>
      <c r="K216" s="286"/>
      <c r="L216" s="286"/>
      <c r="M216" s="287"/>
    </row>
    <row r="217" spans="1:17" ht="25.5">
      <c r="A217" s="102" t="s">
        <v>97</v>
      </c>
      <c r="B217" s="275" t="s">
        <v>104</v>
      </c>
      <c r="C217" s="275"/>
      <c r="D217" s="275"/>
      <c r="E217" s="102" t="s">
        <v>105</v>
      </c>
      <c r="F217" s="218">
        <v>1</v>
      </c>
      <c r="G217" s="172"/>
      <c r="H217" s="285"/>
      <c r="I217" s="286"/>
      <c r="J217" s="286"/>
      <c r="K217" s="286"/>
      <c r="L217" s="286"/>
      <c r="M217" s="287"/>
    </row>
    <row r="218" spans="1:17" ht="51.75" customHeight="1">
      <c r="A218" s="102" t="s">
        <v>97</v>
      </c>
      <c r="B218" s="275" t="s">
        <v>106</v>
      </c>
      <c r="C218" s="275"/>
      <c r="D218" s="275"/>
      <c r="E218" s="102" t="s">
        <v>107</v>
      </c>
      <c r="F218" s="217">
        <v>1</v>
      </c>
      <c r="G218" s="172"/>
      <c r="H218" s="285"/>
      <c r="I218" s="286"/>
      <c r="J218" s="286"/>
      <c r="K218" s="286"/>
      <c r="L218" s="286"/>
      <c r="M218" s="287"/>
    </row>
    <row r="219" spans="1:17" ht="38.25">
      <c r="A219" s="102" t="s">
        <v>108</v>
      </c>
      <c r="B219" s="275" t="s">
        <v>109</v>
      </c>
      <c r="C219" s="275"/>
      <c r="D219" s="275"/>
      <c r="E219" s="102" t="s">
        <v>110</v>
      </c>
      <c r="F219" s="218">
        <v>1</v>
      </c>
      <c r="G219" s="172"/>
      <c r="H219" s="285"/>
      <c r="I219" s="286"/>
      <c r="J219" s="286"/>
      <c r="K219" s="286"/>
      <c r="L219" s="286"/>
      <c r="M219" s="287"/>
    </row>
    <row r="220" spans="1:17" ht="33.75" customHeight="1">
      <c r="A220" s="102" t="s">
        <v>135</v>
      </c>
      <c r="B220" s="275" t="s">
        <v>138</v>
      </c>
      <c r="C220" s="275"/>
      <c r="D220" s="275"/>
      <c r="E220" s="102" t="s">
        <v>141</v>
      </c>
      <c r="F220" s="218">
        <v>1</v>
      </c>
      <c r="G220" s="172"/>
      <c r="H220" s="285"/>
      <c r="I220" s="286"/>
      <c r="J220" s="286"/>
      <c r="K220" s="286"/>
      <c r="L220" s="286"/>
      <c r="M220" s="287"/>
    </row>
    <row r="221" spans="1:17" ht="25.5">
      <c r="A221" s="102" t="s">
        <v>136</v>
      </c>
      <c r="B221" s="275" t="s">
        <v>139</v>
      </c>
      <c r="C221" s="275"/>
      <c r="D221" s="275"/>
      <c r="E221" s="102" t="s">
        <v>142</v>
      </c>
      <c r="F221" s="218">
        <v>2</v>
      </c>
      <c r="G221" s="172"/>
      <c r="H221" s="285"/>
      <c r="I221" s="286"/>
      <c r="J221" s="286"/>
      <c r="K221" s="286"/>
      <c r="L221" s="286"/>
      <c r="M221" s="287"/>
    </row>
    <row r="222" spans="1:17" ht="25.5">
      <c r="A222" s="102" t="s">
        <v>137</v>
      </c>
      <c r="B222" s="275" t="s">
        <v>140</v>
      </c>
      <c r="C222" s="275"/>
      <c r="D222" s="275"/>
      <c r="E222" s="102" t="s">
        <v>105</v>
      </c>
      <c r="F222" s="218">
        <v>1</v>
      </c>
      <c r="G222" s="172"/>
      <c r="H222" s="285"/>
      <c r="I222" s="286"/>
      <c r="J222" s="286"/>
      <c r="K222" s="286"/>
      <c r="L222" s="286"/>
      <c r="M222" s="287"/>
    </row>
    <row r="223" spans="1:17" ht="25.5">
      <c r="A223" s="102" t="s">
        <v>178</v>
      </c>
      <c r="B223" s="275" t="s">
        <v>179</v>
      </c>
      <c r="C223" s="275"/>
      <c r="D223" s="275"/>
      <c r="E223" s="102" t="s">
        <v>105</v>
      </c>
      <c r="F223" s="218">
        <v>1</v>
      </c>
      <c r="G223" s="172"/>
      <c r="H223" s="285"/>
      <c r="I223" s="286"/>
      <c r="J223" s="286"/>
      <c r="K223" s="286"/>
      <c r="L223" s="286"/>
      <c r="M223" s="287"/>
    </row>
    <row r="224" spans="1:17" ht="34.5" customHeight="1">
      <c r="A224" s="272" t="s">
        <v>532</v>
      </c>
      <c r="B224" s="273"/>
      <c r="C224" s="273"/>
      <c r="D224" s="273"/>
      <c r="E224" s="273"/>
      <c r="F224" s="273"/>
      <c r="G224" s="273"/>
      <c r="H224" s="273"/>
      <c r="I224" s="273"/>
      <c r="J224" s="273"/>
      <c r="K224" s="273"/>
      <c r="L224" s="273"/>
      <c r="M224" s="274"/>
      <c r="N224" s="162"/>
      <c r="O224" s="162"/>
      <c r="P224" s="162"/>
      <c r="Q224" s="96"/>
    </row>
  </sheetData>
  <protectedRanges>
    <protectedRange sqref="A17" name="Rango1_13_1"/>
    <protectedRange sqref="A19" name="Rango1_1_1_1"/>
    <protectedRange sqref="D73:D78 G73 D143:D184 G143 G75 G77 G161 G163 G165 G167 G169 G171 G177 G179 G181 G183"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35" name="Rango1_2_1_1_7"/>
    <protectedRange sqref="A21" name="Rango1_2_1_1_8"/>
    <protectedRange sqref="A37" name="Rango1_2_1_1_9"/>
    <protectedRange sqref="A39" name="Rango1_2_1_1_10"/>
    <protectedRange sqref="A41" name="Rango1_2_1_1_11"/>
    <protectedRange sqref="A43" name="Rango1_2_1_1_12"/>
    <protectedRange sqref="D48 D50" name="Rango1_1_1"/>
    <protectedRange sqref="A79:A80" name="Rango1_2_1_2_1_1_2_1_1_1"/>
    <protectedRange sqref="A81:A82" name="Rango1_2_1_2_1_1_2_1_1_2"/>
    <protectedRange sqref="A83:A84" name="Rango1_2_1_2_1_1_2_1_1_4"/>
    <protectedRange sqref="A85:A86" name="Rango1_2_1_2_1_1_2_1_1_5"/>
    <protectedRange sqref="A87:A88" name="Rango1_2_1_2_1_1_2_1_1_6"/>
    <protectedRange sqref="A89:A90" name="Rango1_2_1_2_1_1_2_1_1_7"/>
    <protectedRange sqref="A91:A92" name="Rango1_2_1_2_1_1_2_1_1_8"/>
    <protectedRange sqref="A93:A94" name="Rango1_2_1_2_1_1_1_1_1"/>
    <protectedRange sqref="A95:A96" name="Rango1_2_1_2_1_1_1_1_2"/>
    <protectedRange sqref="A97:A98" name="Rango1_2_1_2_1_1_1_1_3"/>
    <protectedRange sqref="A99:A100" name="Rango1_2_1_2_1_3_1_1_1"/>
    <protectedRange sqref="A101:A102" name="Rango1_2_1_2_1_3_1_1_3"/>
    <protectedRange sqref="A103" name="Rango1_1_2_1_1_1_1"/>
    <protectedRange sqref="A105" name="Rango1_1_2_1_1_1_1_2"/>
    <protectedRange sqref="A107" name="Rango1_1_2_1_1_1_1_3"/>
    <protectedRange sqref="A109" name="Rango1_1_2_1_1_1_1_4"/>
    <protectedRange sqref="D136:D138 D131:D134" name="Rango1_1_1_1_2_3_1_1_1"/>
  </protectedRanges>
  <mergeCells count="441">
    <mergeCell ref="I65:I66"/>
    <mergeCell ref="J65:J66"/>
    <mergeCell ref="A179:A180"/>
    <mergeCell ref="A181:A182"/>
    <mergeCell ref="A183:A184"/>
    <mergeCell ref="I161:I162"/>
    <mergeCell ref="J161:J162"/>
    <mergeCell ref="I163:I164"/>
    <mergeCell ref="J163:J164"/>
    <mergeCell ref="I165:I166"/>
    <mergeCell ref="J165:J166"/>
    <mergeCell ref="I167:I168"/>
    <mergeCell ref="J167:J168"/>
    <mergeCell ref="I169:I170"/>
    <mergeCell ref="J169:J170"/>
    <mergeCell ref="I171:I172"/>
    <mergeCell ref="J171:J172"/>
    <mergeCell ref="I173:I174"/>
    <mergeCell ref="J173:J174"/>
    <mergeCell ref="I175:I176"/>
    <mergeCell ref="J175:J176"/>
    <mergeCell ref="I177:I178"/>
    <mergeCell ref="J177:J178"/>
    <mergeCell ref="I179:I180"/>
    <mergeCell ref="J179:J180"/>
    <mergeCell ref="I181:I182"/>
    <mergeCell ref="A161:A162"/>
    <mergeCell ref="A163:A164"/>
    <mergeCell ref="A165:A166"/>
    <mergeCell ref="A167:A168"/>
    <mergeCell ref="A169:A170"/>
    <mergeCell ref="A171:A172"/>
    <mergeCell ref="A173:A174"/>
    <mergeCell ref="A175:A176"/>
    <mergeCell ref="A177:A178"/>
    <mergeCell ref="A31:A32"/>
    <mergeCell ref="C31:C32"/>
    <mergeCell ref="B187:D187"/>
    <mergeCell ref="H187:M187"/>
    <mergeCell ref="H188:M188"/>
    <mergeCell ref="H189:M191"/>
    <mergeCell ref="J37:J38"/>
    <mergeCell ref="A45:A46"/>
    <mergeCell ref="C45:C46"/>
    <mergeCell ref="I39:I40"/>
    <mergeCell ref="J39:J40"/>
    <mergeCell ref="I41:I42"/>
    <mergeCell ref="J41:J42"/>
    <mergeCell ref="I43:I44"/>
    <mergeCell ref="J43:J44"/>
    <mergeCell ref="A39:A40"/>
    <mergeCell ref="C39:C40"/>
    <mergeCell ref="A41:A42"/>
    <mergeCell ref="C41:C42"/>
    <mergeCell ref="A43:A44"/>
    <mergeCell ref="C43:C44"/>
    <mergeCell ref="A47:A48"/>
    <mergeCell ref="A49:A50"/>
    <mergeCell ref="A51:A52"/>
    <mergeCell ref="A27:A28"/>
    <mergeCell ref="C27:C28"/>
    <mergeCell ref="I27:I28"/>
    <mergeCell ref="J27:J28"/>
    <mergeCell ref="A29:A30"/>
    <mergeCell ref="C29:C30"/>
    <mergeCell ref="I29:I30"/>
    <mergeCell ref="J29:J30"/>
    <mergeCell ref="A23:A24"/>
    <mergeCell ref="C23:C24"/>
    <mergeCell ref="I23:I24"/>
    <mergeCell ref="J23:J24"/>
    <mergeCell ref="A25:A26"/>
    <mergeCell ref="C25:C26"/>
    <mergeCell ref="I25:I26"/>
    <mergeCell ref="J25:J26"/>
    <mergeCell ref="A37:A38"/>
    <mergeCell ref="C37:C38"/>
    <mergeCell ref="I37:I38"/>
    <mergeCell ref="A33:A34"/>
    <mergeCell ref="C33:C34"/>
    <mergeCell ref="I33:I34"/>
    <mergeCell ref="J33:J34"/>
    <mergeCell ref="A35:A36"/>
    <mergeCell ref="C35:C36"/>
    <mergeCell ref="I35:I36"/>
    <mergeCell ref="J35:J36"/>
    <mergeCell ref="C19:C20"/>
    <mergeCell ref="I19:I20"/>
    <mergeCell ref="J19:J20"/>
    <mergeCell ref="H13:M13"/>
    <mergeCell ref="A14:A16"/>
    <mergeCell ref="B14:B16"/>
    <mergeCell ref="C14:C16"/>
    <mergeCell ref="D14:D16"/>
    <mergeCell ref="E14:E16"/>
    <mergeCell ref="F14:H15"/>
    <mergeCell ref="I14:J15"/>
    <mergeCell ref="K14:M14"/>
    <mergeCell ref="K15:K16"/>
    <mergeCell ref="L15:L16"/>
    <mergeCell ref="M15:M16"/>
    <mergeCell ref="J17:J18"/>
    <mergeCell ref="A19:A20"/>
    <mergeCell ref="A21:A22"/>
    <mergeCell ref="C21:C22"/>
    <mergeCell ref="A5:M5"/>
    <mergeCell ref="A6:M6"/>
    <mergeCell ref="A7:M7"/>
    <mergeCell ref="I31:I32"/>
    <mergeCell ref="J31:J32"/>
    <mergeCell ref="I21:I22"/>
    <mergeCell ref="J21:J22"/>
    <mergeCell ref="A8:M8"/>
    <mergeCell ref="A9:F9"/>
    <mergeCell ref="G9:G13"/>
    <mergeCell ref="H9:M9"/>
    <mergeCell ref="A10:F10"/>
    <mergeCell ref="I10:L10"/>
    <mergeCell ref="A11:F11"/>
    <mergeCell ref="H11:H12"/>
    <mergeCell ref="I11:L12"/>
    <mergeCell ref="M11:M12"/>
    <mergeCell ref="A12:F12"/>
    <mergeCell ref="A13:F13"/>
    <mergeCell ref="A17:A18"/>
    <mergeCell ref="C17:C18"/>
    <mergeCell ref="I17:I18"/>
    <mergeCell ref="A53:A54"/>
    <mergeCell ref="A55:A56"/>
    <mergeCell ref="A57:A58"/>
    <mergeCell ref="A59:A60"/>
    <mergeCell ref="C47:C48"/>
    <mergeCell ref="C49:C50"/>
    <mergeCell ref="C51:C52"/>
    <mergeCell ref="C53:C54"/>
    <mergeCell ref="C55:C56"/>
    <mergeCell ref="C57:C58"/>
    <mergeCell ref="C59:C60"/>
    <mergeCell ref="A61:A62"/>
    <mergeCell ref="C61:C62"/>
    <mergeCell ref="A63:A64"/>
    <mergeCell ref="C63:C64"/>
    <mergeCell ref="A67:A68"/>
    <mergeCell ref="C67:C68"/>
    <mergeCell ref="A69:A70"/>
    <mergeCell ref="C69:C70"/>
    <mergeCell ref="A71:A72"/>
    <mergeCell ref="C71:C72"/>
    <mergeCell ref="A65:A66"/>
    <mergeCell ref="C65:C66"/>
    <mergeCell ref="A73:A74"/>
    <mergeCell ref="C73:C74"/>
    <mergeCell ref="A75:A76"/>
    <mergeCell ref="C75:C76"/>
    <mergeCell ref="A77:A78"/>
    <mergeCell ref="C77:C78"/>
    <mergeCell ref="A79:A80"/>
    <mergeCell ref="C79:C80"/>
    <mergeCell ref="A81:A82"/>
    <mergeCell ref="C81:C82"/>
    <mergeCell ref="A83:A84"/>
    <mergeCell ref="C83:C84"/>
    <mergeCell ref="A85:A86"/>
    <mergeCell ref="C85:C86"/>
    <mergeCell ref="A87:A88"/>
    <mergeCell ref="C87:C88"/>
    <mergeCell ref="A89:A90"/>
    <mergeCell ref="C89:C90"/>
    <mergeCell ref="A91:A92"/>
    <mergeCell ref="C91:C92"/>
    <mergeCell ref="A93:A94"/>
    <mergeCell ref="C93:C94"/>
    <mergeCell ref="A95:A96"/>
    <mergeCell ref="C95:C96"/>
    <mergeCell ref="A97:A98"/>
    <mergeCell ref="C97:C98"/>
    <mergeCell ref="A99:A100"/>
    <mergeCell ref="C99:C100"/>
    <mergeCell ref="A101:A102"/>
    <mergeCell ref="C101:C102"/>
    <mergeCell ref="A103:A104"/>
    <mergeCell ref="C103:C104"/>
    <mergeCell ref="A105:A106"/>
    <mergeCell ref="C105:C106"/>
    <mergeCell ref="A107:A108"/>
    <mergeCell ref="C107:C108"/>
    <mergeCell ref="C135:C136"/>
    <mergeCell ref="A109:A110"/>
    <mergeCell ref="C109:C110"/>
    <mergeCell ref="A111:A112"/>
    <mergeCell ref="C111:C112"/>
    <mergeCell ref="A113:A114"/>
    <mergeCell ref="C113:C114"/>
    <mergeCell ref="A119:A120"/>
    <mergeCell ref="C119:C120"/>
    <mergeCell ref="A121:A122"/>
    <mergeCell ref="C121:C122"/>
    <mergeCell ref="A123:A124"/>
    <mergeCell ref="C123:C124"/>
    <mergeCell ref="A125:A126"/>
    <mergeCell ref="C125:C126"/>
    <mergeCell ref="A127:A128"/>
    <mergeCell ref="C127:C128"/>
    <mergeCell ref="A129:A130"/>
    <mergeCell ref="C129:C130"/>
    <mergeCell ref="A131:A132"/>
    <mergeCell ref="C131:C132"/>
    <mergeCell ref="A115:A116"/>
    <mergeCell ref="C115:C116"/>
    <mergeCell ref="A117:A118"/>
    <mergeCell ref="A139:A140"/>
    <mergeCell ref="C139:C140"/>
    <mergeCell ref="A141:A142"/>
    <mergeCell ref="C141:C142"/>
    <mergeCell ref="A143:A144"/>
    <mergeCell ref="C143:C144"/>
    <mergeCell ref="A185:A186"/>
    <mergeCell ref="C185:C186"/>
    <mergeCell ref="I45:I46"/>
    <mergeCell ref="I55:I56"/>
    <mergeCell ref="I67:I68"/>
    <mergeCell ref="I77:I78"/>
    <mergeCell ref="I85:I86"/>
    <mergeCell ref="I95:I96"/>
    <mergeCell ref="I103:I104"/>
    <mergeCell ref="I113:I114"/>
    <mergeCell ref="I127:I128"/>
    <mergeCell ref="I135:I136"/>
    <mergeCell ref="I143:I144"/>
    <mergeCell ref="A133:A134"/>
    <mergeCell ref="C133:C134"/>
    <mergeCell ref="A135:A136"/>
    <mergeCell ref="A137:A138"/>
    <mergeCell ref="C137:C138"/>
    <mergeCell ref="I89:I90"/>
    <mergeCell ref="I101:I102"/>
    <mergeCell ref="I129:I130"/>
    <mergeCell ref="I155:I156"/>
    <mergeCell ref="J45:J46"/>
    <mergeCell ref="I47:I48"/>
    <mergeCell ref="J47:J48"/>
    <mergeCell ref="I49:I50"/>
    <mergeCell ref="J49:J50"/>
    <mergeCell ref="I51:I52"/>
    <mergeCell ref="J51:J52"/>
    <mergeCell ref="I53:I54"/>
    <mergeCell ref="J53:J54"/>
    <mergeCell ref="J55:J56"/>
    <mergeCell ref="I57:I58"/>
    <mergeCell ref="J57:J58"/>
    <mergeCell ref="I59:I60"/>
    <mergeCell ref="J59:J60"/>
    <mergeCell ref="I61:I62"/>
    <mergeCell ref="J61:J62"/>
    <mergeCell ref="I63:I64"/>
    <mergeCell ref="J63:J64"/>
    <mergeCell ref="J67:J68"/>
    <mergeCell ref="I69:I70"/>
    <mergeCell ref="J69:J70"/>
    <mergeCell ref="I71:I72"/>
    <mergeCell ref="J71:J72"/>
    <mergeCell ref="I73:I74"/>
    <mergeCell ref="J73:J74"/>
    <mergeCell ref="I75:I76"/>
    <mergeCell ref="J75:J76"/>
    <mergeCell ref="J77:J78"/>
    <mergeCell ref="I79:I80"/>
    <mergeCell ref="J79:J80"/>
    <mergeCell ref="I81:I82"/>
    <mergeCell ref="J81:J82"/>
    <mergeCell ref="I83:I84"/>
    <mergeCell ref="J83:J84"/>
    <mergeCell ref="J85:J86"/>
    <mergeCell ref="I87:I88"/>
    <mergeCell ref="J87:J88"/>
    <mergeCell ref="J89:J90"/>
    <mergeCell ref="I91:I92"/>
    <mergeCell ref="J91:J92"/>
    <mergeCell ref="I93:I94"/>
    <mergeCell ref="J93:J94"/>
    <mergeCell ref="J95:J96"/>
    <mergeCell ref="I97:I98"/>
    <mergeCell ref="J97:J98"/>
    <mergeCell ref="I99:I100"/>
    <mergeCell ref="J99:J100"/>
    <mergeCell ref="J101:J102"/>
    <mergeCell ref="J103:J104"/>
    <mergeCell ref="I105:I106"/>
    <mergeCell ref="J105:J106"/>
    <mergeCell ref="I107:I108"/>
    <mergeCell ref="J107:J108"/>
    <mergeCell ref="I109:I110"/>
    <mergeCell ref="J109:J110"/>
    <mergeCell ref="I111:I112"/>
    <mergeCell ref="J111:J112"/>
    <mergeCell ref="I131:I132"/>
    <mergeCell ref="J131:J132"/>
    <mergeCell ref="I133:I134"/>
    <mergeCell ref="J133:J134"/>
    <mergeCell ref="J113:J114"/>
    <mergeCell ref="I119:I120"/>
    <mergeCell ref="J119:J120"/>
    <mergeCell ref="I121:I122"/>
    <mergeCell ref="J121:J122"/>
    <mergeCell ref="I123:I124"/>
    <mergeCell ref="J123:J124"/>
    <mergeCell ref="I125:I126"/>
    <mergeCell ref="J125:J126"/>
    <mergeCell ref="I115:I116"/>
    <mergeCell ref="J115:J116"/>
    <mergeCell ref="I117:I118"/>
    <mergeCell ref="J117:J118"/>
    <mergeCell ref="H205:M205"/>
    <mergeCell ref="J135:J136"/>
    <mergeCell ref="I137:I138"/>
    <mergeCell ref="J137:J138"/>
    <mergeCell ref="I139:I140"/>
    <mergeCell ref="J139:J140"/>
    <mergeCell ref="I141:I142"/>
    <mergeCell ref="J141:J142"/>
    <mergeCell ref="H193:M196"/>
    <mergeCell ref="H192:M192"/>
    <mergeCell ref="J143:J144"/>
    <mergeCell ref="J181:J182"/>
    <mergeCell ref="I183:I184"/>
    <mergeCell ref="J183:J184"/>
    <mergeCell ref="I145:I146"/>
    <mergeCell ref="J145:J146"/>
    <mergeCell ref="I147:I148"/>
    <mergeCell ref="J147:J148"/>
    <mergeCell ref="I149:I150"/>
    <mergeCell ref="J149:J150"/>
    <mergeCell ref="I151:I152"/>
    <mergeCell ref="J151:J152"/>
    <mergeCell ref="I153:I154"/>
    <mergeCell ref="J153:J154"/>
    <mergeCell ref="B222:D222"/>
    <mergeCell ref="B205:D205"/>
    <mergeCell ref="B206:D206"/>
    <mergeCell ref="B207:D207"/>
    <mergeCell ref="B208:D208"/>
    <mergeCell ref="B209:D209"/>
    <mergeCell ref="B210:D210"/>
    <mergeCell ref="B223:D223"/>
    <mergeCell ref="B211:D211"/>
    <mergeCell ref="B212:D212"/>
    <mergeCell ref="B213:D213"/>
    <mergeCell ref="B214:D214"/>
    <mergeCell ref="B215:D215"/>
    <mergeCell ref="B216:D216"/>
    <mergeCell ref="B217:D217"/>
    <mergeCell ref="B218:D218"/>
    <mergeCell ref="B219:D219"/>
    <mergeCell ref="B220:D220"/>
    <mergeCell ref="B221:D221"/>
    <mergeCell ref="A1:A4"/>
    <mergeCell ref="B1:H2"/>
    <mergeCell ref="I1:L1"/>
    <mergeCell ref="I2:L2"/>
    <mergeCell ref="B3:H4"/>
    <mergeCell ref="I3:L3"/>
    <mergeCell ref="I4:L4"/>
    <mergeCell ref="M1:M4"/>
    <mergeCell ref="H206:M206"/>
    <mergeCell ref="B188:D188"/>
    <mergeCell ref="B189:D189"/>
    <mergeCell ref="B190:D190"/>
    <mergeCell ref="B192:D192"/>
    <mergeCell ref="B193:D193"/>
    <mergeCell ref="B194:D194"/>
    <mergeCell ref="B195:D195"/>
    <mergeCell ref="B196:D196"/>
    <mergeCell ref="B201:D201"/>
    <mergeCell ref="B197:D197"/>
    <mergeCell ref="H197:M197"/>
    <mergeCell ref="H200:M200"/>
    <mergeCell ref="H201:M202"/>
    <mergeCell ref="H203:M203"/>
    <mergeCell ref="H204:M204"/>
    <mergeCell ref="H223:M223"/>
    <mergeCell ref="H207:M207"/>
    <mergeCell ref="H208:M208"/>
    <mergeCell ref="H211:M211"/>
    <mergeCell ref="H212:M212"/>
    <mergeCell ref="H213:M213"/>
    <mergeCell ref="H214:M214"/>
    <mergeCell ref="H215:M215"/>
    <mergeCell ref="H216:M216"/>
    <mergeCell ref="H217:M217"/>
    <mergeCell ref="H218:M218"/>
    <mergeCell ref="H219:M219"/>
    <mergeCell ref="H220:M220"/>
    <mergeCell ref="H221:M221"/>
    <mergeCell ref="A224:M224"/>
    <mergeCell ref="C181:C182"/>
    <mergeCell ref="C179:C180"/>
    <mergeCell ref="C161:C162"/>
    <mergeCell ref="C163:C164"/>
    <mergeCell ref="C165:C166"/>
    <mergeCell ref="C167:C168"/>
    <mergeCell ref="C169:C170"/>
    <mergeCell ref="C171:C172"/>
    <mergeCell ref="C173:C174"/>
    <mergeCell ref="C175:C176"/>
    <mergeCell ref="C177:C178"/>
    <mergeCell ref="B191:D191"/>
    <mergeCell ref="B202:D202"/>
    <mergeCell ref="B203:D203"/>
    <mergeCell ref="B204:D204"/>
    <mergeCell ref="B198:D198"/>
    <mergeCell ref="B199:D199"/>
    <mergeCell ref="B200:D200"/>
    <mergeCell ref="C183:C184"/>
    <mergeCell ref="H209:M210"/>
    <mergeCell ref="H198:M198"/>
    <mergeCell ref="H199:M199"/>
    <mergeCell ref="H222:M222"/>
    <mergeCell ref="J155:J156"/>
    <mergeCell ref="I157:I158"/>
    <mergeCell ref="J157:J158"/>
    <mergeCell ref="I159:I160"/>
    <mergeCell ref="J159:J160"/>
    <mergeCell ref="C117:C118"/>
    <mergeCell ref="A145:A146"/>
    <mergeCell ref="A147:A148"/>
    <mergeCell ref="A149:A150"/>
    <mergeCell ref="A151:A152"/>
    <mergeCell ref="A153:A154"/>
    <mergeCell ref="A155:A156"/>
    <mergeCell ref="A157:A158"/>
    <mergeCell ref="A159:A160"/>
    <mergeCell ref="C145:C146"/>
    <mergeCell ref="C147:C148"/>
    <mergeCell ref="C149:C150"/>
    <mergeCell ref="C151:C152"/>
    <mergeCell ref="C153:C154"/>
    <mergeCell ref="C155:C156"/>
    <mergeCell ref="C157:C158"/>
    <mergeCell ref="C159:C160"/>
    <mergeCell ref="J127:J128"/>
    <mergeCell ref="J129:J130"/>
  </mergeCells>
  <dataValidations count="3">
    <dataValidation operator="greaterThanOrEqual" allowBlank="1" showInputMessage="1" showErrorMessage="1" sqref="A17 A19 A29 A23 A25 A27 A31 A33 A35"/>
    <dataValidation type="decimal" operator="greaterThanOrEqual" allowBlank="1" showInputMessage="1" showErrorMessage="1" sqref="D73:D78 G137 F139 G77 D131:D184 G73 G75 G131 G133 G135 G143 G161 G163 G165 G167 G169 G171 G177 G179 G181 G183">
      <formula1>0</formula1>
    </dataValidation>
    <dataValidation type="decimal" operator="greaterThanOrEqual" allowBlank="1" showInputMessage="1" showErrorMessage="1" sqref="D48 D50">
      <formula1>-1000000000000</formula1>
    </dataValidation>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8433"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84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zoomScale="55" zoomScaleNormal="55" workbookViewId="0">
      <selection activeCell="B109" sqref="B109:D109"/>
    </sheetView>
  </sheetViews>
  <sheetFormatPr baseColWidth="10" defaultColWidth="11.42578125" defaultRowHeight="15"/>
  <cols>
    <col min="1" max="1" width="67.85546875" style="48" customWidth="1"/>
    <col min="2" max="2" width="8.5703125" style="38" customWidth="1"/>
    <col min="3" max="3" width="22.7109375" style="38" customWidth="1"/>
    <col min="4" max="4" width="10" style="43" customWidth="1"/>
    <col min="5" max="5" width="18.140625" style="38" customWidth="1"/>
    <col min="6" max="6" width="18.140625" style="44" customWidth="1"/>
    <col min="7" max="7" width="18.140625" style="45" customWidth="1"/>
    <col min="8" max="8" width="14.28515625" style="46" customWidth="1"/>
    <col min="9" max="9" width="14.28515625" style="38" customWidth="1"/>
    <col min="10" max="10" width="14" style="1" customWidth="1"/>
    <col min="11" max="11" width="14" style="47" customWidth="1"/>
    <col min="12" max="12" width="14" style="38" customWidth="1"/>
    <col min="13" max="14" width="11.42578125" style="38"/>
    <col min="15" max="17" width="11.42578125" style="113"/>
    <col min="18" max="16384" width="11.42578125" style="38"/>
  </cols>
  <sheetData>
    <row r="1" spans="1:17" s="1" customFormat="1" ht="20.25" customHeight="1">
      <c r="A1" s="288"/>
      <c r="B1" s="424" t="s">
        <v>382</v>
      </c>
      <c r="C1" s="425"/>
      <c r="D1" s="425"/>
      <c r="E1" s="425"/>
      <c r="F1" s="425"/>
      <c r="G1" s="425"/>
      <c r="H1" s="428" t="s">
        <v>377</v>
      </c>
      <c r="I1" s="428"/>
      <c r="J1" s="428"/>
      <c r="K1" s="428"/>
      <c r="L1" s="429"/>
      <c r="M1" s="110"/>
      <c r="N1" s="110"/>
      <c r="O1" s="423"/>
      <c r="P1" s="423"/>
      <c r="Q1" s="96"/>
    </row>
    <row r="2" spans="1:17" s="1" customFormat="1" ht="20.25">
      <c r="A2" s="289"/>
      <c r="B2" s="426"/>
      <c r="C2" s="427"/>
      <c r="D2" s="427"/>
      <c r="E2" s="427"/>
      <c r="F2" s="427"/>
      <c r="G2" s="427"/>
      <c r="H2" s="428" t="s">
        <v>378</v>
      </c>
      <c r="I2" s="428"/>
      <c r="J2" s="428"/>
      <c r="K2" s="428"/>
      <c r="L2" s="429"/>
      <c r="M2" s="110"/>
      <c r="N2" s="110"/>
      <c r="O2" s="423"/>
      <c r="P2" s="423"/>
      <c r="Q2" s="96"/>
    </row>
    <row r="3" spans="1:17" s="1" customFormat="1" ht="20.25" customHeight="1">
      <c r="A3" s="289"/>
      <c r="B3" s="424" t="s">
        <v>383</v>
      </c>
      <c r="C3" s="425"/>
      <c r="D3" s="425"/>
      <c r="E3" s="425"/>
      <c r="F3" s="425"/>
      <c r="G3" s="425"/>
      <c r="H3" s="428" t="s">
        <v>380</v>
      </c>
      <c r="I3" s="428"/>
      <c r="J3" s="428"/>
      <c r="K3" s="428"/>
      <c r="L3" s="429"/>
      <c r="M3" s="110"/>
      <c r="N3" s="110"/>
      <c r="O3" s="423"/>
      <c r="P3" s="423"/>
      <c r="Q3" s="96"/>
    </row>
    <row r="4" spans="1:17" s="1" customFormat="1" ht="20.25">
      <c r="A4" s="290"/>
      <c r="B4" s="426"/>
      <c r="C4" s="427"/>
      <c r="D4" s="427"/>
      <c r="E4" s="427"/>
      <c r="F4" s="427"/>
      <c r="G4" s="427"/>
      <c r="H4" s="428" t="s">
        <v>381</v>
      </c>
      <c r="I4" s="428"/>
      <c r="J4" s="428"/>
      <c r="K4" s="428"/>
      <c r="L4" s="429"/>
      <c r="M4" s="110"/>
      <c r="N4" s="110"/>
      <c r="O4" s="423"/>
      <c r="P4" s="423"/>
      <c r="Q4" s="96"/>
    </row>
    <row r="5" spans="1:17" s="1" customFormat="1">
      <c r="A5" s="450"/>
      <c r="B5" s="451"/>
      <c r="C5" s="451"/>
      <c r="D5" s="451"/>
      <c r="E5" s="451"/>
      <c r="F5" s="451"/>
      <c r="G5" s="451"/>
      <c r="H5" s="451"/>
      <c r="I5" s="451"/>
      <c r="J5" s="451"/>
      <c r="K5" s="451"/>
      <c r="L5" s="452"/>
      <c r="O5" s="96"/>
      <c r="P5" s="96"/>
      <c r="Q5" s="96"/>
    </row>
    <row r="6" spans="1:17" s="1" customFormat="1">
      <c r="A6" s="453" t="s">
        <v>0</v>
      </c>
      <c r="B6" s="453"/>
      <c r="C6" s="453"/>
      <c r="D6" s="453"/>
      <c r="E6" s="453"/>
      <c r="F6" s="453"/>
      <c r="G6" s="453"/>
      <c r="H6" s="453"/>
      <c r="I6" s="453"/>
      <c r="J6" s="453"/>
      <c r="K6" s="453"/>
      <c r="L6" s="453"/>
      <c r="O6" s="96"/>
      <c r="P6" s="96"/>
      <c r="Q6" s="96"/>
    </row>
    <row r="7" spans="1:17" s="1" customFormat="1" ht="25.5" customHeight="1" thickBot="1">
      <c r="A7" s="478" t="s">
        <v>565</v>
      </c>
      <c r="B7" s="479"/>
      <c r="C7" s="479"/>
      <c r="D7" s="479"/>
      <c r="E7" s="479"/>
      <c r="F7" s="479"/>
      <c r="G7" s="479"/>
      <c r="H7" s="479"/>
      <c r="I7" s="479"/>
      <c r="J7" s="479"/>
      <c r="K7" s="479"/>
      <c r="L7" s="480"/>
      <c r="O7" s="96"/>
      <c r="P7" s="96"/>
      <c r="Q7" s="96"/>
    </row>
    <row r="8" spans="1:17" s="1" customFormat="1" ht="15.75" customHeight="1">
      <c r="A8" s="454" t="s">
        <v>292</v>
      </c>
      <c r="B8" s="455"/>
      <c r="C8" s="455"/>
      <c r="D8" s="455"/>
      <c r="E8" s="455"/>
      <c r="F8" s="455"/>
      <c r="G8" s="455"/>
      <c r="H8" s="455"/>
      <c r="I8" s="455"/>
      <c r="J8" s="455"/>
      <c r="K8" s="455"/>
      <c r="L8" s="456"/>
      <c r="O8" s="96"/>
      <c r="P8" s="96"/>
      <c r="Q8" s="96"/>
    </row>
    <row r="9" spans="1:17" s="30" customFormat="1" ht="20.25" customHeight="1">
      <c r="A9" s="457" t="s">
        <v>84</v>
      </c>
      <c r="B9" s="458"/>
      <c r="C9" s="458"/>
      <c r="D9" s="458"/>
      <c r="E9" s="458"/>
      <c r="F9" s="458"/>
      <c r="G9" s="459" t="s">
        <v>356</v>
      </c>
      <c r="H9" s="460"/>
      <c r="I9" s="465" t="s">
        <v>1</v>
      </c>
      <c r="J9" s="466"/>
      <c r="K9" s="467"/>
      <c r="L9" s="29"/>
      <c r="O9" s="111"/>
      <c r="P9" s="111"/>
      <c r="Q9" s="111"/>
    </row>
    <row r="10" spans="1:17" s="30" customFormat="1" ht="33.75" customHeight="1">
      <c r="A10" s="468" t="s">
        <v>293</v>
      </c>
      <c r="B10" s="432"/>
      <c r="C10" s="432"/>
      <c r="D10" s="432"/>
      <c r="E10" s="432"/>
      <c r="F10" s="432"/>
      <c r="G10" s="461"/>
      <c r="H10" s="462"/>
      <c r="I10" s="71" t="s">
        <v>23</v>
      </c>
      <c r="J10" s="469" t="s">
        <v>2</v>
      </c>
      <c r="K10" s="470"/>
      <c r="L10" s="31" t="s">
        <v>3</v>
      </c>
      <c r="O10" s="111"/>
      <c r="P10" s="111"/>
      <c r="Q10" s="111"/>
    </row>
    <row r="11" spans="1:17" s="30" customFormat="1" ht="42" customHeight="1">
      <c r="A11" s="471" t="s">
        <v>319</v>
      </c>
      <c r="B11" s="472"/>
      <c r="C11" s="472"/>
      <c r="D11" s="472"/>
      <c r="E11" s="472"/>
      <c r="F11" s="473"/>
      <c r="G11" s="461"/>
      <c r="H11" s="462"/>
      <c r="I11" s="474" t="s">
        <v>46</v>
      </c>
      <c r="J11" s="474"/>
      <c r="K11" s="474"/>
      <c r="L11" s="474"/>
      <c r="O11" s="111"/>
      <c r="P11" s="111"/>
      <c r="Q11" s="111"/>
    </row>
    <row r="12" spans="1:17" s="30" customFormat="1" ht="20.25" customHeight="1">
      <c r="A12" s="457" t="s">
        <v>294</v>
      </c>
      <c r="B12" s="458"/>
      <c r="C12" s="458"/>
      <c r="D12" s="458"/>
      <c r="E12" s="458"/>
      <c r="F12" s="458"/>
      <c r="G12" s="461"/>
      <c r="H12" s="462"/>
      <c r="I12" s="474"/>
      <c r="J12" s="474"/>
      <c r="K12" s="474"/>
      <c r="L12" s="474"/>
      <c r="O12" s="111"/>
      <c r="P12" s="111"/>
      <c r="Q12" s="111"/>
    </row>
    <row r="13" spans="1:17" s="30" customFormat="1" ht="45.75" customHeight="1">
      <c r="A13" s="475" t="s">
        <v>533</v>
      </c>
      <c r="B13" s="476"/>
      <c r="C13" s="476"/>
      <c r="D13" s="476"/>
      <c r="E13" s="476"/>
      <c r="F13" s="477"/>
      <c r="G13" s="463"/>
      <c r="H13" s="464"/>
      <c r="I13" s="474"/>
      <c r="J13" s="474"/>
      <c r="K13" s="474"/>
      <c r="L13" s="474"/>
      <c r="O13" s="111"/>
      <c r="P13" s="111"/>
      <c r="Q13" s="111"/>
    </row>
    <row r="14" spans="1:17" s="30" customFormat="1" ht="15.75" customHeight="1">
      <c r="A14" s="481" t="s">
        <v>4</v>
      </c>
      <c r="B14" s="447" t="s">
        <v>43</v>
      </c>
      <c r="C14" s="447" t="s">
        <v>5</v>
      </c>
      <c r="D14" s="482" t="s">
        <v>27</v>
      </c>
      <c r="E14" s="447" t="s">
        <v>424</v>
      </c>
      <c r="F14" s="483" t="s">
        <v>28</v>
      </c>
      <c r="G14" s="483"/>
      <c r="H14" s="447" t="s">
        <v>8</v>
      </c>
      <c r="I14" s="447"/>
      <c r="J14" s="447" t="s">
        <v>9</v>
      </c>
      <c r="K14" s="447"/>
      <c r="L14" s="448"/>
      <c r="O14" s="111"/>
      <c r="P14" s="111"/>
      <c r="Q14" s="111"/>
    </row>
    <row r="15" spans="1:17" s="30" customFormat="1" ht="27" customHeight="1">
      <c r="A15" s="481"/>
      <c r="B15" s="447"/>
      <c r="C15" s="447"/>
      <c r="D15" s="482"/>
      <c r="E15" s="447"/>
      <c r="F15" s="483"/>
      <c r="G15" s="483"/>
      <c r="H15" s="447"/>
      <c r="I15" s="447"/>
      <c r="J15" s="449" t="s">
        <v>10</v>
      </c>
      <c r="K15" s="449" t="s">
        <v>11</v>
      </c>
      <c r="L15" s="448" t="s">
        <v>12</v>
      </c>
      <c r="O15" s="111"/>
      <c r="P15" s="111"/>
      <c r="Q15" s="111"/>
    </row>
    <row r="16" spans="1:17" s="32" customFormat="1" ht="16.5" customHeight="1">
      <c r="A16" s="481"/>
      <c r="B16" s="447"/>
      <c r="C16" s="447"/>
      <c r="D16" s="482"/>
      <c r="E16" s="447"/>
      <c r="F16" s="69" t="s">
        <v>13</v>
      </c>
      <c r="G16" s="69" t="s">
        <v>14</v>
      </c>
      <c r="H16" s="68" t="s">
        <v>15</v>
      </c>
      <c r="I16" s="68" t="s">
        <v>16</v>
      </c>
      <c r="J16" s="449"/>
      <c r="K16" s="449"/>
      <c r="L16" s="448"/>
      <c r="O16" s="112"/>
      <c r="P16" s="112"/>
      <c r="Q16" s="112"/>
    </row>
    <row r="17" spans="1:17" s="32" customFormat="1" ht="23.25" customHeight="1">
      <c r="A17" s="445" t="s">
        <v>295</v>
      </c>
      <c r="B17" s="216" t="s">
        <v>17</v>
      </c>
      <c r="C17" s="324" t="s">
        <v>425</v>
      </c>
      <c r="D17" s="33">
        <v>6</v>
      </c>
      <c r="E17" s="124">
        <f>F17+G17</f>
        <v>18000000</v>
      </c>
      <c r="F17" s="124">
        <v>0</v>
      </c>
      <c r="G17" s="124">
        <v>18000000</v>
      </c>
      <c r="H17" s="402">
        <v>44562</v>
      </c>
      <c r="I17" s="404">
        <v>44926</v>
      </c>
      <c r="J17" s="34"/>
      <c r="K17" s="35"/>
      <c r="L17" s="36"/>
      <c r="O17" s="112"/>
      <c r="P17" s="112"/>
      <c r="Q17" s="112"/>
    </row>
    <row r="18" spans="1:17" s="32" customFormat="1" ht="37.5" customHeight="1">
      <c r="A18" s="446"/>
      <c r="B18" s="216" t="s">
        <v>18</v>
      </c>
      <c r="C18" s="324"/>
      <c r="D18" s="33"/>
      <c r="E18" s="124">
        <f t="shared" ref="E18:E52" si="0">F18+G18</f>
        <v>0</v>
      </c>
      <c r="F18" s="124">
        <v>0</v>
      </c>
      <c r="G18" s="124">
        <v>0</v>
      </c>
      <c r="H18" s="403"/>
      <c r="I18" s="405"/>
      <c r="J18" s="34"/>
      <c r="K18" s="35"/>
      <c r="L18" s="36"/>
      <c r="O18" s="112"/>
      <c r="P18" s="112"/>
      <c r="Q18" s="112"/>
    </row>
    <row r="19" spans="1:17" s="32" customFormat="1" ht="23.25" customHeight="1">
      <c r="A19" s="445" t="s">
        <v>556</v>
      </c>
      <c r="B19" s="216" t="s">
        <v>17</v>
      </c>
      <c r="C19" s="324" t="s">
        <v>471</v>
      </c>
      <c r="D19" s="33">
        <v>27</v>
      </c>
      <c r="E19" s="124">
        <f t="shared" si="0"/>
        <v>18000000</v>
      </c>
      <c r="F19" s="124">
        <v>0</v>
      </c>
      <c r="G19" s="124">
        <v>18000000</v>
      </c>
      <c r="H19" s="402">
        <v>44562</v>
      </c>
      <c r="I19" s="404">
        <v>44926</v>
      </c>
      <c r="J19" s="34"/>
      <c r="K19" s="35"/>
      <c r="L19" s="36"/>
      <c r="O19" s="112"/>
      <c r="P19" s="112"/>
      <c r="Q19" s="112"/>
    </row>
    <row r="20" spans="1:17" s="32" customFormat="1" ht="33" customHeight="1">
      <c r="A20" s="446"/>
      <c r="B20" s="216" t="s">
        <v>18</v>
      </c>
      <c r="C20" s="324"/>
      <c r="D20" s="33"/>
      <c r="E20" s="124">
        <f t="shared" si="0"/>
        <v>0</v>
      </c>
      <c r="F20" s="124">
        <v>0</v>
      </c>
      <c r="G20" s="124">
        <v>0</v>
      </c>
      <c r="H20" s="403"/>
      <c r="I20" s="405"/>
      <c r="J20" s="34"/>
      <c r="K20" s="35"/>
      <c r="L20" s="36"/>
      <c r="O20" s="112"/>
      <c r="P20" s="112"/>
      <c r="Q20" s="112"/>
    </row>
    <row r="21" spans="1:17" s="32" customFormat="1" ht="23.25" customHeight="1">
      <c r="A21" s="400" t="s">
        <v>297</v>
      </c>
      <c r="B21" s="216" t="s">
        <v>17</v>
      </c>
      <c r="C21" s="324" t="s">
        <v>470</v>
      </c>
      <c r="D21" s="33">
        <v>1</v>
      </c>
      <c r="E21" s="124">
        <f t="shared" si="0"/>
        <v>52250000</v>
      </c>
      <c r="F21" s="124">
        <v>14250000</v>
      </c>
      <c r="G21" s="124">
        <v>38000000</v>
      </c>
      <c r="H21" s="402">
        <v>44562</v>
      </c>
      <c r="I21" s="404">
        <v>44926</v>
      </c>
      <c r="J21" s="34"/>
      <c r="K21" s="35"/>
      <c r="L21" s="36"/>
      <c r="O21" s="112"/>
      <c r="P21" s="112"/>
      <c r="Q21" s="112"/>
    </row>
    <row r="22" spans="1:17" s="32" customFormat="1" ht="23.25" customHeight="1">
      <c r="A22" s="442"/>
      <c r="B22" s="216" t="s">
        <v>18</v>
      </c>
      <c r="C22" s="324"/>
      <c r="D22" s="147"/>
      <c r="E22" s="124">
        <f t="shared" si="0"/>
        <v>0</v>
      </c>
      <c r="F22" s="124">
        <v>0</v>
      </c>
      <c r="G22" s="124">
        <v>0</v>
      </c>
      <c r="H22" s="403"/>
      <c r="I22" s="405"/>
      <c r="J22" s="34"/>
      <c r="K22" s="35"/>
      <c r="L22" s="36"/>
      <c r="O22" s="112"/>
      <c r="P22" s="112"/>
      <c r="Q22" s="112"/>
    </row>
    <row r="23" spans="1:17" s="32" customFormat="1" ht="23.25" customHeight="1">
      <c r="A23" s="400" t="s">
        <v>557</v>
      </c>
      <c r="B23" s="216" t="s">
        <v>17</v>
      </c>
      <c r="C23" s="324" t="s">
        <v>426</v>
      </c>
      <c r="D23" s="33">
        <v>27</v>
      </c>
      <c r="E23" s="124">
        <f t="shared" si="0"/>
        <v>36000000</v>
      </c>
      <c r="F23" s="124">
        <v>7200000</v>
      </c>
      <c r="G23" s="124">
        <v>28800000</v>
      </c>
      <c r="H23" s="402">
        <v>44562</v>
      </c>
      <c r="I23" s="404">
        <v>44926</v>
      </c>
      <c r="J23" s="34"/>
      <c r="K23" s="35"/>
      <c r="L23" s="36"/>
      <c r="O23" s="112"/>
      <c r="P23" s="112"/>
      <c r="Q23" s="112"/>
    </row>
    <row r="24" spans="1:17" s="32" customFormat="1" ht="23.25" customHeight="1">
      <c r="A24" s="442"/>
      <c r="B24" s="216" t="s">
        <v>18</v>
      </c>
      <c r="C24" s="324"/>
      <c r="D24" s="33"/>
      <c r="E24" s="124">
        <f t="shared" si="0"/>
        <v>0</v>
      </c>
      <c r="F24" s="124">
        <v>0</v>
      </c>
      <c r="G24" s="124">
        <v>0</v>
      </c>
      <c r="H24" s="403"/>
      <c r="I24" s="405"/>
      <c r="J24" s="34"/>
      <c r="K24" s="35"/>
      <c r="L24" s="36"/>
      <c r="O24" s="112"/>
      <c r="P24" s="112"/>
      <c r="Q24" s="112"/>
    </row>
    <row r="25" spans="1:17" s="32" customFormat="1" ht="23.25" customHeight="1">
      <c r="A25" s="445" t="s">
        <v>298</v>
      </c>
      <c r="B25" s="216" t="s">
        <v>17</v>
      </c>
      <c r="C25" s="324" t="s">
        <v>427</v>
      </c>
      <c r="D25" s="37">
        <v>1</v>
      </c>
      <c r="E25" s="124">
        <f t="shared" si="0"/>
        <v>83737865</v>
      </c>
      <c r="F25" s="124">
        <v>8245406</v>
      </c>
      <c r="G25" s="124">
        <v>75492459</v>
      </c>
      <c r="H25" s="402">
        <v>44562</v>
      </c>
      <c r="I25" s="404">
        <v>44926</v>
      </c>
      <c r="J25" s="34"/>
      <c r="K25" s="35"/>
      <c r="L25" s="36"/>
      <c r="O25" s="112"/>
      <c r="P25" s="112"/>
      <c r="Q25" s="112"/>
    </row>
    <row r="26" spans="1:17" s="32" customFormat="1" ht="23.25" customHeight="1">
      <c r="A26" s="446"/>
      <c r="B26" s="216" t="s">
        <v>18</v>
      </c>
      <c r="C26" s="324"/>
      <c r="D26" s="37"/>
      <c r="E26" s="124">
        <f t="shared" si="0"/>
        <v>0</v>
      </c>
      <c r="F26" s="124">
        <v>0</v>
      </c>
      <c r="G26" s="124">
        <v>0</v>
      </c>
      <c r="H26" s="403"/>
      <c r="I26" s="405"/>
      <c r="J26" s="34"/>
      <c r="K26" s="35"/>
      <c r="L26" s="36"/>
      <c r="O26" s="112"/>
      <c r="P26" s="112"/>
      <c r="Q26" s="112"/>
    </row>
    <row r="27" spans="1:17" s="32" customFormat="1" ht="23.25" customHeight="1">
      <c r="A27" s="445" t="s">
        <v>299</v>
      </c>
      <c r="B27" s="216" t="s">
        <v>17</v>
      </c>
      <c r="C27" s="313" t="s">
        <v>428</v>
      </c>
      <c r="D27" s="37">
        <v>1</v>
      </c>
      <c r="E27" s="124">
        <f t="shared" si="0"/>
        <v>43500000</v>
      </c>
      <c r="F27" s="124">
        <v>43500000</v>
      </c>
      <c r="G27" s="124">
        <v>0</v>
      </c>
      <c r="H27" s="402">
        <v>44562</v>
      </c>
      <c r="I27" s="404">
        <v>44926</v>
      </c>
      <c r="J27" s="34"/>
      <c r="K27" s="35"/>
      <c r="L27" s="36"/>
      <c r="O27" s="112"/>
      <c r="P27" s="112"/>
      <c r="Q27" s="112"/>
    </row>
    <row r="28" spans="1:17" s="32" customFormat="1" ht="23.25" customHeight="1">
      <c r="A28" s="446"/>
      <c r="B28" s="216" t="s">
        <v>18</v>
      </c>
      <c r="C28" s="313"/>
      <c r="D28" s="37"/>
      <c r="E28" s="124">
        <f t="shared" si="0"/>
        <v>0</v>
      </c>
      <c r="F28" s="124">
        <v>0</v>
      </c>
      <c r="G28" s="124">
        <v>0</v>
      </c>
      <c r="H28" s="403"/>
      <c r="I28" s="405"/>
      <c r="J28" s="34"/>
      <c r="K28" s="35"/>
      <c r="L28" s="36"/>
      <c r="O28" s="112"/>
      <c r="P28" s="112"/>
      <c r="Q28" s="112"/>
    </row>
    <row r="29" spans="1:17" s="32" customFormat="1" ht="23.25" customHeight="1">
      <c r="A29" s="445" t="s">
        <v>558</v>
      </c>
      <c r="B29" s="216" t="s">
        <v>17</v>
      </c>
      <c r="C29" s="324" t="s">
        <v>429</v>
      </c>
      <c r="D29" s="33">
        <v>27</v>
      </c>
      <c r="E29" s="124">
        <f t="shared" si="0"/>
        <v>36000000</v>
      </c>
      <c r="F29" s="124">
        <v>7200000</v>
      </c>
      <c r="G29" s="124">
        <v>28800000</v>
      </c>
      <c r="H29" s="402">
        <v>44562</v>
      </c>
      <c r="I29" s="404">
        <v>44926</v>
      </c>
      <c r="J29" s="34"/>
      <c r="K29" s="35"/>
      <c r="L29" s="36"/>
      <c r="O29" s="112"/>
      <c r="P29" s="112"/>
      <c r="Q29" s="112"/>
    </row>
    <row r="30" spans="1:17" s="32" customFormat="1" ht="23.25" customHeight="1">
      <c r="A30" s="446"/>
      <c r="B30" s="216" t="s">
        <v>18</v>
      </c>
      <c r="C30" s="324"/>
      <c r="D30" s="98"/>
      <c r="E30" s="124">
        <f t="shared" si="0"/>
        <v>0</v>
      </c>
      <c r="F30" s="124">
        <v>0</v>
      </c>
      <c r="G30" s="124">
        <v>0</v>
      </c>
      <c r="H30" s="403"/>
      <c r="I30" s="405"/>
      <c r="J30" s="34"/>
      <c r="K30" s="35"/>
      <c r="L30" s="36"/>
      <c r="O30" s="112"/>
      <c r="P30" s="112"/>
      <c r="Q30" s="112"/>
    </row>
    <row r="31" spans="1:17" ht="23.25" customHeight="1">
      <c r="A31" s="445" t="s">
        <v>494</v>
      </c>
      <c r="B31" s="216" t="s">
        <v>17</v>
      </c>
      <c r="C31" s="313" t="s">
        <v>430</v>
      </c>
      <c r="D31" s="23">
        <v>1</v>
      </c>
      <c r="E31" s="124">
        <f t="shared" si="0"/>
        <v>17125464</v>
      </c>
      <c r="F31" s="124">
        <v>2344209</v>
      </c>
      <c r="G31" s="124">
        <v>14781255</v>
      </c>
      <c r="H31" s="402">
        <v>44562</v>
      </c>
      <c r="I31" s="404">
        <v>44926</v>
      </c>
      <c r="J31" s="35"/>
      <c r="K31" s="35"/>
      <c r="L31" s="36"/>
    </row>
    <row r="32" spans="1:17" ht="23.25" customHeight="1">
      <c r="A32" s="446"/>
      <c r="B32" s="216" t="s">
        <v>18</v>
      </c>
      <c r="C32" s="313"/>
      <c r="D32" s="97"/>
      <c r="E32" s="124">
        <f t="shared" si="0"/>
        <v>0</v>
      </c>
      <c r="F32" s="124">
        <v>0</v>
      </c>
      <c r="G32" s="124">
        <v>0</v>
      </c>
      <c r="H32" s="403"/>
      <c r="I32" s="405"/>
      <c r="J32" s="35"/>
      <c r="K32" s="35"/>
      <c r="L32" s="36"/>
    </row>
    <row r="33" spans="1:12" ht="23.25" customHeight="1">
      <c r="A33" s="400" t="s">
        <v>559</v>
      </c>
      <c r="B33" s="216" t="s">
        <v>17</v>
      </c>
      <c r="C33" s="324" t="s">
        <v>429</v>
      </c>
      <c r="D33" s="166">
        <v>27</v>
      </c>
      <c r="E33" s="124">
        <f t="shared" si="0"/>
        <v>32400000</v>
      </c>
      <c r="F33" s="124">
        <v>0</v>
      </c>
      <c r="G33" s="124">
        <v>32400000</v>
      </c>
      <c r="H33" s="402">
        <v>44562</v>
      </c>
      <c r="I33" s="404">
        <v>44926</v>
      </c>
      <c r="J33" s="35"/>
      <c r="K33" s="35"/>
      <c r="L33" s="36"/>
    </row>
    <row r="34" spans="1:12" ht="23.25" customHeight="1">
      <c r="A34" s="442"/>
      <c r="B34" s="216" t="s">
        <v>18</v>
      </c>
      <c r="C34" s="324"/>
      <c r="D34" s="166"/>
      <c r="E34" s="124">
        <f t="shared" si="0"/>
        <v>0</v>
      </c>
      <c r="F34" s="124">
        <v>0</v>
      </c>
      <c r="G34" s="124">
        <v>0</v>
      </c>
      <c r="H34" s="403"/>
      <c r="I34" s="405"/>
      <c r="J34" s="35"/>
      <c r="K34" s="35"/>
      <c r="L34" s="36"/>
    </row>
    <row r="35" spans="1:12" ht="23.25" customHeight="1">
      <c r="A35" s="400" t="s">
        <v>296</v>
      </c>
      <c r="B35" s="216" t="s">
        <v>17</v>
      </c>
      <c r="C35" s="324" t="s">
        <v>471</v>
      </c>
      <c r="D35" s="166">
        <v>2</v>
      </c>
      <c r="E35" s="124">
        <f t="shared" ref="E35:E38" si="1">F35+G35</f>
        <v>0</v>
      </c>
      <c r="F35" s="124">
        <v>0</v>
      </c>
      <c r="G35" s="124">
        <v>0</v>
      </c>
      <c r="H35" s="402">
        <v>44562</v>
      </c>
      <c r="I35" s="404">
        <v>44926</v>
      </c>
      <c r="J35" s="35"/>
      <c r="K35" s="35"/>
      <c r="L35" s="36"/>
    </row>
    <row r="36" spans="1:12" ht="23.25" customHeight="1">
      <c r="A36" s="401"/>
      <c r="B36" s="216" t="s">
        <v>18</v>
      </c>
      <c r="C36" s="324"/>
      <c r="D36" s="166"/>
      <c r="E36" s="124">
        <f t="shared" si="1"/>
        <v>0</v>
      </c>
      <c r="F36" s="124">
        <v>0</v>
      </c>
      <c r="G36" s="124">
        <v>0</v>
      </c>
      <c r="H36" s="403"/>
      <c r="I36" s="405"/>
      <c r="J36" s="35"/>
      <c r="K36" s="35"/>
      <c r="L36" s="36"/>
    </row>
    <row r="37" spans="1:12" ht="23.25" customHeight="1">
      <c r="A37" s="400" t="s">
        <v>521</v>
      </c>
      <c r="B37" s="216" t="s">
        <v>17</v>
      </c>
      <c r="C37" s="267" t="s">
        <v>541</v>
      </c>
      <c r="D37" s="166">
        <v>2</v>
      </c>
      <c r="E37" s="124">
        <f t="shared" si="1"/>
        <v>0</v>
      </c>
      <c r="F37" s="124">
        <v>0</v>
      </c>
      <c r="G37" s="124">
        <v>0</v>
      </c>
      <c r="H37" s="402">
        <v>44562</v>
      </c>
      <c r="I37" s="404">
        <v>44926</v>
      </c>
      <c r="J37" s="35"/>
      <c r="K37" s="35"/>
      <c r="L37" s="36"/>
    </row>
    <row r="38" spans="1:12" ht="23.25" customHeight="1">
      <c r="A38" s="401"/>
      <c r="B38" s="216" t="s">
        <v>18</v>
      </c>
      <c r="C38" s="268"/>
      <c r="D38" s="166"/>
      <c r="E38" s="124">
        <f t="shared" si="1"/>
        <v>0</v>
      </c>
      <c r="F38" s="124">
        <v>0</v>
      </c>
      <c r="G38" s="124">
        <v>0</v>
      </c>
      <c r="H38" s="403"/>
      <c r="I38" s="405"/>
      <c r="J38" s="35"/>
      <c r="K38" s="35"/>
      <c r="L38" s="36"/>
    </row>
    <row r="39" spans="1:12" ht="23.25" customHeight="1">
      <c r="A39" s="400" t="s">
        <v>300</v>
      </c>
      <c r="B39" s="216" t="s">
        <v>17</v>
      </c>
      <c r="C39" s="267" t="s">
        <v>431</v>
      </c>
      <c r="D39" s="166">
        <v>3</v>
      </c>
      <c r="E39" s="124">
        <f t="shared" si="0"/>
        <v>8000000</v>
      </c>
      <c r="F39" s="124">
        <v>0</v>
      </c>
      <c r="G39" s="124">
        <v>8000000</v>
      </c>
      <c r="H39" s="402">
        <v>44562</v>
      </c>
      <c r="I39" s="404">
        <v>44926</v>
      </c>
      <c r="J39" s="35"/>
      <c r="K39" s="35"/>
      <c r="L39" s="36"/>
    </row>
    <row r="40" spans="1:12" ht="23.25" customHeight="1">
      <c r="A40" s="442"/>
      <c r="B40" s="216" t="s">
        <v>18</v>
      </c>
      <c r="C40" s="268"/>
      <c r="D40" s="166"/>
      <c r="E40" s="124">
        <f t="shared" si="0"/>
        <v>0</v>
      </c>
      <c r="F40" s="124">
        <v>0</v>
      </c>
      <c r="G40" s="124">
        <v>0</v>
      </c>
      <c r="H40" s="403"/>
      <c r="I40" s="405"/>
      <c r="J40" s="35"/>
      <c r="K40" s="35"/>
      <c r="L40" s="36"/>
    </row>
    <row r="41" spans="1:12" ht="30.75" customHeight="1">
      <c r="A41" s="400" t="s">
        <v>301</v>
      </c>
      <c r="B41" s="216" t="s">
        <v>17</v>
      </c>
      <c r="C41" s="267" t="s">
        <v>431</v>
      </c>
      <c r="D41" s="166">
        <v>3000</v>
      </c>
      <c r="E41" s="124">
        <f t="shared" si="0"/>
        <v>3000000</v>
      </c>
      <c r="F41" s="124">
        <v>0</v>
      </c>
      <c r="G41" s="124">
        <v>3000000</v>
      </c>
      <c r="H41" s="402">
        <v>44562</v>
      </c>
      <c r="I41" s="404">
        <v>44926</v>
      </c>
      <c r="J41" s="35"/>
      <c r="K41" s="35"/>
      <c r="L41" s="36"/>
    </row>
    <row r="42" spans="1:12" ht="30.75" customHeight="1">
      <c r="A42" s="442"/>
      <c r="B42" s="216" t="s">
        <v>18</v>
      </c>
      <c r="C42" s="268"/>
      <c r="D42" s="166"/>
      <c r="E42" s="124">
        <f t="shared" si="0"/>
        <v>0</v>
      </c>
      <c r="F42" s="124">
        <v>0</v>
      </c>
      <c r="G42" s="124">
        <v>0</v>
      </c>
      <c r="H42" s="403"/>
      <c r="I42" s="405"/>
      <c r="J42" s="35"/>
      <c r="K42" s="35"/>
      <c r="L42" s="36"/>
    </row>
    <row r="43" spans="1:12" ht="28.5" customHeight="1">
      <c r="A43" s="445" t="s">
        <v>302</v>
      </c>
      <c r="B43" s="216" t="s">
        <v>17</v>
      </c>
      <c r="C43" s="267" t="s">
        <v>432</v>
      </c>
      <c r="D43" s="166">
        <v>8</v>
      </c>
      <c r="E43" s="124">
        <f t="shared" si="0"/>
        <v>15000000</v>
      </c>
      <c r="F43" s="124">
        <v>0</v>
      </c>
      <c r="G43" s="124">
        <v>15000000</v>
      </c>
      <c r="H43" s="402">
        <v>44562</v>
      </c>
      <c r="I43" s="404">
        <v>44926</v>
      </c>
      <c r="J43" s="35"/>
      <c r="K43" s="35"/>
      <c r="L43" s="36"/>
    </row>
    <row r="44" spans="1:12" ht="28.5" customHeight="1">
      <c r="A44" s="446"/>
      <c r="B44" s="216" t="s">
        <v>18</v>
      </c>
      <c r="C44" s="268"/>
      <c r="D44" s="166"/>
      <c r="E44" s="124">
        <f t="shared" si="0"/>
        <v>0</v>
      </c>
      <c r="F44" s="124">
        <v>0</v>
      </c>
      <c r="G44" s="124">
        <v>0</v>
      </c>
      <c r="H44" s="403"/>
      <c r="I44" s="405"/>
      <c r="J44" s="35"/>
      <c r="K44" s="35"/>
      <c r="L44" s="36"/>
    </row>
    <row r="45" spans="1:12" ht="23.25" customHeight="1">
      <c r="A45" s="445" t="s">
        <v>303</v>
      </c>
      <c r="B45" s="216" t="s">
        <v>17</v>
      </c>
      <c r="C45" s="267" t="s">
        <v>432</v>
      </c>
      <c r="D45" s="166">
        <v>8</v>
      </c>
      <c r="E45" s="124">
        <f t="shared" si="0"/>
        <v>15000000</v>
      </c>
      <c r="F45" s="124">
        <v>0</v>
      </c>
      <c r="G45" s="124">
        <v>15000000</v>
      </c>
      <c r="H45" s="402">
        <v>44562</v>
      </c>
      <c r="I45" s="404">
        <v>44926</v>
      </c>
      <c r="J45" s="35"/>
      <c r="K45" s="35"/>
      <c r="L45" s="36"/>
    </row>
    <row r="46" spans="1:12" ht="23.25" customHeight="1">
      <c r="A46" s="446"/>
      <c r="B46" s="216" t="s">
        <v>18</v>
      </c>
      <c r="C46" s="268"/>
      <c r="D46" s="166"/>
      <c r="E46" s="124">
        <f t="shared" si="0"/>
        <v>0</v>
      </c>
      <c r="F46" s="124">
        <v>0</v>
      </c>
      <c r="G46" s="124">
        <v>0</v>
      </c>
      <c r="H46" s="403"/>
      <c r="I46" s="405"/>
      <c r="J46" s="35"/>
      <c r="K46" s="35"/>
      <c r="L46" s="36"/>
    </row>
    <row r="47" spans="1:12" ht="23.25" customHeight="1">
      <c r="A47" s="400" t="s">
        <v>304</v>
      </c>
      <c r="B47" s="216" t="s">
        <v>17</v>
      </c>
      <c r="C47" s="267" t="s">
        <v>433</v>
      </c>
      <c r="D47" s="166">
        <v>2</v>
      </c>
      <c r="E47" s="124">
        <f t="shared" si="0"/>
        <v>7000000</v>
      </c>
      <c r="F47" s="124">
        <v>0</v>
      </c>
      <c r="G47" s="124">
        <v>7000000</v>
      </c>
      <c r="H47" s="402">
        <v>44562</v>
      </c>
      <c r="I47" s="404">
        <v>44926</v>
      </c>
      <c r="J47" s="35"/>
      <c r="K47" s="35"/>
      <c r="L47" s="36"/>
    </row>
    <row r="48" spans="1:12" ht="23.25" customHeight="1">
      <c r="A48" s="442"/>
      <c r="B48" s="216" t="s">
        <v>18</v>
      </c>
      <c r="C48" s="268"/>
      <c r="D48" s="166"/>
      <c r="E48" s="124">
        <f t="shared" si="0"/>
        <v>0</v>
      </c>
      <c r="F48" s="124">
        <v>0</v>
      </c>
      <c r="G48" s="124">
        <v>0</v>
      </c>
      <c r="H48" s="403"/>
      <c r="I48" s="405"/>
      <c r="J48" s="35"/>
      <c r="K48" s="35"/>
      <c r="L48" s="36"/>
    </row>
    <row r="49" spans="1:12" ht="23.25" customHeight="1">
      <c r="A49" s="400" t="s">
        <v>305</v>
      </c>
      <c r="B49" s="216" t="s">
        <v>17</v>
      </c>
      <c r="C49" s="267" t="s">
        <v>433</v>
      </c>
      <c r="D49" s="166">
        <v>2</v>
      </c>
      <c r="E49" s="124">
        <f t="shared" si="0"/>
        <v>8000000</v>
      </c>
      <c r="F49" s="124">
        <v>0</v>
      </c>
      <c r="G49" s="124">
        <v>8000000</v>
      </c>
      <c r="H49" s="402">
        <v>44562</v>
      </c>
      <c r="I49" s="404">
        <v>44926</v>
      </c>
      <c r="J49" s="35"/>
      <c r="K49" s="35"/>
      <c r="L49" s="36"/>
    </row>
    <row r="50" spans="1:12" ht="23.25" customHeight="1">
      <c r="A50" s="442"/>
      <c r="B50" s="216" t="s">
        <v>18</v>
      </c>
      <c r="C50" s="268"/>
      <c r="D50" s="166"/>
      <c r="E50" s="124">
        <f t="shared" si="0"/>
        <v>0</v>
      </c>
      <c r="F50" s="124">
        <v>0</v>
      </c>
      <c r="G50" s="124">
        <v>0</v>
      </c>
      <c r="H50" s="403"/>
      <c r="I50" s="405"/>
      <c r="J50" s="35"/>
      <c r="K50" s="35"/>
      <c r="L50" s="36"/>
    </row>
    <row r="51" spans="1:12" ht="23.25" customHeight="1">
      <c r="A51" s="400" t="s">
        <v>306</v>
      </c>
      <c r="B51" s="216" t="s">
        <v>17</v>
      </c>
      <c r="C51" s="267" t="s">
        <v>433</v>
      </c>
      <c r="D51" s="166">
        <v>1</v>
      </c>
      <c r="E51" s="124">
        <f t="shared" si="0"/>
        <v>4000000</v>
      </c>
      <c r="F51" s="124">
        <v>0</v>
      </c>
      <c r="G51" s="124">
        <v>4000000</v>
      </c>
      <c r="H51" s="402">
        <v>44562</v>
      </c>
      <c r="I51" s="404">
        <v>44926</v>
      </c>
      <c r="J51" s="35"/>
      <c r="K51" s="35"/>
      <c r="L51" s="36"/>
    </row>
    <row r="52" spans="1:12" ht="23.25" customHeight="1">
      <c r="A52" s="442"/>
      <c r="B52" s="216" t="s">
        <v>18</v>
      </c>
      <c r="C52" s="268"/>
      <c r="D52" s="166"/>
      <c r="E52" s="124">
        <f t="shared" si="0"/>
        <v>0</v>
      </c>
      <c r="F52" s="124">
        <v>0</v>
      </c>
      <c r="G52" s="124">
        <v>0</v>
      </c>
      <c r="H52" s="403"/>
      <c r="I52" s="405"/>
      <c r="J52" s="35"/>
      <c r="K52" s="35"/>
      <c r="L52" s="36"/>
    </row>
    <row r="53" spans="1:12" ht="23.25" customHeight="1">
      <c r="A53" s="400" t="s">
        <v>307</v>
      </c>
      <c r="B53" s="167" t="s">
        <v>17</v>
      </c>
      <c r="C53" s="324" t="s">
        <v>434</v>
      </c>
      <c r="D53" s="166">
        <v>2</v>
      </c>
      <c r="E53" s="125">
        <f>+F53+G53</f>
        <v>40000000</v>
      </c>
      <c r="F53" s="124">
        <v>0</v>
      </c>
      <c r="G53" s="124">
        <v>40000000</v>
      </c>
      <c r="H53" s="402">
        <v>44562</v>
      </c>
      <c r="I53" s="404">
        <v>44926</v>
      </c>
      <c r="J53" s="35"/>
      <c r="K53" s="35"/>
      <c r="L53" s="36"/>
    </row>
    <row r="54" spans="1:12" ht="23.25" customHeight="1">
      <c r="A54" s="442"/>
      <c r="B54" s="167" t="s">
        <v>18</v>
      </c>
      <c r="C54" s="324"/>
      <c r="D54" s="166"/>
      <c r="E54" s="125">
        <f t="shared" ref="E54:E90" si="2">+F54+G54</f>
        <v>0</v>
      </c>
      <c r="F54" s="124">
        <v>0</v>
      </c>
      <c r="G54" s="124">
        <v>0</v>
      </c>
      <c r="H54" s="403"/>
      <c r="I54" s="405"/>
      <c r="J54" s="35"/>
      <c r="K54" s="35"/>
      <c r="L54" s="36"/>
    </row>
    <row r="55" spans="1:12" ht="23.25" customHeight="1">
      <c r="A55" s="393" t="s">
        <v>65</v>
      </c>
      <c r="B55" s="167" t="s">
        <v>17</v>
      </c>
      <c r="C55" s="324" t="s">
        <v>435</v>
      </c>
      <c r="D55" s="166">
        <v>27</v>
      </c>
      <c r="E55" s="125">
        <f t="shared" si="2"/>
        <v>64800000</v>
      </c>
      <c r="F55" s="124">
        <v>12338231</v>
      </c>
      <c r="G55" s="124">
        <v>52461769</v>
      </c>
      <c r="H55" s="402">
        <v>44562</v>
      </c>
      <c r="I55" s="404">
        <v>44926</v>
      </c>
      <c r="J55" s="35"/>
      <c r="K55" s="35"/>
      <c r="L55" s="36"/>
    </row>
    <row r="56" spans="1:12" ht="23.25" customHeight="1">
      <c r="A56" s="394"/>
      <c r="B56" s="167" t="s">
        <v>18</v>
      </c>
      <c r="C56" s="324"/>
      <c r="D56" s="166"/>
      <c r="E56" s="125">
        <f t="shared" si="2"/>
        <v>0</v>
      </c>
      <c r="F56" s="124">
        <v>0</v>
      </c>
      <c r="G56" s="124">
        <v>0</v>
      </c>
      <c r="H56" s="403"/>
      <c r="I56" s="405"/>
      <c r="J56" s="35"/>
      <c r="K56" s="35"/>
      <c r="L56" s="36"/>
    </row>
    <row r="57" spans="1:12" ht="23.25" customHeight="1">
      <c r="A57" s="406" t="s">
        <v>308</v>
      </c>
      <c r="B57" s="167" t="s">
        <v>17</v>
      </c>
      <c r="C57" s="324" t="s">
        <v>436</v>
      </c>
      <c r="D57" s="166">
        <v>27</v>
      </c>
      <c r="E57" s="125">
        <f t="shared" si="2"/>
        <v>32400000</v>
      </c>
      <c r="F57" s="124">
        <v>0</v>
      </c>
      <c r="G57" s="124">
        <v>32400000</v>
      </c>
      <c r="H57" s="402">
        <v>44562</v>
      </c>
      <c r="I57" s="404">
        <v>44926</v>
      </c>
      <c r="J57" s="35"/>
      <c r="K57" s="35"/>
      <c r="L57" s="36"/>
    </row>
    <row r="58" spans="1:12" ht="23.25" customHeight="1">
      <c r="A58" s="407"/>
      <c r="B58" s="167" t="s">
        <v>18</v>
      </c>
      <c r="C58" s="324"/>
      <c r="D58" s="166"/>
      <c r="E58" s="125">
        <f t="shared" si="2"/>
        <v>0</v>
      </c>
      <c r="F58" s="124">
        <v>0</v>
      </c>
      <c r="G58" s="124">
        <v>0</v>
      </c>
      <c r="H58" s="403"/>
      <c r="I58" s="405"/>
      <c r="J58" s="35"/>
      <c r="K58" s="35"/>
      <c r="L58" s="36"/>
    </row>
    <row r="59" spans="1:12" ht="23.25" customHeight="1">
      <c r="A59" s="408" t="s">
        <v>66</v>
      </c>
      <c r="B59" s="167" t="s">
        <v>17</v>
      </c>
      <c r="C59" s="324" t="s">
        <v>436</v>
      </c>
      <c r="D59" s="166">
        <v>27</v>
      </c>
      <c r="E59" s="125">
        <f t="shared" si="2"/>
        <v>16200000</v>
      </c>
      <c r="F59" s="124">
        <v>0</v>
      </c>
      <c r="G59" s="124">
        <v>16200000</v>
      </c>
      <c r="H59" s="402">
        <v>44562</v>
      </c>
      <c r="I59" s="404">
        <v>44926</v>
      </c>
      <c r="J59" s="35"/>
      <c r="K59" s="35"/>
      <c r="L59" s="36"/>
    </row>
    <row r="60" spans="1:12" ht="23.25" customHeight="1">
      <c r="A60" s="409"/>
      <c r="B60" s="167" t="s">
        <v>18</v>
      </c>
      <c r="C60" s="324"/>
      <c r="D60" s="166"/>
      <c r="E60" s="125">
        <f t="shared" si="2"/>
        <v>0</v>
      </c>
      <c r="F60" s="124">
        <v>0</v>
      </c>
      <c r="G60" s="124">
        <v>0</v>
      </c>
      <c r="H60" s="403"/>
      <c r="I60" s="405"/>
      <c r="J60" s="35"/>
      <c r="K60" s="35"/>
      <c r="L60" s="36"/>
    </row>
    <row r="61" spans="1:12" ht="23.25" customHeight="1">
      <c r="A61" s="408" t="s">
        <v>560</v>
      </c>
      <c r="B61" s="167" t="s">
        <v>17</v>
      </c>
      <c r="C61" s="324" t="s">
        <v>545</v>
      </c>
      <c r="D61" s="166">
        <v>8</v>
      </c>
      <c r="E61" s="125">
        <f t="shared" si="2"/>
        <v>74650000</v>
      </c>
      <c r="F61" s="124">
        <v>47650000</v>
      </c>
      <c r="G61" s="124">
        <v>27000000</v>
      </c>
      <c r="H61" s="402">
        <v>44562</v>
      </c>
      <c r="I61" s="404">
        <v>44926</v>
      </c>
      <c r="J61" s="35"/>
      <c r="K61" s="35"/>
      <c r="L61" s="36"/>
    </row>
    <row r="62" spans="1:12" ht="23.25" customHeight="1">
      <c r="A62" s="409"/>
      <c r="B62" s="167" t="s">
        <v>18</v>
      </c>
      <c r="C62" s="324"/>
      <c r="D62" s="166"/>
      <c r="E62" s="125">
        <f t="shared" si="2"/>
        <v>0</v>
      </c>
      <c r="F62" s="125">
        <f t="shared" ref="F62" si="3">+G62+H62</f>
        <v>0</v>
      </c>
      <c r="G62" s="125">
        <f t="shared" ref="G62" si="4">+H62+I62</f>
        <v>0</v>
      </c>
      <c r="H62" s="403"/>
      <c r="I62" s="405"/>
      <c r="J62" s="35"/>
      <c r="K62" s="35"/>
      <c r="L62" s="36"/>
    </row>
    <row r="63" spans="1:12" ht="23.25" customHeight="1">
      <c r="A63" s="416" t="s">
        <v>535</v>
      </c>
      <c r="B63" s="167" t="s">
        <v>17</v>
      </c>
      <c r="C63" s="267" t="s">
        <v>437</v>
      </c>
      <c r="D63" s="212">
        <v>1</v>
      </c>
      <c r="E63" s="125">
        <f t="shared" si="2"/>
        <v>0</v>
      </c>
      <c r="F63" s="124">
        <v>0</v>
      </c>
      <c r="G63" s="124">
        <v>0</v>
      </c>
      <c r="H63" s="402">
        <v>44562</v>
      </c>
      <c r="I63" s="404">
        <v>44926</v>
      </c>
      <c r="J63" s="35"/>
      <c r="K63" s="35"/>
      <c r="L63" s="36"/>
    </row>
    <row r="64" spans="1:12" ht="23.25" customHeight="1">
      <c r="A64" s="417"/>
      <c r="B64" s="167" t="s">
        <v>18</v>
      </c>
      <c r="C64" s="268"/>
      <c r="D64" s="212"/>
      <c r="E64" s="125">
        <f t="shared" si="2"/>
        <v>0</v>
      </c>
      <c r="F64" s="124">
        <v>0</v>
      </c>
      <c r="G64" s="124">
        <v>0</v>
      </c>
      <c r="H64" s="403"/>
      <c r="I64" s="405"/>
      <c r="J64" s="35"/>
      <c r="K64" s="35"/>
      <c r="L64" s="36"/>
    </row>
    <row r="65" spans="1:12" ht="23.25" customHeight="1">
      <c r="A65" s="412" t="s">
        <v>67</v>
      </c>
      <c r="B65" s="167" t="s">
        <v>17</v>
      </c>
      <c r="C65" s="434" t="s">
        <v>396</v>
      </c>
      <c r="D65" s="212">
        <v>3</v>
      </c>
      <c r="E65" s="125">
        <f t="shared" si="2"/>
        <v>20000000</v>
      </c>
      <c r="F65" s="124">
        <v>0</v>
      </c>
      <c r="G65" s="124">
        <v>20000000</v>
      </c>
      <c r="H65" s="402">
        <v>44562</v>
      </c>
      <c r="I65" s="404">
        <v>44926</v>
      </c>
      <c r="J65" s="35"/>
      <c r="K65" s="35"/>
      <c r="L65" s="36"/>
    </row>
    <row r="66" spans="1:12" ht="23.25" customHeight="1">
      <c r="A66" s="413"/>
      <c r="B66" s="167" t="s">
        <v>18</v>
      </c>
      <c r="C66" s="435"/>
      <c r="D66" s="212"/>
      <c r="E66" s="125">
        <f t="shared" si="2"/>
        <v>0</v>
      </c>
      <c r="F66" s="124">
        <v>0</v>
      </c>
      <c r="G66" s="124">
        <v>0</v>
      </c>
      <c r="H66" s="403"/>
      <c r="I66" s="405"/>
      <c r="J66" s="35"/>
      <c r="K66" s="35"/>
      <c r="L66" s="36"/>
    </row>
    <row r="67" spans="1:12" ht="23.25" customHeight="1">
      <c r="A67" s="414" t="s">
        <v>538</v>
      </c>
      <c r="B67" s="87" t="s">
        <v>17</v>
      </c>
      <c r="C67" s="313" t="s">
        <v>438</v>
      </c>
      <c r="D67" s="49">
        <v>3800</v>
      </c>
      <c r="E67" s="125">
        <f t="shared" si="2"/>
        <v>70000000</v>
      </c>
      <c r="F67" s="124">
        <v>0</v>
      </c>
      <c r="G67" s="124">
        <v>70000000</v>
      </c>
      <c r="H67" s="402">
        <v>44562</v>
      </c>
      <c r="I67" s="404">
        <v>44926</v>
      </c>
      <c r="J67" s="35"/>
      <c r="K67" s="35"/>
      <c r="L67" s="36"/>
    </row>
    <row r="68" spans="1:12" ht="23.25" customHeight="1">
      <c r="A68" s="415"/>
      <c r="B68" s="87" t="s">
        <v>18</v>
      </c>
      <c r="C68" s="313"/>
      <c r="D68" s="49"/>
      <c r="E68" s="125">
        <f t="shared" si="2"/>
        <v>0</v>
      </c>
      <c r="F68" s="124">
        <v>0</v>
      </c>
      <c r="G68" s="124">
        <v>0</v>
      </c>
      <c r="H68" s="403"/>
      <c r="I68" s="405"/>
      <c r="J68" s="35"/>
      <c r="K68" s="35"/>
      <c r="L68" s="36"/>
    </row>
    <row r="69" spans="1:12" ht="23.25" customHeight="1">
      <c r="A69" s="418" t="s">
        <v>309</v>
      </c>
      <c r="B69" s="87" t="s">
        <v>17</v>
      </c>
      <c r="C69" s="313" t="s">
        <v>465</v>
      </c>
      <c r="D69" s="73">
        <v>70</v>
      </c>
      <c r="E69" s="125">
        <f t="shared" si="2"/>
        <v>28800000</v>
      </c>
      <c r="F69" s="124">
        <v>28800000</v>
      </c>
      <c r="G69" s="124">
        <v>0</v>
      </c>
      <c r="H69" s="402">
        <v>44562</v>
      </c>
      <c r="I69" s="404">
        <v>44926</v>
      </c>
      <c r="J69" s="35"/>
      <c r="K69" s="35"/>
      <c r="L69" s="36"/>
    </row>
    <row r="70" spans="1:12" ht="23.25" customHeight="1">
      <c r="A70" s="418"/>
      <c r="B70" s="87" t="s">
        <v>18</v>
      </c>
      <c r="C70" s="313"/>
      <c r="D70" s="73"/>
      <c r="E70" s="125">
        <f t="shared" si="2"/>
        <v>0</v>
      </c>
      <c r="F70" s="124">
        <v>0</v>
      </c>
      <c r="G70" s="124">
        <v>0</v>
      </c>
      <c r="H70" s="403"/>
      <c r="I70" s="405"/>
      <c r="J70" s="35"/>
      <c r="K70" s="35"/>
      <c r="L70" s="36"/>
    </row>
    <row r="71" spans="1:12" ht="19.5" customHeight="1">
      <c r="A71" s="418" t="s">
        <v>310</v>
      </c>
      <c r="B71" s="87" t="s">
        <v>17</v>
      </c>
      <c r="C71" s="313" t="s">
        <v>439</v>
      </c>
      <c r="D71" s="49">
        <v>27</v>
      </c>
      <c r="E71" s="125">
        <f t="shared" si="2"/>
        <v>9600000</v>
      </c>
      <c r="F71" s="124">
        <v>9600000</v>
      </c>
      <c r="G71" s="124">
        <v>0</v>
      </c>
      <c r="H71" s="402">
        <v>44562</v>
      </c>
      <c r="I71" s="404">
        <v>44926</v>
      </c>
      <c r="J71" s="39"/>
      <c r="K71" s="39"/>
      <c r="L71" s="40"/>
    </row>
    <row r="72" spans="1:12" ht="18" customHeight="1">
      <c r="A72" s="418"/>
      <c r="B72" s="87" t="s">
        <v>18</v>
      </c>
      <c r="C72" s="313"/>
      <c r="D72" s="49"/>
      <c r="E72" s="125">
        <f t="shared" si="2"/>
        <v>0</v>
      </c>
      <c r="F72" s="124">
        <v>0</v>
      </c>
      <c r="G72" s="124">
        <v>0</v>
      </c>
      <c r="H72" s="403"/>
      <c r="I72" s="405"/>
      <c r="J72" s="39"/>
      <c r="K72" s="39"/>
      <c r="L72" s="40"/>
    </row>
    <row r="73" spans="1:12" ht="18" customHeight="1">
      <c r="A73" s="400" t="s">
        <v>495</v>
      </c>
      <c r="B73" s="87" t="s">
        <v>17</v>
      </c>
      <c r="C73" s="327" t="s">
        <v>507</v>
      </c>
      <c r="D73" s="49">
        <v>20</v>
      </c>
      <c r="E73" s="125">
        <f>+F73+G73</f>
        <v>9600000</v>
      </c>
      <c r="F73" s="124">
        <v>9600000</v>
      </c>
      <c r="G73" s="124">
        <v>0</v>
      </c>
      <c r="H73" s="402">
        <v>44562</v>
      </c>
      <c r="I73" s="404">
        <v>44926</v>
      </c>
      <c r="J73" s="39"/>
      <c r="K73" s="39"/>
      <c r="L73" s="56"/>
    </row>
    <row r="74" spans="1:12" ht="18" customHeight="1">
      <c r="A74" s="442"/>
      <c r="B74" s="87" t="s">
        <v>18</v>
      </c>
      <c r="C74" s="328"/>
      <c r="D74" s="49"/>
      <c r="E74" s="125">
        <f>+F74+G74</f>
        <v>0</v>
      </c>
      <c r="F74" s="124">
        <v>0</v>
      </c>
      <c r="G74" s="124">
        <v>0</v>
      </c>
      <c r="H74" s="403"/>
      <c r="I74" s="405"/>
      <c r="J74" s="39"/>
      <c r="K74" s="39"/>
      <c r="L74" s="56"/>
    </row>
    <row r="75" spans="1:12" ht="18" customHeight="1">
      <c r="A75" s="400" t="s">
        <v>496</v>
      </c>
      <c r="B75" s="87" t="s">
        <v>17</v>
      </c>
      <c r="C75" s="327" t="s">
        <v>507</v>
      </c>
      <c r="D75" s="49">
        <v>20</v>
      </c>
      <c r="E75" s="125">
        <f>+F75+G75</f>
        <v>9600000</v>
      </c>
      <c r="F75" s="124">
        <v>9600000</v>
      </c>
      <c r="G75" s="124">
        <v>0</v>
      </c>
      <c r="H75" s="402">
        <v>44562</v>
      </c>
      <c r="I75" s="404">
        <v>44926</v>
      </c>
      <c r="J75" s="39"/>
      <c r="K75" s="39"/>
      <c r="L75" s="56"/>
    </row>
    <row r="76" spans="1:12" ht="18" customHeight="1">
      <c r="A76" s="442"/>
      <c r="B76" s="87" t="s">
        <v>18</v>
      </c>
      <c r="C76" s="328"/>
      <c r="D76" s="49"/>
      <c r="E76" s="125">
        <f>+F76+G76</f>
        <v>0</v>
      </c>
      <c r="F76" s="124">
        <v>0</v>
      </c>
      <c r="G76" s="124">
        <v>0</v>
      </c>
      <c r="H76" s="403"/>
      <c r="I76" s="405"/>
      <c r="J76" s="39"/>
      <c r="K76" s="39"/>
      <c r="L76" s="56"/>
    </row>
    <row r="77" spans="1:12" ht="18" customHeight="1">
      <c r="A77" s="400" t="s">
        <v>70</v>
      </c>
      <c r="B77" s="87" t="s">
        <v>17</v>
      </c>
      <c r="C77" s="313" t="s">
        <v>440</v>
      </c>
      <c r="D77" s="50">
        <v>3</v>
      </c>
      <c r="E77" s="125">
        <f t="shared" si="2"/>
        <v>212450000</v>
      </c>
      <c r="F77" s="124">
        <v>212450000</v>
      </c>
      <c r="G77" s="124">
        <v>0</v>
      </c>
      <c r="H77" s="402">
        <v>44562</v>
      </c>
      <c r="I77" s="404">
        <v>44926</v>
      </c>
      <c r="J77" s="39"/>
      <c r="K77" s="39"/>
      <c r="L77" s="56"/>
    </row>
    <row r="78" spans="1:12" ht="18" customHeight="1">
      <c r="A78" s="442"/>
      <c r="B78" s="87" t="s">
        <v>18</v>
      </c>
      <c r="C78" s="313"/>
      <c r="D78" s="49"/>
      <c r="E78" s="125">
        <f t="shared" si="2"/>
        <v>0</v>
      </c>
      <c r="F78" s="124">
        <v>0</v>
      </c>
      <c r="G78" s="124">
        <v>0</v>
      </c>
      <c r="H78" s="403"/>
      <c r="I78" s="405"/>
      <c r="J78" s="39"/>
      <c r="K78" s="39"/>
      <c r="L78" s="56"/>
    </row>
    <row r="79" spans="1:12" ht="18" customHeight="1">
      <c r="A79" s="418" t="s">
        <v>69</v>
      </c>
      <c r="B79" s="87" t="s">
        <v>17</v>
      </c>
      <c r="C79" s="313" t="s">
        <v>441</v>
      </c>
      <c r="D79" s="49">
        <v>10</v>
      </c>
      <c r="E79" s="125">
        <f t="shared" si="2"/>
        <v>0</v>
      </c>
      <c r="F79" s="124">
        <v>0</v>
      </c>
      <c r="G79" s="124">
        <v>0</v>
      </c>
      <c r="H79" s="402">
        <v>44562</v>
      </c>
      <c r="I79" s="404">
        <v>44926</v>
      </c>
      <c r="J79" s="39"/>
      <c r="K79" s="39"/>
      <c r="L79" s="56"/>
    </row>
    <row r="80" spans="1:12" ht="18" customHeight="1">
      <c r="A80" s="418"/>
      <c r="B80" s="87" t="s">
        <v>18</v>
      </c>
      <c r="C80" s="313"/>
      <c r="D80" s="49"/>
      <c r="E80" s="125">
        <f t="shared" si="2"/>
        <v>0</v>
      </c>
      <c r="F80" s="124">
        <v>0</v>
      </c>
      <c r="G80" s="124">
        <v>0</v>
      </c>
      <c r="H80" s="403"/>
      <c r="I80" s="405"/>
      <c r="J80" s="39"/>
      <c r="K80" s="39"/>
      <c r="L80" s="56"/>
    </row>
    <row r="81" spans="1:12" ht="18" customHeight="1">
      <c r="A81" s="418" t="s">
        <v>497</v>
      </c>
      <c r="B81" s="87" t="s">
        <v>17</v>
      </c>
      <c r="C81" s="313" t="s">
        <v>442</v>
      </c>
      <c r="D81" s="49">
        <v>600</v>
      </c>
      <c r="E81" s="125">
        <f t="shared" si="2"/>
        <v>0</v>
      </c>
      <c r="F81" s="124">
        <v>0</v>
      </c>
      <c r="G81" s="124">
        <v>0</v>
      </c>
      <c r="H81" s="402">
        <v>44562</v>
      </c>
      <c r="I81" s="404">
        <v>44926</v>
      </c>
      <c r="J81" s="39"/>
      <c r="K81" s="39"/>
      <c r="L81" s="56"/>
    </row>
    <row r="82" spans="1:12" ht="18" customHeight="1">
      <c r="A82" s="418"/>
      <c r="B82" s="87" t="s">
        <v>18</v>
      </c>
      <c r="C82" s="313"/>
      <c r="D82" s="49"/>
      <c r="E82" s="125">
        <f t="shared" si="2"/>
        <v>0</v>
      </c>
      <c r="F82" s="124">
        <v>0</v>
      </c>
      <c r="G82" s="124">
        <v>0</v>
      </c>
      <c r="H82" s="403"/>
      <c r="I82" s="405"/>
      <c r="J82" s="39"/>
      <c r="K82" s="39"/>
      <c r="L82" s="56"/>
    </row>
    <row r="83" spans="1:12" ht="18" customHeight="1">
      <c r="A83" s="410" t="s">
        <v>68</v>
      </c>
      <c r="B83" s="87" t="s">
        <v>17</v>
      </c>
      <c r="C83" s="313" t="s">
        <v>443</v>
      </c>
      <c r="D83" s="49">
        <v>1</v>
      </c>
      <c r="E83" s="125">
        <f t="shared" si="2"/>
        <v>0</v>
      </c>
      <c r="F83" s="124">
        <v>0</v>
      </c>
      <c r="G83" s="124">
        <v>0</v>
      </c>
      <c r="H83" s="402">
        <v>44562</v>
      </c>
      <c r="I83" s="404">
        <v>44926</v>
      </c>
      <c r="J83" s="39"/>
      <c r="K83" s="39"/>
      <c r="L83" s="56"/>
    </row>
    <row r="84" spans="1:12" ht="18" customHeight="1">
      <c r="A84" s="411"/>
      <c r="B84" s="87" t="s">
        <v>18</v>
      </c>
      <c r="C84" s="313"/>
      <c r="D84" s="49"/>
      <c r="E84" s="125">
        <f t="shared" si="2"/>
        <v>0</v>
      </c>
      <c r="F84" s="124">
        <v>0</v>
      </c>
      <c r="G84" s="124">
        <v>0</v>
      </c>
      <c r="H84" s="403"/>
      <c r="I84" s="405"/>
      <c r="J84" s="39"/>
      <c r="K84" s="39"/>
      <c r="L84" s="56"/>
    </row>
    <row r="85" spans="1:12" ht="18" customHeight="1">
      <c r="A85" s="410" t="s">
        <v>311</v>
      </c>
      <c r="B85" s="87" t="s">
        <v>17</v>
      </c>
      <c r="C85" s="313" t="s">
        <v>444</v>
      </c>
      <c r="D85" s="50">
        <v>130</v>
      </c>
      <c r="E85" s="125">
        <f t="shared" si="2"/>
        <v>80000000</v>
      </c>
      <c r="F85" s="124">
        <v>0</v>
      </c>
      <c r="G85" s="124">
        <v>80000000</v>
      </c>
      <c r="H85" s="402">
        <v>44562</v>
      </c>
      <c r="I85" s="404">
        <v>44926</v>
      </c>
      <c r="J85" s="39"/>
      <c r="K85" s="39"/>
      <c r="L85" s="56"/>
    </row>
    <row r="86" spans="1:12" ht="18" customHeight="1">
      <c r="A86" s="411"/>
      <c r="B86" s="87" t="s">
        <v>18</v>
      </c>
      <c r="C86" s="313"/>
      <c r="D86" s="49"/>
      <c r="E86" s="125">
        <f t="shared" si="2"/>
        <v>0</v>
      </c>
      <c r="F86" s="124">
        <v>0</v>
      </c>
      <c r="G86" s="124">
        <v>0</v>
      </c>
      <c r="H86" s="403"/>
      <c r="I86" s="405"/>
      <c r="J86" s="39"/>
      <c r="K86" s="39"/>
      <c r="L86" s="56"/>
    </row>
    <row r="87" spans="1:12" ht="18" customHeight="1">
      <c r="A87" s="418" t="s">
        <v>312</v>
      </c>
      <c r="B87" s="87" t="s">
        <v>17</v>
      </c>
      <c r="C87" s="327" t="s">
        <v>445</v>
      </c>
      <c r="D87" s="49">
        <v>60</v>
      </c>
      <c r="E87" s="125">
        <f t="shared" si="2"/>
        <v>43555220</v>
      </c>
      <c r="F87" s="124">
        <v>0</v>
      </c>
      <c r="G87" s="124">
        <v>43555220</v>
      </c>
      <c r="H87" s="402">
        <v>44562</v>
      </c>
      <c r="I87" s="404">
        <v>44926</v>
      </c>
      <c r="J87" s="39"/>
      <c r="K87" s="39"/>
      <c r="L87" s="56"/>
    </row>
    <row r="88" spans="1:12" ht="18" customHeight="1">
      <c r="A88" s="418"/>
      <c r="B88" s="87" t="s">
        <v>18</v>
      </c>
      <c r="C88" s="328"/>
      <c r="D88" s="49"/>
      <c r="E88" s="125">
        <f t="shared" si="2"/>
        <v>0</v>
      </c>
      <c r="F88" s="124">
        <v>0</v>
      </c>
      <c r="G88" s="124">
        <v>0</v>
      </c>
      <c r="H88" s="403"/>
      <c r="I88" s="405"/>
      <c r="J88" s="39"/>
      <c r="K88" s="39"/>
      <c r="L88" s="56"/>
    </row>
    <row r="89" spans="1:12" ht="18" customHeight="1">
      <c r="A89" s="443" t="s">
        <v>313</v>
      </c>
      <c r="B89" s="87" t="s">
        <v>17</v>
      </c>
      <c r="C89" s="327" t="s">
        <v>446</v>
      </c>
      <c r="D89" s="49">
        <v>150</v>
      </c>
      <c r="E89" s="125">
        <f t="shared" si="2"/>
        <v>0</v>
      </c>
      <c r="F89" s="124">
        <v>0</v>
      </c>
      <c r="G89" s="124">
        <v>0</v>
      </c>
      <c r="H89" s="402">
        <v>44562</v>
      </c>
      <c r="I89" s="404">
        <v>44926</v>
      </c>
      <c r="J89" s="39"/>
      <c r="K89" s="39"/>
      <c r="L89" s="56"/>
    </row>
    <row r="90" spans="1:12" ht="18" customHeight="1">
      <c r="A90" s="444"/>
      <c r="B90" s="87" t="s">
        <v>18</v>
      </c>
      <c r="C90" s="328"/>
      <c r="D90" s="49"/>
      <c r="E90" s="125">
        <f t="shared" si="2"/>
        <v>0</v>
      </c>
      <c r="F90" s="124">
        <v>0</v>
      </c>
      <c r="G90" s="124">
        <v>0</v>
      </c>
      <c r="H90" s="403"/>
      <c r="I90" s="405"/>
      <c r="J90" s="39"/>
      <c r="K90" s="39"/>
      <c r="L90" s="56"/>
    </row>
    <row r="91" spans="1:12" ht="18" customHeight="1">
      <c r="A91" s="419" t="s">
        <v>31</v>
      </c>
      <c r="B91" s="55" t="s">
        <v>17</v>
      </c>
      <c r="C91" s="421" t="s">
        <v>19</v>
      </c>
      <c r="D91" s="173">
        <f t="shared" ref="D91:G92" si="5">+D17+D19+D21+D23+D25+D27+D29+D31+D33+D35+D37+D39+D41+D43+D45+D47+D49+D51+D53+D55+D57+D59+D61+D63+D65+D67+D69+D71+D77+D73+D75+D79+D81+D83+D85+D87+D89</f>
        <v>8132</v>
      </c>
      <c r="E91" s="173">
        <f t="shared" si="5"/>
        <v>1108668549</v>
      </c>
      <c r="F91" s="173">
        <f t="shared" si="5"/>
        <v>412777846</v>
      </c>
      <c r="G91" s="173">
        <f t="shared" si="5"/>
        <v>695890703</v>
      </c>
      <c r="H91" s="41"/>
      <c r="I91" s="41"/>
      <c r="J91" s="39"/>
      <c r="K91" s="39"/>
      <c r="L91" s="56"/>
    </row>
    <row r="92" spans="1:12" ht="18" customHeight="1">
      <c r="A92" s="420"/>
      <c r="B92" s="55" t="s">
        <v>18</v>
      </c>
      <c r="C92" s="422"/>
      <c r="D92" s="173">
        <f t="shared" si="5"/>
        <v>0</v>
      </c>
      <c r="E92" s="173">
        <f t="shared" si="5"/>
        <v>0</v>
      </c>
      <c r="F92" s="173">
        <f t="shared" si="5"/>
        <v>0</v>
      </c>
      <c r="G92" s="173">
        <f t="shared" si="5"/>
        <v>0</v>
      </c>
      <c r="H92" s="41"/>
      <c r="I92" s="41"/>
      <c r="J92" s="39"/>
      <c r="K92" s="39"/>
      <c r="L92" s="56"/>
    </row>
    <row r="93" spans="1:12" ht="35.1" customHeight="1">
      <c r="A93" s="54" t="s">
        <v>20</v>
      </c>
      <c r="B93" s="436" t="s">
        <v>21</v>
      </c>
      <c r="C93" s="437"/>
      <c r="D93" s="438"/>
      <c r="E93" s="16" t="s">
        <v>87</v>
      </c>
      <c r="F93" s="55" t="s">
        <v>88</v>
      </c>
      <c r="G93" s="55" t="s">
        <v>89</v>
      </c>
      <c r="H93" s="439" t="s">
        <v>22</v>
      </c>
      <c r="I93" s="440"/>
      <c r="J93" s="440"/>
      <c r="K93" s="440"/>
      <c r="L93" s="441"/>
    </row>
    <row r="94" spans="1:12" ht="27" customHeight="1">
      <c r="A94" s="102" t="s">
        <v>180</v>
      </c>
      <c r="B94" s="275" t="s">
        <v>187</v>
      </c>
      <c r="C94" s="275"/>
      <c r="D94" s="275"/>
      <c r="E94" s="103" t="s">
        <v>197</v>
      </c>
      <c r="F94" s="218">
        <v>27</v>
      </c>
      <c r="G94" s="172"/>
      <c r="H94" s="431" t="s">
        <v>47</v>
      </c>
      <c r="I94" s="431"/>
      <c r="J94" s="431"/>
      <c r="K94" s="431"/>
      <c r="L94" s="431"/>
    </row>
    <row r="95" spans="1:12" ht="36.75" customHeight="1">
      <c r="A95" s="102" t="s">
        <v>181</v>
      </c>
      <c r="B95" s="275" t="s">
        <v>188</v>
      </c>
      <c r="C95" s="275"/>
      <c r="D95" s="275"/>
      <c r="E95" s="103" t="s">
        <v>198</v>
      </c>
      <c r="F95" s="218">
        <v>1</v>
      </c>
      <c r="G95" s="172"/>
      <c r="H95" s="431"/>
      <c r="I95" s="431"/>
      <c r="J95" s="431"/>
      <c r="K95" s="431"/>
      <c r="L95" s="431"/>
    </row>
    <row r="96" spans="1:12" ht="35.1" customHeight="1">
      <c r="A96" s="102" t="s">
        <v>182</v>
      </c>
      <c r="B96" s="275" t="s">
        <v>189</v>
      </c>
      <c r="C96" s="275"/>
      <c r="D96" s="275"/>
      <c r="E96" s="103" t="s">
        <v>198</v>
      </c>
      <c r="F96" s="218">
        <v>1</v>
      </c>
      <c r="G96" s="172"/>
      <c r="H96" s="431"/>
      <c r="I96" s="431"/>
      <c r="J96" s="431"/>
      <c r="K96" s="431"/>
      <c r="L96" s="431"/>
    </row>
    <row r="97" spans="1:12" ht="30" customHeight="1">
      <c r="A97" s="102" t="s">
        <v>183</v>
      </c>
      <c r="B97" s="275" t="s">
        <v>190</v>
      </c>
      <c r="C97" s="275"/>
      <c r="D97" s="275"/>
      <c r="E97" s="103" t="s">
        <v>197</v>
      </c>
      <c r="F97" s="218">
        <v>27</v>
      </c>
      <c r="G97" s="172"/>
      <c r="H97" s="431" t="s">
        <v>32</v>
      </c>
      <c r="I97" s="431"/>
      <c r="J97" s="431"/>
      <c r="K97" s="431"/>
      <c r="L97" s="431"/>
    </row>
    <row r="98" spans="1:12" ht="35.1" customHeight="1">
      <c r="A98" s="102" t="s">
        <v>124</v>
      </c>
      <c r="B98" s="275" t="s">
        <v>191</v>
      </c>
      <c r="C98" s="275"/>
      <c r="D98" s="275"/>
      <c r="E98" s="103" t="s">
        <v>199</v>
      </c>
      <c r="F98" s="217">
        <v>1</v>
      </c>
      <c r="G98" s="172"/>
      <c r="H98" s="431"/>
      <c r="I98" s="431"/>
      <c r="J98" s="431"/>
      <c r="K98" s="431"/>
      <c r="L98" s="431"/>
    </row>
    <row r="99" spans="1:12" ht="22.5" customHeight="1">
      <c r="A99" s="102" t="s">
        <v>184</v>
      </c>
      <c r="B99" s="275" t="s">
        <v>192</v>
      </c>
      <c r="C99" s="275"/>
      <c r="D99" s="275"/>
      <c r="E99" s="103" t="s">
        <v>200</v>
      </c>
      <c r="F99" s="218">
        <v>1</v>
      </c>
      <c r="G99" s="172"/>
      <c r="H99" s="432" t="s">
        <v>550</v>
      </c>
      <c r="I99" s="432"/>
      <c r="J99" s="432"/>
      <c r="K99" s="432"/>
      <c r="L99" s="432"/>
    </row>
    <row r="100" spans="1:12" ht="26.25" customHeight="1">
      <c r="A100" s="102" t="s">
        <v>185</v>
      </c>
      <c r="B100" s="275" t="s">
        <v>193</v>
      </c>
      <c r="C100" s="275"/>
      <c r="D100" s="275"/>
      <c r="E100" s="103" t="s">
        <v>197</v>
      </c>
      <c r="F100" s="218">
        <v>27</v>
      </c>
      <c r="G100" s="172"/>
      <c r="H100" s="432"/>
      <c r="I100" s="432"/>
      <c r="J100" s="432"/>
      <c r="K100" s="432"/>
      <c r="L100" s="432"/>
    </row>
    <row r="101" spans="1:12" ht="18.75" customHeight="1">
      <c r="A101" s="102" t="s">
        <v>186</v>
      </c>
      <c r="B101" s="275" t="s">
        <v>194</v>
      </c>
      <c r="C101" s="275"/>
      <c r="D101" s="275"/>
      <c r="E101" s="103" t="s">
        <v>201</v>
      </c>
      <c r="F101" s="218">
        <v>5</v>
      </c>
      <c r="G101" s="172"/>
      <c r="H101" s="432"/>
      <c r="I101" s="432"/>
      <c r="J101" s="432"/>
      <c r="K101" s="432"/>
      <c r="L101" s="432"/>
    </row>
    <row r="102" spans="1:12" ht="18" customHeight="1">
      <c r="A102" s="102" t="s">
        <v>186</v>
      </c>
      <c r="B102" s="275" t="s">
        <v>195</v>
      </c>
      <c r="C102" s="275"/>
      <c r="D102" s="275"/>
      <c r="E102" s="103" t="s">
        <v>197</v>
      </c>
      <c r="F102" s="218">
        <v>27</v>
      </c>
      <c r="G102" s="172"/>
      <c r="H102" s="431" t="s">
        <v>509</v>
      </c>
      <c r="I102" s="431"/>
      <c r="J102" s="431"/>
      <c r="K102" s="431"/>
      <c r="L102" s="431"/>
    </row>
    <row r="103" spans="1:12" ht="74.25" customHeight="1">
      <c r="A103" s="102" t="s">
        <v>114</v>
      </c>
      <c r="B103" s="275" t="s">
        <v>196</v>
      </c>
      <c r="C103" s="275"/>
      <c r="D103" s="275"/>
      <c r="E103" s="103" t="s">
        <v>202</v>
      </c>
      <c r="F103" s="218">
        <v>0.75</v>
      </c>
      <c r="G103" s="172"/>
      <c r="H103" s="431"/>
      <c r="I103" s="431"/>
      <c r="J103" s="431"/>
      <c r="K103" s="431"/>
      <c r="L103" s="431"/>
    </row>
    <row r="104" spans="1:12" ht="24" customHeight="1">
      <c r="A104" s="102" t="s">
        <v>181</v>
      </c>
      <c r="B104" s="275" t="s">
        <v>213</v>
      </c>
      <c r="C104" s="275"/>
      <c r="D104" s="275"/>
      <c r="E104" s="103" t="s">
        <v>197</v>
      </c>
      <c r="F104" s="218">
        <v>27</v>
      </c>
      <c r="G104" s="172"/>
      <c r="H104" s="100"/>
      <c r="I104" s="100"/>
      <c r="J104" s="100"/>
      <c r="K104" s="100"/>
      <c r="L104" s="100"/>
    </row>
    <row r="105" spans="1:12" ht="24" customHeight="1">
      <c r="A105" s="102" t="s">
        <v>203</v>
      </c>
      <c r="B105" s="275" t="s">
        <v>214</v>
      </c>
      <c r="C105" s="275"/>
      <c r="D105" s="275"/>
      <c r="E105" s="103" t="s">
        <v>176</v>
      </c>
      <c r="F105" s="218">
        <v>1</v>
      </c>
      <c r="G105" s="172"/>
      <c r="H105" s="100"/>
      <c r="I105" s="100"/>
      <c r="J105" s="100"/>
      <c r="K105" s="100"/>
      <c r="L105" s="100"/>
    </row>
    <row r="106" spans="1:12" ht="24" customHeight="1">
      <c r="A106" s="102" t="s">
        <v>204</v>
      </c>
      <c r="B106" s="275" t="s">
        <v>215</v>
      </c>
      <c r="C106" s="275"/>
      <c r="D106" s="275"/>
      <c r="E106" s="103" t="s">
        <v>197</v>
      </c>
      <c r="F106" s="218">
        <v>27</v>
      </c>
      <c r="G106" s="172"/>
      <c r="H106" s="100"/>
      <c r="I106" s="100"/>
      <c r="J106" s="100"/>
      <c r="K106" s="100"/>
      <c r="L106" s="100"/>
    </row>
    <row r="107" spans="1:12" ht="24" customHeight="1">
      <c r="A107" s="102" t="s">
        <v>205</v>
      </c>
      <c r="B107" s="275" t="s">
        <v>216</v>
      </c>
      <c r="C107" s="275"/>
      <c r="D107" s="275"/>
      <c r="E107" s="103" t="s">
        <v>197</v>
      </c>
      <c r="F107" s="218">
        <v>27</v>
      </c>
      <c r="G107" s="172"/>
      <c r="H107" s="100"/>
      <c r="I107" s="100"/>
      <c r="J107" s="100"/>
      <c r="K107" s="100"/>
      <c r="L107" s="100"/>
    </row>
    <row r="108" spans="1:12" ht="24" customHeight="1">
      <c r="A108" s="102" t="s">
        <v>206</v>
      </c>
      <c r="B108" s="275" t="s">
        <v>217</v>
      </c>
      <c r="C108" s="275"/>
      <c r="D108" s="275"/>
      <c r="E108" s="103" t="s">
        <v>227</v>
      </c>
      <c r="F108" s="218">
        <v>600</v>
      </c>
      <c r="G108" s="172"/>
      <c r="H108" s="100"/>
      <c r="I108" s="100"/>
      <c r="J108" s="100"/>
      <c r="K108" s="100"/>
      <c r="L108" s="100"/>
    </row>
    <row r="109" spans="1:12" ht="24" customHeight="1">
      <c r="A109" s="102" t="s">
        <v>207</v>
      </c>
      <c r="B109" s="275" t="s">
        <v>218</v>
      </c>
      <c r="C109" s="275"/>
      <c r="D109" s="275"/>
      <c r="E109" s="103" t="s">
        <v>228</v>
      </c>
      <c r="F109" s="218">
        <v>10</v>
      </c>
      <c r="G109" s="172"/>
      <c r="H109" s="100"/>
      <c r="I109" s="100"/>
      <c r="J109" s="100"/>
      <c r="K109" s="100"/>
      <c r="L109" s="100"/>
    </row>
    <row r="110" spans="1:12" ht="24" customHeight="1">
      <c r="A110" s="102" t="s">
        <v>206</v>
      </c>
      <c r="B110" s="275" t="s">
        <v>219</v>
      </c>
      <c r="C110" s="275"/>
      <c r="D110" s="275"/>
      <c r="E110" s="103" t="s">
        <v>229</v>
      </c>
      <c r="F110" s="218">
        <v>1</v>
      </c>
      <c r="G110" s="172"/>
      <c r="H110" s="100"/>
      <c r="I110" s="100"/>
      <c r="J110" s="100"/>
      <c r="K110" s="100"/>
      <c r="L110" s="100"/>
    </row>
    <row r="111" spans="1:12" ht="24" customHeight="1">
      <c r="A111" s="102" t="s">
        <v>208</v>
      </c>
      <c r="B111" s="275" t="s">
        <v>220</v>
      </c>
      <c r="C111" s="275"/>
      <c r="D111" s="275"/>
      <c r="E111" s="104" t="s">
        <v>230</v>
      </c>
      <c r="F111" s="218">
        <v>1</v>
      </c>
      <c r="G111" s="172"/>
      <c r="H111" s="100"/>
      <c r="I111" s="100"/>
      <c r="J111" s="100"/>
      <c r="K111" s="100"/>
      <c r="L111" s="100"/>
    </row>
    <row r="112" spans="1:12" ht="24" customHeight="1">
      <c r="A112" s="102" t="s">
        <v>209</v>
      </c>
      <c r="B112" s="433" t="s">
        <v>221</v>
      </c>
      <c r="C112" s="433"/>
      <c r="D112" s="433"/>
      <c r="E112" s="103" t="s">
        <v>231</v>
      </c>
      <c r="F112" s="218">
        <v>100</v>
      </c>
      <c r="G112" s="172"/>
      <c r="H112" s="100"/>
      <c r="I112" s="100"/>
      <c r="J112" s="100"/>
      <c r="K112" s="100"/>
      <c r="L112" s="100"/>
    </row>
    <row r="113" spans="1:13" ht="24" customHeight="1">
      <c r="A113" s="102" t="s">
        <v>210</v>
      </c>
      <c r="B113" s="275" t="s">
        <v>222</v>
      </c>
      <c r="C113" s="275"/>
      <c r="D113" s="275"/>
      <c r="E113" s="103" t="s">
        <v>176</v>
      </c>
      <c r="F113" s="218">
        <v>1</v>
      </c>
      <c r="G113" s="172"/>
      <c r="H113" s="100"/>
      <c r="I113" s="100"/>
      <c r="J113" s="100"/>
      <c r="K113" s="100"/>
      <c r="L113" s="100"/>
    </row>
    <row r="114" spans="1:13" ht="24" customHeight="1">
      <c r="A114" s="102" t="s">
        <v>208</v>
      </c>
      <c r="B114" s="275" t="s">
        <v>223</v>
      </c>
      <c r="C114" s="275"/>
      <c r="D114" s="275"/>
      <c r="E114" s="103" t="s">
        <v>232</v>
      </c>
      <c r="F114" s="218">
        <v>27</v>
      </c>
      <c r="G114" s="172"/>
      <c r="H114" s="100"/>
      <c r="I114" s="100"/>
      <c r="J114" s="100"/>
      <c r="K114" s="100"/>
      <c r="L114" s="100"/>
    </row>
    <row r="115" spans="1:13" ht="24" customHeight="1">
      <c r="A115" s="102" t="s">
        <v>208</v>
      </c>
      <c r="B115" s="275" t="s">
        <v>224</v>
      </c>
      <c r="C115" s="275"/>
      <c r="D115" s="275"/>
      <c r="E115" s="103" t="s">
        <v>233</v>
      </c>
      <c r="F115" s="218">
        <v>1</v>
      </c>
      <c r="G115" s="172"/>
      <c r="H115" s="100"/>
      <c r="I115" s="100"/>
      <c r="J115" s="100"/>
      <c r="K115" s="100"/>
      <c r="L115" s="100"/>
    </row>
    <row r="116" spans="1:13" ht="24" customHeight="1">
      <c r="A116" s="102" t="s">
        <v>211</v>
      </c>
      <c r="B116" s="275" t="s">
        <v>225</v>
      </c>
      <c r="C116" s="275"/>
      <c r="D116" s="275"/>
      <c r="E116" s="103" t="s">
        <v>197</v>
      </c>
      <c r="F116" s="218">
        <v>27</v>
      </c>
      <c r="G116" s="172"/>
      <c r="H116" s="100"/>
      <c r="I116" s="100"/>
      <c r="J116" s="100"/>
      <c r="K116" s="100"/>
      <c r="L116" s="100"/>
    </row>
    <row r="117" spans="1:13" ht="24" customHeight="1">
      <c r="A117" s="102" t="s">
        <v>212</v>
      </c>
      <c r="B117" s="275" t="s">
        <v>226</v>
      </c>
      <c r="C117" s="275"/>
      <c r="D117" s="275"/>
      <c r="E117" s="103" t="s">
        <v>234</v>
      </c>
      <c r="F117" s="218">
        <v>1</v>
      </c>
      <c r="G117" s="172"/>
      <c r="H117" s="100"/>
      <c r="I117" s="100"/>
      <c r="J117" s="100"/>
      <c r="K117" s="100"/>
      <c r="L117" s="100"/>
    </row>
    <row r="118" spans="1:13" ht="25.5" customHeight="1">
      <c r="A118" s="430" t="s">
        <v>532</v>
      </c>
      <c r="B118" s="430"/>
      <c r="C118" s="430"/>
      <c r="D118" s="430"/>
      <c r="E118" s="430"/>
      <c r="F118" s="430"/>
      <c r="G118" s="430"/>
      <c r="H118" s="430"/>
      <c r="I118" s="430"/>
      <c r="J118" s="430"/>
      <c r="K118" s="430"/>
      <c r="L118" s="430"/>
      <c r="M118" s="205"/>
    </row>
    <row r="130" spans="1:1" ht="29.25" customHeight="1">
      <c r="A130" s="42"/>
    </row>
  </sheetData>
  <protectedRanges>
    <protectedRange sqref="C25:C26 C29:C30 C33:C34" name="Rango1_1_1_1_1_1_1"/>
    <protectedRange sqref="C17:C18" name="Rango1_1_1_1_1_1_1_1"/>
    <protectedRange sqref="C19:C24" name="Rango1_1_1_1_1_1_1_2"/>
    <protectedRange sqref="D67:D90" name="Rango1_1_1_1_2_1_1_7"/>
    <protectedRange sqref="A53:A54" name="Rango1_2_2_18_1_1"/>
    <protectedRange sqref="F62:G62 E53:E90" name="Rango2_1_1_1_3_1_1_3"/>
    <protectedRange sqref="A55:A56" name="Rango1_2_2_18_1_1_4"/>
    <protectedRange sqref="A57:A62" name="Rango1_2_2_18_1_1_6"/>
    <protectedRange sqref="A63:A64" name="Rango1_2_2_18_1_3_1"/>
    <protectedRange sqref="A65:A66" name="Rango1_2_2_18_1_1_2_2_5"/>
    <protectedRange sqref="A67:A68" name="Rango1_2_2_18_1_1_2_2_6"/>
    <protectedRange sqref="A69" name="Rango1_2_1_1_5_1_2_2"/>
    <protectedRange sqref="A81" name="Rango1_2_1_1_4_1_2_2"/>
    <protectedRange sqref="C35:C36" name="Rango1_1_1_1_1_1_1_2_1"/>
    <protectedRange sqref="C37:C38" name="Rango1_1_1_1_1_1_1_3"/>
  </protectedRanges>
  <mergeCells count="214">
    <mergeCell ref="A5:L5"/>
    <mergeCell ref="A6:L6"/>
    <mergeCell ref="A8:L8"/>
    <mergeCell ref="A9:F9"/>
    <mergeCell ref="G9:H13"/>
    <mergeCell ref="I9:K9"/>
    <mergeCell ref="A10:F10"/>
    <mergeCell ref="J10:K10"/>
    <mergeCell ref="A11:F11"/>
    <mergeCell ref="I11:L13"/>
    <mergeCell ref="A12:F12"/>
    <mergeCell ref="A13:F13"/>
    <mergeCell ref="A7:L7"/>
    <mergeCell ref="J14:L14"/>
    <mergeCell ref="J15:J16"/>
    <mergeCell ref="K15:K16"/>
    <mergeCell ref="L15:L16"/>
    <mergeCell ref="A17:A18"/>
    <mergeCell ref="C17:C18"/>
    <mergeCell ref="H17:H18"/>
    <mergeCell ref="A21:A22"/>
    <mergeCell ref="C21:C22"/>
    <mergeCell ref="H14:I15"/>
    <mergeCell ref="H21:H22"/>
    <mergeCell ref="I17:I18"/>
    <mergeCell ref="A14:A16"/>
    <mergeCell ref="B14:B16"/>
    <mergeCell ref="C14:C16"/>
    <mergeCell ref="D14:D16"/>
    <mergeCell ref="E14:E16"/>
    <mergeCell ref="F14:G15"/>
    <mergeCell ref="A19:A20"/>
    <mergeCell ref="C19:C20"/>
    <mergeCell ref="H19:H20"/>
    <mergeCell ref="I19:I20"/>
    <mergeCell ref="I21:I22"/>
    <mergeCell ref="C45:C46"/>
    <mergeCell ref="A27:A28"/>
    <mergeCell ref="C27:C28"/>
    <mergeCell ref="H27:H28"/>
    <mergeCell ref="I27:I28"/>
    <mergeCell ref="A23:A24"/>
    <mergeCell ref="C23:C24"/>
    <mergeCell ref="H23:H24"/>
    <mergeCell ref="I23:I24"/>
    <mergeCell ref="I29:I30"/>
    <mergeCell ref="A33:A34"/>
    <mergeCell ref="H33:H34"/>
    <mergeCell ref="I33:I34"/>
    <mergeCell ref="A31:A32"/>
    <mergeCell ref="C31:C32"/>
    <mergeCell ref="H31:H32"/>
    <mergeCell ref="I31:I32"/>
    <mergeCell ref="C33:C34"/>
    <mergeCell ref="A25:A26"/>
    <mergeCell ref="C25:C26"/>
    <mergeCell ref="H25:H26"/>
    <mergeCell ref="I25:I26"/>
    <mergeCell ref="C35:C36"/>
    <mergeCell ref="C37:C38"/>
    <mergeCell ref="B107:D107"/>
    <mergeCell ref="B108:D108"/>
    <mergeCell ref="A87:A88"/>
    <mergeCell ref="A89:A90"/>
    <mergeCell ref="C87:C88"/>
    <mergeCell ref="C89:C90"/>
    <mergeCell ref="A29:A30"/>
    <mergeCell ref="C29:C30"/>
    <mergeCell ref="H29:H30"/>
    <mergeCell ref="A53:A54"/>
    <mergeCell ref="C53:C54"/>
    <mergeCell ref="A55:A56"/>
    <mergeCell ref="C55:C56"/>
    <mergeCell ref="A39:A40"/>
    <mergeCell ref="A41:A42"/>
    <mergeCell ref="A43:A44"/>
    <mergeCell ref="A49:A50"/>
    <mergeCell ref="A51:A52"/>
    <mergeCell ref="C51:C52"/>
    <mergeCell ref="C47:C48"/>
    <mergeCell ref="C49:C50"/>
    <mergeCell ref="A45:A46"/>
    <mergeCell ref="A47:A48"/>
    <mergeCell ref="C39:C40"/>
    <mergeCell ref="A81:A82"/>
    <mergeCell ref="A71:A72"/>
    <mergeCell ref="A73:A74"/>
    <mergeCell ref="A75:A76"/>
    <mergeCell ref="H71:H72"/>
    <mergeCell ref="I71:I72"/>
    <mergeCell ref="A69:A70"/>
    <mergeCell ref="C69:C70"/>
    <mergeCell ref="A77:A78"/>
    <mergeCell ref="C77:C78"/>
    <mergeCell ref="B116:D116"/>
    <mergeCell ref="C65:C66"/>
    <mergeCell ref="C67:C68"/>
    <mergeCell ref="C63:C64"/>
    <mergeCell ref="C61:C62"/>
    <mergeCell ref="B117:D117"/>
    <mergeCell ref="H65:H66"/>
    <mergeCell ref="I65:I66"/>
    <mergeCell ref="H67:H68"/>
    <mergeCell ref="I67:I68"/>
    <mergeCell ref="B93:D93"/>
    <mergeCell ref="H93:L93"/>
    <mergeCell ref="H77:H78"/>
    <mergeCell ref="I77:I78"/>
    <mergeCell ref="H79:H80"/>
    <mergeCell ref="I79:I80"/>
    <mergeCell ref="H81:H82"/>
    <mergeCell ref="I81:I82"/>
    <mergeCell ref="H83:H84"/>
    <mergeCell ref="I83:I84"/>
    <mergeCell ref="H85:H86"/>
    <mergeCell ref="H63:H64"/>
    <mergeCell ref="I63:I64"/>
    <mergeCell ref="B110:D110"/>
    <mergeCell ref="A118:L118"/>
    <mergeCell ref="H94:L96"/>
    <mergeCell ref="H97:L98"/>
    <mergeCell ref="H99:L101"/>
    <mergeCell ref="H102:L103"/>
    <mergeCell ref="B94:D94"/>
    <mergeCell ref="B95:D95"/>
    <mergeCell ref="B96:D96"/>
    <mergeCell ref="B97:D97"/>
    <mergeCell ref="B98:D98"/>
    <mergeCell ref="B99:D99"/>
    <mergeCell ref="B100:D100"/>
    <mergeCell ref="B101:D101"/>
    <mergeCell ref="B102:D102"/>
    <mergeCell ref="B103:D103"/>
    <mergeCell ref="B109:D109"/>
    <mergeCell ref="B105:D105"/>
    <mergeCell ref="B106:D106"/>
    <mergeCell ref="B104:D104"/>
    <mergeCell ref="B111:D111"/>
    <mergeCell ref="B112:D112"/>
    <mergeCell ref="B113:D113"/>
    <mergeCell ref="B114:D114"/>
    <mergeCell ref="B115:D115"/>
    <mergeCell ref="A91:A92"/>
    <mergeCell ref="C91:C92"/>
    <mergeCell ref="A1:A4"/>
    <mergeCell ref="O1:P4"/>
    <mergeCell ref="B1:G2"/>
    <mergeCell ref="B3:G4"/>
    <mergeCell ref="H1:K1"/>
    <mergeCell ref="H2:K2"/>
    <mergeCell ref="H3:K3"/>
    <mergeCell ref="H4:K4"/>
    <mergeCell ref="L1:L4"/>
    <mergeCell ref="C59:C60"/>
    <mergeCell ref="H39:H40"/>
    <mergeCell ref="I39:I40"/>
    <mergeCell ref="H41:H42"/>
    <mergeCell ref="I41:I42"/>
    <mergeCell ref="H43:H44"/>
    <mergeCell ref="I43:I44"/>
    <mergeCell ref="H87:H88"/>
    <mergeCell ref="I85:I86"/>
    <mergeCell ref="C73:C74"/>
    <mergeCell ref="H73:H74"/>
    <mergeCell ref="I73:I74"/>
    <mergeCell ref="C79:C80"/>
    <mergeCell ref="I87:I88"/>
    <mergeCell ref="H89:H90"/>
    <mergeCell ref="I89:I90"/>
    <mergeCell ref="H69:H70"/>
    <mergeCell ref="I69:I70"/>
    <mergeCell ref="A59:A60"/>
    <mergeCell ref="A61:A62"/>
    <mergeCell ref="H59:H60"/>
    <mergeCell ref="I59:I60"/>
    <mergeCell ref="H61:H62"/>
    <mergeCell ref="I61:I62"/>
    <mergeCell ref="A85:A86"/>
    <mergeCell ref="C71:C72"/>
    <mergeCell ref="C75:C76"/>
    <mergeCell ref="C85:C86"/>
    <mergeCell ref="A83:A84"/>
    <mergeCell ref="C81:C82"/>
    <mergeCell ref="C83:C84"/>
    <mergeCell ref="H75:H76"/>
    <mergeCell ref="I75:I76"/>
    <mergeCell ref="A65:A66"/>
    <mergeCell ref="A67:A68"/>
    <mergeCell ref="A63:A64"/>
    <mergeCell ref="A79:A80"/>
    <mergeCell ref="A35:A36"/>
    <mergeCell ref="A37:A38"/>
    <mergeCell ref="H35:H36"/>
    <mergeCell ref="I35:I36"/>
    <mergeCell ref="H37:H38"/>
    <mergeCell ref="I37:I38"/>
    <mergeCell ref="H45:H46"/>
    <mergeCell ref="I45:I46"/>
    <mergeCell ref="H57:H58"/>
    <mergeCell ref="I57:I58"/>
    <mergeCell ref="H47:H48"/>
    <mergeCell ref="I47:I48"/>
    <mergeCell ref="H49:H50"/>
    <mergeCell ref="I49:I50"/>
    <mergeCell ref="H51:H52"/>
    <mergeCell ref="I51:I52"/>
    <mergeCell ref="H53:H54"/>
    <mergeCell ref="I53:I54"/>
    <mergeCell ref="H55:H56"/>
    <mergeCell ref="I55:I56"/>
    <mergeCell ref="A57:A58"/>
    <mergeCell ref="C57:C58"/>
    <mergeCell ref="C41:C42"/>
    <mergeCell ref="C43:C44"/>
  </mergeCells>
  <conditionalFormatting sqref="A17">
    <cfRule type="duplicateValues" dxfId="1" priority="1"/>
  </conditionalFormatting>
  <dataValidations count="2">
    <dataValidation operator="greaterThanOrEqual" allowBlank="1" showInputMessage="1" showErrorMessage="1" sqref="A17 A69 A81"/>
    <dataValidation type="decimal" operator="greaterThanOrEqual" allowBlank="1" showInputMessage="1" showErrorMessage="1" sqref="F62:G62 E53:E90">
      <formula1>0</formula1>
    </dataValidation>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81"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2048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02"/>
  <sheetViews>
    <sheetView zoomScale="55" zoomScaleNormal="55" workbookViewId="0">
      <selection activeCell="A70" sqref="A70"/>
    </sheetView>
  </sheetViews>
  <sheetFormatPr baseColWidth="10" defaultColWidth="11.42578125" defaultRowHeight="15"/>
  <cols>
    <col min="1" max="1" width="35.28515625" style="177" customWidth="1"/>
    <col min="2" max="2" width="6" style="177" customWidth="1"/>
    <col min="3" max="3" width="14.140625" style="177" customWidth="1"/>
    <col min="4" max="4" width="6.42578125" style="233" customWidth="1"/>
    <col min="5" max="5" width="19" style="177" customWidth="1"/>
    <col min="6" max="6" width="16.5703125" style="177" customWidth="1"/>
    <col min="7" max="7" width="17.140625" style="203" customWidth="1"/>
    <col min="8" max="11" width="13.42578125" style="177" customWidth="1"/>
    <col min="12" max="12" width="12.7109375" style="177" customWidth="1"/>
    <col min="13" max="13" width="14.28515625" style="177" customWidth="1"/>
    <col min="14" max="14" width="13.140625" style="177" bestFit="1" customWidth="1"/>
    <col min="15" max="15" width="17.42578125" style="177" bestFit="1" customWidth="1"/>
    <col min="16" max="16" width="10.42578125" style="204" customWidth="1"/>
    <col min="17" max="17" width="18.28515625" style="174" customWidth="1"/>
    <col min="18" max="18" width="15.7109375" style="175" hidden="1" customWidth="1"/>
    <col min="19" max="19" width="20.7109375" style="174" hidden="1" customWidth="1"/>
    <col min="20" max="20" width="17.42578125" style="176" hidden="1" customWidth="1"/>
    <col min="21" max="21" width="17.42578125" style="174" hidden="1" customWidth="1"/>
    <col min="22" max="23" width="16.42578125" style="174" hidden="1" customWidth="1"/>
    <col min="24" max="24" width="17.42578125" style="174" hidden="1" customWidth="1"/>
    <col min="25" max="26" width="20" style="174" hidden="1" customWidth="1"/>
    <col min="27" max="27" width="15.42578125" style="174" hidden="1" customWidth="1"/>
    <col min="28" max="28" width="32.140625" style="174" hidden="1" customWidth="1"/>
    <col min="29" max="29" width="19.28515625" style="174" bestFit="1" customWidth="1"/>
    <col min="30" max="60" width="11.42578125" style="174"/>
    <col min="61" max="70" width="11.42578125" style="177"/>
    <col min="71" max="16384" width="11.42578125" style="60"/>
  </cols>
  <sheetData>
    <row r="1" spans="1:70" ht="20.25">
      <c r="A1" s="484"/>
      <c r="B1" s="487" t="s">
        <v>382</v>
      </c>
      <c r="C1" s="488"/>
      <c r="D1" s="488"/>
      <c r="E1" s="488"/>
      <c r="F1" s="488"/>
      <c r="G1" s="488"/>
      <c r="H1" s="489"/>
      <c r="I1" s="493" t="s">
        <v>377</v>
      </c>
      <c r="J1" s="494"/>
      <c r="K1" s="494"/>
      <c r="L1" s="494"/>
      <c r="M1" s="494"/>
      <c r="N1" s="495"/>
      <c r="O1" s="496"/>
      <c r="P1" s="497"/>
    </row>
    <row r="2" spans="1:70" s="94" customFormat="1" ht="20.25">
      <c r="A2" s="485"/>
      <c r="B2" s="490"/>
      <c r="C2" s="491"/>
      <c r="D2" s="491"/>
      <c r="E2" s="491"/>
      <c r="F2" s="491"/>
      <c r="G2" s="491"/>
      <c r="H2" s="492"/>
      <c r="I2" s="493" t="s">
        <v>378</v>
      </c>
      <c r="J2" s="494"/>
      <c r="K2" s="494"/>
      <c r="L2" s="494"/>
      <c r="M2" s="494"/>
      <c r="N2" s="495"/>
      <c r="O2" s="498"/>
      <c r="P2" s="499"/>
      <c r="Q2" s="127"/>
      <c r="R2" s="175"/>
      <c r="S2" s="178"/>
      <c r="T2" s="179"/>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80"/>
      <c r="BJ2" s="180"/>
      <c r="BK2" s="180"/>
      <c r="BL2" s="180"/>
      <c r="BM2" s="180"/>
      <c r="BN2" s="180"/>
      <c r="BO2" s="180"/>
      <c r="BP2" s="180"/>
      <c r="BQ2" s="180"/>
      <c r="BR2" s="180"/>
    </row>
    <row r="3" spans="1:70" s="94" customFormat="1" ht="20.25">
      <c r="A3" s="485"/>
      <c r="B3" s="487" t="s">
        <v>383</v>
      </c>
      <c r="C3" s="488"/>
      <c r="D3" s="488"/>
      <c r="E3" s="488"/>
      <c r="F3" s="488"/>
      <c r="G3" s="488"/>
      <c r="H3" s="489"/>
      <c r="I3" s="493" t="s">
        <v>380</v>
      </c>
      <c r="J3" s="494"/>
      <c r="K3" s="494"/>
      <c r="L3" s="494"/>
      <c r="M3" s="494"/>
      <c r="N3" s="495"/>
      <c r="O3" s="498"/>
      <c r="P3" s="499"/>
      <c r="Q3" s="127"/>
      <c r="R3" s="175"/>
      <c r="S3" s="178"/>
      <c r="T3" s="179"/>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80"/>
      <c r="BJ3" s="180"/>
      <c r="BK3" s="180"/>
      <c r="BL3" s="180"/>
      <c r="BM3" s="180"/>
      <c r="BN3" s="180"/>
      <c r="BO3" s="180"/>
      <c r="BP3" s="180"/>
      <c r="BQ3" s="180"/>
      <c r="BR3" s="180"/>
    </row>
    <row r="4" spans="1:70" s="94" customFormat="1" ht="20.25">
      <c r="A4" s="486"/>
      <c r="B4" s="490"/>
      <c r="C4" s="491"/>
      <c r="D4" s="491"/>
      <c r="E4" s="491"/>
      <c r="F4" s="491"/>
      <c r="G4" s="491"/>
      <c r="H4" s="492"/>
      <c r="I4" s="493" t="s">
        <v>381</v>
      </c>
      <c r="J4" s="494"/>
      <c r="K4" s="494"/>
      <c r="L4" s="494"/>
      <c r="M4" s="494"/>
      <c r="N4" s="495"/>
      <c r="O4" s="500"/>
      <c r="P4" s="501"/>
      <c r="Q4" s="127"/>
      <c r="R4" s="175"/>
      <c r="S4" s="178"/>
      <c r="T4" s="179"/>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80"/>
      <c r="BJ4" s="180"/>
      <c r="BK4" s="180"/>
      <c r="BL4" s="180"/>
      <c r="BM4" s="180"/>
      <c r="BN4" s="180"/>
      <c r="BO4" s="180"/>
      <c r="BP4" s="180"/>
      <c r="BQ4" s="180"/>
      <c r="BR4" s="180"/>
    </row>
    <row r="5" spans="1:70" s="94" customFormat="1">
      <c r="A5" s="502" t="s">
        <v>34</v>
      </c>
      <c r="B5" s="503"/>
      <c r="C5" s="503"/>
      <c r="D5" s="503"/>
      <c r="E5" s="503"/>
      <c r="F5" s="503"/>
      <c r="G5" s="503"/>
      <c r="H5" s="503"/>
      <c r="I5" s="503"/>
      <c r="J5" s="503"/>
      <c r="K5" s="503"/>
      <c r="L5" s="503"/>
      <c r="M5" s="503"/>
      <c r="N5" s="503"/>
      <c r="O5" s="503"/>
      <c r="P5" s="504"/>
      <c r="Q5" s="127"/>
      <c r="R5" s="175"/>
      <c r="S5" s="178"/>
      <c r="T5" s="179"/>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80"/>
      <c r="BJ5" s="180"/>
      <c r="BK5" s="180"/>
      <c r="BL5" s="180"/>
      <c r="BM5" s="180"/>
      <c r="BN5" s="180"/>
      <c r="BO5" s="180"/>
      <c r="BP5" s="180"/>
      <c r="BQ5" s="180"/>
      <c r="BR5" s="180"/>
    </row>
    <row r="6" spans="1:70" s="94" customFormat="1">
      <c r="A6" s="232" t="s">
        <v>563</v>
      </c>
      <c r="B6" s="232"/>
      <c r="C6" s="232" t="s">
        <v>566</v>
      </c>
      <c r="D6" s="235"/>
      <c r="E6" s="232"/>
      <c r="F6" s="222"/>
      <c r="G6" s="223"/>
      <c r="H6" s="223"/>
      <c r="I6" s="223"/>
      <c r="J6" s="223"/>
      <c r="K6" s="223"/>
      <c r="L6" s="223"/>
      <c r="M6" s="223"/>
      <c r="N6" s="223"/>
      <c r="O6" s="223"/>
      <c r="P6" s="224"/>
      <c r="Q6" s="127"/>
      <c r="R6" s="175"/>
      <c r="S6" s="178"/>
      <c r="T6" s="179"/>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80"/>
      <c r="BJ6" s="180"/>
      <c r="BK6" s="180"/>
      <c r="BL6" s="180"/>
      <c r="BM6" s="180"/>
      <c r="BN6" s="180"/>
      <c r="BO6" s="180"/>
      <c r="BP6" s="180"/>
      <c r="BQ6" s="180"/>
      <c r="BR6" s="180"/>
    </row>
    <row r="7" spans="1:70" s="94" customFormat="1">
      <c r="A7" s="505" t="s">
        <v>315</v>
      </c>
      <c r="B7" s="505"/>
      <c r="C7" s="505"/>
      <c r="D7" s="505"/>
      <c r="E7" s="505"/>
      <c r="F7" s="505"/>
      <c r="G7" s="505"/>
      <c r="H7" s="505"/>
      <c r="I7" s="505"/>
      <c r="J7" s="505"/>
      <c r="K7" s="505"/>
      <c r="L7" s="505"/>
      <c r="M7" s="505"/>
      <c r="N7" s="505"/>
      <c r="O7" s="505"/>
      <c r="P7" s="505"/>
      <c r="Q7" s="128"/>
      <c r="R7" s="175"/>
      <c r="S7" s="178"/>
      <c r="T7" s="179"/>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80"/>
      <c r="BJ7" s="180"/>
      <c r="BK7" s="180"/>
      <c r="BL7" s="180"/>
      <c r="BM7" s="180"/>
      <c r="BN7" s="180"/>
      <c r="BO7" s="180"/>
      <c r="BP7" s="180"/>
      <c r="BQ7" s="180"/>
      <c r="BR7" s="180"/>
    </row>
    <row r="8" spans="1:70" s="94" customFormat="1" ht="22.5" customHeight="1">
      <c r="A8" s="506" t="s">
        <v>316</v>
      </c>
      <c r="B8" s="506"/>
      <c r="C8" s="506"/>
      <c r="D8" s="506"/>
      <c r="E8" s="506"/>
      <c r="F8" s="506"/>
      <c r="G8" s="506"/>
      <c r="H8" s="507" t="s">
        <v>357</v>
      </c>
      <c r="I8" s="508"/>
      <c r="J8" s="508"/>
      <c r="K8" s="509" t="s">
        <v>35</v>
      </c>
      <c r="L8" s="509"/>
      <c r="M8" s="509"/>
      <c r="N8" s="509"/>
      <c r="O8" s="509"/>
      <c r="P8" s="509"/>
      <c r="Q8" s="181"/>
      <c r="R8" s="175"/>
      <c r="S8" s="178"/>
      <c r="T8" s="179"/>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80"/>
      <c r="BJ8" s="180"/>
      <c r="BK8" s="180"/>
      <c r="BL8" s="180"/>
      <c r="BM8" s="180"/>
      <c r="BN8" s="180"/>
      <c r="BO8" s="180"/>
      <c r="BP8" s="180"/>
      <c r="BQ8" s="180"/>
      <c r="BR8" s="180"/>
    </row>
    <row r="9" spans="1:70" s="94" customFormat="1" ht="23.25" customHeight="1">
      <c r="A9" s="505" t="s">
        <v>317</v>
      </c>
      <c r="B9" s="505"/>
      <c r="C9" s="505"/>
      <c r="D9" s="505"/>
      <c r="E9" s="505"/>
      <c r="F9" s="505"/>
      <c r="G9" s="505"/>
      <c r="H9" s="508"/>
      <c r="I9" s="508"/>
      <c r="J9" s="508"/>
      <c r="K9" s="510" t="s">
        <v>46</v>
      </c>
      <c r="L9" s="511"/>
      <c r="M9" s="511"/>
      <c r="N9" s="511"/>
      <c r="O9" s="511"/>
      <c r="P9" s="512"/>
      <c r="Q9" s="182"/>
      <c r="R9" s="175"/>
      <c r="S9" s="178"/>
      <c r="T9" s="179"/>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80"/>
      <c r="BJ9" s="180"/>
      <c r="BK9" s="180"/>
      <c r="BL9" s="180"/>
      <c r="BM9" s="180"/>
      <c r="BN9" s="180"/>
      <c r="BO9" s="180"/>
      <c r="BP9" s="180"/>
      <c r="BQ9" s="180"/>
      <c r="BR9" s="180"/>
    </row>
    <row r="10" spans="1:70" s="94" customFormat="1" ht="36.75" customHeight="1">
      <c r="A10" s="505" t="s">
        <v>318</v>
      </c>
      <c r="B10" s="505"/>
      <c r="C10" s="505"/>
      <c r="D10" s="505"/>
      <c r="E10" s="505"/>
      <c r="F10" s="505"/>
      <c r="G10" s="505"/>
      <c r="H10" s="508"/>
      <c r="I10" s="508"/>
      <c r="J10" s="508"/>
      <c r="K10" s="513"/>
      <c r="L10" s="514"/>
      <c r="M10" s="514"/>
      <c r="N10" s="514"/>
      <c r="O10" s="514"/>
      <c r="P10" s="515"/>
      <c r="Q10" s="182"/>
      <c r="R10" s="175"/>
      <c r="S10" s="178"/>
      <c r="T10" s="179"/>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80"/>
      <c r="BJ10" s="180"/>
      <c r="BK10" s="180"/>
      <c r="BL10" s="180"/>
      <c r="BM10" s="180"/>
      <c r="BN10" s="180"/>
      <c r="BO10" s="180"/>
      <c r="BP10" s="180"/>
      <c r="BQ10" s="180"/>
      <c r="BR10" s="180"/>
    </row>
    <row r="11" spans="1:70" s="94" customFormat="1" ht="24" customHeight="1">
      <c r="A11" s="506" t="s">
        <v>314</v>
      </c>
      <c r="B11" s="506"/>
      <c r="C11" s="506"/>
      <c r="D11" s="506"/>
      <c r="E11" s="506"/>
      <c r="F11" s="506"/>
      <c r="G11" s="506"/>
      <c r="H11" s="508"/>
      <c r="I11" s="508"/>
      <c r="J11" s="508"/>
      <c r="K11" s="513"/>
      <c r="L11" s="514"/>
      <c r="M11" s="514"/>
      <c r="N11" s="514"/>
      <c r="O11" s="514"/>
      <c r="P11" s="515"/>
      <c r="Q11" s="182"/>
      <c r="R11" s="175"/>
      <c r="S11" s="178"/>
      <c r="T11" s="179"/>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80"/>
      <c r="BJ11" s="180"/>
      <c r="BK11" s="180"/>
      <c r="BL11" s="180"/>
      <c r="BM11" s="180"/>
      <c r="BN11" s="180"/>
      <c r="BO11" s="180"/>
      <c r="BP11" s="180"/>
      <c r="BQ11" s="180"/>
      <c r="BR11" s="180"/>
    </row>
    <row r="12" spans="1:70" s="94" customFormat="1" ht="21" customHeight="1">
      <c r="A12" s="516" t="s">
        <v>522</v>
      </c>
      <c r="B12" s="516"/>
      <c r="C12" s="516"/>
      <c r="D12" s="516"/>
      <c r="E12" s="516"/>
      <c r="F12" s="516"/>
      <c r="G12" s="516"/>
      <c r="H12" s="516"/>
      <c r="I12" s="516"/>
      <c r="J12" s="516"/>
      <c r="K12" s="513"/>
      <c r="L12" s="514"/>
      <c r="M12" s="514"/>
      <c r="N12" s="514"/>
      <c r="O12" s="514"/>
      <c r="P12" s="515"/>
      <c r="Q12" s="130"/>
      <c r="R12" s="175"/>
      <c r="S12" s="178"/>
      <c r="T12" s="179"/>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80"/>
      <c r="BJ12" s="180"/>
      <c r="BK12" s="180"/>
      <c r="BL12" s="180"/>
      <c r="BM12" s="180"/>
      <c r="BN12" s="180"/>
      <c r="BO12" s="180"/>
      <c r="BP12" s="180"/>
      <c r="BQ12" s="180"/>
      <c r="BR12" s="180"/>
    </row>
    <row r="13" spans="1:70" s="94" customFormat="1" ht="11.25" customHeight="1">
      <c r="A13" s="516"/>
      <c r="B13" s="516"/>
      <c r="C13" s="516"/>
      <c r="D13" s="516"/>
      <c r="E13" s="516"/>
      <c r="F13" s="516"/>
      <c r="G13" s="516"/>
      <c r="H13" s="516"/>
      <c r="I13" s="516"/>
      <c r="J13" s="516"/>
      <c r="K13" s="513"/>
      <c r="L13" s="514"/>
      <c r="M13" s="514"/>
      <c r="N13" s="514"/>
      <c r="O13" s="514"/>
      <c r="P13" s="515"/>
      <c r="Q13" s="130"/>
      <c r="R13" s="175"/>
      <c r="S13" s="178"/>
      <c r="T13" s="179"/>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80"/>
      <c r="BJ13" s="180"/>
      <c r="BK13" s="180"/>
      <c r="BL13" s="180"/>
      <c r="BM13" s="180"/>
      <c r="BN13" s="180"/>
      <c r="BO13" s="180"/>
      <c r="BP13" s="180"/>
      <c r="BQ13" s="180"/>
      <c r="BR13" s="180"/>
    </row>
    <row r="14" spans="1:70" s="94" customFormat="1" ht="17.25" customHeight="1" thickBot="1">
      <c r="A14" s="517"/>
      <c r="B14" s="517"/>
      <c r="C14" s="517"/>
      <c r="D14" s="517"/>
      <c r="E14" s="517"/>
      <c r="F14" s="517"/>
      <c r="G14" s="517"/>
      <c r="H14" s="517"/>
      <c r="I14" s="517"/>
      <c r="J14" s="517"/>
      <c r="K14" s="513"/>
      <c r="L14" s="514"/>
      <c r="M14" s="514"/>
      <c r="N14" s="514"/>
      <c r="O14" s="514"/>
      <c r="P14" s="515"/>
      <c r="Q14" s="130"/>
      <c r="R14" s="175"/>
      <c r="S14" s="178"/>
      <c r="T14" s="179"/>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80"/>
      <c r="BJ14" s="180"/>
      <c r="BK14" s="180"/>
      <c r="BL14" s="180"/>
      <c r="BM14" s="180"/>
      <c r="BN14" s="180"/>
      <c r="BO14" s="180"/>
      <c r="BP14" s="180"/>
      <c r="BQ14" s="180"/>
      <c r="BR14" s="180"/>
    </row>
    <row r="15" spans="1:70" s="57" customFormat="1" ht="12" customHeight="1">
      <c r="A15" s="528" t="s">
        <v>4</v>
      </c>
      <c r="B15" s="530" t="s">
        <v>86</v>
      </c>
      <c r="C15" s="518" t="s">
        <v>5</v>
      </c>
      <c r="D15" s="531" t="s">
        <v>6</v>
      </c>
      <c r="E15" s="533" t="s">
        <v>447</v>
      </c>
      <c r="F15" s="531" t="s">
        <v>387</v>
      </c>
      <c r="G15" s="531"/>
      <c r="H15" s="531"/>
      <c r="I15" s="531"/>
      <c r="J15" s="531"/>
      <c r="K15" s="531"/>
      <c r="L15" s="518" t="s">
        <v>8</v>
      </c>
      <c r="M15" s="518"/>
      <c r="N15" s="519" t="s">
        <v>9</v>
      </c>
      <c r="O15" s="519"/>
      <c r="P15" s="520"/>
      <c r="Q15" s="127"/>
      <c r="R15" s="183"/>
      <c r="S15" s="184"/>
      <c r="T15" s="185"/>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6"/>
      <c r="BJ15" s="186"/>
      <c r="BK15" s="186"/>
      <c r="BL15" s="186"/>
      <c r="BM15" s="186"/>
      <c r="BN15" s="186"/>
      <c r="BO15" s="186"/>
      <c r="BP15" s="186"/>
      <c r="BQ15" s="186"/>
      <c r="BR15" s="186"/>
    </row>
    <row r="16" spans="1:70" s="57" customFormat="1" ht="21.75" customHeight="1">
      <c r="A16" s="529"/>
      <c r="B16" s="505"/>
      <c r="C16" s="505"/>
      <c r="D16" s="532"/>
      <c r="E16" s="534"/>
      <c r="F16" s="532"/>
      <c r="G16" s="532"/>
      <c r="H16" s="532"/>
      <c r="I16" s="532"/>
      <c r="J16" s="532"/>
      <c r="K16" s="532"/>
      <c r="L16" s="505"/>
      <c r="M16" s="505"/>
      <c r="N16" s="505" t="s">
        <v>10</v>
      </c>
      <c r="O16" s="505" t="s">
        <v>11</v>
      </c>
      <c r="P16" s="521" t="s">
        <v>12</v>
      </c>
      <c r="Q16" s="130"/>
      <c r="R16" s="183"/>
      <c r="S16" s="184"/>
      <c r="T16" s="185"/>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6"/>
      <c r="BJ16" s="186"/>
      <c r="BK16" s="186"/>
      <c r="BL16" s="186"/>
      <c r="BM16" s="186"/>
      <c r="BN16" s="186"/>
      <c r="BO16" s="186"/>
      <c r="BP16" s="186"/>
      <c r="BQ16" s="186"/>
      <c r="BR16" s="186"/>
    </row>
    <row r="17" spans="1:70" s="58" customFormat="1" ht="21.75" customHeight="1">
      <c r="A17" s="529"/>
      <c r="B17" s="505"/>
      <c r="C17" s="505"/>
      <c r="D17" s="532"/>
      <c r="E17" s="535"/>
      <c r="F17" s="237" t="s">
        <v>36</v>
      </c>
      <c r="G17" s="77" t="s">
        <v>14</v>
      </c>
      <c r="H17" s="237" t="s">
        <v>41</v>
      </c>
      <c r="I17" s="237" t="s">
        <v>44</v>
      </c>
      <c r="J17" s="78" t="s">
        <v>29</v>
      </c>
      <c r="K17" s="79" t="s">
        <v>30</v>
      </c>
      <c r="L17" s="226" t="s">
        <v>15</v>
      </c>
      <c r="M17" s="225" t="s">
        <v>16</v>
      </c>
      <c r="N17" s="505"/>
      <c r="O17" s="505"/>
      <c r="P17" s="521"/>
      <c r="Q17" s="130"/>
      <c r="R17" s="183"/>
      <c r="S17" s="127"/>
      <c r="T17" s="187"/>
      <c r="U17" s="127"/>
      <c r="V17" s="127"/>
      <c r="W17" s="127"/>
      <c r="X17" s="127"/>
      <c r="Y17" s="188"/>
      <c r="Z17" s="127"/>
      <c r="AA17" s="127"/>
      <c r="AB17" s="127"/>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6"/>
      <c r="BJ17" s="186"/>
      <c r="BK17" s="186"/>
      <c r="BL17" s="186"/>
      <c r="BM17" s="186"/>
      <c r="BN17" s="186"/>
      <c r="BO17" s="186"/>
      <c r="BP17" s="186"/>
      <c r="BQ17" s="186"/>
      <c r="BR17" s="186"/>
    </row>
    <row r="18" spans="1:70" s="94" customFormat="1" ht="32.25" customHeight="1">
      <c r="A18" s="522" t="s">
        <v>71</v>
      </c>
      <c r="B18" s="234" t="s">
        <v>17</v>
      </c>
      <c r="C18" s="523" t="s">
        <v>448</v>
      </c>
      <c r="D18" s="247">
        <v>57</v>
      </c>
      <c r="E18" s="191">
        <f>+F18+G18+H18+I18+J18+K18</f>
        <v>0</v>
      </c>
      <c r="F18" s="126">
        <v>0</v>
      </c>
      <c r="G18" s="126">
        <v>0</v>
      </c>
      <c r="H18" s="126">
        <v>0</v>
      </c>
      <c r="I18" s="126">
        <v>0</v>
      </c>
      <c r="J18" s="126">
        <v>0</v>
      </c>
      <c r="K18" s="126">
        <v>0</v>
      </c>
      <c r="L18" s="524">
        <v>44562</v>
      </c>
      <c r="M18" s="526">
        <v>44926</v>
      </c>
      <c r="N18" s="227"/>
      <c r="O18" s="225"/>
      <c r="P18" s="229"/>
      <c r="Q18" s="130"/>
      <c r="R18" s="175"/>
      <c r="S18" s="178"/>
      <c r="T18" s="179"/>
      <c r="U18" s="178"/>
      <c r="V18" s="184"/>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80"/>
      <c r="BJ18" s="180"/>
      <c r="BK18" s="180"/>
      <c r="BL18" s="180"/>
      <c r="BM18" s="180"/>
      <c r="BN18" s="180"/>
      <c r="BO18" s="180"/>
      <c r="BP18" s="180"/>
      <c r="BQ18" s="180"/>
      <c r="BR18" s="180"/>
    </row>
    <row r="19" spans="1:70" s="94" customFormat="1" ht="32.25" customHeight="1">
      <c r="A19" s="522"/>
      <c r="B19" s="234" t="s">
        <v>18</v>
      </c>
      <c r="C19" s="523"/>
      <c r="D19" s="165"/>
      <c r="E19" s="191">
        <f t="shared" ref="E19:E59" si="0">+F19+G19+H19+I19+J19+K19</f>
        <v>0</v>
      </c>
      <c r="F19" s="126">
        <v>0</v>
      </c>
      <c r="G19" s="126">
        <v>0</v>
      </c>
      <c r="H19" s="126">
        <v>0</v>
      </c>
      <c r="I19" s="126">
        <v>0</v>
      </c>
      <c r="J19" s="126">
        <v>0</v>
      </c>
      <c r="K19" s="126">
        <v>0</v>
      </c>
      <c r="L19" s="525"/>
      <c r="M19" s="527"/>
      <c r="N19" s="189"/>
      <c r="O19" s="190"/>
      <c r="P19" s="229"/>
      <c r="Q19" s="130"/>
      <c r="R19" s="175"/>
      <c r="S19" s="178"/>
      <c r="T19" s="179"/>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80"/>
      <c r="BJ19" s="180"/>
      <c r="BK19" s="180"/>
      <c r="BL19" s="180"/>
      <c r="BM19" s="180"/>
      <c r="BN19" s="180"/>
      <c r="BO19" s="180"/>
      <c r="BP19" s="180"/>
      <c r="BQ19" s="180"/>
      <c r="BR19" s="180"/>
    </row>
    <row r="20" spans="1:70" s="94" customFormat="1" ht="37.5" customHeight="1">
      <c r="A20" s="522" t="s">
        <v>72</v>
      </c>
      <c r="B20" s="234" t="s">
        <v>17</v>
      </c>
      <c r="C20" s="523" t="s">
        <v>449</v>
      </c>
      <c r="D20" s="93">
        <v>1</v>
      </c>
      <c r="E20" s="191">
        <f t="shared" si="0"/>
        <v>33880000</v>
      </c>
      <c r="F20" s="126">
        <v>0</v>
      </c>
      <c r="G20" s="126">
        <v>33880000</v>
      </c>
      <c r="H20" s="126">
        <v>0</v>
      </c>
      <c r="I20" s="126">
        <v>0</v>
      </c>
      <c r="J20" s="126">
        <v>0</v>
      </c>
      <c r="K20" s="126">
        <v>0</v>
      </c>
      <c r="L20" s="524">
        <v>44562</v>
      </c>
      <c r="M20" s="526">
        <v>44926</v>
      </c>
      <c r="N20" s="189"/>
      <c r="O20" s="190"/>
      <c r="P20" s="229"/>
      <c r="Q20" s="130"/>
      <c r="R20" s="175"/>
      <c r="S20" s="178"/>
      <c r="T20" s="179"/>
      <c r="U20" s="178"/>
      <c r="V20" s="184"/>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80"/>
      <c r="BJ20" s="180"/>
      <c r="BK20" s="180"/>
      <c r="BL20" s="180"/>
      <c r="BM20" s="180"/>
      <c r="BN20" s="180"/>
      <c r="BO20" s="180"/>
      <c r="BP20" s="180"/>
      <c r="BQ20" s="180"/>
      <c r="BR20" s="180"/>
    </row>
    <row r="21" spans="1:70" s="94" customFormat="1" ht="43.5" customHeight="1">
      <c r="A21" s="522"/>
      <c r="B21" s="234" t="s">
        <v>18</v>
      </c>
      <c r="C21" s="523"/>
      <c r="D21" s="93"/>
      <c r="E21" s="191">
        <f t="shared" si="0"/>
        <v>0</v>
      </c>
      <c r="F21" s="126">
        <v>0</v>
      </c>
      <c r="G21" s="126">
        <v>0</v>
      </c>
      <c r="H21" s="126">
        <v>0</v>
      </c>
      <c r="I21" s="126">
        <v>0</v>
      </c>
      <c r="J21" s="126">
        <v>0</v>
      </c>
      <c r="K21" s="126">
        <v>0</v>
      </c>
      <c r="L21" s="525"/>
      <c r="M21" s="527"/>
      <c r="N21" s="189"/>
      <c r="O21" s="190"/>
      <c r="P21" s="229"/>
      <c r="Q21" s="130"/>
      <c r="R21" s="175"/>
      <c r="S21" s="178"/>
      <c r="T21" s="179"/>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80"/>
      <c r="BJ21" s="180"/>
      <c r="BK21" s="180"/>
      <c r="BL21" s="180"/>
      <c r="BM21" s="180"/>
      <c r="BN21" s="180"/>
      <c r="BO21" s="180"/>
      <c r="BP21" s="180"/>
      <c r="BQ21" s="180"/>
      <c r="BR21" s="180"/>
    </row>
    <row r="22" spans="1:70" s="94" customFormat="1" ht="42.75" customHeight="1">
      <c r="A22" s="536" t="s">
        <v>73</v>
      </c>
      <c r="B22" s="234" t="s">
        <v>17</v>
      </c>
      <c r="C22" s="523" t="s">
        <v>450</v>
      </c>
      <c r="D22" s="93">
        <v>1</v>
      </c>
      <c r="E22" s="191">
        <f t="shared" si="0"/>
        <v>0</v>
      </c>
      <c r="F22" s="126">
        <v>0</v>
      </c>
      <c r="G22" s="126">
        <v>0</v>
      </c>
      <c r="H22" s="126">
        <v>0</v>
      </c>
      <c r="I22" s="126">
        <v>0</v>
      </c>
      <c r="J22" s="126">
        <v>0</v>
      </c>
      <c r="K22" s="126">
        <v>0</v>
      </c>
      <c r="L22" s="524">
        <v>44562</v>
      </c>
      <c r="M22" s="526">
        <v>44926</v>
      </c>
      <c r="N22" s="189"/>
      <c r="O22" s="190"/>
      <c r="P22" s="229"/>
      <c r="Q22" s="130"/>
      <c r="R22" s="175"/>
      <c r="S22" s="178"/>
      <c r="T22" s="179"/>
      <c r="U22" s="178"/>
      <c r="V22" s="184"/>
      <c r="W22" s="192"/>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80"/>
      <c r="BJ22" s="180"/>
      <c r="BK22" s="180"/>
      <c r="BL22" s="180"/>
      <c r="BM22" s="180"/>
      <c r="BN22" s="180"/>
      <c r="BO22" s="180"/>
      <c r="BP22" s="180"/>
      <c r="BQ22" s="180"/>
      <c r="BR22" s="180"/>
    </row>
    <row r="23" spans="1:70" s="94" customFormat="1" ht="35.25" customHeight="1">
      <c r="A23" s="537"/>
      <c r="B23" s="234" t="s">
        <v>18</v>
      </c>
      <c r="C23" s="523"/>
      <c r="D23" s="93"/>
      <c r="E23" s="191">
        <f t="shared" si="0"/>
        <v>0</v>
      </c>
      <c r="F23" s="126">
        <v>0</v>
      </c>
      <c r="G23" s="126">
        <v>0</v>
      </c>
      <c r="H23" s="126">
        <v>0</v>
      </c>
      <c r="I23" s="126">
        <v>0</v>
      </c>
      <c r="J23" s="126">
        <v>0</v>
      </c>
      <c r="K23" s="126">
        <v>0</v>
      </c>
      <c r="L23" s="525"/>
      <c r="M23" s="527"/>
      <c r="N23" s="189"/>
      <c r="O23" s="190"/>
      <c r="P23" s="229"/>
      <c r="Q23" s="130"/>
      <c r="R23" s="175"/>
      <c r="S23" s="178"/>
      <c r="T23" s="179"/>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80"/>
      <c r="BJ23" s="180"/>
      <c r="BK23" s="180"/>
      <c r="BL23" s="180"/>
      <c r="BM23" s="180"/>
      <c r="BN23" s="180"/>
      <c r="BO23" s="180"/>
      <c r="BP23" s="180"/>
      <c r="BQ23" s="180"/>
      <c r="BR23" s="180"/>
    </row>
    <row r="24" spans="1:70" s="94" customFormat="1" ht="35.25" customHeight="1">
      <c r="A24" s="536" t="s">
        <v>498</v>
      </c>
      <c r="B24" s="234" t="s">
        <v>17</v>
      </c>
      <c r="C24" s="523" t="s">
        <v>472</v>
      </c>
      <c r="D24" s="93">
        <v>1</v>
      </c>
      <c r="E24" s="191">
        <f t="shared" si="0"/>
        <v>0</v>
      </c>
      <c r="F24" s="126">
        <v>0</v>
      </c>
      <c r="G24" s="126">
        <v>0</v>
      </c>
      <c r="H24" s="126">
        <v>0</v>
      </c>
      <c r="I24" s="126">
        <v>0</v>
      </c>
      <c r="J24" s="126">
        <v>0</v>
      </c>
      <c r="K24" s="126">
        <v>0</v>
      </c>
      <c r="L24" s="524">
        <v>44562</v>
      </c>
      <c r="M24" s="526">
        <v>44926</v>
      </c>
      <c r="N24" s="189"/>
      <c r="O24" s="190"/>
      <c r="P24" s="229"/>
      <c r="Q24" s="130"/>
      <c r="R24" s="175"/>
      <c r="S24" s="178"/>
      <c r="T24" s="179"/>
      <c r="U24" s="178"/>
      <c r="V24" s="184"/>
      <c r="W24" s="192"/>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80"/>
      <c r="BJ24" s="180"/>
      <c r="BK24" s="180"/>
      <c r="BL24" s="180"/>
      <c r="BM24" s="180"/>
      <c r="BN24" s="180"/>
      <c r="BO24" s="180"/>
      <c r="BP24" s="180"/>
      <c r="BQ24" s="180"/>
      <c r="BR24" s="180"/>
    </row>
    <row r="25" spans="1:70" s="94" customFormat="1" ht="43.5" customHeight="1">
      <c r="A25" s="537"/>
      <c r="B25" s="234" t="s">
        <v>18</v>
      </c>
      <c r="C25" s="523"/>
      <c r="D25" s="93"/>
      <c r="E25" s="191">
        <f t="shared" si="0"/>
        <v>0</v>
      </c>
      <c r="F25" s="126">
        <v>0</v>
      </c>
      <c r="G25" s="126">
        <v>0</v>
      </c>
      <c r="H25" s="126">
        <v>0</v>
      </c>
      <c r="I25" s="126">
        <v>0</v>
      </c>
      <c r="J25" s="126">
        <v>0</v>
      </c>
      <c r="K25" s="126">
        <v>0</v>
      </c>
      <c r="L25" s="525"/>
      <c r="M25" s="527"/>
      <c r="N25" s="189"/>
      <c r="O25" s="190"/>
      <c r="P25" s="229"/>
      <c r="Q25" s="130"/>
      <c r="R25" s="175"/>
      <c r="S25" s="178"/>
      <c r="T25" s="179"/>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80"/>
      <c r="BJ25" s="180"/>
      <c r="BK25" s="180"/>
      <c r="BL25" s="180"/>
      <c r="BM25" s="180"/>
      <c r="BN25" s="180"/>
      <c r="BO25" s="180"/>
      <c r="BP25" s="180"/>
      <c r="BQ25" s="180"/>
      <c r="BR25" s="180"/>
    </row>
    <row r="26" spans="1:70" s="94" customFormat="1" ht="32.25" customHeight="1">
      <c r="A26" s="522" t="s">
        <v>74</v>
      </c>
      <c r="B26" s="237" t="s">
        <v>17</v>
      </c>
      <c r="C26" s="538" t="s">
        <v>487</v>
      </c>
      <c r="D26" s="93">
        <v>1</v>
      </c>
      <c r="E26" s="191">
        <f t="shared" si="0"/>
        <v>258750000</v>
      </c>
      <c r="F26" s="126">
        <v>0</v>
      </c>
      <c r="G26" s="126">
        <v>258750000</v>
      </c>
      <c r="H26" s="126">
        <v>0</v>
      </c>
      <c r="I26" s="126">
        <v>0</v>
      </c>
      <c r="J26" s="126">
        <v>0</v>
      </c>
      <c r="K26" s="126">
        <v>0</v>
      </c>
      <c r="L26" s="524">
        <v>44562</v>
      </c>
      <c r="M26" s="526">
        <v>44926</v>
      </c>
      <c r="N26" s="189"/>
      <c r="O26" s="190"/>
      <c r="P26" s="229"/>
      <c r="Q26" s="130"/>
      <c r="R26" s="175"/>
      <c r="S26" s="178"/>
      <c r="T26" s="179"/>
      <c r="U26" s="178"/>
      <c r="V26" s="184"/>
      <c r="W26" s="192"/>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80"/>
      <c r="BJ26" s="180"/>
      <c r="BK26" s="180"/>
      <c r="BL26" s="180"/>
      <c r="BM26" s="180"/>
      <c r="BN26" s="180"/>
      <c r="BO26" s="180"/>
      <c r="BP26" s="180"/>
      <c r="BQ26" s="180"/>
      <c r="BR26" s="180"/>
    </row>
    <row r="27" spans="1:70" s="94" customFormat="1" ht="27" customHeight="1">
      <c r="A27" s="522"/>
      <c r="B27" s="237" t="s">
        <v>18</v>
      </c>
      <c r="C27" s="538"/>
      <c r="D27" s="93"/>
      <c r="E27" s="191">
        <f t="shared" si="0"/>
        <v>0</v>
      </c>
      <c r="F27" s="126">
        <v>0</v>
      </c>
      <c r="G27" s="126">
        <v>0</v>
      </c>
      <c r="H27" s="126">
        <v>0</v>
      </c>
      <c r="I27" s="126">
        <v>0</v>
      </c>
      <c r="J27" s="126">
        <v>0</v>
      </c>
      <c r="K27" s="126">
        <v>0</v>
      </c>
      <c r="L27" s="525"/>
      <c r="M27" s="527"/>
      <c r="N27" s="189"/>
      <c r="O27" s="190"/>
      <c r="P27" s="229"/>
      <c r="Q27" s="130"/>
      <c r="R27" s="175"/>
      <c r="S27" s="178"/>
      <c r="T27" s="179"/>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80"/>
      <c r="BJ27" s="180"/>
      <c r="BK27" s="180"/>
      <c r="BL27" s="180"/>
      <c r="BM27" s="180"/>
      <c r="BN27" s="180"/>
      <c r="BO27" s="180"/>
      <c r="BP27" s="180"/>
      <c r="BQ27" s="180"/>
      <c r="BR27" s="180"/>
    </row>
    <row r="28" spans="1:70" s="94" customFormat="1" ht="35.25" customHeight="1">
      <c r="A28" s="507" t="s">
        <v>499</v>
      </c>
      <c r="B28" s="237" t="s">
        <v>17</v>
      </c>
      <c r="C28" s="543" t="s">
        <v>500</v>
      </c>
      <c r="D28" s="248">
        <v>1</v>
      </c>
      <c r="E28" s="191">
        <f t="shared" si="0"/>
        <v>0</v>
      </c>
      <c r="F28" s="126">
        <v>0</v>
      </c>
      <c r="G28" s="126">
        <v>0</v>
      </c>
      <c r="H28" s="126">
        <v>0</v>
      </c>
      <c r="I28" s="126">
        <v>0</v>
      </c>
      <c r="J28" s="126">
        <v>0</v>
      </c>
      <c r="K28" s="126">
        <v>0</v>
      </c>
      <c r="L28" s="524">
        <v>44562</v>
      </c>
      <c r="M28" s="526">
        <v>44926</v>
      </c>
      <c r="N28" s="189"/>
      <c r="O28" s="190"/>
      <c r="P28" s="229"/>
      <c r="Q28" s="130"/>
      <c r="R28" s="175"/>
      <c r="S28" s="178"/>
      <c r="T28" s="179"/>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80"/>
      <c r="BJ28" s="180"/>
      <c r="BK28" s="180"/>
      <c r="BL28" s="180"/>
      <c r="BM28" s="180"/>
      <c r="BN28" s="180"/>
      <c r="BO28" s="180"/>
      <c r="BP28" s="180"/>
      <c r="BQ28" s="180"/>
      <c r="BR28" s="180"/>
    </row>
    <row r="29" spans="1:70" s="94" customFormat="1" ht="40.5" customHeight="1">
      <c r="A29" s="507"/>
      <c r="B29" s="237" t="s">
        <v>18</v>
      </c>
      <c r="C29" s="544"/>
      <c r="D29" s="249">
        <v>0</v>
      </c>
      <c r="E29" s="191">
        <f t="shared" si="0"/>
        <v>0</v>
      </c>
      <c r="F29" s="126">
        <v>0</v>
      </c>
      <c r="G29" s="126">
        <v>0</v>
      </c>
      <c r="H29" s="126">
        <v>0</v>
      </c>
      <c r="I29" s="126">
        <v>0</v>
      </c>
      <c r="J29" s="126">
        <v>0</v>
      </c>
      <c r="K29" s="126">
        <v>0</v>
      </c>
      <c r="L29" s="525"/>
      <c r="M29" s="527"/>
      <c r="N29" s="189"/>
      <c r="O29" s="190"/>
      <c r="P29" s="229"/>
      <c r="Q29" s="130"/>
      <c r="R29" s="175"/>
      <c r="S29" s="178"/>
      <c r="T29" s="179"/>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80"/>
      <c r="BJ29" s="180"/>
      <c r="BK29" s="180"/>
      <c r="BL29" s="180"/>
      <c r="BM29" s="180"/>
      <c r="BN29" s="180"/>
      <c r="BO29" s="180"/>
      <c r="BP29" s="180"/>
      <c r="BQ29" s="180"/>
      <c r="BR29" s="180"/>
    </row>
    <row r="30" spans="1:70" s="94" customFormat="1" ht="22.5" customHeight="1">
      <c r="A30" s="507" t="s">
        <v>524</v>
      </c>
      <c r="B30" s="226" t="s">
        <v>17</v>
      </c>
      <c r="C30" s="545" t="s">
        <v>525</v>
      </c>
      <c r="D30" s="249"/>
      <c r="E30" s="191">
        <f t="shared" si="0"/>
        <v>22800000</v>
      </c>
      <c r="F30" s="126">
        <v>22800000</v>
      </c>
      <c r="G30" s="126">
        <v>0</v>
      </c>
      <c r="H30" s="126">
        <v>0</v>
      </c>
      <c r="I30" s="126">
        <v>0</v>
      </c>
      <c r="J30" s="126">
        <v>0</v>
      </c>
      <c r="K30" s="126">
        <v>0</v>
      </c>
      <c r="L30" s="524">
        <v>44562</v>
      </c>
      <c r="M30" s="526">
        <v>44926</v>
      </c>
      <c r="N30" s="189"/>
      <c r="O30" s="190"/>
      <c r="P30" s="229"/>
      <c r="Q30" s="130"/>
      <c r="R30" s="175"/>
      <c r="S30" s="178"/>
      <c r="T30" s="179"/>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80"/>
      <c r="BJ30" s="180"/>
      <c r="BK30" s="180"/>
      <c r="BL30" s="180"/>
      <c r="BM30" s="180"/>
      <c r="BN30" s="180"/>
      <c r="BO30" s="180"/>
      <c r="BP30" s="180"/>
      <c r="BQ30" s="180"/>
      <c r="BR30" s="180"/>
    </row>
    <row r="31" spans="1:70" s="94" customFormat="1" ht="24.75" customHeight="1">
      <c r="A31" s="507"/>
      <c r="B31" s="226" t="s">
        <v>18</v>
      </c>
      <c r="C31" s="546"/>
      <c r="D31" s="249"/>
      <c r="E31" s="191">
        <f t="shared" si="0"/>
        <v>0</v>
      </c>
      <c r="F31" s="126">
        <v>0</v>
      </c>
      <c r="G31" s="126">
        <v>0</v>
      </c>
      <c r="H31" s="126">
        <v>0</v>
      </c>
      <c r="I31" s="126">
        <v>0</v>
      </c>
      <c r="J31" s="126">
        <v>0</v>
      </c>
      <c r="K31" s="126">
        <v>0</v>
      </c>
      <c r="L31" s="525"/>
      <c r="M31" s="527"/>
      <c r="N31" s="189"/>
      <c r="O31" s="190"/>
      <c r="P31" s="229"/>
      <c r="Q31" s="130"/>
      <c r="R31" s="175"/>
      <c r="S31" s="178"/>
      <c r="T31" s="179"/>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80"/>
      <c r="BJ31" s="180"/>
      <c r="BK31" s="180"/>
      <c r="BL31" s="180"/>
      <c r="BM31" s="180"/>
      <c r="BN31" s="180"/>
      <c r="BO31" s="180"/>
      <c r="BP31" s="180"/>
      <c r="BQ31" s="180"/>
      <c r="BR31" s="180"/>
    </row>
    <row r="32" spans="1:70" s="94" customFormat="1" ht="33" customHeight="1">
      <c r="A32" s="539" t="s">
        <v>526</v>
      </c>
      <c r="B32" s="226" t="s">
        <v>17</v>
      </c>
      <c r="C32" s="523" t="s">
        <v>451</v>
      </c>
      <c r="D32" s="165">
        <v>36</v>
      </c>
      <c r="E32" s="191">
        <f t="shared" si="0"/>
        <v>48300000</v>
      </c>
      <c r="F32" s="126">
        <v>48300000</v>
      </c>
      <c r="G32" s="126">
        <v>0</v>
      </c>
      <c r="H32" s="126">
        <v>0</v>
      </c>
      <c r="I32" s="126">
        <v>0</v>
      </c>
      <c r="J32" s="126">
        <v>0</v>
      </c>
      <c r="K32" s="126">
        <v>0</v>
      </c>
      <c r="L32" s="524">
        <v>44562</v>
      </c>
      <c r="M32" s="526">
        <v>44926</v>
      </c>
      <c r="N32" s="189"/>
      <c r="O32" s="190"/>
      <c r="P32" s="229"/>
      <c r="Q32" s="130"/>
      <c r="R32" s="175"/>
      <c r="S32" s="178"/>
      <c r="T32" s="179"/>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80"/>
      <c r="BJ32" s="180"/>
      <c r="BK32" s="180"/>
      <c r="BL32" s="180"/>
      <c r="BM32" s="180"/>
      <c r="BN32" s="180"/>
      <c r="BO32" s="180"/>
      <c r="BP32" s="180"/>
      <c r="BQ32" s="180"/>
      <c r="BR32" s="180"/>
    </row>
    <row r="33" spans="1:70" s="94" customFormat="1" ht="33" customHeight="1">
      <c r="A33" s="540"/>
      <c r="B33" s="226" t="s">
        <v>18</v>
      </c>
      <c r="C33" s="523"/>
      <c r="D33" s="165">
        <v>0</v>
      </c>
      <c r="E33" s="191">
        <f t="shared" si="0"/>
        <v>0</v>
      </c>
      <c r="F33" s="126">
        <v>0</v>
      </c>
      <c r="G33" s="126">
        <v>0</v>
      </c>
      <c r="H33" s="126">
        <v>0</v>
      </c>
      <c r="I33" s="126">
        <v>0</v>
      </c>
      <c r="J33" s="126">
        <v>0</v>
      </c>
      <c r="K33" s="126">
        <v>0</v>
      </c>
      <c r="L33" s="525"/>
      <c r="M33" s="527"/>
      <c r="N33" s="189"/>
      <c r="O33" s="190"/>
      <c r="P33" s="229"/>
      <c r="Q33" s="130"/>
      <c r="R33" s="175"/>
      <c r="S33" s="178"/>
      <c r="T33" s="179"/>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80"/>
      <c r="BJ33" s="180"/>
      <c r="BK33" s="180"/>
      <c r="BL33" s="180"/>
      <c r="BM33" s="180"/>
      <c r="BN33" s="180"/>
      <c r="BO33" s="180"/>
      <c r="BP33" s="180"/>
      <c r="BQ33" s="180"/>
      <c r="BR33" s="180"/>
    </row>
    <row r="34" spans="1:70" s="94" customFormat="1" ht="31.5" customHeight="1">
      <c r="A34" s="541" t="s">
        <v>346</v>
      </c>
      <c r="B34" s="226" t="s">
        <v>17</v>
      </c>
      <c r="C34" s="523" t="s">
        <v>452</v>
      </c>
      <c r="D34" s="165">
        <v>1</v>
      </c>
      <c r="E34" s="191">
        <f t="shared" si="0"/>
        <v>22800000</v>
      </c>
      <c r="F34" s="126">
        <v>22800000</v>
      </c>
      <c r="G34" s="126">
        <v>0</v>
      </c>
      <c r="H34" s="126">
        <v>0</v>
      </c>
      <c r="I34" s="126">
        <v>0</v>
      </c>
      <c r="J34" s="126">
        <v>0</v>
      </c>
      <c r="K34" s="126">
        <v>0</v>
      </c>
      <c r="L34" s="524">
        <v>44562</v>
      </c>
      <c r="M34" s="526">
        <v>44926</v>
      </c>
      <c r="N34" s="189"/>
      <c r="O34" s="190"/>
      <c r="P34" s="229"/>
      <c r="Q34" s="130"/>
      <c r="R34" s="175"/>
      <c r="S34" s="178"/>
      <c r="T34" s="179"/>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80"/>
      <c r="BJ34" s="180"/>
      <c r="BK34" s="180"/>
      <c r="BL34" s="180"/>
      <c r="BM34" s="180"/>
      <c r="BN34" s="180"/>
      <c r="BO34" s="180"/>
      <c r="BP34" s="180"/>
      <c r="BQ34" s="180"/>
      <c r="BR34" s="180"/>
    </row>
    <row r="35" spans="1:70" s="94" customFormat="1" ht="30" customHeight="1">
      <c r="A35" s="542"/>
      <c r="B35" s="226" t="s">
        <v>18</v>
      </c>
      <c r="C35" s="523"/>
      <c r="D35" s="138">
        <v>0</v>
      </c>
      <c r="E35" s="191">
        <f t="shared" si="0"/>
        <v>0</v>
      </c>
      <c r="F35" s="126">
        <v>0</v>
      </c>
      <c r="G35" s="126">
        <v>0</v>
      </c>
      <c r="H35" s="126">
        <v>0</v>
      </c>
      <c r="I35" s="126">
        <v>0</v>
      </c>
      <c r="J35" s="126">
        <v>0</v>
      </c>
      <c r="K35" s="126">
        <v>0</v>
      </c>
      <c r="L35" s="525"/>
      <c r="M35" s="527"/>
      <c r="N35" s="189"/>
      <c r="O35" s="190"/>
      <c r="P35" s="229"/>
      <c r="Q35" s="130"/>
      <c r="R35" s="175"/>
      <c r="S35" s="178"/>
      <c r="T35" s="179"/>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80"/>
      <c r="BJ35" s="180"/>
      <c r="BK35" s="180"/>
      <c r="BL35" s="180"/>
      <c r="BM35" s="180"/>
      <c r="BN35" s="180"/>
      <c r="BO35" s="180"/>
      <c r="BP35" s="180"/>
      <c r="BQ35" s="180"/>
      <c r="BR35" s="180"/>
    </row>
    <row r="36" spans="1:70" s="94" customFormat="1" ht="35.25" customHeight="1">
      <c r="A36" s="541" t="s">
        <v>504</v>
      </c>
      <c r="B36" s="226" t="s">
        <v>17</v>
      </c>
      <c r="C36" s="523" t="s">
        <v>451</v>
      </c>
      <c r="D36" s="165">
        <v>6</v>
      </c>
      <c r="E36" s="191">
        <f t="shared" si="0"/>
        <v>22800000</v>
      </c>
      <c r="F36" s="126">
        <v>22800000</v>
      </c>
      <c r="G36" s="126">
        <v>0</v>
      </c>
      <c r="H36" s="126">
        <v>0</v>
      </c>
      <c r="I36" s="126">
        <v>0</v>
      </c>
      <c r="J36" s="126">
        <v>0</v>
      </c>
      <c r="K36" s="126">
        <v>0</v>
      </c>
      <c r="L36" s="524">
        <v>44562</v>
      </c>
      <c r="M36" s="526">
        <v>44926</v>
      </c>
      <c r="N36" s="189"/>
      <c r="O36" s="190"/>
      <c r="P36" s="229"/>
      <c r="Q36" s="130"/>
      <c r="R36" s="175"/>
      <c r="S36" s="178"/>
      <c r="T36" s="179"/>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80"/>
      <c r="BJ36" s="180"/>
      <c r="BK36" s="180"/>
      <c r="BL36" s="180"/>
      <c r="BM36" s="180"/>
      <c r="BN36" s="180"/>
      <c r="BO36" s="180"/>
      <c r="BP36" s="180"/>
      <c r="BQ36" s="180"/>
      <c r="BR36" s="180"/>
    </row>
    <row r="37" spans="1:70" s="94" customFormat="1" ht="41.25" customHeight="1">
      <c r="A37" s="542"/>
      <c r="B37" s="226" t="s">
        <v>18</v>
      </c>
      <c r="C37" s="523"/>
      <c r="D37" s="165">
        <v>0</v>
      </c>
      <c r="E37" s="191">
        <f t="shared" si="0"/>
        <v>0</v>
      </c>
      <c r="F37" s="126">
        <v>0</v>
      </c>
      <c r="G37" s="126">
        <v>0</v>
      </c>
      <c r="H37" s="126">
        <v>0</v>
      </c>
      <c r="I37" s="126">
        <v>0</v>
      </c>
      <c r="J37" s="126">
        <v>0</v>
      </c>
      <c r="K37" s="126">
        <v>0</v>
      </c>
      <c r="L37" s="525"/>
      <c r="M37" s="527"/>
      <c r="N37" s="189"/>
      <c r="O37" s="190"/>
      <c r="P37" s="229"/>
      <c r="Q37" s="130"/>
      <c r="R37" s="175"/>
      <c r="S37" s="178"/>
      <c r="T37" s="179"/>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80"/>
      <c r="BJ37" s="180"/>
      <c r="BK37" s="180"/>
      <c r="BL37" s="180"/>
      <c r="BM37" s="180"/>
      <c r="BN37" s="180"/>
      <c r="BO37" s="180"/>
      <c r="BP37" s="180"/>
      <c r="BQ37" s="180"/>
      <c r="BR37" s="180"/>
    </row>
    <row r="38" spans="1:70" s="94" customFormat="1" ht="49.5" customHeight="1">
      <c r="A38" s="541" t="s">
        <v>355</v>
      </c>
      <c r="B38" s="226" t="s">
        <v>17</v>
      </c>
      <c r="C38" s="523" t="s">
        <v>453</v>
      </c>
      <c r="D38" s="165">
        <v>1</v>
      </c>
      <c r="E38" s="191">
        <f t="shared" si="0"/>
        <v>38100000</v>
      </c>
      <c r="F38" s="126">
        <v>38100000</v>
      </c>
      <c r="G38" s="126">
        <v>0</v>
      </c>
      <c r="H38" s="126">
        <v>0</v>
      </c>
      <c r="I38" s="126">
        <v>0</v>
      </c>
      <c r="J38" s="126">
        <v>0</v>
      </c>
      <c r="K38" s="126">
        <v>0</v>
      </c>
      <c r="L38" s="524">
        <v>44562</v>
      </c>
      <c r="M38" s="526">
        <v>44926</v>
      </c>
      <c r="N38" s="189"/>
      <c r="O38" s="190"/>
      <c r="P38" s="229"/>
      <c r="Q38" s="130"/>
      <c r="R38" s="175"/>
      <c r="S38" s="178"/>
      <c r="T38" s="179"/>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80"/>
      <c r="BJ38" s="180"/>
      <c r="BK38" s="180"/>
      <c r="BL38" s="180"/>
      <c r="BM38" s="180"/>
      <c r="BN38" s="180"/>
      <c r="BO38" s="180"/>
      <c r="BP38" s="180"/>
      <c r="BQ38" s="180"/>
      <c r="BR38" s="180"/>
    </row>
    <row r="39" spans="1:70" s="94" customFormat="1" ht="57" customHeight="1">
      <c r="A39" s="542"/>
      <c r="B39" s="226" t="s">
        <v>18</v>
      </c>
      <c r="C39" s="523"/>
      <c r="D39" s="165">
        <v>0</v>
      </c>
      <c r="E39" s="191">
        <f t="shared" si="0"/>
        <v>0</v>
      </c>
      <c r="F39" s="126">
        <v>0</v>
      </c>
      <c r="G39" s="126">
        <v>0</v>
      </c>
      <c r="H39" s="126">
        <v>0</v>
      </c>
      <c r="I39" s="126">
        <v>0</v>
      </c>
      <c r="J39" s="126">
        <v>0</v>
      </c>
      <c r="K39" s="126">
        <v>0</v>
      </c>
      <c r="L39" s="525"/>
      <c r="M39" s="527"/>
      <c r="N39" s="189"/>
      <c r="O39" s="190"/>
      <c r="P39" s="229"/>
      <c r="Q39" s="130"/>
      <c r="R39" s="175"/>
      <c r="S39" s="178"/>
      <c r="T39" s="179"/>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80"/>
      <c r="BJ39" s="180"/>
      <c r="BK39" s="180"/>
      <c r="BL39" s="180"/>
      <c r="BM39" s="180"/>
      <c r="BN39" s="180"/>
      <c r="BO39" s="180"/>
      <c r="BP39" s="180"/>
      <c r="BQ39" s="180"/>
      <c r="BR39" s="180"/>
    </row>
    <row r="40" spans="1:70" s="94" customFormat="1" ht="33.75" customHeight="1">
      <c r="A40" s="541" t="s">
        <v>347</v>
      </c>
      <c r="B40" s="226" t="s">
        <v>17</v>
      </c>
      <c r="C40" s="523" t="s">
        <v>454</v>
      </c>
      <c r="D40" s="93">
        <v>1</v>
      </c>
      <c r="E40" s="191">
        <f t="shared" si="0"/>
        <v>28500000</v>
      </c>
      <c r="F40" s="126">
        <v>28500000</v>
      </c>
      <c r="G40" s="126">
        <v>0</v>
      </c>
      <c r="H40" s="126">
        <v>0</v>
      </c>
      <c r="I40" s="126">
        <v>0</v>
      </c>
      <c r="J40" s="126">
        <v>0</v>
      </c>
      <c r="K40" s="126">
        <v>0</v>
      </c>
      <c r="L40" s="524">
        <v>44562</v>
      </c>
      <c r="M40" s="526">
        <v>44926</v>
      </c>
      <c r="N40" s="189"/>
      <c r="O40" s="190"/>
      <c r="P40" s="229"/>
      <c r="Q40" s="130"/>
      <c r="R40" s="175"/>
      <c r="S40" s="178"/>
      <c r="T40" s="179"/>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80"/>
      <c r="BJ40" s="180"/>
      <c r="BK40" s="180"/>
      <c r="BL40" s="180"/>
      <c r="BM40" s="180"/>
      <c r="BN40" s="180"/>
      <c r="BO40" s="180"/>
      <c r="BP40" s="180"/>
      <c r="BQ40" s="180"/>
      <c r="BR40" s="180"/>
    </row>
    <row r="41" spans="1:70" s="94" customFormat="1" ht="37.5" customHeight="1">
      <c r="A41" s="542"/>
      <c r="B41" s="226" t="s">
        <v>18</v>
      </c>
      <c r="C41" s="523"/>
      <c r="D41" s="165">
        <v>0</v>
      </c>
      <c r="E41" s="191">
        <f t="shared" si="0"/>
        <v>0</v>
      </c>
      <c r="F41" s="126">
        <v>0</v>
      </c>
      <c r="G41" s="126">
        <v>0</v>
      </c>
      <c r="H41" s="126">
        <v>0</v>
      </c>
      <c r="I41" s="126">
        <v>0</v>
      </c>
      <c r="J41" s="126">
        <v>0</v>
      </c>
      <c r="K41" s="126">
        <v>0</v>
      </c>
      <c r="L41" s="525"/>
      <c r="M41" s="527"/>
      <c r="N41" s="189"/>
      <c r="O41" s="190"/>
      <c r="P41" s="229"/>
      <c r="Q41" s="130"/>
      <c r="R41" s="175"/>
      <c r="S41" s="178"/>
      <c r="T41" s="179"/>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80"/>
      <c r="BJ41" s="180"/>
      <c r="BK41" s="180"/>
      <c r="BL41" s="180"/>
      <c r="BM41" s="180"/>
      <c r="BN41" s="180"/>
      <c r="BO41" s="180"/>
      <c r="BP41" s="180"/>
      <c r="BQ41" s="180"/>
      <c r="BR41" s="180"/>
    </row>
    <row r="42" spans="1:70" s="94" customFormat="1" ht="51" customHeight="1">
      <c r="A42" s="541" t="s">
        <v>348</v>
      </c>
      <c r="B42" s="226" t="s">
        <v>17</v>
      </c>
      <c r="C42" s="523" t="s">
        <v>455</v>
      </c>
      <c r="D42" s="93">
        <v>1</v>
      </c>
      <c r="E42" s="191">
        <f t="shared" si="0"/>
        <v>57000000</v>
      </c>
      <c r="F42" s="126">
        <f>28500000*2</f>
        <v>57000000</v>
      </c>
      <c r="G42" s="126">
        <v>0</v>
      </c>
      <c r="H42" s="126">
        <v>0</v>
      </c>
      <c r="I42" s="126">
        <v>0</v>
      </c>
      <c r="J42" s="126">
        <v>0</v>
      </c>
      <c r="K42" s="126">
        <v>0</v>
      </c>
      <c r="L42" s="524">
        <v>44562</v>
      </c>
      <c r="M42" s="526">
        <v>44926</v>
      </c>
      <c r="N42" s="189"/>
      <c r="O42" s="190"/>
      <c r="P42" s="229"/>
      <c r="Q42" s="130"/>
      <c r="R42" s="175"/>
      <c r="S42" s="178"/>
      <c r="T42" s="179"/>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80"/>
      <c r="BJ42" s="180"/>
      <c r="BK42" s="180"/>
      <c r="BL42" s="180"/>
      <c r="BM42" s="180"/>
      <c r="BN42" s="180"/>
      <c r="BO42" s="180"/>
      <c r="BP42" s="180"/>
      <c r="BQ42" s="180"/>
      <c r="BR42" s="180"/>
    </row>
    <row r="43" spans="1:70" s="94" customFormat="1" ht="37.5" customHeight="1">
      <c r="A43" s="542"/>
      <c r="B43" s="226" t="s">
        <v>18</v>
      </c>
      <c r="C43" s="523"/>
      <c r="D43" s="93">
        <v>0</v>
      </c>
      <c r="E43" s="191">
        <f t="shared" si="0"/>
        <v>0</v>
      </c>
      <c r="F43" s="126">
        <v>0</v>
      </c>
      <c r="G43" s="126">
        <v>0</v>
      </c>
      <c r="H43" s="126">
        <v>0</v>
      </c>
      <c r="I43" s="126">
        <v>0</v>
      </c>
      <c r="J43" s="126">
        <v>0</v>
      </c>
      <c r="K43" s="126">
        <v>0</v>
      </c>
      <c r="L43" s="525"/>
      <c r="M43" s="527"/>
      <c r="N43" s="189"/>
      <c r="O43" s="190"/>
      <c r="P43" s="229"/>
      <c r="Q43" s="130"/>
      <c r="R43" s="175"/>
      <c r="S43" s="178"/>
      <c r="T43" s="179"/>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80"/>
      <c r="BJ43" s="180"/>
      <c r="BK43" s="180"/>
      <c r="BL43" s="180"/>
      <c r="BM43" s="180"/>
      <c r="BN43" s="180"/>
      <c r="BO43" s="180"/>
      <c r="BP43" s="180"/>
      <c r="BQ43" s="180"/>
      <c r="BR43" s="180"/>
    </row>
    <row r="44" spans="1:70" s="94" customFormat="1" ht="42.75" customHeight="1">
      <c r="A44" s="541" t="s">
        <v>349</v>
      </c>
      <c r="B44" s="226" t="s">
        <v>17</v>
      </c>
      <c r="C44" s="523" t="s">
        <v>456</v>
      </c>
      <c r="D44" s="165">
        <v>1</v>
      </c>
      <c r="E44" s="191">
        <f t="shared" si="0"/>
        <v>28500000</v>
      </c>
      <c r="F44" s="126">
        <v>28500000</v>
      </c>
      <c r="G44" s="126">
        <v>0</v>
      </c>
      <c r="H44" s="126">
        <v>0</v>
      </c>
      <c r="I44" s="126">
        <v>0</v>
      </c>
      <c r="J44" s="126">
        <v>0</v>
      </c>
      <c r="K44" s="126">
        <v>0</v>
      </c>
      <c r="L44" s="524">
        <v>44562</v>
      </c>
      <c r="M44" s="526">
        <v>44926</v>
      </c>
      <c r="N44" s="189"/>
      <c r="O44" s="190"/>
      <c r="P44" s="229"/>
      <c r="Q44" s="130"/>
      <c r="R44" s="175"/>
      <c r="S44" s="178"/>
      <c r="T44" s="179"/>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80"/>
      <c r="BJ44" s="180"/>
      <c r="BK44" s="180"/>
      <c r="BL44" s="180"/>
      <c r="BM44" s="180"/>
      <c r="BN44" s="180"/>
      <c r="BO44" s="180"/>
      <c r="BP44" s="180"/>
      <c r="BQ44" s="180"/>
      <c r="BR44" s="180"/>
    </row>
    <row r="45" spans="1:70" s="94" customFormat="1" ht="63.75" customHeight="1">
      <c r="A45" s="542"/>
      <c r="B45" s="226" t="s">
        <v>18</v>
      </c>
      <c r="C45" s="523"/>
      <c r="D45" s="248">
        <v>0</v>
      </c>
      <c r="E45" s="191">
        <f t="shared" si="0"/>
        <v>0</v>
      </c>
      <c r="F45" s="126">
        <v>0</v>
      </c>
      <c r="G45" s="126">
        <v>0</v>
      </c>
      <c r="H45" s="126">
        <v>0</v>
      </c>
      <c r="I45" s="126">
        <v>0</v>
      </c>
      <c r="J45" s="126">
        <v>0</v>
      </c>
      <c r="K45" s="126">
        <v>0</v>
      </c>
      <c r="L45" s="525"/>
      <c r="M45" s="527"/>
      <c r="N45" s="189"/>
      <c r="O45" s="190"/>
      <c r="P45" s="229"/>
      <c r="Q45" s="130"/>
      <c r="R45" s="175"/>
      <c r="S45" s="178"/>
      <c r="T45" s="179"/>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80"/>
      <c r="BJ45" s="180"/>
      <c r="BK45" s="180"/>
      <c r="BL45" s="180"/>
      <c r="BM45" s="180"/>
      <c r="BN45" s="180"/>
      <c r="BO45" s="180"/>
      <c r="BP45" s="180"/>
      <c r="BQ45" s="180"/>
      <c r="BR45" s="180"/>
    </row>
    <row r="46" spans="1:70" s="94" customFormat="1" ht="43.5" customHeight="1">
      <c r="A46" s="541" t="s">
        <v>350</v>
      </c>
      <c r="B46" s="226" t="s">
        <v>17</v>
      </c>
      <c r="C46" s="547" t="s">
        <v>453</v>
      </c>
      <c r="D46" s="165">
        <v>1</v>
      </c>
      <c r="E46" s="191">
        <f t="shared" si="0"/>
        <v>29160000</v>
      </c>
      <c r="F46" s="126">
        <v>29160000</v>
      </c>
      <c r="G46" s="126">
        <v>0</v>
      </c>
      <c r="H46" s="126">
        <v>0</v>
      </c>
      <c r="I46" s="126">
        <v>0</v>
      </c>
      <c r="J46" s="126">
        <v>0</v>
      </c>
      <c r="K46" s="126">
        <v>0</v>
      </c>
      <c r="L46" s="524">
        <v>44562</v>
      </c>
      <c r="M46" s="526">
        <v>44926</v>
      </c>
      <c r="N46" s="189"/>
      <c r="O46" s="190"/>
      <c r="P46" s="229"/>
      <c r="Q46" s="130"/>
      <c r="R46" s="175"/>
      <c r="S46" s="178"/>
      <c r="T46" s="179"/>
      <c r="U46" s="178"/>
      <c r="V46" s="184"/>
      <c r="W46" s="184"/>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80"/>
      <c r="BJ46" s="180"/>
      <c r="BK46" s="180"/>
      <c r="BL46" s="180"/>
      <c r="BM46" s="180"/>
      <c r="BN46" s="180"/>
      <c r="BO46" s="180"/>
      <c r="BP46" s="180"/>
      <c r="BQ46" s="180"/>
      <c r="BR46" s="180"/>
    </row>
    <row r="47" spans="1:70" s="94" customFormat="1" ht="34.5" customHeight="1">
      <c r="A47" s="542"/>
      <c r="B47" s="226" t="s">
        <v>18</v>
      </c>
      <c r="C47" s="548"/>
      <c r="D47" s="165"/>
      <c r="E47" s="191">
        <f t="shared" si="0"/>
        <v>0</v>
      </c>
      <c r="F47" s="126">
        <v>0</v>
      </c>
      <c r="G47" s="126">
        <v>0</v>
      </c>
      <c r="H47" s="126">
        <v>0</v>
      </c>
      <c r="I47" s="126">
        <v>0</v>
      </c>
      <c r="J47" s="126">
        <v>0</v>
      </c>
      <c r="K47" s="126">
        <v>0</v>
      </c>
      <c r="L47" s="525"/>
      <c r="M47" s="527"/>
      <c r="N47" s="189"/>
      <c r="O47" s="190"/>
      <c r="P47" s="229"/>
      <c r="Q47" s="130"/>
      <c r="R47" s="175"/>
      <c r="S47" s="178"/>
      <c r="T47" s="179"/>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80"/>
      <c r="BJ47" s="180"/>
      <c r="BK47" s="180"/>
      <c r="BL47" s="180"/>
      <c r="BM47" s="180"/>
      <c r="BN47" s="180"/>
      <c r="BO47" s="180"/>
      <c r="BP47" s="180"/>
      <c r="BQ47" s="180"/>
      <c r="BR47" s="180"/>
    </row>
    <row r="48" spans="1:70" s="94" customFormat="1" ht="47.25" customHeight="1">
      <c r="A48" s="541" t="s">
        <v>351</v>
      </c>
      <c r="B48" s="226" t="s">
        <v>17</v>
      </c>
      <c r="C48" s="523" t="s">
        <v>457</v>
      </c>
      <c r="D48" s="93">
        <v>1</v>
      </c>
      <c r="E48" s="191">
        <f t="shared" si="0"/>
        <v>28500000</v>
      </c>
      <c r="F48" s="126">
        <v>28500000</v>
      </c>
      <c r="G48" s="126">
        <v>0</v>
      </c>
      <c r="H48" s="126">
        <v>0</v>
      </c>
      <c r="I48" s="126">
        <v>0</v>
      </c>
      <c r="J48" s="126">
        <v>0</v>
      </c>
      <c r="K48" s="126">
        <v>0</v>
      </c>
      <c r="L48" s="524">
        <v>44562</v>
      </c>
      <c r="M48" s="526">
        <v>44926</v>
      </c>
      <c r="N48" s="189"/>
      <c r="O48" s="190"/>
      <c r="P48" s="229"/>
      <c r="Q48" s="130"/>
      <c r="R48" s="175"/>
      <c r="S48" s="178"/>
      <c r="T48" s="179"/>
      <c r="U48" s="178"/>
      <c r="V48" s="184"/>
      <c r="W48" s="192"/>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80"/>
      <c r="BJ48" s="180"/>
      <c r="BK48" s="180"/>
      <c r="BL48" s="180"/>
      <c r="BM48" s="180"/>
      <c r="BN48" s="180"/>
      <c r="BO48" s="180"/>
      <c r="BP48" s="180"/>
      <c r="BQ48" s="180"/>
      <c r="BR48" s="180"/>
    </row>
    <row r="49" spans="1:70" s="94" customFormat="1" ht="40.5" customHeight="1">
      <c r="A49" s="542"/>
      <c r="B49" s="226" t="s">
        <v>18</v>
      </c>
      <c r="C49" s="523"/>
      <c r="D49" s="93">
        <v>0</v>
      </c>
      <c r="E49" s="191">
        <f t="shared" si="0"/>
        <v>0</v>
      </c>
      <c r="F49" s="126">
        <v>0</v>
      </c>
      <c r="G49" s="126">
        <v>0</v>
      </c>
      <c r="H49" s="126">
        <v>0</v>
      </c>
      <c r="I49" s="126">
        <v>0</v>
      </c>
      <c r="J49" s="126">
        <v>0</v>
      </c>
      <c r="K49" s="126">
        <v>0</v>
      </c>
      <c r="L49" s="525"/>
      <c r="M49" s="527"/>
      <c r="N49" s="189"/>
      <c r="O49" s="190"/>
      <c r="P49" s="229"/>
      <c r="Q49" s="130"/>
      <c r="R49" s="175"/>
      <c r="S49" s="178"/>
      <c r="T49" s="179"/>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80"/>
      <c r="BJ49" s="180"/>
      <c r="BK49" s="180"/>
      <c r="BL49" s="180"/>
      <c r="BM49" s="180"/>
      <c r="BN49" s="180"/>
      <c r="BO49" s="180"/>
      <c r="BP49" s="180"/>
      <c r="BQ49" s="180"/>
      <c r="BR49" s="180"/>
    </row>
    <row r="50" spans="1:70" s="94" customFormat="1" ht="82.5" customHeight="1">
      <c r="A50" s="541" t="s">
        <v>352</v>
      </c>
      <c r="B50" s="226" t="s">
        <v>17</v>
      </c>
      <c r="C50" s="523" t="s">
        <v>473</v>
      </c>
      <c r="D50" s="93">
        <v>1</v>
      </c>
      <c r="E50" s="191">
        <f t="shared" si="0"/>
        <v>28500000</v>
      </c>
      <c r="F50" s="126">
        <v>28500000</v>
      </c>
      <c r="G50" s="126">
        <v>0</v>
      </c>
      <c r="H50" s="126">
        <v>0</v>
      </c>
      <c r="I50" s="126">
        <v>0</v>
      </c>
      <c r="J50" s="126">
        <v>0</v>
      </c>
      <c r="K50" s="126">
        <v>0</v>
      </c>
      <c r="L50" s="524">
        <v>44562</v>
      </c>
      <c r="M50" s="526">
        <v>44926</v>
      </c>
      <c r="N50" s="189"/>
      <c r="O50" s="190"/>
      <c r="P50" s="229"/>
      <c r="Q50" s="130"/>
      <c r="R50" s="175"/>
      <c r="S50" s="178"/>
      <c r="T50" s="179"/>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80"/>
      <c r="BJ50" s="180"/>
      <c r="BK50" s="180"/>
      <c r="BL50" s="180"/>
      <c r="BM50" s="180"/>
      <c r="BN50" s="180"/>
      <c r="BO50" s="180"/>
      <c r="BP50" s="180"/>
      <c r="BQ50" s="180"/>
      <c r="BR50" s="180"/>
    </row>
    <row r="51" spans="1:70" s="94" customFormat="1" ht="66" customHeight="1">
      <c r="A51" s="542"/>
      <c r="B51" s="226" t="s">
        <v>18</v>
      </c>
      <c r="C51" s="523"/>
      <c r="D51" s="93">
        <v>0</v>
      </c>
      <c r="E51" s="191">
        <f t="shared" si="0"/>
        <v>0</v>
      </c>
      <c r="F51" s="126">
        <v>0</v>
      </c>
      <c r="G51" s="126">
        <v>0</v>
      </c>
      <c r="H51" s="126">
        <v>0</v>
      </c>
      <c r="I51" s="126">
        <v>0</v>
      </c>
      <c r="J51" s="126">
        <v>0</v>
      </c>
      <c r="K51" s="126">
        <v>0</v>
      </c>
      <c r="L51" s="525"/>
      <c r="M51" s="527"/>
      <c r="N51" s="189"/>
      <c r="O51" s="190"/>
      <c r="P51" s="229"/>
      <c r="Q51" s="130"/>
      <c r="R51" s="175"/>
      <c r="S51" s="178"/>
      <c r="T51" s="179"/>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80"/>
      <c r="BJ51" s="180"/>
      <c r="BK51" s="180"/>
      <c r="BL51" s="180"/>
      <c r="BM51" s="180"/>
      <c r="BN51" s="180"/>
      <c r="BO51" s="180"/>
      <c r="BP51" s="180"/>
      <c r="BQ51" s="180"/>
      <c r="BR51" s="180"/>
    </row>
    <row r="52" spans="1:70" s="94" customFormat="1" ht="72" customHeight="1">
      <c r="A52" s="551" t="s">
        <v>365</v>
      </c>
      <c r="B52" s="226" t="s">
        <v>17</v>
      </c>
      <c r="C52" s="547" t="s">
        <v>458</v>
      </c>
      <c r="D52" s="93">
        <v>1</v>
      </c>
      <c r="E52" s="191">
        <f t="shared" si="0"/>
        <v>0</v>
      </c>
      <c r="F52" s="126">
        <v>0</v>
      </c>
      <c r="G52" s="126">
        <v>0</v>
      </c>
      <c r="H52" s="126">
        <v>0</v>
      </c>
      <c r="I52" s="126">
        <v>0</v>
      </c>
      <c r="J52" s="126">
        <v>0</v>
      </c>
      <c r="K52" s="126">
        <v>0</v>
      </c>
      <c r="L52" s="524">
        <v>44562</v>
      </c>
      <c r="M52" s="526">
        <v>44926</v>
      </c>
      <c r="N52" s="189"/>
      <c r="O52" s="190"/>
      <c r="P52" s="229"/>
      <c r="Q52" s="130"/>
      <c r="R52" s="175"/>
      <c r="S52" s="178"/>
      <c r="T52" s="179"/>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80"/>
      <c r="BJ52" s="180"/>
      <c r="BK52" s="180"/>
      <c r="BL52" s="180"/>
      <c r="BM52" s="180"/>
      <c r="BN52" s="180"/>
      <c r="BO52" s="180"/>
      <c r="BP52" s="180"/>
      <c r="BQ52" s="180"/>
      <c r="BR52" s="180"/>
    </row>
    <row r="53" spans="1:70" s="94" customFormat="1" ht="72" customHeight="1">
      <c r="A53" s="552"/>
      <c r="B53" s="226" t="s">
        <v>18</v>
      </c>
      <c r="C53" s="548"/>
      <c r="D53" s="93">
        <v>0</v>
      </c>
      <c r="E53" s="191">
        <f t="shared" si="0"/>
        <v>0</v>
      </c>
      <c r="F53" s="126">
        <v>0</v>
      </c>
      <c r="G53" s="126">
        <v>0</v>
      </c>
      <c r="H53" s="126">
        <v>0</v>
      </c>
      <c r="I53" s="126">
        <v>0</v>
      </c>
      <c r="J53" s="126">
        <v>0</v>
      </c>
      <c r="K53" s="126">
        <v>0</v>
      </c>
      <c r="L53" s="525"/>
      <c r="M53" s="527"/>
      <c r="N53" s="189"/>
      <c r="O53" s="190"/>
      <c r="P53" s="229"/>
      <c r="Q53" s="130"/>
      <c r="R53" s="175"/>
      <c r="S53" s="178"/>
      <c r="T53" s="179"/>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80"/>
      <c r="BJ53" s="180"/>
      <c r="BK53" s="180"/>
      <c r="BL53" s="180"/>
      <c r="BM53" s="180"/>
      <c r="BN53" s="180"/>
      <c r="BO53" s="180"/>
      <c r="BP53" s="180"/>
      <c r="BQ53" s="180"/>
      <c r="BR53" s="180"/>
    </row>
    <row r="54" spans="1:70" s="94" customFormat="1" ht="32.25" customHeight="1">
      <c r="A54" s="549" t="s">
        <v>505</v>
      </c>
      <c r="B54" s="226" t="s">
        <v>17</v>
      </c>
      <c r="C54" s="547" t="s">
        <v>506</v>
      </c>
      <c r="D54" s="165">
        <v>2</v>
      </c>
      <c r="E54" s="191">
        <f t="shared" si="0"/>
        <v>0</v>
      </c>
      <c r="F54" s="126">
        <v>0</v>
      </c>
      <c r="G54" s="126">
        <v>0</v>
      </c>
      <c r="H54" s="126">
        <v>0</v>
      </c>
      <c r="I54" s="126">
        <v>0</v>
      </c>
      <c r="J54" s="126">
        <v>0</v>
      </c>
      <c r="K54" s="126">
        <v>0</v>
      </c>
      <c r="L54" s="524">
        <v>44562</v>
      </c>
      <c r="M54" s="526">
        <v>44926</v>
      </c>
      <c r="N54" s="189"/>
      <c r="O54" s="190"/>
      <c r="P54" s="229"/>
      <c r="Q54" s="130"/>
      <c r="R54" s="183"/>
      <c r="S54" s="178"/>
      <c r="T54" s="179"/>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80"/>
      <c r="BJ54" s="180"/>
      <c r="BK54" s="180"/>
      <c r="BL54" s="180"/>
      <c r="BM54" s="180"/>
      <c r="BN54" s="180"/>
      <c r="BO54" s="180"/>
      <c r="BP54" s="180"/>
      <c r="BQ54" s="180"/>
      <c r="BR54" s="180"/>
    </row>
    <row r="55" spans="1:70" s="94" customFormat="1" ht="29.25" customHeight="1">
      <c r="A55" s="550"/>
      <c r="B55" s="226" t="s">
        <v>18</v>
      </c>
      <c r="C55" s="548"/>
      <c r="D55" s="165">
        <v>0</v>
      </c>
      <c r="E55" s="191">
        <f t="shared" si="0"/>
        <v>0</v>
      </c>
      <c r="F55" s="193">
        <v>0</v>
      </c>
      <c r="G55" s="126">
        <v>0</v>
      </c>
      <c r="H55" s="126">
        <v>0</v>
      </c>
      <c r="I55" s="126">
        <v>0</v>
      </c>
      <c r="J55" s="126">
        <v>0</v>
      </c>
      <c r="K55" s="126">
        <v>0</v>
      </c>
      <c r="L55" s="525"/>
      <c r="M55" s="527"/>
      <c r="N55" s="189"/>
      <c r="O55" s="190"/>
      <c r="P55" s="229"/>
      <c r="Q55" s="130"/>
      <c r="R55" s="175"/>
      <c r="S55" s="178"/>
      <c r="T55" s="179"/>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80"/>
      <c r="BJ55" s="180"/>
      <c r="BK55" s="180"/>
      <c r="BL55" s="180"/>
      <c r="BM55" s="180"/>
      <c r="BN55" s="180"/>
      <c r="BO55" s="180"/>
      <c r="BP55" s="180"/>
      <c r="BQ55" s="180"/>
      <c r="BR55" s="180"/>
    </row>
    <row r="56" spans="1:70" s="94" customFormat="1" ht="32.25" customHeight="1">
      <c r="A56" s="549" t="s">
        <v>353</v>
      </c>
      <c r="B56" s="226" t="s">
        <v>17</v>
      </c>
      <c r="C56" s="547" t="s">
        <v>474</v>
      </c>
      <c r="D56" s="165">
        <v>1</v>
      </c>
      <c r="E56" s="191">
        <f t="shared" si="0"/>
        <v>0</v>
      </c>
      <c r="F56" s="126">
        <v>0</v>
      </c>
      <c r="G56" s="126">
        <v>0</v>
      </c>
      <c r="H56" s="126">
        <v>0</v>
      </c>
      <c r="I56" s="126">
        <v>0</v>
      </c>
      <c r="J56" s="126">
        <v>0</v>
      </c>
      <c r="K56" s="126">
        <v>0</v>
      </c>
      <c r="L56" s="524">
        <v>44562</v>
      </c>
      <c r="M56" s="526">
        <v>44926</v>
      </c>
      <c r="N56" s="189"/>
      <c r="O56" s="190"/>
      <c r="P56" s="229"/>
      <c r="Q56" s="175"/>
      <c r="R56" s="178"/>
      <c r="S56" s="184"/>
      <c r="T56" s="179"/>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80"/>
      <c r="BJ56" s="180"/>
      <c r="BK56" s="180"/>
      <c r="BL56" s="180"/>
      <c r="BM56" s="180"/>
      <c r="BN56" s="180"/>
      <c r="BO56" s="180"/>
      <c r="BP56" s="180"/>
      <c r="BQ56" s="180"/>
      <c r="BR56" s="180"/>
    </row>
    <row r="57" spans="1:70" s="94" customFormat="1" ht="31.5" customHeight="1">
      <c r="A57" s="550"/>
      <c r="B57" s="226" t="s">
        <v>18</v>
      </c>
      <c r="C57" s="548"/>
      <c r="D57" s="165">
        <v>0</v>
      </c>
      <c r="E57" s="191">
        <f t="shared" si="0"/>
        <v>0</v>
      </c>
      <c r="F57" s="126">
        <v>0</v>
      </c>
      <c r="G57" s="126">
        <v>0</v>
      </c>
      <c r="H57" s="126">
        <v>0</v>
      </c>
      <c r="I57" s="126">
        <v>0</v>
      </c>
      <c r="J57" s="126">
        <v>0</v>
      </c>
      <c r="K57" s="126">
        <v>0</v>
      </c>
      <c r="L57" s="525"/>
      <c r="M57" s="527"/>
      <c r="N57" s="189"/>
      <c r="O57" s="190"/>
      <c r="P57" s="229"/>
      <c r="Q57" s="194"/>
      <c r="R57" s="178"/>
      <c r="S57" s="178"/>
      <c r="T57" s="179"/>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80"/>
      <c r="BJ57" s="180"/>
      <c r="BK57" s="180"/>
      <c r="BL57" s="180"/>
      <c r="BM57" s="180"/>
      <c r="BN57" s="180"/>
      <c r="BO57" s="180"/>
      <c r="BP57" s="180"/>
      <c r="BQ57" s="180"/>
      <c r="BR57" s="180"/>
    </row>
    <row r="58" spans="1:70" s="94" customFormat="1" ht="38.25" customHeight="1">
      <c r="A58" s="549" t="s">
        <v>354</v>
      </c>
      <c r="B58" s="226" t="s">
        <v>17</v>
      </c>
      <c r="C58" s="547" t="s">
        <v>459</v>
      </c>
      <c r="D58" s="165">
        <v>2</v>
      </c>
      <c r="E58" s="191">
        <f t="shared" si="0"/>
        <v>0</v>
      </c>
      <c r="F58" s="262">
        <v>0</v>
      </c>
      <c r="G58" s="126">
        <v>0</v>
      </c>
      <c r="H58" s="126">
        <v>0</v>
      </c>
      <c r="I58" s="126">
        <v>0</v>
      </c>
      <c r="J58" s="126">
        <v>0</v>
      </c>
      <c r="K58" s="126">
        <v>0</v>
      </c>
      <c r="L58" s="524">
        <v>44562</v>
      </c>
      <c r="M58" s="526">
        <v>44926</v>
      </c>
      <c r="N58" s="189"/>
      <c r="O58" s="190"/>
      <c r="P58" s="229"/>
      <c r="Q58" s="194"/>
      <c r="R58" s="178"/>
      <c r="S58" s="178"/>
      <c r="T58" s="179"/>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80"/>
      <c r="BJ58" s="180"/>
      <c r="BK58" s="180"/>
      <c r="BL58" s="180"/>
      <c r="BM58" s="180"/>
      <c r="BN58" s="180"/>
      <c r="BO58" s="180"/>
      <c r="BP58" s="180"/>
      <c r="BQ58" s="180"/>
      <c r="BR58" s="180"/>
    </row>
    <row r="59" spans="1:70" s="94" customFormat="1" ht="31.5" customHeight="1">
      <c r="A59" s="550"/>
      <c r="B59" s="226" t="s">
        <v>18</v>
      </c>
      <c r="C59" s="548"/>
      <c r="D59" s="139">
        <v>0</v>
      </c>
      <c r="E59" s="191">
        <f t="shared" si="0"/>
        <v>0</v>
      </c>
      <c r="F59" s="262">
        <v>0</v>
      </c>
      <c r="G59" s="126">
        <v>0</v>
      </c>
      <c r="H59" s="126">
        <v>0</v>
      </c>
      <c r="I59" s="126">
        <v>0</v>
      </c>
      <c r="J59" s="126">
        <v>0</v>
      </c>
      <c r="K59" s="126">
        <v>0</v>
      </c>
      <c r="L59" s="525"/>
      <c r="M59" s="527"/>
      <c r="N59" s="189"/>
      <c r="O59" s="190"/>
      <c r="P59" s="229"/>
      <c r="Q59" s="194"/>
      <c r="R59" s="178"/>
      <c r="S59" s="178"/>
      <c r="T59" s="179"/>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80"/>
      <c r="BJ59" s="180"/>
      <c r="BK59" s="180"/>
      <c r="BL59" s="180"/>
      <c r="BM59" s="180"/>
      <c r="BN59" s="180"/>
      <c r="BO59" s="180"/>
      <c r="BP59" s="180"/>
      <c r="BQ59" s="180"/>
      <c r="BR59" s="180"/>
    </row>
    <row r="60" spans="1:70" s="59" customFormat="1" ht="15" customHeight="1">
      <c r="A60" s="529" t="s">
        <v>31</v>
      </c>
      <c r="B60" s="226" t="s">
        <v>17</v>
      </c>
      <c r="C60" s="505" t="s">
        <v>19</v>
      </c>
      <c r="D60" s="252">
        <f>+D18+D20+D22+D24+D26+D28+D30+D32+D34+D36+D38+D40+D42+D44+D46+D48+D50+D52+D54+D56+D58</f>
        <v>118</v>
      </c>
      <c r="E60" s="195">
        <f>+E18+E20+E22+E24+E26+E28+E30+E32+E34+E36+E38+E40+E42+E44+E46+E48+E50+E52+E54+E56+E58</f>
        <v>647590000</v>
      </c>
      <c r="F60" s="195">
        <f t="shared" ref="F60:K61" si="1">+F18+F20+F22+F24+F26+F28+F30+F32+F34+F36+F38+F40+F42+F44+F46+F48+F50+F52+F54+F56+F58</f>
        <v>354960000</v>
      </c>
      <c r="G60" s="195">
        <f t="shared" si="1"/>
        <v>292630000</v>
      </c>
      <c r="H60" s="195">
        <f t="shared" si="1"/>
        <v>0</v>
      </c>
      <c r="I60" s="195">
        <f t="shared" si="1"/>
        <v>0</v>
      </c>
      <c r="J60" s="195">
        <f t="shared" si="1"/>
        <v>0</v>
      </c>
      <c r="K60" s="195">
        <f t="shared" si="1"/>
        <v>0</v>
      </c>
      <c r="L60" s="506"/>
      <c r="M60" s="506"/>
      <c r="N60" s="506"/>
      <c r="O60" s="506"/>
      <c r="P60" s="521"/>
      <c r="Q60" s="196"/>
      <c r="R60" s="183"/>
      <c r="S60" s="183"/>
      <c r="T60" s="183"/>
      <c r="U60" s="183"/>
      <c r="V60" s="183"/>
      <c r="W60" s="183"/>
      <c r="X60" s="183"/>
      <c r="Y60" s="183"/>
      <c r="Z60" s="183"/>
      <c r="AA60" s="183"/>
      <c r="AB60" s="183"/>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232"/>
      <c r="BJ60" s="232"/>
      <c r="BK60" s="232"/>
      <c r="BL60" s="232"/>
      <c r="BM60" s="232"/>
      <c r="BN60" s="232"/>
      <c r="BO60" s="232"/>
      <c r="BP60" s="232"/>
      <c r="BQ60" s="232"/>
      <c r="BR60" s="232"/>
    </row>
    <row r="61" spans="1:70" ht="21.75" customHeight="1">
      <c r="A61" s="529"/>
      <c r="B61" s="226" t="s">
        <v>18</v>
      </c>
      <c r="C61" s="505"/>
      <c r="D61" s="252">
        <f>+D19+D21+D23+D25+D27+D29+D31+D33+D35+D37+D39+D41+D43+D45+D47+D49+D51+D53+D55+D57+D59</f>
        <v>0</v>
      </c>
      <c r="E61" s="195">
        <f>+E19+E21+E23+E25+E27+E29+E31+E33+E35+E37+E39+E41+E43+E45+E47+E49+E51+E53+E55+E57+E59</f>
        <v>0</v>
      </c>
      <c r="F61" s="195">
        <f>+F19+F21+F23+F25+F27+F29+F31+F33+F35+F37+F39+F41+F43+F45+F47+F49+F51+F53+F55+F57+F59</f>
        <v>0</v>
      </c>
      <c r="G61" s="195">
        <f t="shared" si="1"/>
        <v>0</v>
      </c>
      <c r="H61" s="195">
        <f t="shared" si="1"/>
        <v>0</v>
      </c>
      <c r="I61" s="195">
        <f t="shared" si="1"/>
        <v>0</v>
      </c>
      <c r="J61" s="195">
        <f t="shared" si="1"/>
        <v>0</v>
      </c>
      <c r="K61" s="195">
        <f t="shared" si="1"/>
        <v>0</v>
      </c>
      <c r="L61" s="506"/>
      <c r="M61" s="506"/>
      <c r="N61" s="506"/>
      <c r="O61" s="506"/>
      <c r="P61" s="521"/>
      <c r="Q61" s="183"/>
      <c r="R61" s="183"/>
      <c r="S61" s="183"/>
      <c r="T61" s="183"/>
      <c r="U61" s="183"/>
      <c r="V61" s="183"/>
      <c r="W61" s="183"/>
      <c r="X61" s="183"/>
      <c r="Y61" s="183"/>
      <c r="Z61" s="183"/>
      <c r="AA61" s="183"/>
      <c r="AB61" s="183"/>
      <c r="AC61" s="183"/>
    </row>
    <row r="62" spans="1:70" ht="15.75" customHeight="1">
      <c r="A62" s="230" t="s">
        <v>37</v>
      </c>
      <c r="B62" s="505" t="s">
        <v>38</v>
      </c>
      <c r="C62" s="505"/>
      <c r="D62" s="505"/>
      <c r="E62" s="505"/>
      <c r="F62" s="197" t="s">
        <v>87</v>
      </c>
      <c r="G62" s="198" t="s">
        <v>88</v>
      </c>
      <c r="H62" s="198" t="s">
        <v>89</v>
      </c>
      <c r="I62" s="561" t="s">
        <v>42</v>
      </c>
      <c r="J62" s="561"/>
      <c r="K62" s="561"/>
      <c r="L62" s="561"/>
      <c r="M62" s="561"/>
      <c r="N62" s="561"/>
      <c r="O62" s="561"/>
      <c r="P62" s="562"/>
      <c r="Q62" s="127"/>
    </row>
    <row r="63" spans="1:70" ht="44.25" customHeight="1">
      <c r="A63" s="199" t="s">
        <v>124</v>
      </c>
      <c r="B63" s="553" t="s">
        <v>239</v>
      </c>
      <c r="C63" s="554"/>
      <c r="D63" s="554"/>
      <c r="E63" s="555"/>
      <c r="F63" s="242" t="s">
        <v>105</v>
      </c>
      <c r="G63" s="200">
        <v>1</v>
      </c>
      <c r="H63" s="234">
        <v>0</v>
      </c>
      <c r="I63" s="556" t="s">
        <v>45</v>
      </c>
      <c r="J63" s="556"/>
      <c r="K63" s="556"/>
      <c r="L63" s="556"/>
      <c r="M63" s="556"/>
      <c r="N63" s="556"/>
      <c r="O63" s="556"/>
      <c r="P63" s="557"/>
      <c r="Q63" s="129"/>
    </row>
    <row r="64" spans="1:70" ht="60" customHeight="1">
      <c r="A64" s="199" t="s">
        <v>235</v>
      </c>
      <c r="B64" s="553" t="s">
        <v>240</v>
      </c>
      <c r="C64" s="554"/>
      <c r="D64" s="554"/>
      <c r="E64" s="555"/>
      <c r="F64" s="242" t="s">
        <v>252</v>
      </c>
      <c r="G64" s="200">
        <v>1</v>
      </c>
      <c r="H64" s="234">
        <v>0</v>
      </c>
      <c r="I64" s="558" t="s">
        <v>32</v>
      </c>
      <c r="J64" s="559"/>
      <c r="K64" s="559"/>
      <c r="L64" s="559"/>
      <c r="M64" s="559"/>
      <c r="N64" s="559"/>
      <c r="O64" s="559"/>
      <c r="P64" s="560"/>
      <c r="Q64" s="129"/>
    </row>
    <row r="65" spans="1:70" ht="45" customHeight="1">
      <c r="A65" s="199" t="s">
        <v>236</v>
      </c>
      <c r="B65" s="553" t="s">
        <v>241</v>
      </c>
      <c r="C65" s="554"/>
      <c r="D65" s="554"/>
      <c r="E65" s="555"/>
      <c r="F65" s="242" t="s">
        <v>253</v>
      </c>
      <c r="G65" s="201">
        <v>1</v>
      </c>
      <c r="H65" s="234">
        <v>0</v>
      </c>
      <c r="I65" s="558" t="s">
        <v>550</v>
      </c>
      <c r="J65" s="559"/>
      <c r="K65" s="559"/>
      <c r="L65" s="559"/>
      <c r="M65" s="559"/>
      <c r="N65" s="559"/>
      <c r="O65" s="559"/>
      <c r="P65" s="560"/>
      <c r="Q65" s="130"/>
    </row>
    <row r="66" spans="1:70" ht="55.5" customHeight="1">
      <c r="A66" s="199" t="s">
        <v>236</v>
      </c>
      <c r="B66" s="553" t="s">
        <v>242</v>
      </c>
      <c r="C66" s="554"/>
      <c r="D66" s="554"/>
      <c r="E66" s="555"/>
      <c r="F66" s="242" t="s">
        <v>254</v>
      </c>
      <c r="G66" s="201">
        <v>1</v>
      </c>
      <c r="H66" s="234">
        <v>0</v>
      </c>
      <c r="I66" s="558" t="s">
        <v>32</v>
      </c>
      <c r="J66" s="559"/>
      <c r="K66" s="559"/>
      <c r="L66" s="559"/>
      <c r="M66" s="559"/>
      <c r="N66" s="559"/>
      <c r="O66" s="559"/>
      <c r="P66" s="560"/>
      <c r="Q66" s="130"/>
    </row>
    <row r="67" spans="1:70" ht="75" customHeight="1">
      <c r="A67" s="199" t="s">
        <v>209</v>
      </c>
      <c r="B67" s="553" t="s">
        <v>243</v>
      </c>
      <c r="C67" s="554"/>
      <c r="D67" s="554"/>
      <c r="E67" s="555"/>
      <c r="F67" s="242" t="s">
        <v>255</v>
      </c>
      <c r="G67" s="200">
        <v>1</v>
      </c>
      <c r="H67" s="234">
        <v>0</v>
      </c>
      <c r="I67" s="506" t="s">
        <v>527</v>
      </c>
      <c r="J67" s="506"/>
      <c r="K67" s="506"/>
      <c r="L67" s="506"/>
      <c r="M67" s="506"/>
      <c r="N67" s="506"/>
      <c r="O67" s="506"/>
      <c r="P67" s="521"/>
      <c r="Q67" s="130"/>
    </row>
    <row r="68" spans="1:70" ht="75" customHeight="1">
      <c r="A68" s="199" t="s">
        <v>237</v>
      </c>
      <c r="B68" s="553" t="s">
        <v>244</v>
      </c>
      <c r="C68" s="554"/>
      <c r="D68" s="554"/>
      <c r="E68" s="555"/>
      <c r="F68" s="242" t="s">
        <v>256</v>
      </c>
      <c r="G68" s="200">
        <v>1</v>
      </c>
      <c r="H68" s="234">
        <v>0</v>
      </c>
      <c r="I68" s="558" t="s">
        <v>32</v>
      </c>
      <c r="J68" s="559"/>
      <c r="K68" s="559"/>
      <c r="L68" s="559"/>
      <c r="M68" s="559"/>
      <c r="N68" s="559"/>
      <c r="O68" s="559"/>
      <c r="P68" s="560"/>
      <c r="Q68" s="130"/>
    </row>
    <row r="69" spans="1:70" ht="75" customHeight="1">
      <c r="A69" s="199" t="s">
        <v>238</v>
      </c>
      <c r="B69" s="553" t="s">
        <v>245</v>
      </c>
      <c r="C69" s="554"/>
      <c r="D69" s="554"/>
      <c r="E69" s="555"/>
      <c r="F69" s="242" t="s">
        <v>257</v>
      </c>
      <c r="G69" s="200">
        <v>1</v>
      </c>
      <c r="H69" s="234">
        <v>0</v>
      </c>
      <c r="I69" s="506" t="s">
        <v>528</v>
      </c>
      <c r="J69" s="506"/>
      <c r="K69" s="506"/>
      <c r="L69" s="506"/>
      <c r="M69" s="506"/>
      <c r="N69" s="506"/>
      <c r="O69" s="506"/>
      <c r="P69" s="521"/>
      <c r="Q69" s="130"/>
    </row>
    <row r="70" spans="1:70" s="61" customFormat="1" ht="68.25" customHeight="1">
      <c r="A70" s="207"/>
      <c r="B70" s="563"/>
      <c r="C70" s="564"/>
      <c r="D70" s="564"/>
      <c r="E70" s="565"/>
      <c r="F70" s="208"/>
      <c r="G70" s="208"/>
      <c r="H70" s="208"/>
      <c r="I70" s="566" t="s">
        <v>32</v>
      </c>
      <c r="J70" s="567"/>
      <c r="K70" s="567"/>
      <c r="L70" s="567"/>
      <c r="M70" s="567"/>
      <c r="N70" s="567"/>
      <c r="O70" s="567"/>
      <c r="P70" s="568"/>
      <c r="Q70" s="174"/>
      <c r="R70" s="175"/>
      <c r="S70" s="174"/>
      <c r="T70" s="176"/>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202"/>
      <c r="BJ70" s="202"/>
      <c r="BK70" s="202"/>
      <c r="BL70" s="202"/>
      <c r="BM70" s="202"/>
      <c r="BN70" s="202"/>
      <c r="BO70" s="202"/>
      <c r="BP70" s="202"/>
      <c r="BQ70" s="202"/>
      <c r="BR70" s="202"/>
    </row>
    <row r="71" spans="1:70" s="63" customFormat="1" ht="36.75" customHeight="1">
      <c r="A71" s="569" t="s">
        <v>552</v>
      </c>
      <c r="B71" s="569"/>
      <c r="C71" s="569"/>
      <c r="D71" s="569"/>
      <c r="E71" s="569"/>
      <c r="F71" s="569"/>
      <c r="G71" s="569"/>
      <c r="H71" s="569"/>
      <c r="I71" s="569"/>
      <c r="J71" s="569"/>
      <c r="K71" s="569"/>
      <c r="L71" s="569"/>
      <c r="M71" s="569"/>
      <c r="N71" s="569"/>
      <c r="O71" s="569"/>
      <c r="P71" s="569"/>
      <c r="Q71" s="174"/>
      <c r="R71" s="175"/>
      <c r="S71" s="174"/>
      <c r="T71" s="176"/>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row>
    <row r="72" spans="1:70" s="63" customFormat="1">
      <c r="A72" s="174"/>
      <c r="B72" s="174"/>
      <c r="C72" s="174"/>
      <c r="D72" s="221"/>
      <c r="E72" s="174"/>
      <c r="F72" s="174"/>
      <c r="G72" s="228"/>
      <c r="H72" s="174"/>
      <c r="I72" s="174"/>
      <c r="J72" s="174"/>
      <c r="K72" s="174"/>
      <c r="L72" s="174"/>
      <c r="M72" s="174"/>
      <c r="N72" s="174"/>
      <c r="O72" s="174"/>
      <c r="P72" s="174"/>
      <c r="Q72" s="174"/>
      <c r="R72" s="175"/>
      <c r="S72" s="174"/>
      <c r="T72" s="176"/>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row>
    <row r="73" spans="1:70" s="63" customFormat="1">
      <c r="A73" s="174"/>
      <c r="B73" s="174"/>
      <c r="C73" s="174"/>
      <c r="D73" s="221"/>
      <c r="E73" s="174"/>
      <c r="F73" s="174"/>
      <c r="G73" s="228"/>
      <c r="H73" s="174"/>
      <c r="I73" s="174"/>
      <c r="J73" s="174"/>
      <c r="K73" s="174"/>
      <c r="L73" s="174"/>
      <c r="M73" s="174"/>
      <c r="N73" s="174"/>
      <c r="O73" s="174"/>
      <c r="P73" s="174"/>
      <c r="Q73" s="174"/>
      <c r="R73" s="175"/>
      <c r="S73" s="174"/>
      <c r="T73" s="176"/>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row>
    <row r="74" spans="1:70" s="63" customFormat="1">
      <c r="A74" s="174"/>
      <c r="B74" s="174"/>
      <c r="C74" s="174"/>
      <c r="D74" s="221"/>
      <c r="E74" s="174"/>
      <c r="F74" s="174"/>
      <c r="G74" s="228"/>
      <c r="H74" s="174"/>
      <c r="I74" s="174"/>
      <c r="J74" s="174"/>
      <c r="K74" s="174"/>
      <c r="L74" s="174"/>
      <c r="M74" s="174"/>
      <c r="N74" s="174"/>
      <c r="O74" s="174"/>
      <c r="P74" s="174"/>
      <c r="Q74" s="174"/>
      <c r="R74" s="175"/>
      <c r="S74" s="174"/>
      <c r="T74" s="176"/>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row>
    <row r="75" spans="1:70" s="63" customFormat="1">
      <c r="A75" s="174"/>
      <c r="B75" s="174"/>
      <c r="C75" s="174"/>
      <c r="D75" s="221"/>
      <c r="E75" s="174"/>
      <c r="F75" s="174"/>
      <c r="G75" s="228"/>
      <c r="H75" s="174"/>
      <c r="I75" s="174"/>
      <c r="J75" s="174"/>
      <c r="K75" s="174"/>
      <c r="L75" s="174"/>
      <c r="M75" s="174"/>
      <c r="N75" s="174"/>
      <c r="O75" s="174"/>
      <c r="P75" s="174"/>
      <c r="Q75" s="174"/>
      <c r="R75" s="175"/>
      <c r="S75" s="174"/>
      <c r="T75" s="176"/>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row>
    <row r="76" spans="1:70" s="63" customFormat="1">
      <c r="A76" s="174"/>
      <c r="B76" s="174"/>
      <c r="C76" s="174"/>
      <c r="D76" s="221"/>
      <c r="E76" s="174"/>
      <c r="F76" s="174"/>
      <c r="G76" s="228"/>
      <c r="H76" s="174"/>
      <c r="I76" s="174"/>
      <c r="J76" s="174"/>
      <c r="K76" s="174"/>
      <c r="L76" s="174"/>
      <c r="M76" s="174"/>
      <c r="N76" s="174"/>
      <c r="O76" s="174"/>
      <c r="P76" s="174"/>
      <c r="Q76" s="174"/>
      <c r="R76" s="175"/>
      <c r="S76" s="174"/>
      <c r="T76" s="176"/>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row>
    <row r="77" spans="1:70" s="63" customFormat="1">
      <c r="A77" s="174"/>
      <c r="B77" s="174"/>
      <c r="C77" s="174"/>
      <c r="D77" s="221"/>
      <c r="E77" s="174"/>
      <c r="F77" s="174"/>
      <c r="G77" s="228"/>
      <c r="H77" s="174"/>
      <c r="I77" s="174"/>
      <c r="J77" s="174"/>
      <c r="K77" s="174"/>
      <c r="L77" s="174"/>
      <c r="M77" s="174"/>
      <c r="N77" s="174"/>
      <c r="O77" s="174"/>
      <c r="P77" s="174"/>
      <c r="Q77" s="174"/>
      <c r="R77" s="175"/>
      <c r="S77" s="174"/>
      <c r="T77" s="176"/>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row>
    <row r="78" spans="1:70" s="63" customFormat="1">
      <c r="A78" s="174"/>
      <c r="B78" s="174"/>
      <c r="C78" s="174"/>
      <c r="D78" s="221"/>
      <c r="E78" s="174"/>
      <c r="F78" s="174"/>
      <c r="G78" s="228"/>
      <c r="H78" s="174"/>
      <c r="I78" s="174"/>
      <c r="J78" s="174"/>
      <c r="K78" s="174"/>
      <c r="L78" s="174"/>
      <c r="M78" s="174"/>
      <c r="N78" s="174"/>
      <c r="O78" s="174"/>
      <c r="P78" s="174"/>
      <c r="Q78" s="174"/>
      <c r="R78" s="175"/>
      <c r="S78" s="174"/>
      <c r="T78" s="176"/>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row>
    <row r="79" spans="1:70" s="63" customFormat="1">
      <c r="A79" s="174"/>
      <c r="B79" s="174"/>
      <c r="C79" s="174"/>
      <c r="D79" s="221"/>
      <c r="E79" s="174"/>
      <c r="F79" s="174"/>
      <c r="G79" s="228"/>
      <c r="H79" s="174"/>
      <c r="I79" s="174"/>
      <c r="J79" s="174"/>
      <c r="K79" s="174"/>
      <c r="L79" s="174"/>
      <c r="M79" s="174"/>
      <c r="N79" s="174"/>
      <c r="O79" s="174"/>
      <c r="P79" s="174"/>
      <c r="Q79" s="174"/>
      <c r="R79" s="175"/>
      <c r="S79" s="174"/>
      <c r="T79" s="176"/>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row>
    <row r="80" spans="1:70" s="63" customFormat="1">
      <c r="A80" s="174"/>
      <c r="B80" s="174"/>
      <c r="C80" s="174"/>
      <c r="D80" s="221"/>
      <c r="E80" s="174"/>
      <c r="F80" s="174"/>
      <c r="G80" s="228"/>
      <c r="H80" s="174"/>
      <c r="I80" s="174"/>
      <c r="J80" s="174"/>
      <c r="K80" s="174"/>
      <c r="L80" s="174"/>
      <c r="M80" s="174"/>
      <c r="N80" s="174"/>
      <c r="O80" s="174"/>
      <c r="P80" s="174"/>
      <c r="Q80" s="174"/>
      <c r="R80" s="175"/>
      <c r="S80" s="174"/>
      <c r="T80" s="176"/>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row>
    <row r="81" spans="1:70" s="63" customFormat="1">
      <c r="A81" s="174"/>
      <c r="B81" s="174"/>
      <c r="C81" s="174"/>
      <c r="D81" s="221"/>
      <c r="E81" s="174"/>
      <c r="F81" s="174"/>
      <c r="G81" s="228"/>
      <c r="H81" s="174"/>
      <c r="I81" s="174"/>
      <c r="J81" s="174"/>
      <c r="K81" s="174"/>
      <c r="L81" s="174"/>
      <c r="M81" s="174"/>
      <c r="N81" s="174"/>
      <c r="O81" s="174"/>
      <c r="P81" s="174"/>
      <c r="Q81" s="174"/>
      <c r="R81" s="175"/>
      <c r="S81" s="174"/>
      <c r="T81" s="176"/>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row>
    <row r="82" spans="1:70" s="63" customFormat="1">
      <c r="A82" s="174"/>
      <c r="B82" s="174"/>
      <c r="C82" s="174"/>
      <c r="D82" s="221"/>
      <c r="E82" s="174"/>
      <c r="F82" s="174"/>
      <c r="G82" s="228"/>
      <c r="H82" s="174"/>
      <c r="I82" s="174"/>
      <c r="J82" s="174"/>
      <c r="K82" s="174"/>
      <c r="L82" s="174"/>
      <c r="M82" s="174"/>
      <c r="N82" s="174"/>
      <c r="O82" s="174"/>
      <c r="P82" s="174"/>
      <c r="Q82" s="174"/>
      <c r="R82" s="175"/>
      <c r="S82" s="174"/>
      <c r="T82" s="176"/>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row>
    <row r="83" spans="1:70" s="63" customFormat="1">
      <c r="A83" s="174"/>
      <c r="B83" s="174"/>
      <c r="C83" s="174"/>
      <c r="D83" s="221"/>
      <c r="E83" s="174"/>
      <c r="F83" s="174"/>
      <c r="G83" s="228"/>
      <c r="H83" s="174"/>
      <c r="I83" s="174"/>
      <c r="J83" s="174"/>
      <c r="K83" s="174"/>
      <c r="L83" s="174"/>
      <c r="M83" s="174"/>
      <c r="N83" s="174"/>
      <c r="O83" s="174"/>
      <c r="P83" s="174"/>
      <c r="Q83" s="174"/>
      <c r="R83" s="175"/>
      <c r="S83" s="174"/>
      <c r="T83" s="176"/>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row>
    <row r="84" spans="1:70" s="63" customFormat="1">
      <c r="A84" s="174"/>
      <c r="B84" s="174"/>
      <c r="C84" s="174"/>
      <c r="D84" s="221"/>
      <c r="E84" s="174"/>
      <c r="F84" s="174"/>
      <c r="G84" s="228"/>
      <c r="H84" s="174"/>
      <c r="I84" s="174"/>
      <c r="J84" s="174"/>
      <c r="K84" s="174"/>
      <c r="L84" s="174"/>
      <c r="M84" s="174"/>
      <c r="N84" s="174"/>
      <c r="O84" s="174"/>
      <c r="P84" s="174"/>
      <c r="Q84" s="174"/>
      <c r="R84" s="175"/>
      <c r="S84" s="174"/>
      <c r="T84" s="176"/>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row>
    <row r="85" spans="1:70" s="63" customFormat="1">
      <c r="A85" s="174"/>
      <c r="B85" s="174"/>
      <c r="C85" s="174"/>
      <c r="D85" s="221"/>
      <c r="E85" s="174"/>
      <c r="F85" s="174"/>
      <c r="G85" s="228"/>
      <c r="H85" s="174"/>
      <c r="I85" s="174"/>
      <c r="J85" s="174"/>
      <c r="K85" s="174"/>
      <c r="L85" s="174"/>
      <c r="M85" s="174"/>
      <c r="N85" s="174"/>
      <c r="O85" s="174"/>
      <c r="P85" s="174"/>
      <c r="Q85" s="174"/>
      <c r="R85" s="175"/>
      <c r="S85" s="174"/>
      <c r="T85" s="176"/>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row>
    <row r="86" spans="1:70" s="63" customFormat="1">
      <c r="A86" s="174"/>
      <c r="B86" s="174"/>
      <c r="C86" s="174"/>
      <c r="D86" s="221"/>
      <c r="E86" s="174"/>
      <c r="F86" s="174"/>
      <c r="G86" s="228"/>
      <c r="H86" s="174"/>
      <c r="I86" s="174"/>
      <c r="J86" s="174"/>
      <c r="K86" s="174"/>
      <c r="L86" s="174"/>
      <c r="M86" s="174"/>
      <c r="N86" s="174"/>
      <c r="O86" s="174"/>
      <c r="P86" s="174"/>
      <c r="Q86" s="174"/>
      <c r="R86" s="175"/>
      <c r="S86" s="174"/>
      <c r="T86" s="176"/>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row>
    <row r="87" spans="1:70" s="63" customFormat="1">
      <c r="A87" s="174"/>
      <c r="B87" s="174"/>
      <c r="C87" s="174"/>
      <c r="D87" s="221"/>
      <c r="E87" s="174"/>
      <c r="F87" s="174"/>
      <c r="G87" s="228"/>
      <c r="H87" s="174"/>
      <c r="I87" s="174"/>
      <c r="J87" s="174"/>
      <c r="K87" s="174"/>
      <c r="L87" s="174"/>
      <c r="M87" s="174"/>
      <c r="N87" s="174"/>
      <c r="O87" s="174"/>
      <c r="P87" s="174"/>
      <c r="Q87" s="174"/>
      <c r="R87" s="175"/>
      <c r="S87" s="174"/>
      <c r="T87" s="176"/>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row>
    <row r="88" spans="1:70" s="63" customFormat="1">
      <c r="A88" s="174"/>
      <c r="B88" s="174"/>
      <c r="C88" s="174"/>
      <c r="D88" s="221"/>
      <c r="E88" s="174"/>
      <c r="F88" s="174"/>
      <c r="G88" s="228"/>
      <c r="H88" s="174"/>
      <c r="I88" s="174"/>
      <c r="J88" s="174"/>
      <c r="K88" s="174"/>
      <c r="L88" s="174"/>
      <c r="M88" s="174"/>
      <c r="N88" s="174"/>
      <c r="O88" s="174"/>
      <c r="P88" s="174"/>
      <c r="Q88" s="174"/>
      <c r="R88" s="175"/>
      <c r="S88" s="174"/>
      <c r="T88" s="176"/>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row>
    <row r="89" spans="1:70" s="63" customFormat="1">
      <c r="A89" s="174"/>
      <c r="B89" s="174"/>
      <c r="C89" s="174"/>
      <c r="D89" s="221"/>
      <c r="E89" s="174"/>
      <c r="F89" s="174"/>
      <c r="G89" s="228"/>
      <c r="H89" s="174"/>
      <c r="I89" s="174"/>
      <c r="J89" s="174"/>
      <c r="K89" s="174"/>
      <c r="L89" s="174"/>
      <c r="M89" s="174"/>
      <c r="N89" s="174"/>
      <c r="O89" s="174"/>
      <c r="P89" s="174"/>
      <c r="Q89" s="174"/>
      <c r="R89" s="175"/>
      <c r="S89" s="174"/>
      <c r="T89" s="176"/>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row>
    <row r="90" spans="1:70" s="63" customFormat="1">
      <c r="A90" s="174"/>
      <c r="B90" s="174"/>
      <c r="C90" s="174"/>
      <c r="D90" s="221"/>
      <c r="E90" s="174"/>
      <c r="F90" s="174"/>
      <c r="G90" s="228"/>
      <c r="H90" s="174"/>
      <c r="I90" s="174"/>
      <c r="J90" s="174"/>
      <c r="K90" s="174"/>
      <c r="L90" s="174"/>
      <c r="M90" s="174"/>
      <c r="N90" s="174"/>
      <c r="O90" s="174"/>
      <c r="P90" s="174"/>
      <c r="Q90" s="174"/>
      <c r="R90" s="175"/>
      <c r="S90" s="174"/>
      <c r="T90" s="176"/>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row>
    <row r="91" spans="1:70" s="63" customFormat="1">
      <c r="A91" s="174"/>
      <c r="B91" s="174"/>
      <c r="C91" s="174"/>
      <c r="D91" s="221"/>
      <c r="E91" s="174"/>
      <c r="F91" s="174"/>
      <c r="G91" s="228"/>
      <c r="H91" s="174"/>
      <c r="I91" s="174"/>
      <c r="J91" s="174"/>
      <c r="K91" s="174"/>
      <c r="L91" s="174"/>
      <c r="M91" s="174"/>
      <c r="N91" s="174"/>
      <c r="O91" s="174"/>
      <c r="P91" s="174"/>
      <c r="Q91" s="174"/>
      <c r="R91" s="175"/>
      <c r="S91" s="174"/>
      <c r="T91" s="176"/>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row>
    <row r="92" spans="1:70" s="63" customFormat="1">
      <c r="A92" s="174"/>
      <c r="B92" s="174"/>
      <c r="C92" s="174"/>
      <c r="D92" s="221"/>
      <c r="E92" s="174"/>
      <c r="F92" s="174"/>
      <c r="G92" s="228"/>
      <c r="H92" s="174"/>
      <c r="I92" s="174"/>
      <c r="J92" s="174"/>
      <c r="K92" s="174"/>
      <c r="L92" s="174"/>
      <c r="M92" s="174"/>
      <c r="N92" s="174"/>
      <c r="O92" s="174"/>
      <c r="P92" s="174"/>
      <c r="Q92" s="174"/>
      <c r="R92" s="175"/>
      <c r="S92" s="174"/>
      <c r="T92" s="176"/>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row>
    <row r="93" spans="1:70" s="63" customFormat="1">
      <c r="A93" s="174"/>
      <c r="B93" s="174"/>
      <c r="C93" s="174"/>
      <c r="D93" s="221"/>
      <c r="E93" s="174"/>
      <c r="F93" s="174"/>
      <c r="G93" s="228"/>
      <c r="H93" s="174"/>
      <c r="I93" s="174"/>
      <c r="J93" s="174"/>
      <c r="K93" s="174"/>
      <c r="L93" s="174"/>
      <c r="M93" s="174"/>
      <c r="N93" s="174"/>
      <c r="O93" s="174"/>
      <c r="P93" s="174"/>
      <c r="Q93" s="174"/>
      <c r="R93" s="175"/>
      <c r="S93" s="174"/>
      <c r="T93" s="176"/>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row>
    <row r="94" spans="1:70" s="63" customFormat="1">
      <c r="A94" s="174"/>
      <c r="B94" s="174"/>
      <c r="C94" s="174"/>
      <c r="D94" s="221"/>
      <c r="E94" s="174"/>
      <c r="F94" s="174"/>
      <c r="G94" s="228"/>
      <c r="H94" s="174"/>
      <c r="I94" s="174"/>
      <c r="J94" s="174"/>
      <c r="K94" s="174"/>
      <c r="L94" s="174"/>
      <c r="M94" s="174"/>
      <c r="N94" s="174"/>
      <c r="O94" s="174"/>
      <c r="P94" s="174"/>
      <c r="Q94" s="174"/>
      <c r="R94" s="175"/>
      <c r="S94" s="174"/>
      <c r="T94" s="176"/>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row>
    <row r="95" spans="1:70" s="63" customFormat="1">
      <c r="A95" s="174"/>
      <c r="B95" s="174"/>
      <c r="C95" s="174"/>
      <c r="D95" s="221"/>
      <c r="E95" s="174"/>
      <c r="F95" s="174"/>
      <c r="G95" s="228"/>
      <c r="H95" s="174"/>
      <c r="I95" s="174"/>
      <c r="J95" s="174"/>
      <c r="K95" s="174"/>
      <c r="L95" s="174"/>
      <c r="M95" s="174"/>
      <c r="N95" s="174"/>
      <c r="O95" s="174"/>
      <c r="P95" s="174"/>
      <c r="Q95" s="174"/>
      <c r="R95" s="175"/>
      <c r="S95" s="174"/>
      <c r="T95" s="176"/>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row>
    <row r="96" spans="1:70" s="63" customFormat="1">
      <c r="A96" s="174"/>
      <c r="B96" s="174"/>
      <c r="C96" s="174"/>
      <c r="D96" s="221"/>
      <c r="E96" s="174"/>
      <c r="F96" s="174"/>
      <c r="G96" s="228"/>
      <c r="H96" s="174"/>
      <c r="I96" s="174"/>
      <c r="J96" s="174"/>
      <c r="K96" s="174"/>
      <c r="L96" s="174"/>
      <c r="M96" s="174"/>
      <c r="N96" s="174"/>
      <c r="O96" s="174"/>
      <c r="P96" s="174"/>
      <c r="Q96" s="174"/>
      <c r="R96" s="175"/>
      <c r="S96" s="174"/>
      <c r="T96" s="176"/>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row>
    <row r="97" spans="1:70" s="63" customFormat="1">
      <c r="A97" s="174"/>
      <c r="B97" s="174"/>
      <c r="C97" s="174"/>
      <c r="D97" s="221"/>
      <c r="E97" s="174"/>
      <c r="F97" s="174"/>
      <c r="G97" s="228"/>
      <c r="H97" s="174"/>
      <c r="I97" s="174"/>
      <c r="J97" s="174"/>
      <c r="K97" s="174"/>
      <c r="L97" s="174"/>
      <c r="M97" s="174"/>
      <c r="N97" s="174"/>
      <c r="O97" s="174"/>
      <c r="P97" s="174"/>
      <c r="Q97" s="174"/>
      <c r="R97" s="175"/>
      <c r="S97" s="174"/>
      <c r="T97" s="176"/>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row>
    <row r="98" spans="1:70" s="63" customFormat="1">
      <c r="A98" s="174"/>
      <c r="B98" s="174"/>
      <c r="C98" s="174"/>
      <c r="D98" s="221"/>
      <c r="E98" s="174"/>
      <c r="F98" s="174"/>
      <c r="G98" s="228"/>
      <c r="H98" s="174"/>
      <c r="I98" s="174"/>
      <c r="J98" s="174"/>
      <c r="K98" s="174"/>
      <c r="L98" s="174"/>
      <c r="M98" s="174"/>
      <c r="N98" s="174"/>
      <c r="O98" s="174"/>
      <c r="P98" s="174"/>
      <c r="Q98" s="174"/>
      <c r="R98" s="175"/>
      <c r="S98" s="174"/>
      <c r="T98" s="176"/>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row>
    <row r="99" spans="1:70" s="63" customFormat="1">
      <c r="A99" s="174"/>
      <c r="B99" s="174"/>
      <c r="C99" s="174"/>
      <c r="D99" s="221"/>
      <c r="E99" s="174"/>
      <c r="F99" s="174"/>
      <c r="G99" s="228"/>
      <c r="H99" s="174"/>
      <c r="I99" s="174"/>
      <c r="J99" s="174"/>
      <c r="K99" s="174"/>
      <c r="L99" s="174"/>
      <c r="M99" s="174"/>
      <c r="N99" s="174"/>
      <c r="O99" s="174"/>
      <c r="P99" s="174"/>
      <c r="Q99" s="174"/>
      <c r="R99" s="175"/>
      <c r="S99" s="174"/>
      <c r="T99" s="176"/>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row>
    <row r="100" spans="1:70" s="63" customFormat="1">
      <c r="A100" s="174"/>
      <c r="B100" s="174"/>
      <c r="C100" s="174"/>
      <c r="D100" s="221"/>
      <c r="E100" s="174"/>
      <c r="F100" s="174"/>
      <c r="G100" s="228"/>
      <c r="H100" s="174"/>
      <c r="I100" s="174"/>
      <c r="J100" s="174"/>
      <c r="K100" s="174"/>
      <c r="L100" s="174"/>
      <c r="M100" s="174"/>
      <c r="N100" s="174"/>
      <c r="O100" s="174"/>
      <c r="P100" s="174"/>
      <c r="Q100" s="174"/>
      <c r="R100" s="175"/>
      <c r="S100" s="174"/>
      <c r="T100" s="176"/>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row>
    <row r="101" spans="1:70" s="63" customFormat="1">
      <c r="A101" s="174"/>
      <c r="B101" s="174"/>
      <c r="C101" s="174"/>
      <c r="D101" s="221"/>
      <c r="E101" s="174"/>
      <c r="F101" s="174"/>
      <c r="G101" s="228"/>
      <c r="H101" s="174"/>
      <c r="I101" s="174"/>
      <c r="J101" s="174"/>
      <c r="K101" s="174"/>
      <c r="L101" s="174"/>
      <c r="M101" s="174"/>
      <c r="N101" s="174"/>
      <c r="O101" s="174"/>
      <c r="P101" s="174"/>
      <c r="Q101" s="174"/>
      <c r="R101" s="175"/>
      <c r="S101" s="174"/>
      <c r="T101" s="176"/>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row>
    <row r="102" spans="1:70" s="63" customFormat="1">
      <c r="A102" s="174"/>
      <c r="B102" s="174"/>
      <c r="C102" s="174"/>
      <c r="D102" s="221"/>
      <c r="E102" s="174"/>
      <c r="F102" s="174"/>
      <c r="G102" s="228"/>
      <c r="H102" s="174"/>
      <c r="I102" s="174"/>
      <c r="J102" s="174"/>
      <c r="K102" s="174"/>
      <c r="L102" s="174"/>
      <c r="M102" s="174"/>
      <c r="N102" s="174"/>
      <c r="O102" s="174"/>
      <c r="P102" s="174"/>
      <c r="Q102" s="174"/>
      <c r="R102" s="175"/>
      <c r="S102" s="174"/>
      <c r="T102" s="176"/>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row>
    <row r="103" spans="1:70" s="63" customFormat="1">
      <c r="A103" s="174"/>
      <c r="B103" s="174"/>
      <c r="C103" s="174"/>
      <c r="D103" s="221"/>
      <c r="E103" s="174"/>
      <c r="F103" s="174"/>
      <c r="G103" s="228"/>
      <c r="H103" s="174"/>
      <c r="I103" s="174"/>
      <c r="J103" s="174"/>
      <c r="K103" s="174"/>
      <c r="L103" s="174"/>
      <c r="M103" s="174"/>
      <c r="N103" s="174"/>
      <c r="O103" s="174"/>
      <c r="P103" s="174"/>
      <c r="Q103" s="174"/>
      <c r="R103" s="175"/>
      <c r="S103" s="174"/>
      <c r="T103" s="176"/>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row>
    <row r="104" spans="1:70" s="63" customFormat="1">
      <c r="A104" s="174"/>
      <c r="B104" s="174"/>
      <c r="C104" s="174"/>
      <c r="D104" s="221"/>
      <c r="E104" s="174"/>
      <c r="F104" s="174"/>
      <c r="G104" s="228"/>
      <c r="H104" s="174"/>
      <c r="I104" s="174"/>
      <c r="J104" s="174"/>
      <c r="K104" s="174"/>
      <c r="L104" s="174"/>
      <c r="M104" s="174"/>
      <c r="N104" s="174"/>
      <c r="O104" s="174"/>
      <c r="P104" s="174"/>
      <c r="Q104" s="174"/>
      <c r="R104" s="175"/>
      <c r="S104" s="174"/>
      <c r="T104" s="176"/>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row>
    <row r="105" spans="1:70" s="63" customFormat="1">
      <c r="A105" s="174"/>
      <c r="B105" s="174"/>
      <c r="C105" s="174"/>
      <c r="D105" s="221"/>
      <c r="E105" s="174"/>
      <c r="F105" s="174"/>
      <c r="G105" s="228"/>
      <c r="H105" s="174"/>
      <c r="I105" s="174"/>
      <c r="J105" s="174"/>
      <c r="K105" s="174"/>
      <c r="L105" s="174"/>
      <c r="M105" s="174"/>
      <c r="N105" s="174"/>
      <c r="O105" s="174"/>
      <c r="P105" s="174"/>
      <c r="Q105" s="174"/>
      <c r="R105" s="175"/>
      <c r="S105" s="174"/>
      <c r="T105" s="176"/>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row>
    <row r="106" spans="1:70" s="63" customFormat="1">
      <c r="A106" s="174"/>
      <c r="B106" s="174"/>
      <c r="C106" s="174"/>
      <c r="D106" s="221"/>
      <c r="E106" s="174"/>
      <c r="F106" s="174"/>
      <c r="G106" s="228"/>
      <c r="H106" s="174"/>
      <c r="I106" s="174"/>
      <c r="J106" s="174"/>
      <c r="K106" s="174"/>
      <c r="L106" s="174"/>
      <c r="M106" s="174"/>
      <c r="N106" s="174"/>
      <c r="O106" s="174"/>
      <c r="P106" s="174"/>
      <c r="Q106" s="174"/>
      <c r="R106" s="175"/>
      <c r="S106" s="174"/>
      <c r="T106" s="176"/>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row>
    <row r="107" spans="1:70" s="63" customFormat="1">
      <c r="A107" s="174"/>
      <c r="B107" s="174"/>
      <c r="C107" s="174"/>
      <c r="D107" s="221"/>
      <c r="E107" s="174"/>
      <c r="F107" s="174"/>
      <c r="G107" s="228"/>
      <c r="H107" s="174"/>
      <c r="I107" s="174"/>
      <c r="J107" s="174"/>
      <c r="K107" s="174"/>
      <c r="L107" s="174"/>
      <c r="M107" s="174"/>
      <c r="N107" s="174"/>
      <c r="O107" s="174"/>
      <c r="P107" s="174"/>
      <c r="Q107" s="174"/>
      <c r="R107" s="175"/>
      <c r="S107" s="174"/>
      <c r="T107" s="176"/>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row>
    <row r="108" spans="1:70" s="63" customFormat="1">
      <c r="A108" s="174"/>
      <c r="B108" s="174"/>
      <c r="C108" s="174"/>
      <c r="D108" s="221"/>
      <c r="E108" s="174"/>
      <c r="F108" s="174"/>
      <c r="G108" s="228"/>
      <c r="H108" s="174"/>
      <c r="I108" s="174"/>
      <c r="J108" s="174"/>
      <c r="K108" s="174"/>
      <c r="L108" s="174"/>
      <c r="M108" s="174"/>
      <c r="N108" s="174"/>
      <c r="O108" s="174"/>
      <c r="P108" s="174"/>
      <c r="Q108" s="174"/>
      <c r="R108" s="175"/>
      <c r="S108" s="174"/>
      <c r="T108" s="176"/>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row>
    <row r="109" spans="1:70" s="63" customFormat="1">
      <c r="A109" s="174"/>
      <c r="B109" s="174"/>
      <c r="C109" s="174"/>
      <c r="D109" s="221"/>
      <c r="E109" s="174"/>
      <c r="F109" s="174"/>
      <c r="G109" s="228"/>
      <c r="H109" s="174"/>
      <c r="I109" s="174"/>
      <c r="J109" s="174"/>
      <c r="K109" s="174"/>
      <c r="L109" s="174"/>
      <c r="M109" s="174"/>
      <c r="N109" s="174"/>
      <c r="O109" s="174"/>
      <c r="P109" s="174"/>
      <c r="Q109" s="174"/>
      <c r="R109" s="175"/>
      <c r="S109" s="174"/>
      <c r="T109" s="176"/>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row>
    <row r="110" spans="1:70" s="63" customFormat="1">
      <c r="A110" s="174"/>
      <c r="B110" s="174"/>
      <c r="C110" s="174"/>
      <c r="D110" s="221"/>
      <c r="E110" s="174"/>
      <c r="F110" s="174"/>
      <c r="G110" s="228"/>
      <c r="H110" s="174"/>
      <c r="I110" s="174"/>
      <c r="J110" s="174"/>
      <c r="K110" s="174"/>
      <c r="L110" s="174"/>
      <c r="M110" s="174"/>
      <c r="N110" s="174"/>
      <c r="O110" s="174"/>
      <c r="P110" s="174"/>
      <c r="Q110" s="174"/>
      <c r="R110" s="175"/>
      <c r="S110" s="174"/>
      <c r="T110" s="176"/>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row>
    <row r="111" spans="1:70" s="63" customFormat="1">
      <c r="A111" s="174"/>
      <c r="B111" s="174"/>
      <c r="C111" s="174"/>
      <c r="D111" s="221"/>
      <c r="E111" s="174"/>
      <c r="F111" s="174"/>
      <c r="G111" s="228"/>
      <c r="H111" s="174"/>
      <c r="I111" s="174"/>
      <c r="J111" s="174"/>
      <c r="K111" s="174"/>
      <c r="L111" s="174"/>
      <c r="M111" s="174"/>
      <c r="N111" s="174"/>
      <c r="O111" s="174"/>
      <c r="P111" s="174"/>
      <c r="Q111" s="174"/>
      <c r="R111" s="175"/>
      <c r="S111" s="174"/>
      <c r="T111" s="176"/>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row>
    <row r="112" spans="1:70" s="63" customFormat="1">
      <c r="A112" s="174"/>
      <c r="B112" s="174"/>
      <c r="C112" s="174"/>
      <c r="D112" s="221"/>
      <c r="E112" s="174"/>
      <c r="F112" s="174"/>
      <c r="G112" s="228"/>
      <c r="H112" s="174"/>
      <c r="I112" s="174"/>
      <c r="J112" s="174"/>
      <c r="K112" s="174"/>
      <c r="L112" s="174"/>
      <c r="M112" s="174"/>
      <c r="N112" s="174"/>
      <c r="O112" s="174"/>
      <c r="P112" s="174"/>
      <c r="Q112" s="174"/>
      <c r="R112" s="175"/>
      <c r="S112" s="174"/>
      <c r="T112" s="176"/>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row>
    <row r="113" spans="1:70" s="63" customFormat="1">
      <c r="A113" s="174"/>
      <c r="B113" s="174"/>
      <c r="C113" s="174"/>
      <c r="D113" s="221"/>
      <c r="E113" s="174"/>
      <c r="F113" s="174"/>
      <c r="G113" s="228"/>
      <c r="H113" s="174"/>
      <c r="I113" s="174"/>
      <c r="J113" s="174"/>
      <c r="K113" s="174"/>
      <c r="L113" s="174"/>
      <c r="M113" s="174"/>
      <c r="N113" s="174"/>
      <c r="O113" s="174"/>
      <c r="P113" s="174"/>
      <c r="Q113" s="174"/>
      <c r="R113" s="175"/>
      <c r="S113" s="174"/>
      <c r="T113" s="176"/>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row>
    <row r="114" spans="1:70" s="63" customFormat="1">
      <c r="A114" s="174"/>
      <c r="B114" s="174"/>
      <c r="C114" s="174"/>
      <c r="D114" s="221"/>
      <c r="E114" s="174"/>
      <c r="F114" s="174"/>
      <c r="G114" s="228"/>
      <c r="H114" s="174"/>
      <c r="I114" s="174"/>
      <c r="J114" s="174"/>
      <c r="K114" s="174"/>
      <c r="L114" s="174"/>
      <c r="M114" s="174"/>
      <c r="N114" s="174"/>
      <c r="O114" s="174"/>
      <c r="P114" s="174"/>
      <c r="Q114" s="174"/>
      <c r="R114" s="175"/>
      <c r="S114" s="174"/>
      <c r="T114" s="176"/>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row>
    <row r="115" spans="1:70" s="63" customFormat="1">
      <c r="A115" s="174"/>
      <c r="B115" s="174"/>
      <c r="C115" s="174"/>
      <c r="D115" s="221"/>
      <c r="E115" s="174"/>
      <c r="F115" s="174"/>
      <c r="G115" s="228"/>
      <c r="H115" s="174"/>
      <c r="I115" s="174"/>
      <c r="J115" s="174"/>
      <c r="K115" s="174"/>
      <c r="L115" s="174"/>
      <c r="M115" s="174"/>
      <c r="N115" s="174"/>
      <c r="O115" s="174"/>
      <c r="P115" s="174"/>
      <c r="Q115" s="174"/>
      <c r="R115" s="175"/>
      <c r="S115" s="174"/>
      <c r="T115" s="176"/>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row>
    <row r="116" spans="1:70" s="63" customFormat="1">
      <c r="A116" s="174"/>
      <c r="B116" s="174"/>
      <c r="C116" s="174"/>
      <c r="D116" s="221"/>
      <c r="E116" s="174"/>
      <c r="F116" s="174"/>
      <c r="G116" s="228"/>
      <c r="H116" s="174"/>
      <c r="I116" s="174"/>
      <c r="J116" s="174"/>
      <c r="K116" s="174"/>
      <c r="L116" s="174"/>
      <c r="M116" s="174"/>
      <c r="N116" s="174"/>
      <c r="O116" s="174"/>
      <c r="P116" s="174"/>
      <c r="Q116" s="174"/>
      <c r="R116" s="175"/>
      <c r="S116" s="174"/>
      <c r="T116" s="176"/>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row>
    <row r="117" spans="1:70" s="63" customFormat="1">
      <c r="A117" s="174"/>
      <c r="B117" s="174"/>
      <c r="C117" s="174"/>
      <c r="D117" s="221"/>
      <c r="E117" s="174"/>
      <c r="F117" s="174"/>
      <c r="G117" s="228"/>
      <c r="H117" s="174"/>
      <c r="I117" s="174"/>
      <c r="J117" s="174"/>
      <c r="K117" s="174"/>
      <c r="L117" s="174"/>
      <c r="M117" s="174"/>
      <c r="N117" s="174"/>
      <c r="O117" s="174"/>
      <c r="P117" s="174"/>
      <c r="Q117" s="174"/>
      <c r="R117" s="175"/>
      <c r="S117" s="174"/>
      <c r="T117" s="176"/>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row>
    <row r="118" spans="1:70" s="63" customFormat="1">
      <c r="A118" s="174"/>
      <c r="B118" s="174"/>
      <c r="C118" s="174"/>
      <c r="D118" s="221"/>
      <c r="E118" s="174"/>
      <c r="F118" s="174"/>
      <c r="G118" s="228"/>
      <c r="H118" s="174"/>
      <c r="I118" s="174"/>
      <c r="J118" s="174"/>
      <c r="K118" s="174"/>
      <c r="L118" s="174"/>
      <c r="M118" s="174"/>
      <c r="N118" s="174"/>
      <c r="O118" s="174"/>
      <c r="P118" s="174"/>
      <c r="Q118" s="174"/>
      <c r="R118" s="175"/>
      <c r="S118" s="174"/>
      <c r="T118" s="176"/>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row>
    <row r="119" spans="1:70" s="63" customFormat="1">
      <c r="A119" s="174"/>
      <c r="B119" s="174"/>
      <c r="C119" s="174"/>
      <c r="D119" s="221"/>
      <c r="E119" s="174"/>
      <c r="F119" s="174"/>
      <c r="G119" s="228"/>
      <c r="H119" s="174"/>
      <c r="I119" s="174"/>
      <c r="J119" s="174"/>
      <c r="K119" s="174"/>
      <c r="L119" s="174"/>
      <c r="M119" s="174"/>
      <c r="N119" s="174"/>
      <c r="O119" s="174"/>
      <c r="P119" s="174"/>
      <c r="Q119" s="174"/>
      <c r="R119" s="175"/>
      <c r="S119" s="174"/>
      <c r="T119" s="176"/>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row>
    <row r="120" spans="1:70" s="63" customFormat="1">
      <c r="A120" s="174"/>
      <c r="B120" s="174"/>
      <c r="C120" s="174"/>
      <c r="D120" s="221"/>
      <c r="E120" s="174"/>
      <c r="F120" s="174"/>
      <c r="G120" s="228"/>
      <c r="H120" s="174"/>
      <c r="I120" s="174"/>
      <c r="J120" s="174"/>
      <c r="K120" s="174"/>
      <c r="L120" s="174"/>
      <c r="M120" s="174"/>
      <c r="N120" s="174"/>
      <c r="O120" s="174"/>
      <c r="P120" s="174"/>
      <c r="Q120" s="174"/>
      <c r="R120" s="175"/>
      <c r="S120" s="174"/>
      <c r="T120" s="176"/>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row>
    <row r="121" spans="1:70" s="63" customFormat="1">
      <c r="A121" s="174"/>
      <c r="B121" s="174"/>
      <c r="C121" s="174"/>
      <c r="D121" s="221"/>
      <c r="E121" s="174"/>
      <c r="F121" s="174"/>
      <c r="G121" s="228"/>
      <c r="H121" s="174"/>
      <c r="I121" s="174"/>
      <c r="J121" s="174"/>
      <c r="K121" s="174"/>
      <c r="L121" s="174"/>
      <c r="M121" s="174"/>
      <c r="N121" s="174"/>
      <c r="O121" s="174"/>
      <c r="P121" s="174"/>
      <c r="Q121" s="174"/>
      <c r="R121" s="175"/>
      <c r="S121" s="174"/>
      <c r="T121" s="176"/>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row>
    <row r="122" spans="1:70" s="63" customFormat="1">
      <c r="A122" s="174"/>
      <c r="B122" s="174"/>
      <c r="C122" s="174"/>
      <c r="D122" s="221"/>
      <c r="E122" s="174"/>
      <c r="F122" s="174"/>
      <c r="G122" s="228"/>
      <c r="H122" s="174"/>
      <c r="I122" s="174"/>
      <c r="J122" s="174"/>
      <c r="K122" s="174"/>
      <c r="L122" s="174"/>
      <c r="M122" s="174"/>
      <c r="N122" s="174"/>
      <c r="O122" s="174"/>
      <c r="P122" s="174"/>
      <c r="Q122" s="174"/>
      <c r="R122" s="175"/>
      <c r="S122" s="174"/>
      <c r="T122" s="176"/>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row>
    <row r="123" spans="1:70" s="63" customFormat="1">
      <c r="A123" s="174"/>
      <c r="B123" s="174"/>
      <c r="C123" s="174"/>
      <c r="D123" s="221"/>
      <c r="E123" s="174"/>
      <c r="F123" s="174"/>
      <c r="G123" s="228"/>
      <c r="H123" s="174"/>
      <c r="I123" s="174"/>
      <c r="J123" s="174"/>
      <c r="K123" s="174"/>
      <c r="L123" s="174"/>
      <c r="M123" s="174"/>
      <c r="N123" s="174"/>
      <c r="O123" s="174"/>
      <c r="P123" s="174"/>
      <c r="Q123" s="174"/>
      <c r="R123" s="175"/>
      <c r="S123" s="174"/>
      <c r="T123" s="176"/>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row>
    <row r="124" spans="1:70" s="63" customFormat="1">
      <c r="A124" s="174"/>
      <c r="B124" s="174"/>
      <c r="C124" s="174"/>
      <c r="D124" s="221"/>
      <c r="E124" s="174"/>
      <c r="F124" s="174"/>
      <c r="G124" s="228"/>
      <c r="H124" s="174"/>
      <c r="I124" s="174"/>
      <c r="J124" s="174"/>
      <c r="K124" s="174"/>
      <c r="L124" s="174"/>
      <c r="M124" s="174"/>
      <c r="N124" s="174"/>
      <c r="O124" s="174"/>
      <c r="P124" s="174"/>
      <c r="Q124" s="174"/>
      <c r="R124" s="175"/>
      <c r="S124" s="174"/>
      <c r="T124" s="176"/>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row>
    <row r="125" spans="1:70" s="63" customFormat="1">
      <c r="A125" s="174"/>
      <c r="B125" s="174"/>
      <c r="C125" s="174"/>
      <c r="D125" s="221"/>
      <c r="E125" s="174"/>
      <c r="F125" s="174"/>
      <c r="G125" s="228"/>
      <c r="H125" s="174"/>
      <c r="I125" s="174"/>
      <c r="J125" s="174"/>
      <c r="K125" s="174"/>
      <c r="L125" s="174"/>
      <c r="M125" s="174"/>
      <c r="N125" s="174"/>
      <c r="O125" s="174"/>
      <c r="P125" s="174"/>
      <c r="Q125" s="174"/>
      <c r="R125" s="175"/>
      <c r="S125" s="174"/>
      <c r="T125" s="176"/>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row>
    <row r="126" spans="1:70" s="63" customFormat="1">
      <c r="A126" s="174"/>
      <c r="B126" s="174"/>
      <c r="C126" s="174"/>
      <c r="D126" s="221"/>
      <c r="E126" s="174"/>
      <c r="F126" s="174"/>
      <c r="G126" s="228"/>
      <c r="H126" s="174"/>
      <c r="I126" s="174"/>
      <c r="J126" s="174"/>
      <c r="K126" s="174"/>
      <c r="L126" s="174"/>
      <c r="M126" s="174"/>
      <c r="N126" s="174"/>
      <c r="O126" s="174"/>
      <c r="P126" s="174"/>
      <c r="Q126" s="174"/>
      <c r="R126" s="175"/>
      <c r="S126" s="174"/>
      <c r="T126" s="176"/>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row>
    <row r="127" spans="1:70" s="63" customFormat="1">
      <c r="A127" s="174"/>
      <c r="B127" s="174"/>
      <c r="C127" s="174"/>
      <c r="D127" s="221"/>
      <c r="E127" s="174"/>
      <c r="F127" s="174"/>
      <c r="G127" s="228"/>
      <c r="H127" s="174"/>
      <c r="I127" s="174"/>
      <c r="J127" s="174"/>
      <c r="K127" s="174"/>
      <c r="L127" s="174"/>
      <c r="M127" s="174"/>
      <c r="N127" s="174"/>
      <c r="O127" s="174"/>
      <c r="P127" s="174"/>
      <c r="Q127" s="174"/>
      <c r="R127" s="175"/>
      <c r="S127" s="174"/>
      <c r="T127" s="176"/>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row>
    <row r="128" spans="1:70" s="63" customFormat="1">
      <c r="A128" s="174"/>
      <c r="B128" s="174"/>
      <c r="C128" s="174"/>
      <c r="D128" s="221"/>
      <c r="E128" s="174"/>
      <c r="F128" s="174"/>
      <c r="G128" s="228"/>
      <c r="H128" s="174"/>
      <c r="I128" s="174"/>
      <c r="J128" s="174"/>
      <c r="K128" s="174"/>
      <c r="L128" s="174"/>
      <c r="M128" s="174"/>
      <c r="N128" s="174"/>
      <c r="O128" s="174"/>
      <c r="P128" s="174"/>
      <c r="Q128" s="174"/>
      <c r="R128" s="175"/>
      <c r="S128" s="174"/>
      <c r="T128" s="176"/>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4"/>
      <c r="BR128" s="174"/>
    </row>
    <row r="129" spans="1:70" s="63" customFormat="1">
      <c r="A129" s="174"/>
      <c r="B129" s="174"/>
      <c r="C129" s="174"/>
      <c r="D129" s="221"/>
      <c r="E129" s="174"/>
      <c r="F129" s="174"/>
      <c r="G129" s="228"/>
      <c r="H129" s="174"/>
      <c r="I129" s="174"/>
      <c r="J129" s="174"/>
      <c r="K129" s="174"/>
      <c r="L129" s="174"/>
      <c r="M129" s="174"/>
      <c r="N129" s="174"/>
      <c r="O129" s="174"/>
      <c r="P129" s="174"/>
      <c r="Q129" s="174"/>
      <c r="R129" s="175"/>
      <c r="S129" s="174"/>
      <c r="T129" s="176"/>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row>
    <row r="130" spans="1:70" s="63" customFormat="1">
      <c r="A130" s="174"/>
      <c r="B130" s="174"/>
      <c r="C130" s="174"/>
      <c r="D130" s="221"/>
      <c r="E130" s="174"/>
      <c r="F130" s="174"/>
      <c r="G130" s="228"/>
      <c r="H130" s="174"/>
      <c r="I130" s="174"/>
      <c r="J130" s="174"/>
      <c r="K130" s="174"/>
      <c r="L130" s="174"/>
      <c r="M130" s="174"/>
      <c r="N130" s="174"/>
      <c r="O130" s="174"/>
      <c r="P130" s="174"/>
      <c r="Q130" s="174"/>
      <c r="R130" s="175"/>
      <c r="S130" s="174"/>
      <c r="T130" s="176"/>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row>
    <row r="131" spans="1:70" s="63" customFormat="1">
      <c r="A131" s="174"/>
      <c r="B131" s="174"/>
      <c r="C131" s="174"/>
      <c r="D131" s="221"/>
      <c r="E131" s="174"/>
      <c r="F131" s="174"/>
      <c r="G131" s="228"/>
      <c r="H131" s="174"/>
      <c r="I131" s="174"/>
      <c r="J131" s="174"/>
      <c r="K131" s="174"/>
      <c r="L131" s="174"/>
      <c r="M131" s="174"/>
      <c r="N131" s="174"/>
      <c r="O131" s="174"/>
      <c r="P131" s="174"/>
      <c r="Q131" s="174"/>
      <c r="R131" s="175"/>
      <c r="S131" s="174"/>
      <c r="T131" s="176"/>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row>
    <row r="132" spans="1:70" s="63" customFormat="1">
      <c r="A132" s="174"/>
      <c r="B132" s="174"/>
      <c r="C132" s="174"/>
      <c r="D132" s="221"/>
      <c r="E132" s="174"/>
      <c r="F132" s="174"/>
      <c r="G132" s="228"/>
      <c r="H132" s="174"/>
      <c r="I132" s="174"/>
      <c r="J132" s="174"/>
      <c r="K132" s="174"/>
      <c r="L132" s="174"/>
      <c r="M132" s="174"/>
      <c r="N132" s="174"/>
      <c r="O132" s="174"/>
      <c r="P132" s="174"/>
      <c r="Q132" s="174"/>
      <c r="R132" s="175"/>
      <c r="S132" s="174"/>
      <c r="T132" s="176"/>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row>
    <row r="133" spans="1:70" s="63" customFormat="1">
      <c r="A133" s="174"/>
      <c r="B133" s="174"/>
      <c r="C133" s="174"/>
      <c r="D133" s="221"/>
      <c r="E133" s="174"/>
      <c r="F133" s="174"/>
      <c r="G133" s="228"/>
      <c r="H133" s="174"/>
      <c r="I133" s="174"/>
      <c r="J133" s="174"/>
      <c r="K133" s="174"/>
      <c r="L133" s="174"/>
      <c r="M133" s="174"/>
      <c r="N133" s="174"/>
      <c r="O133" s="174"/>
      <c r="P133" s="174"/>
      <c r="Q133" s="174"/>
      <c r="R133" s="175"/>
      <c r="S133" s="174"/>
      <c r="T133" s="176"/>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row>
    <row r="134" spans="1:70" s="63" customFormat="1">
      <c r="A134" s="174"/>
      <c r="B134" s="174"/>
      <c r="C134" s="174"/>
      <c r="D134" s="221"/>
      <c r="E134" s="174"/>
      <c r="F134" s="174"/>
      <c r="G134" s="228"/>
      <c r="H134" s="174"/>
      <c r="I134" s="174"/>
      <c r="J134" s="174"/>
      <c r="K134" s="174"/>
      <c r="L134" s="174"/>
      <c r="M134" s="174"/>
      <c r="N134" s="174"/>
      <c r="O134" s="174"/>
      <c r="P134" s="174"/>
      <c r="Q134" s="174"/>
      <c r="R134" s="175"/>
      <c r="S134" s="174"/>
      <c r="T134" s="176"/>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row>
    <row r="135" spans="1:70" s="63" customFormat="1">
      <c r="A135" s="174"/>
      <c r="B135" s="174"/>
      <c r="C135" s="174"/>
      <c r="D135" s="221"/>
      <c r="E135" s="174"/>
      <c r="F135" s="174"/>
      <c r="G135" s="228"/>
      <c r="H135" s="174"/>
      <c r="I135" s="174"/>
      <c r="J135" s="174"/>
      <c r="K135" s="174"/>
      <c r="L135" s="174"/>
      <c r="M135" s="174"/>
      <c r="N135" s="174"/>
      <c r="O135" s="174"/>
      <c r="P135" s="174"/>
      <c r="Q135" s="174"/>
      <c r="R135" s="175"/>
      <c r="S135" s="174"/>
      <c r="T135" s="176"/>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row>
    <row r="136" spans="1:70" s="63" customFormat="1">
      <c r="A136" s="174"/>
      <c r="B136" s="174"/>
      <c r="C136" s="174"/>
      <c r="D136" s="221"/>
      <c r="E136" s="174"/>
      <c r="F136" s="174"/>
      <c r="G136" s="228"/>
      <c r="H136" s="174"/>
      <c r="I136" s="174"/>
      <c r="J136" s="174"/>
      <c r="K136" s="174"/>
      <c r="L136" s="174"/>
      <c r="M136" s="174"/>
      <c r="N136" s="174"/>
      <c r="O136" s="174"/>
      <c r="P136" s="174"/>
      <c r="Q136" s="174"/>
      <c r="R136" s="175"/>
      <c r="S136" s="174"/>
      <c r="T136" s="176"/>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row>
    <row r="137" spans="1:70" s="63" customFormat="1">
      <c r="A137" s="174"/>
      <c r="B137" s="174"/>
      <c r="C137" s="174"/>
      <c r="D137" s="221"/>
      <c r="E137" s="174"/>
      <c r="F137" s="174"/>
      <c r="G137" s="228"/>
      <c r="H137" s="174"/>
      <c r="I137" s="174"/>
      <c r="J137" s="174"/>
      <c r="K137" s="174"/>
      <c r="L137" s="174"/>
      <c r="M137" s="174"/>
      <c r="N137" s="174"/>
      <c r="O137" s="174"/>
      <c r="P137" s="174"/>
      <c r="Q137" s="174"/>
      <c r="R137" s="175"/>
      <c r="S137" s="174"/>
      <c r="T137" s="176"/>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row>
    <row r="138" spans="1:70" s="63" customFormat="1">
      <c r="A138" s="174"/>
      <c r="B138" s="174"/>
      <c r="C138" s="174"/>
      <c r="D138" s="221"/>
      <c r="E138" s="174"/>
      <c r="F138" s="174"/>
      <c r="G138" s="228"/>
      <c r="H138" s="174"/>
      <c r="I138" s="174"/>
      <c r="J138" s="174"/>
      <c r="K138" s="174"/>
      <c r="L138" s="174"/>
      <c r="M138" s="174"/>
      <c r="N138" s="174"/>
      <c r="O138" s="174"/>
      <c r="P138" s="174"/>
      <c r="Q138" s="174"/>
      <c r="R138" s="175"/>
      <c r="S138" s="174"/>
      <c r="T138" s="176"/>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row>
    <row r="139" spans="1:70" s="63" customFormat="1">
      <c r="A139" s="174"/>
      <c r="B139" s="174"/>
      <c r="C139" s="174"/>
      <c r="D139" s="221"/>
      <c r="E139" s="174"/>
      <c r="F139" s="174"/>
      <c r="G139" s="228"/>
      <c r="H139" s="174"/>
      <c r="I139" s="174"/>
      <c r="J139" s="174"/>
      <c r="K139" s="174"/>
      <c r="L139" s="174"/>
      <c r="M139" s="174"/>
      <c r="N139" s="174"/>
      <c r="O139" s="174"/>
      <c r="P139" s="174"/>
      <c r="Q139" s="174"/>
      <c r="R139" s="175"/>
      <c r="S139" s="174"/>
      <c r="T139" s="176"/>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row>
    <row r="140" spans="1:70" s="63" customFormat="1">
      <c r="A140" s="174"/>
      <c r="B140" s="174"/>
      <c r="C140" s="174"/>
      <c r="D140" s="221"/>
      <c r="E140" s="174"/>
      <c r="F140" s="174"/>
      <c r="G140" s="228"/>
      <c r="H140" s="174"/>
      <c r="I140" s="174"/>
      <c r="J140" s="174"/>
      <c r="K140" s="174"/>
      <c r="L140" s="174"/>
      <c r="M140" s="174"/>
      <c r="N140" s="174"/>
      <c r="O140" s="174"/>
      <c r="P140" s="174"/>
      <c r="Q140" s="174"/>
      <c r="R140" s="175"/>
      <c r="S140" s="174"/>
      <c r="T140" s="176"/>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row>
    <row r="141" spans="1:70" s="63" customFormat="1">
      <c r="A141" s="174"/>
      <c r="B141" s="174"/>
      <c r="C141" s="174"/>
      <c r="D141" s="221"/>
      <c r="E141" s="174"/>
      <c r="F141" s="174"/>
      <c r="G141" s="228"/>
      <c r="H141" s="174"/>
      <c r="I141" s="174"/>
      <c r="J141" s="174"/>
      <c r="K141" s="174"/>
      <c r="L141" s="174"/>
      <c r="M141" s="174"/>
      <c r="N141" s="174"/>
      <c r="O141" s="174"/>
      <c r="P141" s="174"/>
      <c r="Q141" s="174"/>
      <c r="R141" s="175"/>
      <c r="S141" s="174"/>
      <c r="T141" s="176"/>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row>
    <row r="142" spans="1:70" s="63" customFormat="1">
      <c r="A142" s="174"/>
      <c r="B142" s="174"/>
      <c r="C142" s="174"/>
      <c r="D142" s="221"/>
      <c r="E142" s="174"/>
      <c r="F142" s="174"/>
      <c r="G142" s="228"/>
      <c r="H142" s="174"/>
      <c r="I142" s="174"/>
      <c r="J142" s="174"/>
      <c r="K142" s="174"/>
      <c r="L142" s="174"/>
      <c r="M142" s="174"/>
      <c r="N142" s="174"/>
      <c r="O142" s="174"/>
      <c r="P142" s="174"/>
      <c r="Q142" s="174"/>
      <c r="R142" s="175"/>
      <c r="S142" s="174"/>
      <c r="T142" s="176"/>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row>
    <row r="143" spans="1:70" s="63" customFormat="1">
      <c r="A143" s="174"/>
      <c r="B143" s="174"/>
      <c r="C143" s="174"/>
      <c r="D143" s="221"/>
      <c r="E143" s="174"/>
      <c r="F143" s="174"/>
      <c r="G143" s="228"/>
      <c r="H143" s="174"/>
      <c r="I143" s="174"/>
      <c r="J143" s="174"/>
      <c r="K143" s="174"/>
      <c r="L143" s="174"/>
      <c r="M143" s="174"/>
      <c r="N143" s="174"/>
      <c r="O143" s="174"/>
      <c r="P143" s="174"/>
      <c r="Q143" s="174"/>
      <c r="R143" s="175"/>
      <c r="S143" s="174"/>
      <c r="T143" s="176"/>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row>
    <row r="144" spans="1:70" s="63" customFormat="1">
      <c r="A144" s="174"/>
      <c r="B144" s="174"/>
      <c r="C144" s="174"/>
      <c r="D144" s="221"/>
      <c r="E144" s="174"/>
      <c r="F144" s="174"/>
      <c r="G144" s="228"/>
      <c r="H144" s="174"/>
      <c r="I144" s="174"/>
      <c r="J144" s="174"/>
      <c r="K144" s="174"/>
      <c r="L144" s="174"/>
      <c r="M144" s="174"/>
      <c r="N144" s="174"/>
      <c r="O144" s="174"/>
      <c r="P144" s="174"/>
      <c r="Q144" s="174"/>
      <c r="R144" s="175"/>
      <c r="S144" s="174"/>
      <c r="T144" s="176"/>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row>
    <row r="145" spans="1:70" s="63" customFormat="1">
      <c r="A145" s="174"/>
      <c r="B145" s="174"/>
      <c r="C145" s="174"/>
      <c r="D145" s="221"/>
      <c r="E145" s="174"/>
      <c r="F145" s="174"/>
      <c r="G145" s="228"/>
      <c r="H145" s="174"/>
      <c r="I145" s="174"/>
      <c r="J145" s="174"/>
      <c r="K145" s="174"/>
      <c r="L145" s="174"/>
      <c r="M145" s="174"/>
      <c r="N145" s="174"/>
      <c r="O145" s="174"/>
      <c r="P145" s="174"/>
      <c r="Q145" s="174"/>
      <c r="R145" s="175"/>
      <c r="S145" s="174"/>
      <c r="T145" s="176"/>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row>
    <row r="146" spans="1:70" s="63" customFormat="1">
      <c r="A146" s="174"/>
      <c r="B146" s="174"/>
      <c r="C146" s="174"/>
      <c r="D146" s="221"/>
      <c r="E146" s="174"/>
      <c r="F146" s="174"/>
      <c r="G146" s="228"/>
      <c r="H146" s="174"/>
      <c r="I146" s="174"/>
      <c r="J146" s="174"/>
      <c r="K146" s="174"/>
      <c r="L146" s="174"/>
      <c r="M146" s="174"/>
      <c r="N146" s="174"/>
      <c r="O146" s="174"/>
      <c r="P146" s="174"/>
      <c r="Q146" s="174"/>
      <c r="R146" s="175"/>
      <c r="S146" s="174"/>
      <c r="T146" s="176"/>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row>
    <row r="147" spans="1:70" s="63" customFormat="1">
      <c r="A147" s="174"/>
      <c r="B147" s="174"/>
      <c r="C147" s="174"/>
      <c r="D147" s="221"/>
      <c r="E147" s="174"/>
      <c r="F147" s="174"/>
      <c r="G147" s="228"/>
      <c r="H147" s="174"/>
      <c r="I147" s="174"/>
      <c r="J147" s="174"/>
      <c r="K147" s="174"/>
      <c r="L147" s="174"/>
      <c r="M147" s="174"/>
      <c r="N147" s="174"/>
      <c r="O147" s="174"/>
      <c r="P147" s="174"/>
      <c r="Q147" s="174"/>
      <c r="R147" s="175"/>
      <c r="S147" s="174"/>
      <c r="T147" s="176"/>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row>
    <row r="148" spans="1:70" s="63" customFormat="1">
      <c r="A148" s="174"/>
      <c r="B148" s="174"/>
      <c r="C148" s="174"/>
      <c r="D148" s="221"/>
      <c r="E148" s="174"/>
      <c r="F148" s="174"/>
      <c r="G148" s="228"/>
      <c r="H148" s="174"/>
      <c r="I148" s="174"/>
      <c r="J148" s="174"/>
      <c r="K148" s="174"/>
      <c r="L148" s="174"/>
      <c r="M148" s="174"/>
      <c r="N148" s="174"/>
      <c r="O148" s="174"/>
      <c r="P148" s="174"/>
      <c r="Q148" s="174"/>
      <c r="R148" s="175"/>
      <c r="S148" s="174"/>
      <c r="T148" s="176"/>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row>
    <row r="149" spans="1:70" s="63" customFormat="1">
      <c r="A149" s="174"/>
      <c r="B149" s="174"/>
      <c r="C149" s="174"/>
      <c r="D149" s="221"/>
      <c r="E149" s="174"/>
      <c r="F149" s="174"/>
      <c r="G149" s="228"/>
      <c r="H149" s="174"/>
      <c r="I149" s="174"/>
      <c r="J149" s="174"/>
      <c r="K149" s="174"/>
      <c r="L149" s="174"/>
      <c r="M149" s="174"/>
      <c r="N149" s="174"/>
      <c r="O149" s="174"/>
      <c r="P149" s="174"/>
      <c r="Q149" s="174"/>
      <c r="R149" s="175"/>
      <c r="S149" s="174"/>
      <c r="T149" s="176"/>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row>
    <row r="150" spans="1:70" s="63" customFormat="1">
      <c r="A150" s="174"/>
      <c r="B150" s="174"/>
      <c r="C150" s="174"/>
      <c r="D150" s="221"/>
      <c r="E150" s="174"/>
      <c r="F150" s="174"/>
      <c r="G150" s="228"/>
      <c r="H150" s="174"/>
      <c r="I150" s="174"/>
      <c r="J150" s="174"/>
      <c r="K150" s="174"/>
      <c r="L150" s="174"/>
      <c r="M150" s="174"/>
      <c r="N150" s="174"/>
      <c r="O150" s="174"/>
      <c r="P150" s="174"/>
      <c r="Q150" s="174"/>
      <c r="R150" s="175"/>
      <c r="S150" s="174"/>
      <c r="T150" s="176"/>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row>
    <row r="151" spans="1:70" s="63" customFormat="1">
      <c r="A151" s="174"/>
      <c r="B151" s="174"/>
      <c r="C151" s="174"/>
      <c r="D151" s="221"/>
      <c r="E151" s="174"/>
      <c r="F151" s="174"/>
      <c r="G151" s="228"/>
      <c r="H151" s="174"/>
      <c r="I151" s="174"/>
      <c r="J151" s="174"/>
      <c r="K151" s="174"/>
      <c r="L151" s="174"/>
      <c r="M151" s="174"/>
      <c r="N151" s="174"/>
      <c r="O151" s="174"/>
      <c r="P151" s="174"/>
      <c r="Q151" s="174"/>
      <c r="R151" s="175"/>
      <c r="S151" s="174"/>
      <c r="T151" s="176"/>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c r="BJ151" s="174"/>
      <c r="BK151" s="174"/>
      <c r="BL151" s="174"/>
      <c r="BM151" s="174"/>
      <c r="BN151" s="174"/>
      <c r="BO151" s="174"/>
      <c r="BP151" s="174"/>
      <c r="BQ151" s="174"/>
      <c r="BR151" s="174"/>
    </row>
    <row r="152" spans="1:70" s="63" customFormat="1">
      <c r="A152" s="174"/>
      <c r="B152" s="174"/>
      <c r="C152" s="174"/>
      <c r="D152" s="221"/>
      <c r="E152" s="174"/>
      <c r="F152" s="174"/>
      <c r="G152" s="228"/>
      <c r="H152" s="174"/>
      <c r="I152" s="174"/>
      <c r="J152" s="174"/>
      <c r="K152" s="174"/>
      <c r="L152" s="174"/>
      <c r="M152" s="174"/>
      <c r="N152" s="174"/>
      <c r="O152" s="174"/>
      <c r="P152" s="174"/>
      <c r="Q152" s="174"/>
      <c r="R152" s="175"/>
      <c r="S152" s="174"/>
      <c r="T152" s="176"/>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c r="BI152" s="174"/>
      <c r="BJ152" s="174"/>
      <c r="BK152" s="174"/>
      <c r="BL152" s="174"/>
      <c r="BM152" s="174"/>
      <c r="BN152" s="174"/>
      <c r="BO152" s="174"/>
      <c r="BP152" s="174"/>
      <c r="BQ152" s="174"/>
      <c r="BR152" s="174"/>
    </row>
    <row r="153" spans="1:70" s="63" customFormat="1">
      <c r="A153" s="174"/>
      <c r="B153" s="174"/>
      <c r="C153" s="174"/>
      <c r="D153" s="221"/>
      <c r="E153" s="174"/>
      <c r="F153" s="174"/>
      <c r="G153" s="228"/>
      <c r="H153" s="174"/>
      <c r="I153" s="174"/>
      <c r="J153" s="174"/>
      <c r="K153" s="174"/>
      <c r="L153" s="174"/>
      <c r="M153" s="174"/>
      <c r="N153" s="174"/>
      <c r="O153" s="174"/>
      <c r="P153" s="174"/>
      <c r="Q153" s="174"/>
      <c r="R153" s="175"/>
      <c r="S153" s="174"/>
      <c r="T153" s="176"/>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row>
    <row r="154" spans="1:70" s="63" customFormat="1">
      <c r="A154" s="174"/>
      <c r="B154" s="174"/>
      <c r="C154" s="174"/>
      <c r="D154" s="221"/>
      <c r="E154" s="174"/>
      <c r="F154" s="174"/>
      <c r="G154" s="228"/>
      <c r="H154" s="174"/>
      <c r="I154" s="174"/>
      <c r="J154" s="174"/>
      <c r="K154" s="174"/>
      <c r="L154" s="174"/>
      <c r="M154" s="174"/>
      <c r="N154" s="174"/>
      <c r="O154" s="174"/>
      <c r="P154" s="174"/>
      <c r="Q154" s="174"/>
      <c r="R154" s="175"/>
      <c r="S154" s="174"/>
      <c r="T154" s="176"/>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BJ154" s="174"/>
      <c r="BK154" s="174"/>
      <c r="BL154" s="174"/>
      <c r="BM154" s="174"/>
      <c r="BN154" s="174"/>
      <c r="BO154" s="174"/>
      <c r="BP154" s="174"/>
      <c r="BQ154" s="174"/>
      <c r="BR154" s="174"/>
    </row>
    <row r="155" spans="1:70" s="63" customFormat="1">
      <c r="A155" s="174"/>
      <c r="B155" s="174"/>
      <c r="C155" s="174"/>
      <c r="D155" s="221"/>
      <c r="E155" s="174"/>
      <c r="F155" s="174"/>
      <c r="G155" s="228"/>
      <c r="H155" s="174"/>
      <c r="I155" s="174"/>
      <c r="J155" s="174"/>
      <c r="K155" s="174"/>
      <c r="L155" s="174"/>
      <c r="M155" s="174"/>
      <c r="N155" s="174"/>
      <c r="O155" s="174"/>
      <c r="P155" s="174"/>
      <c r="Q155" s="174"/>
      <c r="R155" s="175"/>
      <c r="S155" s="174"/>
      <c r="T155" s="176"/>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4"/>
      <c r="BR155" s="174"/>
    </row>
    <row r="156" spans="1:70" s="63" customFormat="1">
      <c r="A156" s="174"/>
      <c r="B156" s="174"/>
      <c r="C156" s="174"/>
      <c r="D156" s="221"/>
      <c r="E156" s="174"/>
      <c r="F156" s="174"/>
      <c r="G156" s="228"/>
      <c r="H156" s="174"/>
      <c r="I156" s="174"/>
      <c r="J156" s="174"/>
      <c r="K156" s="174"/>
      <c r="L156" s="174"/>
      <c r="M156" s="174"/>
      <c r="N156" s="174"/>
      <c r="O156" s="174"/>
      <c r="P156" s="174"/>
      <c r="Q156" s="174"/>
      <c r="R156" s="175"/>
      <c r="S156" s="174"/>
      <c r="T156" s="176"/>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row>
    <row r="157" spans="1:70" s="63" customFormat="1">
      <c r="A157" s="174"/>
      <c r="B157" s="174"/>
      <c r="C157" s="174"/>
      <c r="D157" s="221"/>
      <c r="E157" s="174"/>
      <c r="F157" s="174"/>
      <c r="G157" s="228"/>
      <c r="H157" s="174"/>
      <c r="I157" s="174"/>
      <c r="J157" s="174"/>
      <c r="K157" s="174"/>
      <c r="L157" s="174"/>
      <c r="M157" s="174"/>
      <c r="N157" s="174"/>
      <c r="O157" s="174"/>
      <c r="P157" s="174"/>
      <c r="Q157" s="174"/>
      <c r="R157" s="175"/>
      <c r="S157" s="174"/>
      <c r="T157" s="176"/>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row>
    <row r="158" spans="1:70" s="63" customFormat="1">
      <c r="A158" s="174"/>
      <c r="B158" s="174"/>
      <c r="C158" s="174"/>
      <c r="D158" s="221"/>
      <c r="E158" s="174"/>
      <c r="F158" s="174"/>
      <c r="G158" s="228"/>
      <c r="H158" s="174"/>
      <c r="I158" s="174"/>
      <c r="J158" s="174"/>
      <c r="K158" s="174"/>
      <c r="L158" s="174"/>
      <c r="M158" s="174"/>
      <c r="N158" s="174"/>
      <c r="O158" s="174"/>
      <c r="P158" s="174"/>
      <c r="Q158" s="174"/>
      <c r="R158" s="175"/>
      <c r="S158" s="174"/>
      <c r="T158" s="176"/>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4"/>
      <c r="BR158" s="174"/>
    </row>
    <row r="159" spans="1:70" s="63" customFormat="1">
      <c r="A159" s="174"/>
      <c r="B159" s="174"/>
      <c r="C159" s="174"/>
      <c r="D159" s="221"/>
      <c r="E159" s="174"/>
      <c r="F159" s="174"/>
      <c r="G159" s="228"/>
      <c r="H159" s="174"/>
      <c r="I159" s="174"/>
      <c r="J159" s="174"/>
      <c r="K159" s="174"/>
      <c r="L159" s="174"/>
      <c r="M159" s="174"/>
      <c r="N159" s="174"/>
      <c r="O159" s="174"/>
      <c r="P159" s="174"/>
      <c r="Q159" s="174"/>
      <c r="R159" s="175"/>
      <c r="S159" s="174"/>
      <c r="T159" s="176"/>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row>
    <row r="160" spans="1:70" s="63" customFormat="1">
      <c r="A160" s="174"/>
      <c r="B160" s="174"/>
      <c r="C160" s="174"/>
      <c r="D160" s="221"/>
      <c r="E160" s="174"/>
      <c r="F160" s="174"/>
      <c r="G160" s="228"/>
      <c r="H160" s="174"/>
      <c r="I160" s="174"/>
      <c r="J160" s="174"/>
      <c r="K160" s="174"/>
      <c r="L160" s="174"/>
      <c r="M160" s="174"/>
      <c r="N160" s="174"/>
      <c r="O160" s="174"/>
      <c r="P160" s="174"/>
      <c r="Q160" s="174"/>
      <c r="R160" s="175"/>
      <c r="S160" s="174"/>
      <c r="T160" s="176"/>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74"/>
      <c r="BK160" s="174"/>
      <c r="BL160" s="174"/>
      <c r="BM160" s="174"/>
      <c r="BN160" s="174"/>
      <c r="BO160" s="174"/>
      <c r="BP160" s="174"/>
      <c r="BQ160" s="174"/>
      <c r="BR160" s="174"/>
    </row>
    <row r="161" spans="1:70" s="63" customFormat="1">
      <c r="A161" s="174"/>
      <c r="B161" s="174"/>
      <c r="C161" s="174"/>
      <c r="D161" s="221"/>
      <c r="E161" s="174"/>
      <c r="F161" s="174"/>
      <c r="G161" s="228"/>
      <c r="H161" s="174"/>
      <c r="I161" s="174"/>
      <c r="J161" s="174"/>
      <c r="K161" s="174"/>
      <c r="L161" s="174"/>
      <c r="M161" s="174"/>
      <c r="N161" s="174"/>
      <c r="O161" s="174"/>
      <c r="P161" s="174"/>
      <c r="Q161" s="174"/>
      <c r="R161" s="175"/>
      <c r="S161" s="174"/>
      <c r="T161" s="176"/>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4"/>
      <c r="BR161" s="174"/>
    </row>
    <row r="162" spans="1:70" s="63" customFormat="1">
      <c r="A162" s="174"/>
      <c r="B162" s="174"/>
      <c r="C162" s="174"/>
      <c r="D162" s="221"/>
      <c r="E162" s="174"/>
      <c r="F162" s="174"/>
      <c r="G162" s="228"/>
      <c r="H162" s="174"/>
      <c r="I162" s="174"/>
      <c r="J162" s="174"/>
      <c r="K162" s="174"/>
      <c r="L162" s="174"/>
      <c r="M162" s="174"/>
      <c r="N162" s="174"/>
      <c r="O162" s="174"/>
      <c r="P162" s="174"/>
      <c r="Q162" s="174"/>
      <c r="R162" s="175"/>
      <c r="S162" s="174"/>
      <c r="T162" s="176"/>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row>
    <row r="163" spans="1:70" s="63" customFormat="1">
      <c r="A163" s="174"/>
      <c r="B163" s="174"/>
      <c r="C163" s="174"/>
      <c r="D163" s="221"/>
      <c r="E163" s="174"/>
      <c r="F163" s="174"/>
      <c r="G163" s="228"/>
      <c r="H163" s="174"/>
      <c r="I163" s="174"/>
      <c r="J163" s="174"/>
      <c r="K163" s="174"/>
      <c r="L163" s="174"/>
      <c r="M163" s="174"/>
      <c r="N163" s="174"/>
      <c r="O163" s="174"/>
      <c r="P163" s="174"/>
      <c r="Q163" s="174"/>
      <c r="R163" s="175"/>
      <c r="S163" s="174"/>
      <c r="T163" s="176"/>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74"/>
      <c r="BM163" s="174"/>
      <c r="BN163" s="174"/>
      <c r="BO163" s="174"/>
      <c r="BP163" s="174"/>
      <c r="BQ163" s="174"/>
      <c r="BR163" s="174"/>
    </row>
    <row r="164" spans="1:70" s="63" customFormat="1">
      <c r="A164" s="174"/>
      <c r="B164" s="174"/>
      <c r="C164" s="174"/>
      <c r="D164" s="221"/>
      <c r="E164" s="174"/>
      <c r="F164" s="174"/>
      <c r="G164" s="228"/>
      <c r="H164" s="174"/>
      <c r="I164" s="174"/>
      <c r="J164" s="174"/>
      <c r="K164" s="174"/>
      <c r="L164" s="174"/>
      <c r="M164" s="174"/>
      <c r="N164" s="174"/>
      <c r="O164" s="174"/>
      <c r="P164" s="174"/>
      <c r="Q164" s="174"/>
      <c r="R164" s="175"/>
      <c r="S164" s="174"/>
      <c r="T164" s="176"/>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row>
    <row r="165" spans="1:70" s="63" customFormat="1">
      <c r="A165" s="174"/>
      <c r="B165" s="174"/>
      <c r="C165" s="174"/>
      <c r="D165" s="221"/>
      <c r="E165" s="174"/>
      <c r="F165" s="174"/>
      <c r="G165" s="228"/>
      <c r="H165" s="174"/>
      <c r="I165" s="174"/>
      <c r="J165" s="174"/>
      <c r="K165" s="174"/>
      <c r="L165" s="174"/>
      <c r="M165" s="174"/>
      <c r="N165" s="174"/>
      <c r="O165" s="174"/>
      <c r="P165" s="174"/>
      <c r="Q165" s="174"/>
      <c r="R165" s="175"/>
      <c r="S165" s="174"/>
      <c r="T165" s="176"/>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row>
    <row r="166" spans="1:70" s="63" customFormat="1">
      <c r="A166" s="174"/>
      <c r="B166" s="174"/>
      <c r="C166" s="174"/>
      <c r="D166" s="221"/>
      <c r="E166" s="174"/>
      <c r="F166" s="174"/>
      <c r="G166" s="228"/>
      <c r="H166" s="174"/>
      <c r="I166" s="174"/>
      <c r="J166" s="174"/>
      <c r="K166" s="174"/>
      <c r="L166" s="174"/>
      <c r="M166" s="174"/>
      <c r="N166" s="174"/>
      <c r="O166" s="174"/>
      <c r="P166" s="174"/>
      <c r="Q166" s="174"/>
      <c r="R166" s="175"/>
      <c r="S166" s="174"/>
      <c r="T166" s="176"/>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row>
    <row r="167" spans="1:70" s="63" customFormat="1">
      <c r="A167" s="174"/>
      <c r="B167" s="174"/>
      <c r="C167" s="174"/>
      <c r="D167" s="221"/>
      <c r="E167" s="174"/>
      <c r="F167" s="174"/>
      <c r="G167" s="228"/>
      <c r="H167" s="174"/>
      <c r="I167" s="174"/>
      <c r="J167" s="174"/>
      <c r="K167" s="174"/>
      <c r="L167" s="174"/>
      <c r="M167" s="174"/>
      <c r="N167" s="174"/>
      <c r="O167" s="174"/>
      <c r="P167" s="174"/>
      <c r="Q167" s="174"/>
      <c r="R167" s="175"/>
      <c r="S167" s="174"/>
      <c r="T167" s="176"/>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row>
    <row r="168" spans="1:70" s="63" customFormat="1">
      <c r="A168" s="174"/>
      <c r="B168" s="174"/>
      <c r="C168" s="174"/>
      <c r="D168" s="221"/>
      <c r="E168" s="174"/>
      <c r="F168" s="174"/>
      <c r="G168" s="228"/>
      <c r="H168" s="174"/>
      <c r="I168" s="174"/>
      <c r="J168" s="174"/>
      <c r="K168" s="174"/>
      <c r="L168" s="174"/>
      <c r="M168" s="174"/>
      <c r="N168" s="174"/>
      <c r="O168" s="174"/>
      <c r="P168" s="174"/>
      <c r="Q168" s="174"/>
      <c r="R168" s="175"/>
      <c r="S168" s="174"/>
      <c r="T168" s="176"/>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row>
    <row r="169" spans="1:70" s="63" customFormat="1">
      <c r="A169" s="174"/>
      <c r="B169" s="174"/>
      <c r="C169" s="174"/>
      <c r="D169" s="221"/>
      <c r="E169" s="174"/>
      <c r="F169" s="174"/>
      <c r="G169" s="228"/>
      <c r="H169" s="174"/>
      <c r="I169" s="174"/>
      <c r="J169" s="174"/>
      <c r="K169" s="174"/>
      <c r="L169" s="174"/>
      <c r="M169" s="174"/>
      <c r="N169" s="174"/>
      <c r="O169" s="174"/>
      <c r="P169" s="174"/>
      <c r="Q169" s="174"/>
      <c r="R169" s="175"/>
      <c r="S169" s="174"/>
      <c r="T169" s="176"/>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row>
    <row r="170" spans="1:70" s="63" customFormat="1">
      <c r="A170" s="174"/>
      <c r="B170" s="174"/>
      <c r="C170" s="174"/>
      <c r="D170" s="221"/>
      <c r="E170" s="174"/>
      <c r="F170" s="174"/>
      <c r="G170" s="228"/>
      <c r="H170" s="174"/>
      <c r="I170" s="174"/>
      <c r="J170" s="174"/>
      <c r="K170" s="174"/>
      <c r="L170" s="174"/>
      <c r="M170" s="174"/>
      <c r="N170" s="174"/>
      <c r="O170" s="174"/>
      <c r="P170" s="174"/>
      <c r="Q170" s="174"/>
      <c r="R170" s="175"/>
      <c r="S170" s="174"/>
      <c r="T170" s="176"/>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row>
    <row r="171" spans="1:70" s="63" customFormat="1">
      <c r="A171" s="174"/>
      <c r="B171" s="174"/>
      <c r="C171" s="174"/>
      <c r="D171" s="221"/>
      <c r="E171" s="174"/>
      <c r="F171" s="174"/>
      <c r="G171" s="228"/>
      <c r="H171" s="174"/>
      <c r="I171" s="174"/>
      <c r="J171" s="174"/>
      <c r="K171" s="174"/>
      <c r="L171" s="174"/>
      <c r="M171" s="174"/>
      <c r="N171" s="174"/>
      <c r="O171" s="174"/>
      <c r="P171" s="174"/>
      <c r="Q171" s="174"/>
      <c r="R171" s="175"/>
      <c r="S171" s="174"/>
      <c r="T171" s="176"/>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row>
    <row r="172" spans="1:70" s="63" customFormat="1">
      <c r="A172" s="174"/>
      <c r="B172" s="174"/>
      <c r="C172" s="174"/>
      <c r="D172" s="221"/>
      <c r="E172" s="174"/>
      <c r="F172" s="174"/>
      <c r="G172" s="228"/>
      <c r="H172" s="174"/>
      <c r="I172" s="174"/>
      <c r="J172" s="174"/>
      <c r="K172" s="174"/>
      <c r="L172" s="174"/>
      <c r="M172" s="174"/>
      <c r="N172" s="174"/>
      <c r="O172" s="174"/>
      <c r="P172" s="174"/>
      <c r="Q172" s="174"/>
      <c r="R172" s="175"/>
      <c r="S172" s="174"/>
      <c r="T172" s="176"/>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row>
    <row r="173" spans="1:70" s="63" customFormat="1">
      <c r="A173" s="174"/>
      <c r="B173" s="174"/>
      <c r="C173" s="174"/>
      <c r="D173" s="221"/>
      <c r="E173" s="174"/>
      <c r="F173" s="174"/>
      <c r="G173" s="228"/>
      <c r="H173" s="174"/>
      <c r="I173" s="174"/>
      <c r="J173" s="174"/>
      <c r="K173" s="174"/>
      <c r="L173" s="174"/>
      <c r="M173" s="174"/>
      <c r="N173" s="174"/>
      <c r="O173" s="174"/>
      <c r="P173" s="174"/>
      <c r="Q173" s="174"/>
      <c r="R173" s="175"/>
      <c r="S173" s="174"/>
      <c r="T173" s="176"/>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row>
    <row r="174" spans="1:70" s="63" customFormat="1">
      <c r="A174" s="174"/>
      <c r="B174" s="174"/>
      <c r="C174" s="174"/>
      <c r="D174" s="221"/>
      <c r="E174" s="174"/>
      <c r="F174" s="174"/>
      <c r="G174" s="228"/>
      <c r="H174" s="174"/>
      <c r="I174" s="174"/>
      <c r="J174" s="174"/>
      <c r="K174" s="174"/>
      <c r="L174" s="174"/>
      <c r="M174" s="174"/>
      <c r="N174" s="174"/>
      <c r="O174" s="174"/>
      <c r="P174" s="174"/>
      <c r="Q174" s="174"/>
      <c r="R174" s="175"/>
      <c r="S174" s="174"/>
      <c r="T174" s="176"/>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row>
    <row r="175" spans="1:70" s="63" customFormat="1">
      <c r="A175" s="174"/>
      <c r="B175" s="174"/>
      <c r="C175" s="174"/>
      <c r="D175" s="221"/>
      <c r="E175" s="174"/>
      <c r="F175" s="174"/>
      <c r="G175" s="228"/>
      <c r="H175" s="174"/>
      <c r="I175" s="174"/>
      <c r="J175" s="174"/>
      <c r="K175" s="174"/>
      <c r="L175" s="174"/>
      <c r="M175" s="174"/>
      <c r="N175" s="174"/>
      <c r="O175" s="174"/>
      <c r="P175" s="174"/>
      <c r="Q175" s="174"/>
      <c r="R175" s="175"/>
      <c r="S175" s="174"/>
      <c r="T175" s="176"/>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row>
    <row r="176" spans="1:70" s="63" customFormat="1">
      <c r="A176" s="174"/>
      <c r="B176" s="174"/>
      <c r="C176" s="174"/>
      <c r="D176" s="221"/>
      <c r="E176" s="174"/>
      <c r="F176" s="174"/>
      <c r="G176" s="228"/>
      <c r="H176" s="174"/>
      <c r="I176" s="174"/>
      <c r="J176" s="174"/>
      <c r="K176" s="174"/>
      <c r="L176" s="174"/>
      <c r="M176" s="174"/>
      <c r="N176" s="174"/>
      <c r="O176" s="174"/>
      <c r="P176" s="174"/>
      <c r="Q176" s="174"/>
      <c r="R176" s="175"/>
      <c r="S176" s="174"/>
      <c r="T176" s="176"/>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row>
    <row r="177" spans="1:70" s="63" customFormat="1">
      <c r="A177" s="174"/>
      <c r="B177" s="174"/>
      <c r="C177" s="174"/>
      <c r="D177" s="221"/>
      <c r="E177" s="174"/>
      <c r="F177" s="174"/>
      <c r="G177" s="228"/>
      <c r="H177" s="174"/>
      <c r="I177" s="174"/>
      <c r="J177" s="174"/>
      <c r="K177" s="174"/>
      <c r="L177" s="174"/>
      <c r="M177" s="174"/>
      <c r="N177" s="174"/>
      <c r="O177" s="174"/>
      <c r="P177" s="174"/>
      <c r="Q177" s="174"/>
      <c r="R177" s="175"/>
      <c r="S177" s="174"/>
      <c r="T177" s="176"/>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row>
    <row r="178" spans="1:70" s="63" customFormat="1">
      <c r="A178" s="174"/>
      <c r="B178" s="174"/>
      <c r="C178" s="174"/>
      <c r="D178" s="221"/>
      <c r="E178" s="174"/>
      <c r="F178" s="174"/>
      <c r="G178" s="228"/>
      <c r="H178" s="174"/>
      <c r="I178" s="174"/>
      <c r="J178" s="174"/>
      <c r="K178" s="174"/>
      <c r="L178" s="174"/>
      <c r="M178" s="174"/>
      <c r="N178" s="174"/>
      <c r="O178" s="174"/>
      <c r="P178" s="174"/>
      <c r="Q178" s="174"/>
      <c r="R178" s="175"/>
      <c r="S178" s="174"/>
      <c r="T178" s="176"/>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row>
    <row r="179" spans="1:70" s="63" customFormat="1">
      <c r="A179" s="174"/>
      <c r="B179" s="174"/>
      <c r="C179" s="174"/>
      <c r="D179" s="221"/>
      <c r="E179" s="174"/>
      <c r="F179" s="174"/>
      <c r="G179" s="228"/>
      <c r="H179" s="174"/>
      <c r="I179" s="174"/>
      <c r="J179" s="174"/>
      <c r="K179" s="174"/>
      <c r="L179" s="174"/>
      <c r="M179" s="174"/>
      <c r="N179" s="174"/>
      <c r="O179" s="174"/>
      <c r="P179" s="174"/>
      <c r="Q179" s="174"/>
      <c r="R179" s="175"/>
      <c r="S179" s="174"/>
      <c r="T179" s="176"/>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row>
    <row r="180" spans="1:70" s="63" customFormat="1">
      <c r="A180" s="174"/>
      <c r="B180" s="174"/>
      <c r="C180" s="174"/>
      <c r="D180" s="221"/>
      <c r="E180" s="174"/>
      <c r="F180" s="174"/>
      <c r="G180" s="228"/>
      <c r="H180" s="174"/>
      <c r="I180" s="174"/>
      <c r="J180" s="174"/>
      <c r="K180" s="174"/>
      <c r="L180" s="174"/>
      <c r="M180" s="174"/>
      <c r="N180" s="174"/>
      <c r="O180" s="174"/>
      <c r="P180" s="174"/>
      <c r="Q180" s="174"/>
      <c r="R180" s="175"/>
      <c r="S180" s="174"/>
      <c r="T180" s="176"/>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row>
    <row r="181" spans="1:70" s="63" customFormat="1">
      <c r="A181" s="174"/>
      <c r="B181" s="174"/>
      <c r="C181" s="174"/>
      <c r="D181" s="221"/>
      <c r="E181" s="174"/>
      <c r="F181" s="174"/>
      <c r="G181" s="228"/>
      <c r="H181" s="174"/>
      <c r="I181" s="174"/>
      <c r="J181" s="174"/>
      <c r="K181" s="174"/>
      <c r="L181" s="174"/>
      <c r="M181" s="174"/>
      <c r="N181" s="174"/>
      <c r="O181" s="174"/>
      <c r="P181" s="174"/>
      <c r="Q181" s="174"/>
      <c r="R181" s="175"/>
      <c r="S181" s="174"/>
      <c r="T181" s="176"/>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row>
    <row r="182" spans="1:70" s="63" customFormat="1">
      <c r="A182" s="174"/>
      <c r="B182" s="174"/>
      <c r="C182" s="174"/>
      <c r="D182" s="221"/>
      <c r="E182" s="174"/>
      <c r="F182" s="174"/>
      <c r="G182" s="228"/>
      <c r="H182" s="174"/>
      <c r="I182" s="174"/>
      <c r="J182" s="174"/>
      <c r="K182" s="174"/>
      <c r="L182" s="174"/>
      <c r="M182" s="174"/>
      <c r="N182" s="174"/>
      <c r="O182" s="174"/>
      <c r="P182" s="174"/>
      <c r="Q182" s="174"/>
      <c r="R182" s="175"/>
      <c r="S182" s="174"/>
      <c r="T182" s="176"/>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74"/>
      <c r="BP182" s="174"/>
      <c r="BQ182" s="174"/>
      <c r="BR182" s="174"/>
    </row>
    <row r="183" spans="1:70" s="63" customFormat="1">
      <c r="A183" s="174"/>
      <c r="B183" s="174"/>
      <c r="C183" s="174"/>
      <c r="D183" s="221"/>
      <c r="E183" s="174"/>
      <c r="F183" s="174"/>
      <c r="G183" s="228"/>
      <c r="H183" s="174"/>
      <c r="I183" s="174"/>
      <c r="J183" s="174"/>
      <c r="K183" s="174"/>
      <c r="L183" s="174"/>
      <c r="M183" s="174"/>
      <c r="N183" s="174"/>
      <c r="O183" s="174"/>
      <c r="P183" s="174"/>
      <c r="Q183" s="174"/>
      <c r="R183" s="175"/>
      <c r="S183" s="174"/>
      <c r="T183" s="176"/>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row>
    <row r="184" spans="1:70" s="63" customFormat="1">
      <c r="A184" s="174"/>
      <c r="B184" s="174"/>
      <c r="C184" s="174"/>
      <c r="D184" s="221"/>
      <c r="E184" s="174"/>
      <c r="F184" s="174"/>
      <c r="G184" s="228"/>
      <c r="H184" s="174"/>
      <c r="I184" s="174"/>
      <c r="J184" s="174"/>
      <c r="K184" s="174"/>
      <c r="L184" s="174"/>
      <c r="M184" s="174"/>
      <c r="N184" s="174"/>
      <c r="O184" s="174"/>
      <c r="P184" s="174"/>
      <c r="Q184" s="174"/>
      <c r="R184" s="175"/>
      <c r="S184" s="174"/>
      <c r="T184" s="176"/>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row>
    <row r="185" spans="1:70" s="63" customFormat="1">
      <c r="A185" s="174"/>
      <c r="B185" s="174"/>
      <c r="C185" s="174"/>
      <c r="D185" s="221"/>
      <c r="E185" s="174"/>
      <c r="F185" s="174"/>
      <c r="G185" s="228"/>
      <c r="H185" s="174"/>
      <c r="I185" s="174"/>
      <c r="J185" s="174"/>
      <c r="K185" s="174"/>
      <c r="L185" s="174"/>
      <c r="M185" s="174"/>
      <c r="N185" s="174"/>
      <c r="O185" s="174"/>
      <c r="P185" s="174"/>
      <c r="Q185" s="174"/>
      <c r="R185" s="175"/>
      <c r="S185" s="174"/>
      <c r="T185" s="176"/>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row>
    <row r="186" spans="1:70" s="63" customFormat="1">
      <c r="A186" s="174"/>
      <c r="B186" s="174"/>
      <c r="C186" s="174"/>
      <c r="D186" s="221"/>
      <c r="E186" s="174"/>
      <c r="F186" s="174"/>
      <c r="G186" s="228"/>
      <c r="H186" s="174"/>
      <c r="I186" s="174"/>
      <c r="J186" s="174"/>
      <c r="K186" s="174"/>
      <c r="L186" s="174"/>
      <c r="M186" s="174"/>
      <c r="N186" s="174"/>
      <c r="O186" s="174"/>
      <c r="P186" s="174"/>
      <c r="Q186" s="174"/>
      <c r="R186" s="175"/>
      <c r="S186" s="174"/>
      <c r="T186" s="176"/>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row>
    <row r="187" spans="1:70" s="63" customFormat="1">
      <c r="A187" s="174"/>
      <c r="B187" s="174"/>
      <c r="C187" s="174"/>
      <c r="D187" s="221"/>
      <c r="E187" s="174"/>
      <c r="F187" s="174"/>
      <c r="G187" s="228"/>
      <c r="H187" s="174"/>
      <c r="I187" s="174"/>
      <c r="J187" s="174"/>
      <c r="K187" s="174"/>
      <c r="L187" s="174"/>
      <c r="M187" s="174"/>
      <c r="N187" s="174"/>
      <c r="O187" s="174"/>
      <c r="P187" s="174"/>
      <c r="Q187" s="174"/>
      <c r="R187" s="175"/>
      <c r="S187" s="174"/>
      <c r="T187" s="176"/>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row>
    <row r="188" spans="1:70" s="63" customFormat="1">
      <c r="A188" s="174"/>
      <c r="B188" s="174"/>
      <c r="C188" s="174"/>
      <c r="D188" s="221"/>
      <c r="E188" s="174"/>
      <c r="F188" s="174"/>
      <c r="G188" s="228"/>
      <c r="H188" s="174"/>
      <c r="I188" s="174"/>
      <c r="J188" s="174"/>
      <c r="K188" s="174"/>
      <c r="L188" s="174"/>
      <c r="M188" s="174"/>
      <c r="N188" s="174"/>
      <c r="O188" s="174"/>
      <c r="P188" s="174"/>
      <c r="Q188" s="174"/>
      <c r="R188" s="175"/>
      <c r="S188" s="174"/>
      <c r="T188" s="176"/>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row>
    <row r="189" spans="1:70" s="63" customFormat="1">
      <c r="A189" s="174"/>
      <c r="B189" s="174"/>
      <c r="C189" s="174"/>
      <c r="D189" s="221"/>
      <c r="E189" s="174"/>
      <c r="F189" s="174"/>
      <c r="G189" s="228"/>
      <c r="H189" s="174"/>
      <c r="I189" s="174"/>
      <c r="J189" s="174"/>
      <c r="K189" s="174"/>
      <c r="L189" s="174"/>
      <c r="M189" s="174"/>
      <c r="N189" s="174"/>
      <c r="O189" s="174"/>
      <c r="P189" s="174"/>
      <c r="Q189" s="174"/>
      <c r="R189" s="175"/>
      <c r="S189" s="174"/>
      <c r="T189" s="176"/>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row>
    <row r="190" spans="1:70" s="63" customFormat="1">
      <c r="A190" s="174"/>
      <c r="B190" s="174"/>
      <c r="C190" s="174"/>
      <c r="D190" s="221"/>
      <c r="E190" s="174"/>
      <c r="F190" s="174"/>
      <c r="G190" s="228"/>
      <c r="H190" s="174"/>
      <c r="I190" s="174"/>
      <c r="J190" s="174"/>
      <c r="K190" s="174"/>
      <c r="L190" s="174"/>
      <c r="M190" s="174"/>
      <c r="N190" s="174"/>
      <c r="O190" s="174"/>
      <c r="P190" s="174"/>
      <c r="Q190" s="174"/>
      <c r="R190" s="175"/>
      <c r="S190" s="174"/>
      <c r="T190" s="176"/>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row>
    <row r="191" spans="1:70" s="63" customFormat="1">
      <c r="A191" s="174"/>
      <c r="B191" s="174"/>
      <c r="C191" s="174"/>
      <c r="D191" s="221"/>
      <c r="E191" s="174"/>
      <c r="F191" s="174"/>
      <c r="G191" s="228"/>
      <c r="H191" s="174"/>
      <c r="I191" s="174"/>
      <c r="J191" s="174"/>
      <c r="K191" s="174"/>
      <c r="L191" s="174"/>
      <c r="M191" s="174"/>
      <c r="N191" s="174"/>
      <c r="O191" s="174"/>
      <c r="P191" s="174"/>
      <c r="Q191" s="174"/>
      <c r="R191" s="175"/>
      <c r="S191" s="174"/>
      <c r="T191" s="176"/>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row>
    <row r="192" spans="1:70" s="63" customFormat="1">
      <c r="A192" s="174"/>
      <c r="B192" s="174"/>
      <c r="C192" s="174"/>
      <c r="D192" s="221"/>
      <c r="E192" s="174"/>
      <c r="F192" s="174"/>
      <c r="G192" s="228"/>
      <c r="H192" s="174"/>
      <c r="I192" s="174"/>
      <c r="J192" s="174"/>
      <c r="K192" s="174"/>
      <c r="L192" s="174"/>
      <c r="M192" s="174"/>
      <c r="N192" s="174"/>
      <c r="O192" s="174"/>
      <c r="P192" s="174"/>
      <c r="Q192" s="174"/>
      <c r="R192" s="175"/>
      <c r="S192" s="174"/>
      <c r="T192" s="176"/>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row>
    <row r="193" spans="1:70" s="63" customFormat="1">
      <c r="A193" s="174"/>
      <c r="B193" s="174"/>
      <c r="C193" s="174"/>
      <c r="D193" s="221"/>
      <c r="E193" s="174"/>
      <c r="F193" s="174"/>
      <c r="G193" s="228"/>
      <c r="H193" s="174"/>
      <c r="I193" s="174"/>
      <c r="J193" s="174"/>
      <c r="K193" s="174"/>
      <c r="L193" s="174"/>
      <c r="M193" s="174"/>
      <c r="N193" s="174"/>
      <c r="O193" s="174"/>
      <c r="P193" s="174"/>
      <c r="Q193" s="174"/>
      <c r="R193" s="175"/>
      <c r="S193" s="174"/>
      <c r="T193" s="176"/>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row>
    <row r="194" spans="1:70" s="63" customFormat="1">
      <c r="A194" s="174"/>
      <c r="B194" s="174"/>
      <c r="C194" s="174"/>
      <c r="D194" s="221"/>
      <c r="E194" s="174"/>
      <c r="F194" s="174"/>
      <c r="G194" s="228"/>
      <c r="H194" s="174"/>
      <c r="I194" s="174"/>
      <c r="J194" s="174"/>
      <c r="K194" s="174"/>
      <c r="L194" s="174"/>
      <c r="M194" s="174"/>
      <c r="N194" s="174"/>
      <c r="O194" s="174"/>
      <c r="P194" s="174"/>
      <c r="Q194" s="174"/>
      <c r="R194" s="175"/>
      <c r="S194" s="174"/>
      <c r="T194" s="176"/>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row>
    <row r="195" spans="1:70" s="63" customFormat="1">
      <c r="A195" s="174"/>
      <c r="B195" s="174"/>
      <c r="C195" s="174"/>
      <c r="D195" s="221"/>
      <c r="E195" s="174"/>
      <c r="F195" s="174"/>
      <c r="G195" s="228"/>
      <c r="H195" s="174"/>
      <c r="I195" s="174"/>
      <c r="J195" s="174"/>
      <c r="K195" s="174"/>
      <c r="L195" s="174"/>
      <c r="M195" s="174"/>
      <c r="N195" s="174"/>
      <c r="O195" s="174"/>
      <c r="P195" s="174"/>
      <c r="Q195" s="174"/>
      <c r="R195" s="175"/>
      <c r="S195" s="174"/>
      <c r="T195" s="176"/>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row>
    <row r="196" spans="1:70" s="63" customFormat="1">
      <c r="A196" s="174"/>
      <c r="B196" s="174"/>
      <c r="C196" s="174"/>
      <c r="D196" s="221"/>
      <c r="E196" s="174"/>
      <c r="F196" s="174"/>
      <c r="G196" s="228"/>
      <c r="H196" s="174"/>
      <c r="I196" s="174"/>
      <c r="J196" s="174"/>
      <c r="K196" s="174"/>
      <c r="L196" s="174"/>
      <c r="M196" s="174"/>
      <c r="N196" s="174"/>
      <c r="O196" s="174"/>
      <c r="P196" s="174"/>
      <c r="Q196" s="174"/>
      <c r="R196" s="175"/>
      <c r="S196" s="174"/>
      <c r="T196" s="176"/>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row>
    <row r="197" spans="1:70" s="63" customFormat="1">
      <c r="A197" s="174"/>
      <c r="B197" s="174"/>
      <c r="C197" s="174"/>
      <c r="D197" s="221"/>
      <c r="E197" s="174"/>
      <c r="F197" s="174"/>
      <c r="G197" s="228"/>
      <c r="H197" s="174"/>
      <c r="I197" s="174"/>
      <c r="J197" s="174"/>
      <c r="K197" s="174"/>
      <c r="L197" s="174"/>
      <c r="M197" s="174"/>
      <c r="N197" s="174"/>
      <c r="O197" s="174"/>
      <c r="P197" s="174"/>
      <c r="Q197" s="174"/>
      <c r="R197" s="175"/>
      <c r="S197" s="174"/>
      <c r="T197" s="176"/>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row>
    <row r="198" spans="1:70" s="63" customFormat="1">
      <c r="A198" s="174"/>
      <c r="B198" s="174"/>
      <c r="C198" s="174"/>
      <c r="D198" s="221"/>
      <c r="E198" s="174"/>
      <c r="F198" s="174"/>
      <c r="G198" s="228"/>
      <c r="H198" s="174"/>
      <c r="I198" s="174"/>
      <c r="J198" s="174"/>
      <c r="K198" s="174"/>
      <c r="L198" s="174"/>
      <c r="M198" s="174"/>
      <c r="N198" s="174"/>
      <c r="O198" s="174"/>
      <c r="P198" s="174"/>
      <c r="Q198" s="174"/>
      <c r="R198" s="175"/>
      <c r="S198" s="174"/>
      <c r="T198" s="176"/>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row>
    <row r="199" spans="1:70" s="63" customFormat="1">
      <c r="A199" s="174"/>
      <c r="B199" s="174"/>
      <c r="C199" s="174"/>
      <c r="D199" s="221"/>
      <c r="E199" s="174"/>
      <c r="F199" s="174"/>
      <c r="G199" s="228"/>
      <c r="H199" s="174"/>
      <c r="I199" s="174"/>
      <c r="J199" s="174"/>
      <c r="K199" s="174"/>
      <c r="L199" s="174"/>
      <c r="M199" s="174"/>
      <c r="N199" s="174"/>
      <c r="O199" s="174"/>
      <c r="P199" s="174"/>
      <c r="Q199" s="174"/>
      <c r="R199" s="175"/>
      <c r="S199" s="174"/>
      <c r="T199" s="176"/>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row>
    <row r="200" spans="1:70" s="63" customFormat="1">
      <c r="A200" s="174"/>
      <c r="B200" s="174"/>
      <c r="C200" s="174"/>
      <c r="D200" s="221"/>
      <c r="E200" s="174"/>
      <c r="F200" s="174"/>
      <c r="G200" s="228"/>
      <c r="H200" s="174"/>
      <c r="I200" s="174"/>
      <c r="J200" s="174"/>
      <c r="K200" s="174"/>
      <c r="L200" s="174"/>
      <c r="M200" s="174"/>
      <c r="N200" s="174"/>
      <c r="O200" s="174"/>
      <c r="P200" s="174"/>
      <c r="Q200" s="174"/>
      <c r="R200" s="175"/>
      <c r="S200" s="174"/>
      <c r="T200" s="176"/>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row>
    <row r="201" spans="1:70" s="63" customFormat="1">
      <c r="A201" s="174"/>
      <c r="B201" s="174"/>
      <c r="C201" s="174"/>
      <c r="D201" s="221"/>
      <c r="E201" s="174"/>
      <c r="F201" s="174"/>
      <c r="G201" s="228"/>
      <c r="H201" s="174"/>
      <c r="I201" s="174"/>
      <c r="J201" s="174"/>
      <c r="K201" s="174"/>
      <c r="L201" s="174"/>
      <c r="M201" s="174"/>
      <c r="N201" s="174"/>
      <c r="O201" s="174"/>
      <c r="P201" s="174"/>
      <c r="Q201" s="174"/>
      <c r="R201" s="175"/>
      <c r="S201" s="174"/>
      <c r="T201" s="176"/>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row>
    <row r="202" spans="1:70" s="63" customFormat="1">
      <c r="A202" s="174"/>
      <c r="B202" s="174"/>
      <c r="C202" s="174"/>
      <c r="D202" s="221"/>
      <c r="E202" s="174"/>
      <c r="F202" s="174"/>
      <c r="G202" s="228"/>
      <c r="H202" s="174"/>
      <c r="I202" s="174"/>
      <c r="J202" s="174"/>
      <c r="K202" s="174"/>
      <c r="L202" s="174"/>
      <c r="M202" s="174"/>
      <c r="N202" s="174"/>
      <c r="O202" s="174"/>
      <c r="P202" s="174"/>
      <c r="Q202" s="174"/>
      <c r="R202" s="175"/>
      <c r="S202" s="174"/>
      <c r="T202" s="176"/>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row>
    <row r="203" spans="1:70" s="63" customFormat="1">
      <c r="A203" s="174"/>
      <c r="B203" s="174"/>
      <c r="C203" s="174"/>
      <c r="D203" s="221"/>
      <c r="E203" s="174"/>
      <c r="F203" s="174"/>
      <c r="G203" s="228"/>
      <c r="H203" s="174"/>
      <c r="I203" s="174"/>
      <c r="J203" s="174"/>
      <c r="K203" s="174"/>
      <c r="L203" s="174"/>
      <c r="M203" s="174"/>
      <c r="N203" s="174"/>
      <c r="O203" s="174"/>
      <c r="P203" s="174"/>
      <c r="Q203" s="174"/>
      <c r="R203" s="175"/>
      <c r="S203" s="174"/>
      <c r="T203" s="176"/>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174"/>
      <c r="BK203" s="174"/>
      <c r="BL203" s="174"/>
      <c r="BM203" s="174"/>
      <c r="BN203" s="174"/>
      <c r="BO203" s="174"/>
      <c r="BP203" s="174"/>
      <c r="BQ203" s="174"/>
      <c r="BR203" s="174"/>
    </row>
    <row r="204" spans="1:70" s="63" customFormat="1">
      <c r="A204" s="174"/>
      <c r="B204" s="174"/>
      <c r="C204" s="174"/>
      <c r="D204" s="221"/>
      <c r="E204" s="174"/>
      <c r="F204" s="174"/>
      <c r="G204" s="228"/>
      <c r="H204" s="174"/>
      <c r="I204" s="174"/>
      <c r="J204" s="174"/>
      <c r="K204" s="174"/>
      <c r="L204" s="174"/>
      <c r="M204" s="174"/>
      <c r="N204" s="174"/>
      <c r="O204" s="174"/>
      <c r="P204" s="174"/>
      <c r="Q204" s="174"/>
      <c r="R204" s="175"/>
      <c r="S204" s="174"/>
      <c r="T204" s="176"/>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row>
    <row r="205" spans="1:70" s="63" customFormat="1">
      <c r="A205" s="174"/>
      <c r="B205" s="174"/>
      <c r="C205" s="174"/>
      <c r="D205" s="221"/>
      <c r="E205" s="174"/>
      <c r="F205" s="174"/>
      <c r="G205" s="228"/>
      <c r="H205" s="174"/>
      <c r="I205" s="174"/>
      <c r="J205" s="174"/>
      <c r="K205" s="174"/>
      <c r="L205" s="174"/>
      <c r="M205" s="174"/>
      <c r="N205" s="174"/>
      <c r="O205" s="174"/>
      <c r="P205" s="174"/>
      <c r="Q205" s="174"/>
      <c r="R205" s="175"/>
      <c r="S205" s="174"/>
      <c r="T205" s="176"/>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row>
    <row r="206" spans="1:70" s="63" customFormat="1">
      <c r="A206" s="174"/>
      <c r="B206" s="174"/>
      <c r="C206" s="174"/>
      <c r="D206" s="221"/>
      <c r="E206" s="174"/>
      <c r="F206" s="174"/>
      <c r="G206" s="228"/>
      <c r="H206" s="174"/>
      <c r="I206" s="174"/>
      <c r="J206" s="174"/>
      <c r="K206" s="174"/>
      <c r="L206" s="174"/>
      <c r="M206" s="174"/>
      <c r="N206" s="174"/>
      <c r="O206" s="174"/>
      <c r="P206" s="174"/>
      <c r="Q206" s="174"/>
      <c r="R206" s="175"/>
      <c r="S206" s="174"/>
      <c r="T206" s="176"/>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row>
    <row r="207" spans="1:70" s="63" customFormat="1">
      <c r="A207" s="174"/>
      <c r="B207" s="174"/>
      <c r="C207" s="174"/>
      <c r="D207" s="221"/>
      <c r="E207" s="174"/>
      <c r="F207" s="174"/>
      <c r="G207" s="228"/>
      <c r="H207" s="174"/>
      <c r="I207" s="174"/>
      <c r="J207" s="174"/>
      <c r="K207" s="174"/>
      <c r="L207" s="174"/>
      <c r="M207" s="174"/>
      <c r="N207" s="174"/>
      <c r="O207" s="174"/>
      <c r="P207" s="174"/>
      <c r="Q207" s="174"/>
      <c r="R207" s="175"/>
      <c r="S207" s="174"/>
      <c r="T207" s="176"/>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row>
    <row r="208" spans="1:70" s="63" customFormat="1">
      <c r="A208" s="174"/>
      <c r="B208" s="174"/>
      <c r="C208" s="174"/>
      <c r="D208" s="221"/>
      <c r="E208" s="174"/>
      <c r="F208" s="174"/>
      <c r="G208" s="228"/>
      <c r="H208" s="174"/>
      <c r="I208" s="174"/>
      <c r="J208" s="174"/>
      <c r="K208" s="174"/>
      <c r="L208" s="174"/>
      <c r="M208" s="174"/>
      <c r="N208" s="174"/>
      <c r="O208" s="174"/>
      <c r="P208" s="174"/>
      <c r="Q208" s="174"/>
      <c r="R208" s="175"/>
      <c r="S208" s="174"/>
      <c r="T208" s="176"/>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row>
    <row r="209" spans="1:70" s="63" customFormat="1">
      <c r="A209" s="174"/>
      <c r="B209" s="174"/>
      <c r="C209" s="174"/>
      <c r="D209" s="221"/>
      <c r="E209" s="174"/>
      <c r="F209" s="174"/>
      <c r="G209" s="228"/>
      <c r="H209" s="174"/>
      <c r="I209" s="174"/>
      <c r="J209" s="174"/>
      <c r="K209" s="174"/>
      <c r="L209" s="174"/>
      <c r="M209" s="174"/>
      <c r="N209" s="174"/>
      <c r="O209" s="174"/>
      <c r="P209" s="174"/>
      <c r="Q209" s="174"/>
      <c r="R209" s="175"/>
      <c r="S209" s="174"/>
      <c r="T209" s="176"/>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4"/>
      <c r="BK209" s="174"/>
      <c r="BL209" s="174"/>
      <c r="BM209" s="174"/>
      <c r="BN209" s="174"/>
      <c r="BO209" s="174"/>
      <c r="BP209" s="174"/>
      <c r="BQ209" s="174"/>
      <c r="BR209" s="174"/>
    </row>
    <row r="210" spans="1:70" s="63" customFormat="1">
      <c r="A210" s="174"/>
      <c r="B210" s="174"/>
      <c r="C210" s="174"/>
      <c r="D210" s="221"/>
      <c r="E210" s="174"/>
      <c r="F210" s="174"/>
      <c r="G210" s="228"/>
      <c r="H210" s="174"/>
      <c r="I210" s="174"/>
      <c r="J210" s="174"/>
      <c r="K210" s="174"/>
      <c r="L210" s="174"/>
      <c r="M210" s="174"/>
      <c r="N210" s="174"/>
      <c r="O210" s="174"/>
      <c r="P210" s="174"/>
      <c r="Q210" s="174"/>
      <c r="R210" s="175"/>
      <c r="S210" s="174"/>
      <c r="T210" s="176"/>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4"/>
      <c r="BK210" s="174"/>
      <c r="BL210" s="174"/>
      <c r="BM210" s="174"/>
      <c r="BN210" s="174"/>
      <c r="BO210" s="174"/>
      <c r="BP210" s="174"/>
      <c r="BQ210" s="174"/>
      <c r="BR210" s="174"/>
    </row>
    <row r="211" spans="1:70" s="63" customFormat="1">
      <c r="A211" s="174"/>
      <c r="B211" s="174"/>
      <c r="C211" s="174"/>
      <c r="D211" s="221"/>
      <c r="E211" s="174"/>
      <c r="F211" s="174"/>
      <c r="G211" s="228"/>
      <c r="H211" s="174"/>
      <c r="I211" s="174"/>
      <c r="J211" s="174"/>
      <c r="K211" s="174"/>
      <c r="L211" s="174"/>
      <c r="M211" s="174"/>
      <c r="N211" s="174"/>
      <c r="O211" s="174"/>
      <c r="P211" s="174"/>
      <c r="Q211" s="174"/>
      <c r="R211" s="175"/>
      <c r="S211" s="174"/>
      <c r="T211" s="176"/>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row>
    <row r="212" spans="1:70" s="63" customFormat="1">
      <c r="A212" s="174"/>
      <c r="B212" s="174"/>
      <c r="C212" s="174"/>
      <c r="D212" s="221"/>
      <c r="E212" s="174"/>
      <c r="F212" s="174"/>
      <c r="G212" s="228"/>
      <c r="H212" s="174"/>
      <c r="I212" s="174"/>
      <c r="J212" s="174"/>
      <c r="K212" s="174"/>
      <c r="L212" s="174"/>
      <c r="M212" s="174"/>
      <c r="N212" s="174"/>
      <c r="O212" s="174"/>
      <c r="P212" s="174"/>
      <c r="Q212" s="174"/>
      <c r="R212" s="175"/>
      <c r="S212" s="174"/>
      <c r="T212" s="176"/>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row>
    <row r="213" spans="1:70" s="63" customFormat="1">
      <c r="A213" s="174"/>
      <c r="B213" s="174"/>
      <c r="C213" s="174"/>
      <c r="D213" s="221"/>
      <c r="E213" s="174"/>
      <c r="F213" s="174"/>
      <c r="G213" s="228"/>
      <c r="H213" s="174"/>
      <c r="I213" s="174"/>
      <c r="J213" s="174"/>
      <c r="K213" s="174"/>
      <c r="L213" s="174"/>
      <c r="M213" s="174"/>
      <c r="N213" s="174"/>
      <c r="O213" s="174"/>
      <c r="P213" s="174"/>
      <c r="Q213" s="174"/>
      <c r="R213" s="175"/>
      <c r="S213" s="174"/>
      <c r="T213" s="176"/>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row>
    <row r="214" spans="1:70" s="63" customFormat="1">
      <c r="A214" s="174"/>
      <c r="B214" s="174"/>
      <c r="C214" s="174"/>
      <c r="D214" s="221"/>
      <c r="E214" s="174"/>
      <c r="F214" s="174"/>
      <c r="G214" s="228"/>
      <c r="H214" s="174"/>
      <c r="I214" s="174"/>
      <c r="J214" s="174"/>
      <c r="K214" s="174"/>
      <c r="L214" s="174"/>
      <c r="M214" s="174"/>
      <c r="N214" s="174"/>
      <c r="O214" s="174"/>
      <c r="P214" s="174"/>
      <c r="Q214" s="174"/>
      <c r="R214" s="175"/>
      <c r="S214" s="174"/>
      <c r="T214" s="176"/>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row>
    <row r="215" spans="1:70" s="63" customFormat="1">
      <c r="A215" s="174"/>
      <c r="B215" s="174"/>
      <c r="C215" s="174"/>
      <c r="D215" s="221"/>
      <c r="E215" s="174"/>
      <c r="F215" s="174"/>
      <c r="G215" s="228"/>
      <c r="H215" s="174"/>
      <c r="I215" s="174"/>
      <c r="J215" s="174"/>
      <c r="K215" s="174"/>
      <c r="L215" s="174"/>
      <c r="M215" s="174"/>
      <c r="N215" s="174"/>
      <c r="O215" s="174"/>
      <c r="P215" s="174"/>
      <c r="Q215" s="174"/>
      <c r="R215" s="175"/>
      <c r="S215" s="174"/>
      <c r="T215" s="176"/>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row>
    <row r="216" spans="1:70" s="63" customFormat="1">
      <c r="A216" s="174"/>
      <c r="B216" s="174"/>
      <c r="C216" s="174"/>
      <c r="D216" s="221"/>
      <c r="E216" s="174"/>
      <c r="F216" s="174"/>
      <c r="G216" s="228"/>
      <c r="H216" s="174"/>
      <c r="I216" s="174"/>
      <c r="J216" s="174"/>
      <c r="K216" s="174"/>
      <c r="L216" s="174"/>
      <c r="M216" s="174"/>
      <c r="N216" s="174"/>
      <c r="O216" s="174"/>
      <c r="P216" s="174"/>
      <c r="Q216" s="174"/>
      <c r="R216" s="175"/>
      <c r="S216" s="174"/>
      <c r="T216" s="176"/>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174"/>
      <c r="BJ216" s="174"/>
      <c r="BK216" s="174"/>
      <c r="BL216" s="174"/>
      <c r="BM216" s="174"/>
      <c r="BN216" s="174"/>
      <c r="BO216" s="174"/>
      <c r="BP216" s="174"/>
      <c r="BQ216" s="174"/>
      <c r="BR216" s="174"/>
    </row>
    <row r="217" spans="1:70" s="63" customFormat="1">
      <c r="A217" s="174"/>
      <c r="B217" s="174"/>
      <c r="C217" s="174"/>
      <c r="D217" s="221"/>
      <c r="E217" s="174"/>
      <c r="F217" s="174"/>
      <c r="G217" s="228"/>
      <c r="H217" s="174"/>
      <c r="I217" s="174"/>
      <c r="J217" s="174"/>
      <c r="K217" s="174"/>
      <c r="L217" s="174"/>
      <c r="M217" s="174"/>
      <c r="N217" s="174"/>
      <c r="O217" s="174"/>
      <c r="P217" s="174"/>
      <c r="Q217" s="174"/>
      <c r="R217" s="175"/>
      <c r="S217" s="174"/>
      <c r="T217" s="176"/>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4"/>
      <c r="BJ217" s="174"/>
      <c r="BK217" s="174"/>
      <c r="BL217" s="174"/>
      <c r="BM217" s="174"/>
      <c r="BN217" s="174"/>
      <c r="BO217" s="174"/>
      <c r="BP217" s="174"/>
      <c r="BQ217" s="174"/>
      <c r="BR217" s="174"/>
    </row>
    <row r="218" spans="1:70" s="63" customFormat="1">
      <c r="A218" s="174"/>
      <c r="B218" s="174"/>
      <c r="C218" s="174"/>
      <c r="D218" s="221"/>
      <c r="E218" s="174"/>
      <c r="F218" s="174"/>
      <c r="G218" s="228"/>
      <c r="H218" s="174"/>
      <c r="I218" s="174"/>
      <c r="J218" s="174"/>
      <c r="K218" s="174"/>
      <c r="L218" s="174"/>
      <c r="M218" s="174"/>
      <c r="N218" s="174"/>
      <c r="O218" s="174"/>
      <c r="P218" s="174"/>
      <c r="Q218" s="174"/>
      <c r="R218" s="175"/>
      <c r="S218" s="174"/>
      <c r="T218" s="176"/>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row>
    <row r="219" spans="1:70" s="63" customFormat="1">
      <c r="A219" s="174"/>
      <c r="B219" s="174"/>
      <c r="C219" s="174"/>
      <c r="D219" s="221"/>
      <c r="E219" s="174"/>
      <c r="F219" s="174"/>
      <c r="G219" s="228"/>
      <c r="H219" s="174"/>
      <c r="I219" s="174"/>
      <c r="J219" s="174"/>
      <c r="K219" s="174"/>
      <c r="L219" s="174"/>
      <c r="M219" s="174"/>
      <c r="N219" s="174"/>
      <c r="O219" s="174"/>
      <c r="P219" s="174"/>
      <c r="Q219" s="174"/>
      <c r="R219" s="175"/>
      <c r="S219" s="174"/>
      <c r="T219" s="176"/>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row>
    <row r="220" spans="1:70" s="63" customFormat="1">
      <c r="A220" s="174"/>
      <c r="B220" s="174"/>
      <c r="C220" s="174"/>
      <c r="D220" s="221"/>
      <c r="E220" s="174"/>
      <c r="F220" s="174"/>
      <c r="G220" s="228"/>
      <c r="H220" s="174"/>
      <c r="I220" s="174"/>
      <c r="J220" s="174"/>
      <c r="K220" s="174"/>
      <c r="L220" s="174"/>
      <c r="M220" s="174"/>
      <c r="N220" s="174"/>
      <c r="O220" s="174"/>
      <c r="P220" s="174"/>
      <c r="Q220" s="174"/>
      <c r="R220" s="175"/>
      <c r="S220" s="174"/>
      <c r="T220" s="176"/>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row>
    <row r="221" spans="1:70" s="63" customFormat="1">
      <c r="A221" s="174"/>
      <c r="B221" s="174"/>
      <c r="C221" s="174"/>
      <c r="D221" s="221"/>
      <c r="E221" s="174"/>
      <c r="F221" s="174"/>
      <c r="G221" s="228"/>
      <c r="H221" s="174"/>
      <c r="I221" s="174"/>
      <c r="J221" s="174"/>
      <c r="K221" s="174"/>
      <c r="L221" s="174"/>
      <c r="M221" s="174"/>
      <c r="N221" s="174"/>
      <c r="O221" s="174"/>
      <c r="P221" s="174"/>
      <c r="Q221" s="174"/>
      <c r="R221" s="175"/>
      <c r="S221" s="174"/>
      <c r="T221" s="176"/>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row>
    <row r="222" spans="1:70" s="63" customFormat="1">
      <c r="A222" s="174"/>
      <c r="B222" s="174"/>
      <c r="C222" s="174"/>
      <c r="D222" s="221"/>
      <c r="E222" s="174"/>
      <c r="F222" s="174"/>
      <c r="G222" s="228"/>
      <c r="H222" s="174"/>
      <c r="I222" s="174"/>
      <c r="J222" s="174"/>
      <c r="K222" s="174"/>
      <c r="L222" s="174"/>
      <c r="M222" s="174"/>
      <c r="N222" s="174"/>
      <c r="O222" s="174"/>
      <c r="P222" s="174"/>
      <c r="Q222" s="174"/>
      <c r="R222" s="175"/>
      <c r="S222" s="174"/>
      <c r="T222" s="176"/>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row>
    <row r="223" spans="1:70" s="63" customFormat="1">
      <c r="A223" s="174"/>
      <c r="B223" s="174"/>
      <c r="C223" s="174"/>
      <c r="D223" s="221"/>
      <c r="E223" s="174"/>
      <c r="F223" s="174"/>
      <c r="G223" s="228"/>
      <c r="H223" s="174"/>
      <c r="I223" s="174"/>
      <c r="J223" s="174"/>
      <c r="K223" s="174"/>
      <c r="L223" s="174"/>
      <c r="M223" s="174"/>
      <c r="N223" s="174"/>
      <c r="O223" s="174"/>
      <c r="P223" s="174"/>
      <c r="Q223" s="174"/>
      <c r="R223" s="175"/>
      <c r="S223" s="174"/>
      <c r="T223" s="176"/>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4"/>
      <c r="BR223" s="174"/>
    </row>
    <row r="224" spans="1:70" s="63" customFormat="1">
      <c r="A224" s="174"/>
      <c r="B224" s="174"/>
      <c r="C224" s="174"/>
      <c r="D224" s="221"/>
      <c r="E224" s="174"/>
      <c r="F224" s="174"/>
      <c r="G224" s="228"/>
      <c r="H224" s="174"/>
      <c r="I224" s="174"/>
      <c r="J224" s="174"/>
      <c r="K224" s="174"/>
      <c r="L224" s="174"/>
      <c r="M224" s="174"/>
      <c r="N224" s="174"/>
      <c r="O224" s="174"/>
      <c r="P224" s="174"/>
      <c r="Q224" s="174"/>
      <c r="R224" s="175"/>
      <c r="S224" s="174"/>
      <c r="T224" s="176"/>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4"/>
      <c r="BR224" s="174"/>
    </row>
    <row r="225" spans="1:70" s="63" customFormat="1">
      <c r="A225" s="174"/>
      <c r="B225" s="174"/>
      <c r="C225" s="174"/>
      <c r="D225" s="221"/>
      <c r="E225" s="174"/>
      <c r="F225" s="174"/>
      <c r="G225" s="228"/>
      <c r="H225" s="174"/>
      <c r="I225" s="174"/>
      <c r="J225" s="174"/>
      <c r="K225" s="174"/>
      <c r="L225" s="174"/>
      <c r="M225" s="174"/>
      <c r="N225" s="174"/>
      <c r="O225" s="174"/>
      <c r="P225" s="174"/>
      <c r="Q225" s="174"/>
      <c r="R225" s="175"/>
      <c r="S225" s="174"/>
      <c r="T225" s="176"/>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row>
    <row r="226" spans="1:70" s="63" customFormat="1">
      <c r="A226" s="174"/>
      <c r="B226" s="174"/>
      <c r="C226" s="174"/>
      <c r="D226" s="221"/>
      <c r="E226" s="174"/>
      <c r="F226" s="174"/>
      <c r="G226" s="228"/>
      <c r="H226" s="174"/>
      <c r="I226" s="174"/>
      <c r="J226" s="174"/>
      <c r="K226" s="174"/>
      <c r="L226" s="174"/>
      <c r="M226" s="174"/>
      <c r="N226" s="174"/>
      <c r="O226" s="174"/>
      <c r="P226" s="174"/>
      <c r="Q226" s="174"/>
      <c r="R226" s="175"/>
      <c r="S226" s="174"/>
      <c r="T226" s="176"/>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row>
    <row r="227" spans="1:70" s="63" customFormat="1">
      <c r="A227" s="174"/>
      <c r="B227" s="174"/>
      <c r="C227" s="174"/>
      <c r="D227" s="221"/>
      <c r="E227" s="174"/>
      <c r="F227" s="174"/>
      <c r="G227" s="228"/>
      <c r="H227" s="174"/>
      <c r="I227" s="174"/>
      <c r="J227" s="174"/>
      <c r="K227" s="174"/>
      <c r="L227" s="174"/>
      <c r="M227" s="174"/>
      <c r="N227" s="174"/>
      <c r="O227" s="174"/>
      <c r="P227" s="174"/>
      <c r="Q227" s="174"/>
      <c r="R227" s="175"/>
      <c r="S227" s="174"/>
      <c r="T227" s="176"/>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row>
    <row r="228" spans="1:70" s="63" customFormat="1">
      <c r="A228" s="174"/>
      <c r="B228" s="174"/>
      <c r="C228" s="174"/>
      <c r="D228" s="221"/>
      <c r="E228" s="174"/>
      <c r="F228" s="174"/>
      <c r="G228" s="228"/>
      <c r="H228" s="174"/>
      <c r="I228" s="174"/>
      <c r="J228" s="174"/>
      <c r="K228" s="174"/>
      <c r="L228" s="174"/>
      <c r="M228" s="174"/>
      <c r="N228" s="174"/>
      <c r="O228" s="174"/>
      <c r="P228" s="174"/>
      <c r="Q228" s="174"/>
      <c r="R228" s="175"/>
      <c r="S228" s="174"/>
      <c r="T228" s="176"/>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row>
    <row r="229" spans="1:70" s="63" customFormat="1">
      <c r="A229" s="174"/>
      <c r="B229" s="174"/>
      <c r="C229" s="174"/>
      <c r="D229" s="221"/>
      <c r="E229" s="174"/>
      <c r="F229" s="174"/>
      <c r="G229" s="228"/>
      <c r="H229" s="174"/>
      <c r="I229" s="174"/>
      <c r="J229" s="174"/>
      <c r="K229" s="174"/>
      <c r="L229" s="174"/>
      <c r="M229" s="174"/>
      <c r="N229" s="174"/>
      <c r="O229" s="174"/>
      <c r="P229" s="174"/>
      <c r="Q229" s="174"/>
      <c r="R229" s="175"/>
      <c r="S229" s="174"/>
      <c r="T229" s="176"/>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row>
    <row r="230" spans="1:70" s="63" customFormat="1">
      <c r="A230" s="174"/>
      <c r="B230" s="174"/>
      <c r="C230" s="174"/>
      <c r="D230" s="221"/>
      <c r="E230" s="174"/>
      <c r="F230" s="174"/>
      <c r="G230" s="228"/>
      <c r="H230" s="174"/>
      <c r="I230" s="174"/>
      <c r="J230" s="174"/>
      <c r="K230" s="174"/>
      <c r="L230" s="174"/>
      <c r="M230" s="174"/>
      <c r="N230" s="174"/>
      <c r="O230" s="174"/>
      <c r="P230" s="174"/>
      <c r="Q230" s="174"/>
      <c r="R230" s="175"/>
      <c r="S230" s="174"/>
      <c r="T230" s="176"/>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row>
    <row r="231" spans="1:70" s="63" customFormat="1">
      <c r="A231" s="174"/>
      <c r="B231" s="174"/>
      <c r="C231" s="174"/>
      <c r="D231" s="221"/>
      <c r="E231" s="174"/>
      <c r="F231" s="174"/>
      <c r="G231" s="228"/>
      <c r="H231" s="174"/>
      <c r="I231" s="174"/>
      <c r="J231" s="174"/>
      <c r="K231" s="174"/>
      <c r="L231" s="174"/>
      <c r="M231" s="174"/>
      <c r="N231" s="174"/>
      <c r="O231" s="174"/>
      <c r="P231" s="174"/>
      <c r="Q231" s="174"/>
      <c r="R231" s="175"/>
      <c r="S231" s="174"/>
      <c r="T231" s="176"/>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row>
    <row r="232" spans="1:70" s="63" customFormat="1">
      <c r="A232" s="174"/>
      <c r="B232" s="174"/>
      <c r="C232" s="174"/>
      <c r="D232" s="221"/>
      <c r="E232" s="174"/>
      <c r="F232" s="174"/>
      <c r="G232" s="228"/>
      <c r="H232" s="174"/>
      <c r="I232" s="174"/>
      <c r="J232" s="174"/>
      <c r="K232" s="174"/>
      <c r="L232" s="174"/>
      <c r="M232" s="174"/>
      <c r="N232" s="174"/>
      <c r="O232" s="174"/>
      <c r="P232" s="174"/>
      <c r="Q232" s="174"/>
      <c r="R232" s="175"/>
      <c r="S232" s="174"/>
      <c r="T232" s="176"/>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row>
    <row r="233" spans="1:70" s="63" customFormat="1">
      <c r="A233" s="174"/>
      <c r="B233" s="174"/>
      <c r="C233" s="174"/>
      <c r="D233" s="221"/>
      <c r="E233" s="174"/>
      <c r="F233" s="174"/>
      <c r="G233" s="228"/>
      <c r="H233" s="174"/>
      <c r="I233" s="174"/>
      <c r="J233" s="174"/>
      <c r="K233" s="174"/>
      <c r="L233" s="174"/>
      <c r="M233" s="174"/>
      <c r="N233" s="174"/>
      <c r="O233" s="174"/>
      <c r="P233" s="174"/>
      <c r="Q233" s="174"/>
      <c r="R233" s="175"/>
      <c r="S233" s="174"/>
      <c r="T233" s="176"/>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row>
    <row r="234" spans="1:70" s="63" customFormat="1">
      <c r="A234" s="174"/>
      <c r="B234" s="174"/>
      <c r="C234" s="174"/>
      <c r="D234" s="221"/>
      <c r="E234" s="174"/>
      <c r="F234" s="174"/>
      <c r="G234" s="228"/>
      <c r="H234" s="174"/>
      <c r="I234" s="174"/>
      <c r="J234" s="174"/>
      <c r="K234" s="174"/>
      <c r="L234" s="174"/>
      <c r="M234" s="174"/>
      <c r="N234" s="174"/>
      <c r="O234" s="174"/>
      <c r="P234" s="174"/>
      <c r="Q234" s="174"/>
      <c r="R234" s="175"/>
      <c r="S234" s="174"/>
      <c r="T234" s="176"/>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row>
    <row r="235" spans="1:70" s="63" customFormat="1">
      <c r="A235" s="174"/>
      <c r="B235" s="174"/>
      <c r="C235" s="174"/>
      <c r="D235" s="221"/>
      <c r="E235" s="174"/>
      <c r="F235" s="174"/>
      <c r="G235" s="228"/>
      <c r="H235" s="174"/>
      <c r="I235" s="174"/>
      <c r="J235" s="174"/>
      <c r="K235" s="174"/>
      <c r="L235" s="174"/>
      <c r="M235" s="174"/>
      <c r="N235" s="174"/>
      <c r="O235" s="174"/>
      <c r="P235" s="174"/>
      <c r="Q235" s="174"/>
      <c r="R235" s="175"/>
      <c r="S235" s="174"/>
      <c r="T235" s="176"/>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row>
    <row r="236" spans="1:70" s="63" customFormat="1">
      <c r="A236" s="174"/>
      <c r="B236" s="174"/>
      <c r="C236" s="174"/>
      <c r="D236" s="221"/>
      <c r="E236" s="174"/>
      <c r="F236" s="174"/>
      <c r="G236" s="228"/>
      <c r="H236" s="174"/>
      <c r="I236" s="174"/>
      <c r="J236" s="174"/>
      <c r="K236" s="174"/>
      <c r="L236" s="174"/>
      <c r="M236" s="174"/>
      <c r="N236" s="174"/>
      <c r="O236" s="174"/>
      <c r="P236" s="174"/>
      <c r="Q236" s="174"/>
      <c r="R236" s="175"/>
      <c r="S236" s="174"/>
      <c r="T236" s="176"/>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row>
    <row r="237" spans="1:70" s="63" customFormat="1">
      <c r="A237" s="174"/>
      <c r="B237" s="174"/>
      <c r="C237" s="174"/>
      <c r="D237" s="221"/>
      <c r="E237" s="174"/>
      <c r="F237" s="174"/>
      <c r="G237" s="228"/>
      <c r="H237" s="174"/>
      <c r="I237" s="174"/>
      <c r="J237" s="174"/>
      <c r="K237" s="174"/>
      <c r="L237" s="174"/>
      <c r="M237" s="174"/>
      <c r="N237" s="174"/>
      <c r="O237" s="174"/>
      <c r="P237" s="174"/>
      <c r="Q237" s="174"/>
      <c r="R237" s="175"/>
      <c r="S237" s="174"/>
      <c r="T237" s="176"/>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row>
    <row r="238" spans="1:70" s="63" customFormat="1">
      <c r="A238" s="174"/>
      <c r="B238" s="174"/>
      <c r="C238" s="174"/>
      <c r="D238" s="221"/>
      <c r="E238" s="174"/>
      <c r="F238" s="174"/>
      <c r="G238" s="228"/>
      <c r="H238" s="174"/>
      <c r="I238" s="174"/>
      <c r="J238" s="174"/>
      <c r="K238" s="174"/>
      <c r="L238" s="174"/>
      <c r="M238" s="174"/>
      <c r="N238" s="174"/>
      <c r="O238" s="174"/>
      <c r="P238" s="174"/>
      <c r="Q238" s="174"/>
      <c r="R238" s="175"/>
      <c r="S238" s="174"/>
      <c r="T238" s="176"/>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row>
    <row r="239" spans="1:70" s="63" customFormat="1">
      <c r="A239" s="174"/>
      <c r="B239" s="174"/>
      <c r="C239" s="174"/>
      <c r="D239" s="221"/>
      <c r="E239" s="174"/>
      <c r="F239" s="174"/>
      <c r="G239" s="228"/>
      <c r="H239" s="174"/>
      <c r="I239" s="174"/>
      <c r="J239" s="174"/>
      <c r="K239" s="174"/>
      <c r="L239" s="174"/>
      <c r="M239" s="174"/>
      <c r="N239" s="174"/>
      <c r="O239" s="174"/>
      <c r="P239" s="174"/>
      <c r="Q239" s="174"/>
      <c r="R239" s="175"/>
      <c r="S239" s="174"/>
      <c r="T239" s="176"/>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c r="BF239" s="174"/>
      <c r="BG239" s="174"/>
      <c r="BH239" s="174"/>
      <c r="BI239" s="174"/>
      <c r="BJ239" s="174"/>
      <c r="BK239" s="174"/>
      <c r="BL239" s="174"/>
      <c r="BM239" s="174"/>
      <c r="BN239" s="174"/>
      <c r="BO239" s="174"/>
      <c r="BP239" s="174"/>
      <c r="BQ239" s="174"/>
      <c r="BR239" s="174"/>
    </row>
    <row r="240" spans="1:70" s="63" customFormat="1">
      <c r="A240" s="174"/>
      <c r="B240" s="174"/>
      <c r="C240" s="174"/>
      <c r="D240" s="221"/>
      <c r="E240" s="174"/>
      <c r="F240" s="174"/>
      <c r="G240" s="228"/>
      <c r="H240" s="174"/>
      <c r="I240" s="174"/>
      <c r="J240" s="174"/>
      <c r="K240" s="174"/>
      <c r="L240" s="174"/>
      <c r="M240" s="174"/>
      <c r="N240" s="174"/>
      <c r="O240" s="174"/>
      <c r="P240" s="174"/>
      <c r="Q240" s="174"/>
      <c r="R240" s="175"/>
      <c r="S240" s="174"/>
      <c r="T240" s="176"/>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4"/>
      <c r="AY240" s="174"/>
      <c r="AZ240" s="174"/>
      <c r="BA240" s="174"/>
      <c r="BB240" s="174"/>
      <c r="BC240" s="174"/>
      <c r="BD240" s="174"/>
      <c r="BE240" s="174"/>
      <c r="BF240" s="174"/>
      <c r="BG240" s="174"/>
      <c r="BH240" s="174"/>
      <c r="BI240" s="174"/>
      <c r="BJ240" s="174"/>
      <c r="BK240" s="174"/>
      <c r="BL240" s="174"/>
      <c r="BM240" s="174"/>
      <c r="BN240" s="174"/>
      <c r="BO240" s="174"/>
      <c r="BP240" s="174"/>
      <c r="BQ240" s="174"/>
      <c r="BR240" s="174"/>
    </row>
    <row r="241" spans="1:70" s="63" customFormat="1">
      <c r="A241" s="174"/>
      <c r="B241" s="174"/>
      <c r="C241" s="174"/>
      <c r="D241" s="221"/>
      <c r="E241" s="174"/>
      <c r="F241" s="174"/>
      <c r="G241" s="228"/>
      <c r="H241" s="174"/>
      <c r="I241" s="174"/>
      <c r="J241" s="174"/>
      <c r="K241" s="174"/>
      <c r="L241" s="174"/>
      <c r="M241" s="174"/>
      <c r="N241" s="174"/>
      <c r="O241" s="174"/>
      <c r="P241" s="174"/>
      <c r="Q241" s="174"/>
      <c r="R241" s="175"/>
      <c r="S241" s="174"/>
      <c r="T241" s="176"/>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row>
    <row r="242" spans="1:70" s="63" customFormat="1">
      <c r="A242" s="174"/>
      <c r="B242" s="174"/>
      <c r="C242" s="174"/>
      <c r="D242" s="221"/>
      <c r="E242" s="174"/>
      <c r="F242" s="174"/>
      <c r="G242" s="228"/>
      <c r="H242" s="174"/>
      <c r="I242" s="174"/>
      <c r="J242" s="174"/>
      <c r="K242" s="174"/>
      <c r="L242" s="174"/>
      <c r="M242" s="174"/>
      <c r="N242" s="174"/>
      <c r="O242" s="174"/>
      <c r="P242" s="174"/>
      <c r="Q242" s="174"/>
      <c r="R242" s="175"/>
      <c r="S242" s="174"/>
      <c r="T242" s="176"/>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4"/>
      <c r="BM242" s="174"/>
      <c r="BN242" s="174"/>
      <c r="BO242" s="174"/>
      <c r="BP242" s="174"/>
      <c r="BQ242" s="174"/>
      <c r="BR242" s="174"/>
    </row>
    <row r="243" spans="1:70" s="63" customFormat="1">
      <c r="A243" s="174"/>
      <c r="B243" s="174"/>
      <c r="C243" s="174"/>
      <c r="D243" s="221"/>
      <c r="E243" s="174"/>
      <c r="F243" s="174"/>
      <c r="G243" s="228"/>
      <c r="H243" s="174"/>
      <c r="I243" s="174"/>
      <c r="J243" s="174"/>
      <c r="K243" s="174"/>
      <c r="L243" s="174"/>
      <c r="M243" s="174"/>
      <c r="N243" s="174"/>
      <c r="O243" s="174"/>
      <c r="P243" s="174"/>
      <c r="Q243" s="174"/>
      <c r="R243" s="175"/>
      <c r="S243" s="174"/>
      <c r="T243" s="176"/>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174"/>
      <c r="BJ243" s="174"/>
      <c r="BK243" s="174"/>
      <c r="BL243" s="174"/>
      <c r="BM243" s="174"/>
      <c r="BN243" s="174"/>
      <c r="BO243" s="174"/>
      <c r="BP243" s="174"/>
      <c r="BQ243" s="174"/>
      <c r="BR243" s="174"/>
    </row>
    <row r="244" spans="1:70" s="63" customFormat="1">
      <c r="A244" s="174"/>
      <c r="B244" s="174"/>
      <c r="C244" s="174"/>
      <c r="D244" s="221"/>
      <c r="E244" s="174"/>
      <c r="F244" s="174"/>
      <c r="G244" s="228"/>
      <c r="H244" s="174"/>
      <c r="I244" s="174"/>
      <c r="J244" s="174"/>
      <c r="K244" s="174"/>
      <c r="L244" s="174"/>
      <c r="M244" s="174"/>
      <c r="N244" s="174"/>
      <c r="O244" s="174"/>
      <c r="P244" s="174"/>
      <c r="Q244" s="174"/>
      <c r="R244" s="175"/>
      <c r="S244" s="174"/>
      <c r="T244" s="176"/>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row>
    <row r="245" spans="1:70" s="63" customFormat="1">
      <c r="A245" s="174"/>
      <c r="B245" s="174"/>
      <c r="C245" s="174"/>
      <c r="D245" s="221"/>
      <c r="E245" s="174"/>
      <c r="F245" s="174"/>
      <c r="G245" s="228"/>
      <c r="H245" s="174"/>
      <c r="I245" s="174"/>
      <c r="J245" s="174"/>
      <c r="K245" s="174"/>
      <c r="L245" s="174"/>
      <c r="M245" s="174"/>
      <c r="N245" s="174"/>
      <c r="O245" s="174"/>
      <c r="P245" s="174"/>
      <c r="Q245" s="174"/>
      <c r="R245" s="175"/>
      <c r="S245" s="174"/>
      <c r="T245" s="176"/>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row>
    <row r="246" spans="1:70" s="63" customFormat="1">
      <c r="A246" s="174"/>
      <c r="B246" s="174"/>
      <c r="C246" s="174"/>
      <c r="D246" s="221"/>
      <c r="E246" s="174"/>
      <c r="F246" s="174"/>
      <c r="G246" s="228"/>
      <c r="H246" s="174"/>
      <c r="I246" s="174"/>
      <c r="J246" s="174"/>
      <c r="K246" s="174"/>
      <c r="L246" s="174"/>
      <c r="M246" s="174"/>
      <c r="N246" s="174"/>
      <c r="O246" s="174"/>
      <c r="P246" s="174"/>
      <c r="Q246" s="174"/>
      <c r="R246" s="175"/>
      <c r="S246" s="174"/>
      <c r="T246" s="176"/>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c r="BG246" s="174"/>
      <c r="BH246" s="174"/>
      <c r="BI246" s="174"/>
      <c r="BJ246" s="174"/>
      <c r="BK246" s="174"/>
      <c r="BL246" s="174"/>
      <c r="BM246" s="174"/>
      <c r="BN246" s="174"/>
      <c r="BO246" s="174"/>
      <c r="BP246" s="174"/>
      <c r="BQ246" s="174"/>
      <c r="BR246" s="174"/>
    </row>
    <row r="247" spans="1:70" s="63" customFormat="1">
      <c r="A247" s="174"/>
      <c r="B247" s="174"/>
      <c r="C247" s="174"/>
      <c r="D247" s="221"/>
      <c r="E247" s="174"/>
      <c r="F247" s="174"/>
      <c r="G247" s="228"/>
      <c r="H247" s="174"/>
      <c r="I247" s="174"/>
      <c r="J247" s="174"/>
      <c r="K247" s="174"/>
      <c r="L247" s="174"/>
      <c r="M247" s="174"/>
      <c r="N247" s="174"/>
      <c r="O247" s="174"/>
      <c r="P247" s="174"/>
      <c r="Q247" s="174"/>
      <c r="R247" s="175"/>
      <c r="S247" s="174"/>
      <c r="T247" s="176"/>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row>
    <row r="248" spans="1:70" s="63" customFormat="1">
      <c r="A248" s="174"/>
      <c r="B248" s="174"/>
      <c r="C248" s="174"/>
      <c r="D248" s="221"/>
      <c r="E248" s="174"/>
      <c r="F248" s="174"/>
      <c r="G248" s="228"/>
      <c r="H248" s="174"/>
      <c r="I248" s="174"/>
      <c r="J248" s="174"/>
      <c r="K248" s="174"/>
      <c r="L248" s="174"/>
      <c r="M248" s="174"/>
      <c r="N248" s="174"/>
      <c r="O248" s="174"/>
      <c r="P248" s="174"/>
      <c r="Q248" s="174"/>
      <c r="R248" s="175"/>
      <c r="S248" s="174"/>
      <c r="T248" s="176"/>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row>
    <row r="249" spans="1:70" s="63" customFormat="1">
      <c r="A249" s="174"/>
      <c r="B249" s="174"/>
      <c r="C249" s="174"/>
      <c r="D249" s="221"/>
      <c r="E249" s="174"/>
      <c r="F249" s="174"/>
      <c r="G249" s="228"/>
      <c r="H249" s="174"/>
      <c r="I249" s="174"/>
      <c r="J249" s="174"/>
      <c r="K249" s="174"/>
      <c r="L249" s="174"/>
      <c r="M249" s="174"/>
      <c r="N249" s="174"/>
      <c r="O249" s="174"/>
      <c r="P249" s="174"/>
      <c r="Q249" s="174"/>
      <c r="R249" s="175"/>
      <c r="S249" s="174"/>
      <c r="T249" s="176"/>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174"/>
      <c r="BJ249" s="174"/>
      <c r="BK249" s="174"/>
      <c r="BL249" s="174"/>
      <c r="BM249" s="174"/>
      <c r="BN249" s="174"/>
      <c r="BO249" s="174"/>
      <c r="BP249" s="174"/>
      <c r="BQ249" s="174"/>
      <c r="BR249" s="174"/>
    </row>
    <row r="250" spans="1:70" s="63" customFormat="1">
      <c r="A250" s="174"/>
      <c r="B250" s="174"/>
      <c r="C250" s="174"/>
      <c r="D250" s="221"/>
      <c r="E250" s="174"/>
      <c r="F250" s="174"/>
      <c r="G250" s="228"/>
      <c r="H250" s="174"/>
      <c r="I250" s="174"/>
      <c r="J250" s="174"/>
      <c r="K250" s="174"/>
      <c r="L250" s="174"/>
      <c r="M250" s="174"/>
      <c r="N250" s="174"/>
      <c r="O250" s="174"/>
      <c r="P250" s="174"/>
      <c r="Q250" s="174"/>
      <c r="R250" s="175"/>
      <c r="S250" s="174"/>
      <c r="T250" s="176"/>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row>
    <row r="251" spans="1:70" s="63" customFormat="1">
      <c r="A251" s="174"/>
      <c r="B251" s="174"/>
      <c r="C251" s="174"/>
      <c r="D251" s="221"/>
      <c r="E251" s="174"/>
      <c r="F251" s="174"/>
      <c r="G251" s="228"/>
      <c r="H251" s="174"/>
      <c r="I251" s="174"/>
      <c r="J251" s="174"/>
      <c r="K251" s="174"/>
      <c r="L251" s="174"/>
      <c r="M251" s="174"/>
      <c r="N251" s="174"/>
      <c r="O251" s="174"/>
      <c r="P251" s="174"/>
      <c r="Q251" s="174"/>
      <c r="R251" s="175"/>
      <c r="S251" s="174"/>
      <c r="T251" s="176"/>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row>
    <row r="252" spans="1:70" s="63" customFormat="1">
      <c r="A252" s="174"/>
      <c r="B252" s="174"/>
      <c r="C252" s="174"/>
      <c r="D252" s="221"/>
      <c r="E252" s="174"/>
      <c r="F252" s="174"/>
      <c r="G252" s="228"/>
      <c r="H252" s="174"/>
      <c r="I252" s="174"/>
      <c r="J252" s="174"/>
      <c r="K252" s="174"/>
      <c r="L252" s="174"/>
      <c r="M252" s="174"/>
      <c r="N252" s="174"/>
      <c r="O252" s="174"/>
      <c r="P252" s="174"/>
      <c r="Q252" s="174"/>
      <c r="R252" s="175"/>
      <c r="S252" s="174"/>
      <c r="T252" s="176"/>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row>
    <row r="253" spans="1:70" s="63" customFormat="1">
      <c r="A253" s="174"/>
      <c r="B253" s="174"/>
      <c r="C253" s="174"/>
      <c r="D253" s="221"/>
      <c r="E253" s="174"/>
      <c r="F253" s="174"/>
      <c r="G253" s="228"/>
      <c r="H253" s="174"/>
      <c r="I253" s="174"/>
      <c r="J253" s="174"/>
      <c r="K253" s="174"/>
      <c r="L253" s="174"/>
      <c r="M253" s="174"/>
      <c r="N253" s="174"/>
      <c r="O253" s="174"/>
      <c r="P253" s="174"/>
      <c r="Q253" s="174"/>
      <c r="R253" s="175"/>
      <c r="S253" s="174"/>
      <c r="T253" s="176"/>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row>
    <row r="254" spans="1:70" s="63" customFormat="1">
      <c r="A254" s="174"/>
      <c r="B254" s="174"/>
      <c r="C254" s="174"/>
      <c r="D254" s="221"/>
      <c r="E254" s="174"/>
      <c r="F254" s="174"/>
      <c r="G254" s="228"/>
      <c r="H254" s="174"/>
      <c r="I254" s="174"/>
      <c r="J254" s="174"/>
      <c r="K254" s="174"/>
      <c r="L254" s="174"/>
      <c r="M254" s="174"/>
      <c r="N254" s="174"/>
      <c r="O254" s="174"/>
      <c r="P254" s="174"/>
      <c r="Q254" s="174"/>
      <c r="R254" s="175"/>
      <c r="S254" s="174"/>
      <c r="T254" s="176"/>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row>
    <row r="255" spans="1:70" s="63" customFormat="1">
      <c r="A255" s="174"/>
      <c r="B255" s="174"/>
      <c r="C255" s="174"/>
      <c r="D255" s="221"/>
      <c r="E255" s="174"/>
      <c r="F255" s="174"/>
      <c r="G255" s="228"/>
      <c r="H255" s="174"/>
      <c r="I255" s="174"/>
      <c r="J255" s="174"/>
      <c r="K255" s="174"/>
      <c r="L255" s="174"/>
      <c r="M255" s="174"/>
      <c r="N255" s="174"/>
      <c r="O255" s="174"/>
      <c r="P255" s="174"/>
      <c r="Q255" s="174"/>
      <c r="R255" s="175"/>
      <c r="S255" s="174"/>
      <c r="T255" s="176"/>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4"/>
      <c r="BR255" s="174"/>
    </row>
    <row r="256" spans="1:70" s="63" customFormat="1">
      <c r="A256" s="174"/>
      <c r="B256" s="174"/>
      <c r="C256" s="174"/>
      <c r="D256" s="221"/>
      <c r="E256" s="174"/>
      <c r="F256" s="174"/>
      <c r="G256" s="228"/>
      <c r="H256" s="174"/>
      <c r="I256" s="174"/>
      <c r="J256" s="174"/>
      <c r="K256" s="174"/>
      <c r="L256" s="174"/>
      <c r="M256" s="174"/>
      <c r="N256" s="174"/>
      <c r="O256" s="174"/>
      <c r="P256" s="174"/>
      <c r="Q256" s="174"/>
      <c r="R256" s="175"/>
      <c r="S256" s="174"/>
      <c r="T256" s="176"/>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row>
    <row r="257" spans="1:70" s="63" customFormat="1">
      <c r="A257" s="174"/>
      <c r="B257" s="174"/>
      <c r="C257" s="174"/>
      <c r="D257" s="221"/>
      <c r="E257" s="174"/>
      <c r="F257" s="174"/>
      <c r="G257" s="228"/>
      <c r="H257" s="174"/>
      <c r="I257" s="174"/>
      <c r="J257" s="174"/>
      <c r="K257" s="174"/>
      <c r="L257" s="174"/>
      <c r="M257" s="174"/>
      <c r="N257" s="174"/>
      <c r="O257" s="174"/>
      <c r="P257" s="174"/>
      <c r="Q257" s="174"/>
      <c r="R257" s="175"/>
      <c r="S257" s="174"/>
      <c r="T257" s="176"/>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row>
    <row r="258" spans="1:70" s="63" customFormat="1">
      <c r="A258" s="174"/>
      <c r="B258" s="174"/>
      <c r="C258" s="174"/>
      <c r="D258" s="221"/>
      <c r="E258" s="174"/>
      <c r="F258" s="174"/>
      <c r="G258" s="228"/>
      <c r="H258" s="174"/>
      <c r="I258" s="174"/>
      <c r="J258" s="174"/>
      <c r="K258" s="174"/>
      <c r="L258" s="174"/>
      <c r="M258" s="174"/>
      <c r="N258" s="174"/>
      <c r="O258" s="174"/>
      <c r="P258" s="174"/>
      <c r="Q258" s="174"/>
      <c r="R258" s="175"/>
      <c r="S258" s="174"/>
      <c r="T258" s="176"/>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row>
    <row r="259" spans="1:70" s="63" customFormat="1">
      <c r="A259" s="174"/>
      <c r="B259" s="174"/>
      <c r="C259" s="174"/>
      <c r="D259" s="221"/>
      <c r="E259" s="174"/>
      <c r="F259" s="174"/>
      <c r="G259" s="228"/>
      <c r="H259" s="174"/>
      <c r="I259" s="174"/>
      <c r="J259" s="174"/>
      <c r="K259" s="174"/>
      <c r="L259" s="174"/>
      <c r="M259" s="174"/>
      <c r="N259" s="174"/>
      <c r="O259" s="174"/>
      <c r="P259" s="174"/>
      <c r="Q259" s="174"/>
      <c r="R259" s="175"/>
      <c r="S259" s="174"/>
      <c r="T259" s="176"/>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c r="BF259" s="174"/>
      <c r="BG259" s="174"/>
      <c r="BH259" s="174"/>
      <c r="BI259" s="174"/>
      <c r="BJ259" s="174"/>
      <c r="BK259" s="174"/>
      <c r="BL259" s="174"/>
      <c r="BM259" s="174"/>
      <c r="BN259" s="174"/>
      <c r="BO259" s="174"/>
      <c r="BP259" s="174"/>
      <c r="BQ259" s="174"/>
      <c r="BR259" s="174"/>
    </row>
    <row r="260" spans="1:70" s="63" customFormat="1">
      <c r="A260" s="174"/>
      <c r="B260" s="174"/>
      <c r="C260" s="174"/>
      <c r="D260" s="221"/>
      <c r="E260" s="174"/>
      <c r="F260" s="174"/>
      <c r="G260" s="228"/>
      <c r="H260" s="174"/>
      <c r="I260" s="174"/>
      <c r="J260" s="174"/>
      <c r="K260" s="174"/>
      <c r="L260" s="174"/>
      <c r="M260" s="174"/>
      <c r="N260" s="174"/>
      <c r="O260" s="174"/>
      <c r="P260" s="174"/>
      <c r="Q260" s="174"/>
      <c r="R260" s="175"/>
      <c r="S260" s="174"/>
      <c r="T260" s="176"/>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row>
    <row r="261" spans="1:70" s="63" customFormat="1">
      <c r="A261" s="174"/>
      <c r="B261" s="174"/>
      <c r="C261" s="174"/>
      <c r="D261" s="221"/>
      <c r="E261" s="174"/>
      <c r="F261" s="174"/>
      <c r="G261" s="228"/>
      <c r="H261" s="174"/>
      <c r="I261" s="174"/>
      <c r="J261" s="174"/>
      <c r="K261" s="174"/>
      <c r="L261" s="174"/>
      <c r="M261" s="174"/>
      <c r="N261" s="174"/>
      <c r="O261" s="174"/>
      <c r="P261" s="174"/>
      <c r="Q261" s="174"/>
      <c r="R261" s="175"/>
      <c r="S261" s="174"/>
      <c r="T261" s="176"/>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row>
    <row r="262" spans="1:70" s="63" customFormat="1">
      <c r="A262" s="174"/>
      <c r="B262" s="174"/>
      <c r="C262" s="174"/>
      <c r="D262" s="221"/>
      <c r="E262" s="174"/>
      <c r="F262" s="174"/>
      <c r="G262" s="228"/>
      <c r="H262" s="174"/>
      <c r="I262" s="174"/>
      <c r="J262" s="174"/>
      <c r="K262" s="174"/>
      <c r="L262" s="174"/>
      <c r="M262" s="174"/>
      <c r="N262" s="174"/>
      <c r="O262" s="174"/>
      <c r="P262" s="174"/>
      <c r="Q262" s="174"/>
      <c r="R262" s="175"/>
      <c r="S262" s="174"/>
      <c r="T262" s="176"/>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4"/>
      <c r="BJ262" s="174"/>
      <c r="BK262" s="174"/>
      <c r="BL262" s="174"/>
      <c r="BM262" s="174"/>
      <c r="BN262" s="174"/>
      <c r="BO262" s="174"/>
      <c r="BP262" s="174"/>
      <c r="BQ262" s="174"/>
      <c r="BR262" s="174"/>
    </row>
    <row r="263" spans="1:70" s="63" customFormat="1">
      <c r="A263" s="174"/>
      <c r="B263" s="174"/>
      <c r="C263" s="174"/>
      <c r="D263" s="221"/>
      <c r="E263" s="174"/>
      <c r="F263" s="174"/>
      <c r="G263" s="228"/>
      <c r="H263" s="174"/>
      <c r="I263" s="174"/>
      <c r="J263" s="174"/>
      <c r="K263" s="174"/>
      <c r="L263" s="174"/>
      <c r="M263" s="174"/>
      <c r="N263" s="174"/>
      <c r="O263" s="174"/>
      <c r="P263" s="174"/>
      <c r="Q263" s="174"/>
      <c r="R263" s="175"/>
      <c r="S263" s="174"/>
      <c r="T263" s="176"/>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row>
    <row r="264" spans="1:70" s="63" customFormat="1">
      <c r="A264" s="174"/>
      <c r="B264" s="174"/>
      <c r="C264" s="174"/>
      <c r="D264" s="221"/>
      <c r="E264" s="174"/>
      <c r="F264" s="174"/>
      <c r="G264" s="228"/>
      <c r="H264" s="174"/>
      <c r="I264" s="174"/>
      <c r="J264" s="174"/>
      <c r="K264" s="174"/>
      <c r="L264" s="174"/>
      <c r="M264" s="174"/>
      <c r="N264" s="174"/>
      <c r="O264" s="174"/>
      <c r="P264" s="174"/>
      <c r="Q264" s="174"/>
      <c r="R264" s="175"/>
      <c r="S264" s="174"/>
      <c r="T264" s="176"/>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row>
    <row r="265" spans="1:70" s="63" customFormat="1">
      <c r="A265" s="174"/>
      <c r="B265" s="174"/>
      <c r="C265" s="174"/>
      <c r="D265" s="221"/>
      <c r="E265" s="174"/>
      <c r="F265" s="174"/>
      <c r="G265" s="228"/>
      <c r="H265" s="174"/>
      <c r="I265" s="174"/>
      <c r="J265" s="174"/>
      <c r="K265" s="174"/>
      <c r="L265" s="174"/>
      <c r="M265" s="174"/>
      <c r="N265" s="174"/>
      <c r="O265" s="174"/>
      <c r="P265" s="174"/>
      <c r="Q265" s="174"/>
      <c r="R265" s="175"/>
      <c r="S265" s="174"/>
      <c r="T265" s="176"/>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c r="BF265" s="174"/>
      <c r="BG265" s="174"/>
      <c r="BH265" s="174"/>
      <c r="BI265" s="174"/>
      <c r="BJ265" s="174"/>
      <c r="BK265" s="174"/>
      <c r="BL265" s="174"/>
      <c r="BM265" s="174"/>
      <c r="BN265" s="174"/>
      <c r="BO265" s="174"/>
      <c r="BP265" s="174"/>
      <c r="BQ265" s="174"/>
      <c r="BR265" s="174"/>
    </row>
    <row r="266" spans="1:70" s="63" customFormat="1">
      <c r="A266" s="174"/>
      <c r="B266" s="174"/>
      <c r="C266" s="174"/>
      <c r="D266" s="221"/>
      <c r="E266" s="174"/>
      <c r="F266" s="174"/>
      <c r="G266" s="228"/>
      <c r="H266" s="174"/>
      <c r="I266" s="174"/>
      <c r="J266" s="174"/>
      <c r="K266" s="174"/>
      <c r="L266" s="174"/>
      <c r="M266" s="174"/>
      <c r="N266" s="174"/>
      <c r="O266" s="174"/>
      <c r="P266" s="174"/>
      <c r="Q266" s="174"/>
      <c r="R266" s="175"/>
      <c r="S266" s="174"/>
      <c r="T266" s="176"/>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row>
    <row r="267" spans="1:70" s="63" customFormat="1">
      <c r="A267" s="174"/>
      <c r="B267" s="174"/>
      <c r="C267" s="174"/>
      <c r="D267" s="221"/>
      <c r="E267" s="174"/>
      <c r="F267" s="174"/>
      <c r="G267" s="228"/>
      <c r="H267" s="174"/>
      <c r="I267" s="174"/>
      <c r="J267" s="174"/>
      <c r="K267" s="174"/>
      <c r="L267" s="174"/>
      <c r="M267" s="174"/>
      <c r="N267" s="174"/>
      <c r="O267" s="174"/>
      <c r="P267" s="174"/>
      <c r="Q267" s="174"/>
      <c r="R267" s="175"/>
      <c r="S267" s="174"/>
      <c r="T267" s="176"/>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row>
    <row r="268" spans="1:70" s="63" customFormat="1">
      <c r="A268" s="174"/>
      <c r="B268" s="174"/>
      <c r="C268" s="174"/>
      <c r="D268" s="221"/>
      <c r="E268" s="174"/>
      <c r="F268" s="174"/>
      <c r="G268" s="228"/>
      <c r="H268" s="174"/>
      <c r="I268" s="174"/>
      <c r="J268" s="174"/>
      <c r="K268" s="174"/>
      <c r="L268" s="174"/>
      <c r="M268" s="174"/>
      <c r="N268" s="174"/>
      <c r="O268" s="174"/>
      <c r="P268" s="174"/>
      <c r="Q268" s="174"/>
      <c r="R268" s="175"/>
      <c r="S268" s="174"/>
      <c r="T268" s="176"/>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c r="BG268" s="174"/>
      <c r="BH268" s="174"/>
      <c r="BI268" s="174"/>
      <c r="BJ268" s="174"/>
      <c r="BK268" s="174"/>
      <c r="BL268" s="174"/>
      <c r="BM268" s="174"/>
      <c r="BN268" s="174"/>
      <c r="BO268" s="174"/>
      <c r="BP268" s="174"/>
      <c r="BQ268" s="174"/>
      <c r="BR268" s="174"/>
    </row>
    <row r="269" spans="1:70" s="63" customFormat="1">
      <c r="A269" s="174"/>
      <c r="B269" s="174"/>
      <c r="C269" s="174"/>
      <c r="D269" s="221"/>
      <c r="E269" s="174"/>
      <c r="F269" s="174"/>
      <c r="G269" s="228"/>
      <c r="H269" s="174"/>
      <c r="I269" s="174"/>
      <c r="J269" s="174"/>
      <c r="K269" s="174"/>
      <c r="L269" s="174"/>
      <c r="M269" s="174"/>
      <c r="N269" s="174"/>
      <c r="O269" s="174"/>
      <c r="P269" s="174"/>
      <c r="Q269" s="174"/>
      <c r="R269" s="175"/>
      <c r="S269" s="174"/>
      <c r="T269" s="176"/>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row>
    <row r="270" spans="1:70" s="63" customFormat="1">
      <c r="A270" s="174"/>
      <c r="B270" s="174"/>
      <c r="C270" s="174"/>
      <c r="D270" s="221"/>
      <c r="E270" s="174"/>
      <c r="F270" s="174"/>
      <c r="G270" s="228"/>
      <c r="H270" s="174"/>
      <c r="I270" s="174"/>
      <c r="J270" s="174"/>
      <c r="K270" s="174"/>
      <c r="L270" s="174"/>
      <c r="M270" s="174"/>
      <c r="N270" s="174"/>
      <c r="O270" s="174"/>
      <c r="P270" s="174"/>
      <c r="Q270" s="174"/>
      <c r="R270" s="175"/>
      <c r="S270" s="174"/>
      <c r="T270" s="176"/>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row>
    <row r="271" spans="1:70" s="63" customFormat="1">
      <c r="A271" s="174"/>
      <c r="B271" s="174"/>
      <c r="C271" s="174"/>
      <c r="D271" s="221"/>
      <c r="E271" s="174"/>
      <c r="F271" s="174"/>
      <c r="G271" s="228"/>
      <c r="H271" s="174"/>
      <c r="I271" s="174"/>
      <c r="J271" s="174"/>
      <c r="K271" s="174"/>
      <c r="L271" s="174"/>
      <c r="M271" s="174"/>
      <c r="N271" s="174"/>
      <c r="O271" s="174"/>
      <c r="P271" s="174"/>
      <c r="Q271" s="174"/>
      <c r="R271" s="175"/>
      <c r="S271" s="174"/>
      <c r="T271" s="176"/>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c r="BF271" s="174"/>
      <c r="BG271" s="174"/>
      <c r="BH271" s="174"/>
      <c r="BI271" s="174"/>
      <c r="BJ271" s="174"/>
      <c r="BK271" s="174"/>
      <c r="BL271" s="174"/>
      <c r="BM271" s="174"/>
      <c r="BN271" s="174"/>
      <c r="BO271" s="174"/>
      <c r="BP271" s="174"/>
      <c r="BQ271" s="174"/>
      <c r="BR271" s="174"/>
    </row>
    <row r="272" spans="1:70" s="63" customFormat="1">
      <c r="A272" s="174"/>
      <c r="B272" s="174"/>
      <c r="C272" s="174"/>
      <c r="D272" s="221"/>
      <c r="E272" s="174"/>
      <c r="F272" s="174"/>
      <c r="G272" s="228"/>
      <c r="H272" s="174"/>
      <c r="I272" s="174"/>
      <c r="J272" s="174"/>
      <c r="K272" s="174"/>
      <c r="L272" s="174"/>
      <c r="M272" s="174"/>
      <c r="N272" s="174"/>
      <c r="O272" s="174"/>
      <c r="P272" s="174"/>
      <c r="Q272" s="174"/>
      <c r="R272" s="175"/>
      <c r="S272" s="174"/>
      <c r="T272" s="176"/>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row>
    <row r="273" spans="1:70" s="63" customFormat="1">
      <c r="A273" s="174"/>
      <c r="B273" s="174"/>
      <c r="C273" s="174"/>
      <c r="D273" s="221"/>
      <c r="E273" s="174"/>
      <c r="F273" s="174"/>
      <c r="G273" s="228"/>
      <c r="H273" s="174"/>
      <c r="I273" s="174"/>
      <c r="J273" s="174"/>
      <c r="K273" s="174"/>
      <c r="L273" s="174"/>
      <c r="M273" s="174"/>
      <c r="N273" s="174"/>
      <c r="O273" s="174"/>
      <c r="P273" s="174"/>
      <c r="Q273" s="174"/>
      <c r="R273" s="175"/>
      <c r="S273" s="174"/>
      <c r="T273" s="176"/>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c r="BF273" s="174"/>
      <c r="BG273" s="174"/>
      <c r="BH273" s="174"/>
      <c r="BI273" s="174"/>
      <c r="BJ273" s="174"/>
      <c r="BK273" s="174"/>
      <c r="BL273" s="174"/>
      <c r="BM273" s="174"/>
      <c r="BN273" s="174"/>
      <c r="BO273" s="174"/>
      <c r="BP273" s="174"/>
      <c r="BQ273" s="174"/>
      <c r="BR273" s="174"/>
    </row>
    <row r="274" spans="1:70" s="63" customFormat="1">
      <c r="A274" s="174"/>
      <c r="B274" s="174"/>
      <c r="C274" s="174"/>
      <c r="D274" s="221"/>
      <c r="E274" s="174"/>
      <c r="F274" s="174"/>
      <c r="G274" s="228"/>
      <c r="H274" s="174"/>
      <c r="I274" s="174"/>
      <c r="J274" s="174"/>
      <c r="K274" s="174"/>
      <c r="L274" s="174"/>
      <c r="M274" s="174"/>
      <c r="N274" s="174"/>
      <c r="O274" s="174"/>
      <c r="P274" s="174"/>
      <c r="Q274" s="174"/>
      <c r="R274" s="175"/>
      <c r="S274" s="174"/>
      <c r="T274" s="176"/>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row>
    <row r="275" spans="1:70" s="63" customFormat="1">
      <c r="A275" s="174"/>
      <c r="B275" s="174"/>
      <c r="C275" s="174"/>
      <c r="D275" s="221"/>
      <c r="E275" s="174"/>
      <c r="F275" s="174"/>
      <c r="G275" s="228"/>
      <c r="H275" s="174"/>
      <c r="I275" s="174"/>
      <c r="J275" s="174"/>
      <c r="K275" s="174"/>
      <c r="L275" s="174"/>
      <c r="M275" s="174"/>
      <c r="N275" s="174"/>
      <c r="O275" s="174"/>
      <c r="P275" s="174"/>
      <c r="Q275" s="174"/>
      <c r="R275" s="175"/>
      <c r="S275" s="174"/>
      <c r="T275" s="176"/>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row>
    <row r="276" spans="1:70" s="63" customFormat="1">
      <c r="A276" s="174"/>
      <c r="B276" s="174"/>
      <c r="C276" s="174"/>
      <c r="D276" s="221"/>
      <c r="E276" s="174"/>
      <c r="F276" s="174"/>
      <c r="G276" s="228"/>
      <c r="H276" s="174"/>
      <c r="I276" s="174"/>
      <c r="J276" s="174"/>
      <c r="K276" s="174"/>
      <c r="L276" s="174"/>
      <c r="M276" s="174"/>
      <c r="N276" s="174"/>
      <c r="O276" s="174"/>
      <c r="P276" s="174"/>
      <c r="Q276" s="174"/>
      <c r="R276" s="175"/>
      <c r="S276" s="174"/>
      <c r="T276" s="176"/>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row>
    <row r="277" spans="1:70" s="63" customFormat="1">
      <c r="A277" s="174"/>
      <c r="B277" s="174"/>
      <c r="C277" s="174"/>
      <c r="D277" s="221"/>
      <c r="E277" s="174"/>
      <c r="F277" s="174"/>
      <c r="G277" s="228"/>
      <c r="H277" s="174"/>
      <c r="I277" s="174"/>
      <c r="J277" s="174"/>
      <c r="K277" s="174"/>
      <c r="L277" s="174"/>
      <c r="M277" s="174"/>
      <c r="N277" s="174"/>
      <c r="O277" s="174"/>
      <c r="P277" s="174"/>
      <c r="Q277" s="174"/>
      <c r="R277" s="175"/>
      <c r="S277" s="174"/>
      <c r="T277" s="176"/>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c r="BF277" s="174"/>
      <c r="BG277" s="174"/>
      <c r="BH277" s="174"/>
      <c r="BI277" s="174"/>
      <c r="BJ277" s="174"/>
      <c r="BK277" s="174"/>
      <c r="BL277" s="174"/>
      <c r="BM277" s="174"/>
      <c r="BN277" s="174"/>
      <c r="BO277" s="174"/>
      <c r="BP277" s="174"/>
      <c r="BQ277" s="174"/>
      <c r="BR277" s="174"/>
    </row>
    <row r="278" spans="1:70" s="63" customFormat="1">
      <c r="A278" s="174"/>
      <c r="B278" s="174"/>
      <c r="C278" s="174"/>
      <c r="D278" s="221"/>
      <c r="E278" s="174"/>
      <c r="F278" s="174"/>
      <c r="G278" s="228"/>
      <c r="H278" s="174"/>
      <c r="I278" s="174"/>
      <c r="J278" s="174"/>
      <c r="K278" s="174"/>
      <c r="L278" s="174"/>
      <c r="M278" s="174"/>
      <c r="N278" s="174"/>
      <c r="O278" s="174"/>
      <c r="P278" s="174"/>
      <c r="Q278" s="174"/>
      <c r="R278" s="175"/>
      <c r="S278" s="174"/>
      <c r="T278" s="176"/>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row>
    <row r="279" spans="1:70" s="63" customFormat="1">
      <c r="A279" s="174"/>
      <c r="B279" s="174"/>
      <c r="C279" s="174"/>
      <c r="D279" s="221"/>
      <c r="E279" s="174"/>
      <c r="F279" s="174"/>
      <c r="G279" s="228"/>
      <c r="H279" s="174"/>
      <c r="I279" s="174"/>
      <c r="J279" s="174"/>
      <c r="K279" s="174"/>
      <c r="L279" s="174"/>
      <c r="M279" s="174"/>
      <c r="N279" s="174"/>
      <c r="O279" s="174"/>
      <c r="P279" s="174"/>
      <c r="Q279" s="174"/>
      <c r="R279" s="175"/>
      <c r="S279" s="174"/>
      <c r="T279" s="176"/>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c r="BG279" s="174"/>
      <c r="BH279" s="174"/>
      <c r="BI279" s="174"/>
      <c r="BJ279" s="174"/>
      <c r="BK279" s="174"/>
      <c r="BL279" s="174"/>
      <c r="BM279" s="174"/>
      <c r="BN279" s="174"/>
      <c r="BO279" s="174"/>
      <c r="BP279" s="174"/>
      <c r="BQ279" s="174"/>
      <c r="BR279" s="174"/>
    </row>
    <row r="280" spans="1:70" s="63" customFormat="1">
      <c r="A280" s="174"/>
      <c r="B280" s="174"/>
      <c r="C280" s="174"/>
      <c r="D280" s="221"/>
      <c r="E280" s="174"/>
      <c r="F280" s="174"/>
      <c r="G280" s="228"/>
      <c r="H280" s="174"/>
      <c r="I280" s="174"/>
      <c r="J280" s="174"/>
      <c r="K280" s="174"/>
      <c r="L280" s="174"/>
      <c r="M280" s="174"/>
      <c r="N280" s="174"/>
      <c r="O280" s="174"/>
      <c r="P280" s="174"/>
      <c r="Q280" s="174"/>
      <c r="R280" s="175"/>
      <c r="S280" s="174"/>
      <c r="T280" s="176"/>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c r="AS280" s="174"/>
      <c r="AT280" s="174"/>
      <c r="AU280" s="174"/>
      <c r="AV280" s="174"/>
      <c r="AW280" s="174"/>
      <c r="AX280" s="174"/>
      <c r="AY280" s="174"/>
      <c r="AZ280" s="174"/>
      <c r="BA280" s="174"/>
      <c r="BB280" s="174"/>
      <c r="BC280" s="174"/>
      <c r="BD280" s="174"/>
      <c r="BE280" s="174"/>
      <c r="BF280" s="174"/>
      <c r="BG280" s="174"/>
      <c r="BH280" s="174"/>
      <c r="BI280" s="174"/>
      <c r="BJ280" s="174"/>
      <c r="BK280" s="174"/>
      <c r="BL280" s="174"/>
      <c r="BM280" s="174"/>
      <c r="BN280" s="174"/>
      <c r="BO280" s="174"/>
      <c r="BP280" s="174"/>
      <c r="BQ280" s="174"/>
      <c r="BR280" s="174"/>
    </row>
    <row r="281" spans="1:70" s="63" customFormat="1">
      <c r="A281" s="174"/>
      <c r="B281" s="174"/>
      <c r="C281" s="174"/>
      <c r="D281" s="221"/>
      <c r="E281" s="174"/>
      <c r="F281" s="174"/>
      <c r="G281" s="228"/>
      <c r="H281" s="174"/>
      <c r="I281" s="174"/>
      <c r="J281" s="174"/>
      <c r="K281" s="174"/>
      <c r="L281" s="174"/>
      <c r="M281" s="174"/>
      <c r="N281" s="174"/>
      <c r="O281" s="174"/>
      <c r="P281" s="174"/>
      <c r="Q281" s="174"/>
      <c r="R281" s="175"/>
      <c r="S281" s="174"/>
      <c r="T281" s="176"/>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row>
    <row r="282" spans="1:70" s="63" customFormat="1">
      <c r="A282" s="174"/>
      <c r="B282" s="174"/>
      <c r="C282" s="174"/>
      <c r="D282" s="221"/>
      <c r="E282" s="174"/>
      <c r="F282" s="174"/>
      <c r="G282" s="228"/>
      <c r="H282" s="174"/>
      <c r="I282" s="174"/>
      <c r="J282" s="174"/>
      <c r="K282" s="174"/>
      <c r="L282" s="174"/>
      <c r="M282" s="174"/>
      <c r="N282" s="174"/>
      <c r="O282" s="174"/>
      <c r="P282" s="174"/>
      <c r="Q282" s="174"/>
      <c r="R282" s="175"/>
      <c r="S282" s="174"/>
      <c r="T282" s="176"/>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4"/>
      <c r="BJ282" s="174"/>
      <c r="BK282" s="174"/>
      <c r="BL282" s="174"/>
      <c r="BM282" s="174"/>
      <c r="BN282" s="174"/>
      <c r="BO282" s="174"/>
      <c r="BP282" s="174"/>
      <c r="BQ282" s="174"/>
      <c r="BR282" s="174"/>
    </row>
    <row r="283" spans="1:70" s="63" customFormat="1">
      <c r="A283" s="174"/>
      <c r="B283" s="174"/>
      <c r="C283" s="174"/>
      <c r="D283" s="221"/>
      <c r="E283" s="174"/>
      <c r="F283" s="174"/>
      <c r="G283" s="228"/>
      <c r="H283" s="174"/>
      <c r="I283" s="174"/>
      <c r="J283" s="174"/>
      <c r="K283" s="174"/>
      <c r="L283" s="174"/>
      <c r="M283" s="174"/>
      <c r="N283" s="174"/>
      <c r="O283" s="174"/>
      <c r="P283" s="174"/>
      <c r="Q283" s="174"/>
      <c r="R283" s="175"/>
      <c r="S283" s="174"/>
      <c r="T283" s="176"/>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row>
    <row r="284" spans="1:70" s="63" customFormat="1">
      <c r="A284" s="174"/>
      <c r="B284" s="174"/>
      <c r="C284" s="174"/>
      <c r="D284" s="221"/>
      <c r="E284" s="174"/>
      <c r="F284" s="174"/>
      <c r="G284" s="228"/>
      <c r="H284" s="174"/>
      <c r="I284" s="174"/>
      <c r="J284" s="174"/>
      <c r="K284" s="174"/>
      <c r="L284" s="174"/>
      <c r="M284" s="174"/>
      <c r="N284" s="174"/>
      <c r="O284" s="174"/>
      <c r="P284" s="174"/>
      <c r="Q284" s="174"/>
      <c r="R284" s="175"/>
      <c r="S284" s="174"/>
      <c r="T284" s="176"/>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row>
    <row r="285" spans="1:70" s="63" customFormat="1">
      <c r="A285" s="174"/>
      <c r="B285" s="174"/>
      <c r="C285" s="174"/>
      <c r="D285" s="221"/>
      <c r="E285" s="174"/>
      <c r="F285" s="174"/>
      <c r="G285" s="228"/>
      <c r="H285" s="174"/>
      <c r="I285" s="174"/>
      <c r="J285" s="174"/>
      <c r="K285" s="174"/>
      <c r="L285" s="174"/>
      <c r="M285" s="174"/>
      <c r="N285" s="174"/>
      <c r="O285" s="174"/>
      <c r="P285" s="174"/>
      <c r="Q285" s="174"/>
      <c r="R285" s="175"/>
      <c r="S285" s="174"/>
      <c r="T285" s="176"/>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4"/>
      <c r="BR285" s="174"/>
    </row>
    <row r="286" spans="1:70" s="63" customFormat="1">
      <c r="A286" s="174"/>
      <c r="B286" s="174"/>
      <c r="C286" s="174"/>
      <c r="D286" s="221"/>
      <c r="E286" s="174"/>
      <c r="F286" s="174"/>
      <c r="G286" s="228"/>
      <c r="H286" s="174"/>
      <c r="I286" s="174"/>
      <c r="J286" s="174"/>
      <c r="K286" s="174"/>
      <c r="L286" s="174"/>
      <c r="M286" s="174"/>
      <c r="N286" s="174"/>
      <c r="O286" s="174"/>
      <c r="P286" s="174"/>
      <c r="Q286" s="174"/>
      <c r="R286" s="175"/>
      <c r="S286" s="174"/>
      <c r="T286" s="176"/>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row>
    <row r="287" spans="1:70" s="63" customFormat="1">
      <c r="A287" s="174"/>
      <c r="B287" s="174"/>
      <c r="C287" s="174"/>
      <c r="D287" s="221"/>
      <c r="E287" s="174"/>
      <c r="F287" s="174"/>
      <c r="G287" s="228"/>
      <c r="H287" s="174"/>
      <c r="I287" s="174"/>
      <c r="J287" s="174"/>
      <c r="K287" s="174"/>
      <c r="L287" s="174"/>
      <c r="M287" s="174"/>
      <c r="N287" s="174"/>
      <c r="O287" s="174"/>
      <c r="P287" s="174"/>
      <c r="Q287" s="174"/>
      <c r="R287" s="175"/>
      <c r="S287" s="174"/>
      <c r="T287" s="176"/>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c r="BJ287" s="174"/>
      <c r="BK287" s="174"/>
      <c r="BL287" s="174"/>
      <c r="BM287" s="174"/>
      <c r="BN287" s="174"/>
      <c r="BO287" s="174"/>
      <c r="BP287" s="174"/>
      <c r="BQ287" s="174"/>
      <c r="BR287" s="174"/>
    </row>
    <row r="288" spans="1:70" s="63" customFormat="1">
      <c r="A288" s="174"/>
      <c r="B288" s="174"/>
      <c r="C288" s="174"/>
      <c r="D288" s="221"/>
      <c r="E288" s="174"/>
      <c r="F288" s="174"/>
      <c r="G288" s="228"/>
      <c r="H288" s="174"/>
      <c r="I288" s="174"/>
      <c r="J288" s="174"/>
      <c r="K288" s="174"/>
      <c r="L288" s="174"/>
      <c r="M288" s="174"/>
      <c r="N288" s="174"/>
      <c r="O288" s="174"/>
      <c r="P288" s="174"/>
      <c r="Q288" s="174"/>
      <c r="R288" s="175"/>
      <c r="S288" s="174"/>
      <c r="T288" s="176"/>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row>
    <row r="289" spans="1:70" s="63" customFormat="1">
      <c r="A289" s="174"/>
      <c r="B289" s="174"/>
      <c r="C289" s="174"/>
      <c r="D289" s="221"/>
      <c r="E289" s="174"/>
      <c r="F289" s="174"/>
      <c r="G289" s="228"/>
      <c r="H289" s="174"/>
      <c r="I289" s="174"/>
      <c r="J289" s="174"/>
      <c r="K289" s="174"/>
      <c r="L289" s="174"/>
      <c r="M289" s="174"/>
      <c r="N289" s="174"/>
      <c r="O289" s="174"/>
      <c r="P289" s="174"/>
      <c r="Q289" s="174"/>
      <c r="R289" s="175"/>
      <c r="S289" s="174"/>
      <c r="T289" s="176"/>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row>
    <row r="290" spans="1:70" s="63" customFormat="1">
      <c r="A290" s="174"/>
      <c r="B290" s="174"/>
      <c r="C290" s="174"/>
      <c r="D290" s="221"/>
      <c r="E290" s="174"/>
      <c r="F290" s="174"/>
      <c r="G290" s="228"/>
      <c r="H290" s="174"/>
      <c r="I290" s="174"/>
      <c r="J290" s="174"/>
      <c r="K290" s="174"/>
      <c r="L290" s="174"/>
      <c r="M290" s="174"/>
      <c r="N290" s="174"/>
      <c r="O290" s="174"/>
      <c r="P290" s="174"/>
      <c r="Q290" s="174"/>
      <c r="R290" s="175"/>
      <c r="S290" s="174"/>
      <c r="T290" s="176"/>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c r="BJ290" s="174"/>
      <c r="BK290" s="174"/>
      <c r="BL290" s="174"/>
      <c r="BM290" s="174"/>
      <c r="BN290" s="174"/>
      <c r="BO290" s="174"/>
      <c r="BP290" s="174"/>
      <c r="BQ290" s="174"/>
      <c r="BR290" s="174"/>
    </row>
    <row r="291" spans="1:70" s="63" customFormat="1">
      <c r="A291" s="174"/>
      <c r="B291" s="174"/>
      <c r="C291" s="174"/>
      <c r="D291" s="221"/>
      <c r="E291" s="174"/>
      <c r="F291" s="174"/>
      <c r="G291" s="228"/>
      <c r="H291" s="174"/>
      <c r="I291" s="174"/>
      <c r="J291" s="174"/>
      <c r="K291" s="174"/>
      <c r="L291" s="174"/>
      <c r="M291" s="174"/>
      <c r="N291" s="174"/>
      <c r="O291" s="174"/>
      <c r="P291" s="174"/>
      <c r="Q291" s="174"/>
      <c r="R291" s="175"/>
      <c r="S291" s="174"/>
      <c r="T291" s="176"/>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4"/>
      <c r="BR291" s="174"/>
    </row>
    <row r="292" spans="1:70" s="63" customFormat="1">
      <c r="A292" s="174"/>
      <c r="B292" s="174"/>
      <c r="C292" s="174"/>
      <c r="D292" s="221"/>
      <c r="E292" s="174"/>
      <c r="F292" s="174"/>
      <c r="G292" s="228"/>
      <c r="H292" s="174"/>
      <c r="I292" s="174"/>
      <c r="J292" s="174"/>
      <c r="K292" s="174"/>
      <c r="L292" s="174"/>
      <c r="M292" s="174"/>
      <c r="N292" s="174"/>
      <c r="O292" s="174"/>
      <c r="P292" s="174"/>
      <c r="Q292" s="174"/>
      <c r="R292" s="175"/>
      <c r="S292" s="174"/>
      <c r="T292" s="176"/>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4"/>
      <c r="BR292" s="174"/>
    </row>
    <row r="293" spans="1:70" s="63" customFormat="1">
      <c r="A293" s="174"/>
      <c r="B293" s="174"/>
      <c r="C293" s="174"/>
      <c r="D293" s="221"/>
      <c r="E293" s="174"/>
      <c r="F293" s="174"/>
      <c r="G293" s="228"/>
      <c r="H293" s="174"/>
      <c r="I293" s="174"/>
      <c r="J293" s="174"/>
      <c r="K293" s="174"/>
      <c r="L293" s="174"/>
      <c r="M293" s="174"/>
      <c r="N293" s="174"/>
      <c r="O293" s="174"/>
      <c r="P293" s="174"/>
      <c r="Q293" s="174"/>
      <c r="R293" s="175"/>
      <c r="S293" s="174"/>
      <c r="T293" s="176"/>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4"/>
      <c r="BJ293" s="174"/>
      <c r="BK293" s="174"/>
      <c r="BL293" s="174"/>
      <c r="BM293" s="174"/>
      <c r="BN293" s="174"/>
      <c r="BO293" s="174"/>
      <c r="BP293" s="174"/>
      <c r="BQ293" s="174"/>
      <c r="BR293" s="174"/>
    </row>
    <row r="294" spans="1:70" s="63" customFormat="1">
      <c r="A294" s="174"/>
      <c r="B294" s="174"/>
      <c r="C294" s="174"/>
      <c r="D294" s="221"/>
      <c r="E294" s="174"/>
      <c r="F294" s="174"/>
      <c r="G294" s="228"/>
      <c r="H294" s="174"/>
      <c r="I294" s="174"/>
      <c r="J294" s="174"/>
      <c r="K294" s="174"/>
      <c r="L294" s="174"/>
      <c r="M294" s="174"/>
      <c r="N294" s="174"/>
      <c r="O294" s="174"/>
      <c r="P294" s="174"/>
      <c r="Q294" s="174"/>
      <c r="R294" s="175"/>
      <c r="S294" s="174"/>
      <c r="T294" s="176"/>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row>
    <row r="295" spans="1:70" s="63" customFormat="1">
      <c r="A295" s="174"/>
      <c r="B295" s="174"/>
      <c r="C295" s="174"/>
      <c r="D295" s="221"/>
      <c r="E295" s="174"/>
      <c r="F295" s="174"/>
      <c r="G295" s="228"/>
      <c r="H295" s="174"/>
      <c r="I295" s="174"/>
      <c r="J295" s="174"/>
      <c r="K295" s="174"/>
      <c r="L295" s="174"/>
      <c r="M295" s="174"/>
      <c r="N295" s="174"/>
      <c r="O295" s="174"/>
      <c r="P295" s="174"/>
      <c r="Q295" s="174"/>
      <c r="R295" s="175"/>
      <c r="S295" s="174"/>
      <c r="T295" s="176"/>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row>
    <row r="296" spans="1:70" s="63" customFormat="1">
      <c r="A296" s="174"/>
      <c r="B296" s="174"/>
      <c r="C296" s="174"/>
      <c r="D296" s="221"/>
      <c r="E296" s="174"/>
      <c r="F296" s="174"/>
      <c r="G296" s="228"/>
      <c r="H296" s="174"/>
      <c r="I296" s="174"/>
      <c r="J296" s="174"/>
      <c r="K296" s="174"/>
      <c r="L296" s="174"/>
      <c r="M296" s="174"/>
      <c r="N296" s="174"/>
      <c r="O296" s="174"/>
      <c r="P296" s="174"/>
      <c r="Q296" s="174"/>
      <c r="R296" s="175"/>
      <c r="S296" s="174"/>
      <c r="T296" s="176"/>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row>
    <row r="297" spans="1:70" s="63" customFormat="1">
      <c r="A297" s="174"/>
      <c r="B297" s="174"/>
      <c r="C297" s="174"/>
      <c r="D297" s="221"/>
      <c r="E297" s="174"/>
      <c r="F297" s="174"/>
      <c r="G297" s="228"/>
      <c r="H297" s="174"/>
      <c r="I297" s="174"/>
      <c r="J297" s="174"/>
      <c r="K297" s="174"/>
      <c r="L297" s="174"/>
      <c r="M297" s="174"/>
      <c r="N297" s="174"/>
      <c r="O297" s="174"/>
      <c r="P297" s="174"/>
      <c r="Q297" s="174"/>
      <c r="R297" s="175"/>
      <c r="S297" s="174"/>
      <c r="T297" s="176"/>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row>
    <row r="298" spans="1:70" s="63" customFormat="1">
      <c r="A298" s="174"/>
      <c r="B298" s="174"/>
      <c r="C298" s="174"/>
      <c r="D298" s="221"/>
      <c r="E298" s="174"/>
      <c r="F298" s="174"/>
      <c r="G298" s="228"/>
      <c r="H298" s="174"/>
      <c r="I298" s="174"/>
      <c r="J298" s="174"/>
      <c r="K298" s="174"/>
      <c r="L298" s="174"/>
      <c r="M298" s="174"/>
      <c r="N298" s="174"/>
      <c r="O298" s="174"/>
      <c r="P298" s="174"/>
      <c r="Q298" s="174"/>
      <c r="R298" s="175"/>
      <c r="S298" s="174"/>
      <c r="T298" s="176"/>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row>
    <row r="299" spans="1:70" s="63" customFormat="1">
      <c r="A299" s="174"/>
      <c r="B299" s="174"/>
      <c r="C299" s="174"/>
      <c r="D299" s="221"/>
      <c r="E299" s="174"/>
      <c r="F299" s="174"/>
      <c r="G299" s="228"/>
      <c r="H299" s="174"/>
      <c r="I299" s="174"/>
      <c r="J299" s="174"/>
      <c r="K299" s="174"/>
      <c r="L299" s="174"/>
      <c r="M299" s="174"/>
      <c r="N299" s="174"/>
      <c r="O299" s="174"/>
      <c r="P299" s="174"/>
      <c r="Q299" s="174"/>
      <c r="R299" s="175"/>
      <c r="S299" s="174"/>
      <c r="T299" s="176"/>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row>
    <row r="300" spans="1:70" s="63" customFormat="1">
      <c r="A300" s="174"/>
      <c r="B300" s="174"/>
      <c r="C300" s="174"/>
      <c r="D300" s="221"/>
      <c r="E300" s="174"/>
      <c r="F300" s="174"/>
      <c r="G300" s="228"/>
      <c r="H300" s="174"/>
      <c r="I300" s="174"/>
      <c r="J300" s="174"/>
      <c r="K300" s="174"/>
      <c r="L300" s="174"/>
      <c r="M300" s="174"/>
      <c r="N300" s="174"/>
      <c r="O300" s="174"/>
      <c r="P300" s="174"/>
      <c r="Q300" s="174"/>
      <c r="R300" s="175"/>
      <c r="S300" s="174"/>
      <c r="T300" s="176"/>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row>
    <row r="301" spans="1:70" s="63" customFormat="1">
      <c r="A301" s="174"/>
      <c r="B301" s="174"/>
      <c r="C301" s="174"/>
      <c r="D301" s="221"/>
      <c r="E301" s="174"/>
      <c r="F301" s="174"/>
      <c r="G301" s="228"/>
      <c r="H301" s="174"/>
      <c r="I301" s="174"/>
      <c r="J301" s="174"/>
      <c r="K301" s="174"/>
      <c r="L301" s="174"/>
      <c r="M301" s="174"/>
      <c r="N301" s="174"/>
      <c r="O301" s="174"/>
      <c r="P301" s="174"/>
      <c r="Q301" s="174"/>
      <c r="R301" s="175"/>
      <c r="S301" s="174"/>
      <c r="T301" s="176"/>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row>
    <row r="302" spans="1:70" s="63" customFormat="1">
      <c r="A302" s="174"/>
      <c r="B302" s="174"/>
      <c r="C302" s="174"/>
      <c r="D302" s="221"/>
      <c r="E302" s="174"/>
      <c r="F302" s="174"/>
      <c r="G302" s="228"/>
      <c r="H302" s="174"/>
      <c r="I302" s="174"/>
      <c r="J302" s="174"/>
      <c r="K302" s="174"/>
      <c r="L302" s="174"/>
      <c r="M302" s="174"/>
      <c r="N302" s="174"/>
      <c r="O302" s="174"/>
      <c r="P302" s="174"/>
      <c r="Q302" s="174"/>
      <c r="R302" s="175"/>
      <c r="S302" s="174"/>
      <c r="T302" s="176"/>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c r="BP302" s="174"/>
      <c r="BQ302" s="174"/>
      <c r="BR302" s="174"/>
    </row>
    <row r="303" spans="1:70" s="63" customFormat="1">
      <c r="A303" s="174"/>
      <c r="B303" s="174"/>
      <c r="C303" s="174"/>
      <c r="D303" s="221"/>
      <c r="E303" s="174"/>
      <c r="F303" s="174"/>
      <c r="G303" s="228"/>
      <c r="H303" s="174"/>
      <c r="I303" s="174"/>
      <c r="J303" s="174"/>
      <c r="K303" s="174"/>
      <c r="L303" s="174"/>
      <c r="M303" s="174"/>
      <c r="N303" s="174"/>
      <c r="O303" s="174"/>
      <c r="P303" s="174"/>
      <c r="Q303" s="174"/>
      <c r="R303" s="175"/>
      <c r="S303" s="174"/>
      <c r="T303" s="176"/>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row>
    <row r="304" spans="1:70" s="63" customFormat="1">
      <c r="A304" s="174"/>
      <c r="B304" s="174"/>
      <c r="C304" s="174"/>
      <c r="D304" s="221"/>
      <c r="E304" s="174"/>
      <c r="F304" s="174"/>
      <c r="G304" s="228"/>
      <c r="H304" s="174"/>
      <c r="I304" s="174"/>
      <c r="J304" s="174"/>
      <c r="K304" s="174"/>
      <c r="L304" s="174"/>
      <c r="M304" s="174"/>
      <c r="N304" s="174"/>
      <c r="O304" s="174"/>
      <c r="P304" s="174"/>
      <c r="Q304" s="174"/>
      <c r="R304" s="175"/>
      <c r="S304" s="174"/>
      <c r="T304" s="176"/>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c r="BP304" s="174"/>
      <c r="BQ304" s="174"/>
      <c r="BR304" s="174"/>
    </row>
    <row r="305" spans="1:70" s="63" customFormat="1">
      <c r="A305" s="174"/>
      <c r="B305" s="174"/>
      <c r="C305" s="174"/>
      <c r="D305" s="221"/>
      <c r="E305" s="174"/>
      <c r="F305" s="174"/>
      <c r="G305" s="228"/>
      <c r="H305" s="174"/>
      <c r="I305" s="174"/>
      <c r="J305" s="174"/>
      <c r="K305" s="174"/>
      <c r="L305" s="174"/>
      <c r="M305" s="174"/>
      <c r="N305" s="174"/>
      <c r="O305" s="174"/>
      <c r="P305" s="174"/>
      <c r="Q305" s="174"/>
      <c r="R305" s="175"/>
      <c r="S305" s="174"/>
      <c r="T305" s="176"/>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row>
    <row r="306" spans="1:70" s="63" customFormat="1">
      <c r="A306" s="174"/>
      <c r="B306" s="174"/>
      <c r="C306" s="174"/>
      <c r="D306" s="221"/>
      <c r="E306" s="174"/>
      <c r="F306" s="174"/>
      <c r="G306" s="228"/>
      <c r="H306" s="174"/>
      <c r="I306" s="174"/>
      <c r="J306" s="174"/>
      <c r="K306" s="174"/>
      <c r="L306" s="174"/>
      <c r="M306" s="174"/>
      <c r="N306" s="174"/>
      <c r="O306" s="174"/>
      <c r="P306" s="174"/>
      <c r="Q306" s="174"/>
      <c r="R306" s="175"/>
      <c r="S306" s="174"/>
      <c r="T306" s="176"/>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row>
    <row r="307" spans="1:70" s="63" customFormat="1">
      <c r="A307" s="174"/>
      <c r="B307" s="174"/>
      <c r="C307" s="174"/>
      <c r="D307" s="221"/>
      <c r="E307" s="174"/>
      <c r="F307" s="174"/>
      <c r="G307" s="228"/>
      <c r="H307" s="174"/>
      <c r="I307" s="174"/>
      <c r="J307" s="174"/>
      <c r="K307" s="174"/>
      <c r="L307" s="174"/>
      <c r="M307" s="174"/>
      <c r="N307" s="174"/>
      <c r="O307" s="174"/>
      <c r="P307" s="174"/>
      <c r="Q307" s="174"/>
      <c r="R307" s="175"/>
      <c r="S307" s="174"/>
      <c r="T307" s="176"/>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row>
    <row r="308" spans="1:70" s="63" customFormat="1">
      <c r="A308" s="174"/>
      <c r="B308" s="174"/>
      <c r="C308" s="174"/>
      <c r="D308" s="221"/>
      <c r="E308" s="174"/>
      <c r="F308" s="174"/>
      <c r="G308" s="228"/>
      <c r="H308" s="174"/>
      <c r="I308" s="174"/>
      <c r="J308" s="174"/>
      <c r="K308" s="174"/>
      <c r="L308" s="174"/>
      <c r="M308" s="174"/>
      <c r="N308" s="174"/>
      <c r="O308" s="174"/>
      <c r="P308" s="174"/>
      <c r="Q308" s="174"/>
      <c r="R308" s="175"/>
      <c r="S308" s="174"/>
      <c r="T308" s="176"/>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row>
    <row r="309" spans="1:70" s="63" customFormat="1">
      <c r="A309" s="174"/>
      <c r="B309" s="174"/>
      <c r="C309" s="174"/>
      <c r="D309" s="221"/>
      <c r="E309" s="174"/>
      <c r="F309" s="174"/>
      <c r="G309" s="228"/>
      <c r="H309" s="174"/>
      <c r="I309" s="174"/>
      <c r="J309" s="174"/>
      <c r="K309" s="174"/>
      <c r="L309" s="174"/>
      <c r="M309" s="174"/>
      <c r="N309" s="174"/>
      <c r="O309" s="174"/>
      <c r="P309" s="174"/>
      <c r="Q309" s="174"/>
      <c r="R309" s="175"/>
      <c r="S309" s="174"/>
      <c r="T309" s="176"/>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row>
    <row r="310" spans="1:70" s="63" customFormat="1">
      <c r="A310" s="174"/>
      <c r="B310" s="174"/>
      <c r="C310" s="174"/>
      <c r="D310" s="221"/>
      <c r="E310" s="174"/>
      <c r="F310" s="174"/>
      <c r="G310" s="228"/>
      <c r="H310" s="174"/>
      <c r="I310" s="174"/>
      <c r="J310" s="174"/>
      <c r="K310" s="174"/>
      <c r="L310" s="174"/>
      <c r="M310" s="174"/>
      <c r="N310" s="174"/>
      <c r="O310" s="174"/>
      <c r="P310" s="174"/>
      <c r="Q310" s="174"/>
      <c r="R310" s="175"/>
      <c r="S310" s="174"/>
      <c r="T310" s="176"/>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row>
    <row r="311" spans="1:70" s="63" customFormat="1">
      <c r="A311" s="174"/>
      <c r="B311" s="174"/>
      <c r="C311" s="174"/>
      <c r="D311" s="221"/>
      <c r="E311" s="174"/>
      <c r="F311" s="174"/>
      <c r="G311" s="228"/>
      <c r="H311" s="174"/>
      <c r="I311" s="174"/>
      <c r="J311" s="174"/>
      <c r="K311" s="174"/>
      <c r="L311" s="174"/>
      <c r="M311" s="174"/>
      <c r="N311" s="174"/>
      <c r="O311" s="174"/>
      <c r="P311" s="174"/>
      <c r="Q311" s="174"/>
      <c r="R311" s="175"/>
      <c r="S311" s="174"/>
      <c r="T311" s="176"/>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row>
    <row r="312" spans="1:70" s="63" customFormat="1">
      <c r="A312" s="174"/>
      <c r="B312" s="174"/>
      <c r="C312" s="174"/>
      <c r="D312" s="221"/>
      <c r="E312" s="174"/>
      <c r="F312" s="174"/>
      <c r="G312" s="228"/>
      <c r="H312" s="174"/>
      <c r="I312" s="174"/>
      <c r="J312" s="174"/>
      <c r="K312" s="174"/>
      <c r="L312" s="174"/>
      <c r="M312" s="174"/>
      <c r="N312" s="174"/>
      <c r="O312" s="174"/>
      <c r="P312" s="174"/>
      <c r="Q312" s="174"/>
      <c r="R312" s="175"/>
      <c r="S312" s="174"/>
      <c r="T312" s="176"/>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row>
    <row r="313" spans="1:70" s="63" customFormat="1">
      <c r="A313" s="174"/>
      <c r="B313" s="174"/>
      <c r="C313" s="174"/>
      <c r="D313" s="221"/>
      <c r="E313" s="174"/>
      <c r="F313" s="174"/>
      <c r="G313" s="228"/>
      <c r="H313" s="174"/>
      <c r="I313" s="174"/>
      <c r="J313" s="174"/>
      <c r="K313" s="174"/>
      <c r="L313" s="174"/>
      <c r="M313" s="174"/>
      <c r="N313" s="174"/>
      <c r="O313" s="174"/>
      <c r="P313" s="174"/>
      <c r="Q313" s="174"/>
      <c r="R313" s="175"/>
      <c r="S313" s="174"/>
      <c r="T313" s="176"/>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row>
    <row r="314" spans="1:70" s="63" customFormat="1">
      <c r="A314" s="174"/>
      <c r="B314" s="174"/>
      <c r="C314" s="174"/>
      <c r="D314" s="221"/>
      <c r="E314" s="174"/>
      <c r="F314" s="174"/>
      <c r="G314" s="228"/>
      <c r="H314" s="174"/>
      <c r="I314" s="174"/>
      <c r="J314" s="174"/>
      <c r="K314" s="174"/>
      <c r="L314" s="174"/>
      <c r="M314" s="174"/>
      <c r="N314" s="174"/>
      <c r="O314" s="174"/>
      <c r="P314" s="174"/>
      <c r="Q314" s="174"/>
      <c r="R314" s="175"/>
      <c r="S314" s="174"/>
      <c r="T314" s="176"/>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row>
    <row r="315" spans="1:70" s="63" customFormat="1">
      <c r="A315" s="174"/>
      <c r="B315" s="174"/>
      <c r="C315" s="174"/>
      <c r="D315" s="221"/>
      <c r="E315" s="174"/>
      <c r="F315" s="174"/>
      <c r="G315" s="228"/>
      <c r="H315" s="174"/>
      <c r="I315" s="174"/>
      <c r="J315" s="174"/>
      <c r="K315" s="174"/>
      <c r="L315" s="174"/>
      <c r="M315" s="174"/>
      <c r="N315" s="174"/>
      <c r="O315" s="174"/>
      <c r="P315" s="174"/>
      <c r="Q315" s="174"/>
      <c r="R315" s="175"/>
      <c r="S315" s="174"/>
      <c r="T315" s="176"/>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row>
    <row r="316" spans="1:70" s="63" customFormat="1">
      <c r="A316" s="174"/>
      <c r="B316" s="174"/>
      <c r="C316" s="174"/>
      <c r="D316" s="221"/>
      <c r="E316" s="174"/>
      <c r="F316" s="174"/>
      <c r="G316" s="228"/>
      <c r="H316" s="174"/>
      <c r="I316" s="174"/>
      <c r="J316" s="174"/>
      <c r="K316" s="174"/>
      <c r="L316" s="174"/>
      <c r="M316" s="174"/>
      <c r="N316" s="174"/>
      <c r="O316" s="174"/>
      <c r="P316" s="174"/>
      <c r="Q316" s="174"/>
      <c r="R316" s="175"/>
      <c r="S316" s="174"/>
      <c r="T316" s="176"/>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row>
    <row r="317" spans="1:70" s="63" customFormat="1">
      <c r="A317" s="174"/>
      <c r="B317" s="174"/>
      <c r="C317" s="174"/>
      <c r="D317" s="221"/>
      <c r="E317" s="174"/>
      <c r="F317" s="174"/>
      <c r="G317" s="228"/>
      <c r="H317" s="174"/>
      <c r="I317" s="174"/>
      <c r="J317" s="174"/>
      <c r="K317" s="174"/>
      <c r="L317" s="174"/>
      <c r="M317" s="174"/>
      <c r="N317" s="174"/>
      <c r="O317" s="174"/>
      <c r="P317" s="174"/>
      <c r="Q317" s="174"/>
      <c r="R317" s="175"/>
      <c r="S317" s="174"/>
      <c r="T317" s="176"/>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row>
    <row r="318" spans="1:70" s="63" customFormat="1">
      <c r="A318" s="174"/>
      <c r="B318" s="174"/>
      <c r="C318" s="174"/>
      <c r="D318" s="221"/>
      <c r="E318" s="174"/>
      <c r="F318" s="174"/>
      <c r="G318" s="228"/>
      <c r="H318" s="174"/>
      <c r="I318" s="174"/>
      <c r="J318" s="174"/>
      <c r="K318" s="174"/>
      <c r="L318" s="174"/>
      <c r="M318" s="174"/>
      <c r="N318" s="174"/>
      <c r="O318" s="174"/>
      <c r="P318" s="174"/>
      <c r="Q318" s="174"/>
      <c r="R318" s="175"/>
      <c r="S318" s="174"/>
      <c r="T318" s="176"/>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row>
    <row r="319" spans="1:70" s="63" customFormat="1">
      <c r="A319" s="174"/>
      <c r="B319" s="174"/>
      <c r="C319" s="174"/>
      <c r="D319" s="221"/>
      <c r="E319" s="174"/>
      <c r="F319" s="174"/>
      <c r="G319" s="228"/>
      <c r="H319" s="174"/>
      <c r="I319" s="174"/>
      <c r="J319" s="174"/>
      <c r="K319" s="174"/>
      <c r="L319" s="174"/>
      <c r="M319" s="174"/>
      <c r="N319" s="174"/>
      <c r="O319" s="174"/>
      <c r="P319" s="174"/>
      <c r="Q319" s="174"/>
      <c r="R319" s="175"/>
      <c r="S319" s="174"/>
      <c r="T319" s="176"/>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row>
    <row r="320" spans="1:70" s="63" customFormat="1">
      <c r="A320" s="174"/>
      <c r="B320" s="174"/>
      <c r="C320" s="174"/>
      <c r="D320" s="221"/>
      <c r="E320" s="174"/>
      <c r="F320" s="174"/>
      <c r="G320" s="228"/>
      <c r="H320" s="174"/>
      <c r="I320" s="174"/>
      <c r="J320" s="174"/>
      <c r="K320" s="174"/>
      <c r="L320" s="174"/>
      <c r="M320" s="174"/>
      <c r="N320" s="174"/>
      <c r="O320" s="174"/>
      <c r="P320" s="174"/>
      <c r="Q320" s="174"/>
      <c r="R320" s="175"/>
      <c r="S320" s="174"/>
      <c r="T320" s="176"/>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row>
    <row r="321" spans="1:70" s="63" customFormat="1">
      <c r="A321" s="174"/>
      <c r="B321" s="174"/>
      <c r="C321" s="174"/>
      <c r="D321" s="221"/>
      <c r="E321" s="174"/>
      <c r="F321" s="174"/>
      <c r="G321" s="228"/>
      <c r="H321" s="174"/>
      <c r="I321" s="174"/>
      <c r="J321" s="174"/>
      <c r="K321" s="174"/>
      <c r="L321" s="174"/>
      <c r="M321" s="174"/>
      <c r="N321" s="174"/>
      <c r="O321" s="174"/>
      <c r="P321" s="174"/>
      <c r="Q321" s="174"/>
      <c r="R321" s="175"/>
      <c r="S321" s="174"/>
      <c r="T321" s="176"/>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row>
    <row r="322" spans="1:70" s="63" customFormat="1">
      <c r="A322" s="174"/>
      <c r="B322" s="174"/>
      <c r="C322" s="174"/>
      <c r="D322" s="221"/>
      <c r="E322" s="174"/>
      <c r="F322" s="174"/>
      <c r="G322" s="228"/>
      <c r="H322" s="174"/>
      <c r="I322" s="174"/>
      <c r="J322" s="174"/>
      <c r="K322" s="174"/>
      <c r="L322" s="174"/>
      <c r="M322" s="174"/>
      <c r="N322" s="174"/>
      <c r="O322" s="174"/>
      <c r="P322" s="174"/>
      <c r="Q322" s="174"/>
      <c r="R322" s="175"/>
      <c r="S322" s="174"/>
      <c r="T322" s="176"/>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row>
    <row r="323" spans="1:70" s="63" customFormat="1">
      <c r="A323" s="174"/>
      <c r="B323" s="174"/>
      <c r="C323" s="174"/>
      <c r="D323" s="221"/>
      <c r="E323" s="174"/>
      <c r="F323" s="174"/>
      <c r="G323" s="228"/>
      <c r="H323" s="174"/>
      <c r="I323" s="174"/>
      <c r="J323" s="174"/>
      <c r="K323" s="174"/>
      <c r="L323" s="174"/>
      <c r="M323" s="174"/>
      <c r="N323" s="174"/>
      <c r="O323" s="174"/>
      <c r="P323" s="174"/>
      <c r="Q323" s="174"/>
      <c r="R323" s="175"/>
      <c r="S323" s="174"/>
      <c r="T323" s="176"/>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row>
    <row r="324" spans="1:70" s="63" customFormat="1">
      <c r="A324" s="174"/>
      <c r="B324" s="174"/>
      <c r="C324" s="174"/>
      <c r="D324" s="221"/>
      <c r="E324" s="174"/>
      <c r="F324" s="174"/>
      <c r="G324" s="228"/>
      <c r="H324" s="174"/>
      <c r="I324" s="174"/>
      <c r="J324" s="174"/>
      <c r="K324" s="174"/>
      <c r="L324" s="174"/>
      <c r="M324" s="174"/>
      <c r="N324" s="174"/>
      <c r="O324" s="174"/>
      <c r="P324" s="174"/>
      <c r="Q324" s="174"/>
      <c r="R324" s="175"/>
      <c r="S324" s="174"/>
      <c r="T324" s="176"/>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row>
    <row r="325" spans="1:70" s="63" customFormat="1">
      <c r="A325" s="174"/>
      <c r="B325" s="174"/>
      <c r="C325" s="174"/>
      <c r="D325" s="221"/>
      <c r="E325" s="174"/>
      <c r="F325" s="174"/>
      <c r="G325" s="228"/>
      <c r="H325" s="174"/>
      <c r="I325" s="174"/>
      <c r="J325" s="174"/>
      <c r="K325" s="174"/>
      <c r="L325" s="174"/>
      <c r="M325" s="174"/>
      <c r="N325" s="174"/>
      <c r="O325" s="174"/>
      <c r="P325" s="174"/>
      <c r="Q325" s="174"/>
      <c r="R325" s="175"/>
      <c r="S325" s="174"/>
      <c r="T325" s="176"/>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row>
    <row r="326" spans="1:70" s="63" customFormat="1">
      <c r="A326" s="174"/>
      <c r="B326" s="174"/>
      <c r="C326" s="174"/>
      <c r="D326" s="221"/>
      <c r="E326" s="174"/>
      <c r="F326" s="174"/>
      <c r="G326" s="228"/>
      <c r="H326" s="174"/>
      <c r="I326" s="174"/>
      <c r="J326" s="174"/>
      <c r="K326" s="174"/>
      <c r="L326" s="174"/>
      <c r="M326" s="174"/>
      <c r="N326" s="174"/>
      <c r="O326" s="174"/>
      <c r="P326" s="174"/>
      <c r="Q326" s="174"/>
      <c r="R326" s="175"/>
      <c r="S326" s="174"/>
      <c r="T326" s="176"/>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row>
    <row r="327" spans="1:70" s="63" customFormat="1">
      <c r="A327" s="174"/>
      <c r="B327" s="174"/>
      <c r="C327" s="174"/>
      <c r="D327" s="221"/>
      <c r="E327" s="174"/>
      <c r="F327" s="174"/>
      <c r="G327" s="228"/>
      <c r="H327" s="174"/>
      <c r="I327" s="174"/>
      <c r="J327" s="174"/>
      <c r="K327" s="174"/>
      <c r="L327" s="174"/>
      <c r="M327" s="174"/>
      <c r="N327" s="174"/>
      <c r="O327" s="174"/>
      <c r="P327" s="174"/>
      <c r="Q327" s="174"/>
      <c r="R327" s="175"/>
      <c r="S327" s="174"/>
      <c r="T327" s="176"/>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c r="BF327" s="174"/>
      <c r="BG327" s="174"/>
      <c r="BH327" s="174"/>
      <c r="BI327" s="174"/>
      <c r="BJ327" s="174"/>
      <c r="BK327" s="174"/>
      <c r="BL327" s="174"/>
      <c r="BM327" s="174"/>
      <c r="BN327" s="174"/>
      <c r="BO327" s="174"/>
      <c r="BP327" s="174"/>
      <c r="BQ327" s="174"/>
      <c r="BR327" s="174"/>
    </row>
    <row r="328" spans="1:70" s="63" customFormat="1">
      <c r="A328" s="174"/>
      <c r="B328" s="174"/>
      <c r="C328" s="174"/>
      <c r="D328" s="221"/>
      <c r="E328" s="174"/>
      <c r="F328" s="174"/>
      <c r="G328" s="228"/>
      <c r="H328" s="174"/>
      <c r="I328" s="174"/>
      <c r="J328" s="174"/>
      <c r="K328" s="174"/>
      <c r="L328" s="174"/>
      <c r="M328" s="174"/>
      <c r="N328" s="174"/>
      <c r="O328" s="174"/>
      <c r="P328" s="174"/>
      <c r="Q328" s="174"/>
      <c r="R328" s="175"/>
      <c r="S328" s="174"/>
      <c r="T328" s="176"/>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row>
    <row r="329" spans="1:70" s="63" customFormat="1">
      <c r="A329" s="174"/>
      <c r="B329" s="174"/>
      <c r="C329" s="174"/>
      <c r="D329" s="221"/>
      <c r="E329" s="174"/>
      <c r="F329" s="174"/>
      <c r="G329" s="228"/>
      <c r="H329" s="174"/>
      <c r="I329" s="174"/>
      <c r="J329" s="174"/>
      <c r="K329" s="174"/>
      <c r="L329" s="174"/>
      <c r="M329" s="174"/>
      <c r="N329" s="174"/>
      <c r="O329" s="174"/>
      <c r="P329" s="174"/>
      <c r="Q329" s="174"/>
      <c r="R329" s="175"/>
      <c r="S329" s="174"/>
      <c r="T329" s="176"/>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c r="BF329" s="174"/>
      <c r="BG329" s="174"/>
      <c r="BH329" s="174"/>
      <c r="BI329" s="174"/>
      <c r="BJ329" s="174"/>
      <c r="BK329" s="174"/>
      <c r="BL329" s="174"/>
      <c r="BM329" s="174"/>
      <c r="BN329" s="174"/>
      <c r="BO329" s="174"/>
      <c r="BP329" s="174"/>
      <c r="BQ329" s="174"/>
      <c r="BR329" s="174"/>
    </row>
    <row r="330" spans="1:70" s="63" customFormat="1">
      <c r="A330" s="174"/>
      <c r="B330" s="174"/>
      <c r="C330" s="174"/>
      <c r="D330" s="221"/>
      <c r="E330" s="174"/>
      <c r="F330" s="174"/>
      <c r="G330" s="228"/>
      <c r="H330" s="174"/>
      <c r="I330" s="174"/>
      <c r="J330" s="174"/>
      <c r="K330" s="174"/>
      <c r="L330" s="174"/>
      <c r="M330" s="174"/>
      <c r="N330" s="174"/>
      <c r="O330" s="174"/>
      <c r="P330" s="174"/>
      <c r="Q330" s="174"/>
      <c r="R330" s="175"/>
      <c r="S330" s="174"/>
      <c r="T330" s="176"/>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row>
    <row r="331" spans="1:70" s="63" customFormat="1">
      <c r="A331" s="174"/>
      <c r="B331" s="174"/>
      <c r="C331" s="174"/>
      <c r="D331" s="221"/>
      <c r="E331" s="174"/>
      <c r="F331" s="174"/>
      <c r="G331" s="228"/>
      <c r="H331" s="174"/>
      <c r="I331" s="174"/>
      <c r="J331" s="174"/>
      <c r="K331" s="174"/>
      <c r="L331" s="174"/>
      <c r="M331" s="174"/>
      <c r="N331" s="174"/>
      <c r="O331" s="174"/>
      <c r="P331" s="174"/>
      <c r="Q331" s="174"/>
      <c r="R331" s="175"/>
      <c r="S331" s="174"/>
      <c r="T331" s="176"/>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row>
    <row r="332" spans="1:70" s="63" customFormat="1">
      <c r="A332" s="174"/>
      <c r="B332" s="174"/>
      <c r="C332" s="174"/>
      <c r="D332" s="221"/>
      <c r="E332" s="174"/>
      <c r="F332" s="174"/>
      <c r="G332" s="228"/>
      <c r="H332" s="174"/>
      <c r="I332" s="174"/>
      <c r="J332" s="174"/>
      <c r="K332" s="174"/>
      <c r="L332" s="174"/>
      <c r="M332" s="174"/>
      <c r="N332" s="174"/>
      <c r="O332" s="174"/>
      <c r="P332" s="174"/>
      <c r="Q332" s="174"/>
      <c r="R332" s="175"/>
      <c r="S332" s="174"/>
      <c r="T332" s="176"/>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c r="BF332" s="174"/>
      <c r="BG332" s="174"/>
      <c r="BH332" s="174"/>
      <c r="BI332" s="174"/>
      <c r="BJ332" s="174"/>
      <c r="BK332" s="174"/>
      <c r="BL332" s="174"/>
      <c r="BM332" s="174"/>
      <c r="BN332" s="174"/>
      <c r="BO332" s="174"/>
      <c r="BP332" s="174"/>
      <c r="BQ332" s="174"/>
      <c r="BR332" s="174"/>
    </row>
    <row r="333" spans="1:70" s="63" customFormat="1">
      <c r="A333" s="174"/>
      <c r="B333" s="174"/>
      <c r="C333" s="174"/>
      <c r="D333" s="221"/>
      <c r="E333" s="174"/>
      <c r="F333" s="174"/>
      <c r="G333" s="228"/>
      <c r="H333" s="174"/>
      <c r="I333" s="174"/>
      <c r="J333" s="174"/>
      <c r="K333" s="174"/>
      <c r="L333" s="174"/>
      <c r="M333" s="174"/>
      <c r="N333" s="174"/>
      <c r="O333" s="174"/>
      <c r="P333" s="174"/>
      <c r="Q333" s="174"/>
      <c r="R333" s="175"/>
      <c r="S333" s="174"/>
      <c r="T333" s="176"/>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row>
    <row r="334" spans="1:70" s="63" customFormat="1">
      <c r="A334" s="174"/>
      <c r="B334" s="174"/>
      <c r="C334" s="174"/>
      <c r="D334" s="221"/>
      <c r="E334" s="174"/>
      <c r="F334" s="174"/>
      <c r="G334" s="228"/>
      <c r="H334" s="174"/>
      <c r="I334" s="174"/>
      <c r="J334" s="174"/>
      <c r="K334" s="174"/>
      <c r="L334" s="174"/>
      <c r="M334" s="174"/>
      <c r="N334" s="174"/>
      <c r="O334" s="174"/>
      <c r="P334" s="174"/>
      <c r="Q334" s="174"/>
      <c r="R334" s="175"/>
      <c r="S334" s="174"/>
      <c r="T334" s="176"/>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row>
    <row r="335" spans="1:70" s="63" customFormat="1">
      <c r="A335" s="174"/>
      <c r="B335" s="174"/>
      <c r="C335" s="174"/>
      <c r="D335" s="221"/>
      <c r="E335" s="174"/>
      <c r="F335" s="174"/>
      <c r="G335" s="228"/>
      <c r="H335" s="174"/>
      <c r="I335" s="174"/>
      <c r="J335" s="174"/>
      <c r="K335" s="174"/>
      <c r="L335" s="174"/>
      <c r="M335" s="174"/>
      <c r="N335" s="174"/>
      <c r="O335" s="174"/>
      <c r="P335" s="174"/>
      <c r="Q335" s="174"/>
      <c r="R335" s="175"/>
      <c r="S335" s="174"/>
      <c r="T335" s="176"/>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4"/>
      <c r="BJ335" s="174"/>
      <c r="BK335" s="174"/>
      <c r="BL335" s="174"/>
      <c r="BM335" s="174"/>
      <c r="BN335" s="174"/>
      <c r="BO335" s="174"/>
      <c r="BP335" s="174"/>
      <c r="BQ335" s="174"/>
      <c r="BR335" s="174"/>
    </row>
    <row r="336" spans="1:70" s="63" customFormat="1">
      <c r="A336" s="174"/>
      <c r="B336" s="174"/>
      <c r="C336" s="174"/>
      <c r="D336" s="221"/>
      <c r="E336" s="174"/>
      <c r="F336" s="174"/>
      <c r="G336" s="228"/>
      <c r="H336" s="174"/>
      <c r="I336" s="174"/>
      <c r="J336" s="174"/>
      <c r="K336" s="174"/>
      <c r="L336" s="174"/>
      <c r="M336" s="174"/>
      <c r="N336" s="174"/>
      <c r="O336" s="174"/>
      <c r="P336" s="174"/>
      <c r="Q336" s="174"/>
      <c r="R336" s="175"/>
      <c r="S336" s="174"/>
      <c r="T336" s="176"/>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row>
    <row r="337" spans="1:70" s="63" customFormat="1">
      <c r="A337" s="174"/>
      <c r="B337" s="174"/>
      <c r="C337" s="174"/>
      <c r="D337" s="221"/>
      <c r="E337" s="174"/>
      <c r="F337" s="174"/>
      <c r="G337" s="228"/>
      <c r="H337" s="174"/>
      <c r="I337" s="174"/>
      <c r="J337" s="174"/>
      <c r="K337" s="174"/>
      <c r="L337" s="174"/>
      <c r="M337" s="174"/>
      <c r="N337" s="174"/>
      <c r="O337" s="174"/>
      <c r="P337" s="174"/>
      <c r="Q337" s="174"/>
      <c r="R337" s="175"/>
      <c r="S337" s="174"/>
      <c r="T337" s="176"/>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row>
    <row r="338" spans="1:70" s="63" customFormat="1">
      <c r="A338" s="174"/>
      <c r="B338" s="174"/>
      <c r="C338" s="174"/>
      <c r="D338" s="221"/>
      <c r="E338" s="174"/>
      <c r="F338" s="174"/>
      <c r="G338" s="228"/>
      <c r="H338" s="174"/>
      <c r="I338" s="174"/>
      <c r="J338" s="174"/>
      <c r="K338" s="174"/>
      <c r="L338" s="174"/>
      <c r="M338" s="174"/>
      <c r="N338" s="174"/>
      <c r="O338" s="174"/>
      <c r="P338" s="174"/>
      <c r="Q338" s="174"/>
      <c r="R338" s="175"/>
      <c r="S338" s="174"/>
      <c r="T338" s="176"/>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row>
    <row r="339" spans="1:70" s="63" customFormat="1">
      <c r="A339" s="174"/>
      <c r="B339" s="174"/>
      <c r="C339" s="174"/>
      <c r="D339" s="221"/>
      <c r="E339" s="174"/>
      <c r="F339" s="174"/>
      <c r="G339" s="228"/>
      <c r="H339" s="174"/>
      <c r="I339" s="174"/>
      <c r="J339" s="174"/>
      <c r="K339" s="174"/>
      <c r="L339" s="174"/>
      <c r="M339" s="174"/>
      <c r="N339" s="174"/>
      <c r="O339" s="174"/>
      <c r="P339" s="174"/>
      <c r="Q339" s="174"/>
      <c r="R339" s="175"/>
      <c r="S339" s="174"/>
      <c r="T339" s="176"/>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row>
    <row r="340" spans="1:70" s="63" customFormat="1">
      <c r="A340" s="174"/>
      <c r="B340" s="174"/>
      <c r="C340" s="174"/>
      <c r="D340" s="221"/>
      <c r="E340" s="174"/>
      <c r="F340" s="174"/>
      <c r="G340" s="228"/>
      <c r="H340" s="174"/>
      <c r="I340" s="174"/>
      <c r="J340" s="174"/>
      <c r="K340" s="174"/>
      <c r="L340" s="174"/>
      <c r="M340" s="174"/>
      <c r="N340" s="174"/>
      <c r="O340" s="174"/>
      <c r="P340" s="174"/>
      <c r="Q340" s="174"/>
      <c r="R340" s="175"/>
      <c r="S340" s="174"/>
      <c r="T340" s="176"/>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row>
    <row r="341" spans="1:70" s="63" customFormat="1">
      <c r="A341" s="174"/>
      <c r="B341" s="174"/>
      <c r="C341" s="174"/>
      <c r="D341" s="221"/>
      <c r="E341" s="174"/>
      <c r="F341" s="174"/>
      <c r="G341" s="228"/>
      <c r="H341" s="174"/>
      <c r="I341" s="174"/>
      <c r="J341" s="174"/>
      <c r="K341" s="174"/>
      <c r="L341" s="174"/>
      <c r="M341" s="174"/>
      <c r="N341" s="174"/>
      <c r="O341" s="174"/>
      <c r="P341" s="174"/>
      <c r="Q341" s="174"/>
      <c r="R341" s="175"/>
      <c r="S341" s="174"/>
      <c r="T341" s="176"/>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row>
    <row r="342" spans="1:70" s="63" customFormat="1">
      <c r="A342" s="174"/>
      <c r="B342" s="174"/>
      <c r="C342" s="174"/>
      <c r="D342" s="221"/>
      <c r="E342" s="174"/>
      <c r="F342" s="174"/>
      <c r="G342" s="228"/>
      <c r="H342" s="174"/>
      <c r="I342" s="174"/>
      <c r="J342" s="174"/>
      <c r="K342" s="174"/>
      <c r="L342" s="174"/>
      <c r="M342" s="174"/>
      <c r="N342" s="174"/>
      <c r="O342" s="174"/>
      <c r="P342" s="174"/>
      <c r="Q342" s="174"/>
      <c r="R342" s="175"/>
      <c r="S342" s="174"/>
      <c r="T342" s="176"/>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row>
    <row r="343" spans="1:70" s="63" customFormat="1">
      <c r="A343" s="174"/>
      <c r="B343" s="174"/>
      <c r="C343" s="174"/>
      <c r="D343" s="221"/>
      <c r="E343" s="174"/>
      <c r="F343" s="174"/>
      <c r="G343" s="228"/>
      <c r="H343" s="174"/>
      <c r="I343" s="174"/>
      <c r="J343" s="174"/>
      <c r="K343" s="174"/>
      <c r="L343" s="174"/>
      <c r="M343" s="174"/>
      <c r="N343" s="174"/>
      <c r="O343" s="174"/>
      <c r="P343" s="174"/>
      <c r="Q343" s="174"/>
      <c r="R343" s="175"/>
      <c r="S343" s="174"/>
      <c r="T343" s="176"/>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c r="BF343" s="174"/>
      <c r="BG343" s="174"/>
      <c r="BH343" s="174"/>
      <c r="BI343" s="174"/>
      <c r="BJ343" s="174"/>
      <c r="BK343" s="174"/>
      <c r="BL343" s="174"/>
      <c r="BM343" s="174"/>
      <c r="BN343" s="174"/>
      <c r="BO343" s="174"/>
      <c r="BP343" s="174"/>
      <c r="BQ343" s="174"/>
      <c r="BR343" s="174"/>
    </row>
    <row r="344" spans="1:70" s="63" customFormat="1">
      <c r="A344" s="174"/>
      <c r="B344" s="174"/>
      <c r="C344" s="174"/>
      <c r="D344" s="221"/>
      <c r="E344" s="174"/>
      <c r="F344" s="174"/>
      <c r="G344" s="228"/>
      <c r="H344" s="174"/>
      <c r="I344" s="174"/>
      <c r="J344" s="174"/>
      <c r="K344" s="174"/>
      <c r="L344" s="174"/>
      <c r="M344" s="174"/>
      <c r="N344" s="174"/>
      <c r="O344" s="174"/>
      <c r="P344" s="174"/>
      <c r="Q344" s="174"/>
      <c r="R344" s="175"/>
      <c r="S344" s="174"/>
      <c r="T344" s="176"/>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row>
    <row r="345" spans="1:70" s="63" customFormat="1">
      <c r="A345" s="174"/>
      <c r="B345" s="174"/>
      <c r="C345" s="174"/>
      <c r="D345" s="221"/>
      <c r="E345" s="174"/>
      <c r="F345" s="174"/>
      <c r="G345" s="228"/>
      <c r="H345" s="174"/>
      <c r="I345" s="174"/>
      <c r="J345" s="174"/>
      <c r="K345" s="174"/>
      <c r="L345" s="174"/>
      <c r="M345" s="174"/>
      <c r="N345" s="174"/>
      <c r="O345" s="174"/>
      <c r="P345" s="174"/>
      <c r="Q345" s="174"/>
      <c r="R345" s="175"/>
      <c r="S345" s="174"/>
      <c r="T345" s="176"/>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row>
    <row r="346" spans="1:70" s="63" customFormat="1">
      <c r="A346" s="174"/>
      <c r="B346" s="174"/>
      <c r="C346" s="174"/>
      <c r="D346" s="221"/>
      <c r="E346" s="174"/>
      <c r="F346" s="174"/>
      <c r="G346" s="228"/>
      <c r="H346" s="174"/>
      <c r="I346" s="174"/>
      <c r="J346" s="174"/>
      <c r="K346" s="174"/>
      <c r="L346" s="174"/>
      <c r="M346" s="174"/>
      <c r="N346" s="174"/>
      <c r="O346" s="174"/>
      <c r="P346" s="174"/>
      <c r="Q346" s="174"/>
      <c r="R346" s="175"/>
      <c r="S346" s="174"/>
      <c r="T346" s="176"/>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row>
    <row r="347" spans="1:70" s="63" customFormat="1">
      <c r="A347" s="174"/>
      <c r="B347" s="174"/>
      <c r="C347" s="174"/>
      <c r="D347" s="221"/>
      <c r="E347" s="174"/>
      <c r="F347" s="174"/>
      <c r="G347" s="228"/>
      <c r="H347" s="174"/>
      <c r="I347" s="174"/>
      <c r="J347" s="174"/>
      <c r="K347" s="174"/>
      <c r="L347" s="174"/>
      <c r="M347" s="174"/>
      <c r="N347" s="174"/>
      <c r="O347" s="174"/>
      <c r="P347" s="174"/>
      <c r="Q347" s="174"/>
      <c r="R347" s="175"/>
      <c r="S347" s="174"/>
      <c r="T347" s="176"/>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row>
    <row r="348" spans="1:70" s="63" customFormat="1">
      <c r="A348" s="174"/>
      <c r="B348" s="174"/>
      <c r="C348" s="174"/>
      <c r="D348" s="221"/>
      <c r="E348" s="174"/>
      <c r="F348" s="174"/>
      <c r="G348" s="228"/>
      <c r="H348" s="174"/>
      <c r="I348" s="174"/>
      <c r="J348" s="174"/>
      <c r="K348" s="174"/>
      <c r="L348" s="174"/>
      <c r="M348" s="174"/>
      <c r="N348" s="174"/>
      <c r="O348" s="174"/>
      <c r="P348" s="174"/>
      <c r="Q348" s="174"/>
      <c r="R348" s="175"/>
      <c r="S348" s="174"/>
      <c r="T348" s="176"/>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row>
    <row r="349" spans="1:70" s="63" customFormat="1">
      <c r="A349" s="174"/>
      <c r="B349" s="174"/>
      <c r="C349" s="174"/>
      <c r="D349" s="221"/>
      <c r="E349" s="174"/>
      <c r="F349" s="174"/>
      <c r="G349" s="228"/>
      <c r="H349" s="174"/>
      <c r="I349" s="174"/>
      <c r="J349" s="174"/>
      <c r="K349" s="174"/>
      <c r="L349" s="174"/>
      <c r="M349" s="174"/>
      <c r="N349" s="174"/>
      <c r="O349" s="174"/>
      <c r="P349" s="174"/>
      <c r="Q349" s="174"/>
      <c r="R349" s="175"/>
      <c r="S349" s="174"/>
      <c r="T349" s="176"/>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174"/>
      <c r="BG349" s="174"/>
      <c r="BH349" s="174"/>
      <c r="BI349" s="174"/>
      <c r="BJ349" s="174"/>
      <c r="BK349" s="174"/>
      <c r="BL349" s="174"/>
      <c r="BM349" s="174"/>
      <c r="BN349" s="174"/>
      <c r="BO349" s="174"/>
      <c r="BP349" s="174"/>
      <c r="BQ349" s="174"/>
      <c r="BR349" s="174"/>
    </row>
    <row r="350" spans="1:70" s="63" customFormat="1">
      <c r="A350" s="174"/>
      <c r="B350" s="174"/>
      <c r="C350" s="174"/>
      <c r="D350" s="221"/>
      <c r="E350" s="174"/>
      <c r="F350" s="174"/>
      <c r="G350" s="228"/>
      <c r="H350" s="174"/>
      <c r="I350" s="174"/>
      <c r="J350" s="174"/>
      <c r="K350" s="174"/>
      <c r="L350" s="174"/>
      <c r="M350" s="174"/>
      <c r="N350" s="174"/>
      <c r="O350" s="174"/>
      <c r="P350" s="174"/>
      <c r="Q350" s="174"/>
      <c r="R350" s="175"/>
      <c r="S350" s="174"/>
      <c r="T350" s="176"/>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174"/>
      <c r="AZ350" s="174"/>
      <c r="BA350" s="174"/>
      <c r="BB350" s="174"/>
      <c r="BC350" s="174"/>
      <c r="BD350" s="174"/>
      <c r="BE350" s="174"/>
      <c r="BF350" s="174"/>
      <c r="BG350" s="174"/>
      <c r="BH350" s="174"/>
      <c r="BI350" s="174"/>
      <c r="BJ350" s="174"/>
      <c r="BK350" s="174"/>
      <c r="BL350" s="174"/>
      <c r="BM350" s="174"/>
      <c r="BN350" s="174"/>
      <c r="BO350" s="174"/>
      <c r="BP350" s="174"/>
      <c r="BQ350" s="174"/>
      <c r="BR350" s="174"/>
    </row>
    <row r="351" spans="1:70" s="63" customFormat="1">
      <c r="A351" s="174"/>
      <c r="B351" s="174"/>
      <c r="C351" s="174"/>
      <c r="D351" s="221"/>
      <c r="E351" s="174"/>
      <c r="F351" s="174"/>
      <c r="G351" s="228"/>
      <c r="H351" s="174"/>
      <c r="I351" s="174"/>
      <c r="J351" s="174"/>
      <c r="K351" s="174"/>
      <c r="L351" s="174"/>
      <c r="M351" s="174"/>
      <c r="N351" s="174"/>
      <c r="O351" s="174"/>
      <c r="P351" s="174"/>
      <c r="Q351" s="174"/>
      <c r="R351" s="175"/>
      <c r="S351" s="174"/>
      <c r="T351" s="176"/>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row>
    <row r="352" spans="1:70" s="63" customFormat="1">
      <c r="A352" s="174"/>
      <c r="B352" s="174"/>
      <c r="C352" s="174"/>
      <c r="D352" s="221"/>
      <c r="E352" s="174"/>
      <c r="F352" s="174"/>
      <c r="G352" s="228"/>
      <c r="H352" s="174"/>
      <c r="I352" s="174"/>
      <c r="J352" s="174"/>
      <c r="K352" s="174"/>
      <c r="L352" s="174"/>
      <c r="M352" s="174"/>
      <c r="N352" s="174"/>
      <c r="O352" s="174"/>
      <c r="P352" s="174"/>
      <c r="Q352" s="174"/>
      <c r="R352" s="175"/>
      <c r="S352" s="174"/>
      <c r="T352" s="176"/>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c r="BF352" s="174"/>
      <c r="BG352" s="174"/>
      <c r="BH352" s="174"/>
      <c r="BI352" s="174"/>
      <c r="BJ352" s="174"/>
      <c r="BK352" s="174"/>
      <c r="BL352" s="174"/>
      <c r="BM352" s="174"/>
      <c r="BN352" s="174"/>
      <c r="BO352" s="174"/>
      <c r="BP352" s="174"/>
      <c r="BQ352" s="174"/>
      <c r="BR352" s="174"/>
    </row>
    <row r="353" spans="1:70" s="63" customFormat="1">
      <c r="A353" s="174"/>
      <c r="B353" s="174"/>
      <c r="C353" s="174"/>
      <c r="D353" s="221"/>
      <c r="E353" s="174"/>
      <c r="F353" s="174"/>
      <c r="G353" s="228"/>
      <c r="H353" s="174"/>
      <c r="I353" s="174"/>
      <c r="J353" s="174"/>
      <c r="K353" s="174"/>
      <c r="L353" s="174"/>
      <c r="M353" s="174"/>
      <c r="N353" s="174"/>
      <c r="O353" s="174"/>
      <c r="P353" s="174"/>
      <c r="Q353" s="174"/>
      <c r="R353" s="175"/>
      <c r="S353" s="174"/>
      <c r="T353" s="176"/>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4"/>
      <c r="BR353" s="174"/>
    </row>
    <row r="354" spans="1:70" s="63" customFormat="1">
      <c r="A354" s="174"/>
      <c r="B354" s="174"/>
      <c r="C354" s="174"/>
      <c r="D354" s="221"/>
      <c r="E354" s="174"/>
      <c r="F354" s="174"/>
      <c r="G354" s="228"/>
      <c r="H354" s="174"/>
      <c r="I354" s="174"/>
      <c r="J354" s="174"/>
      <c r="K354" s="174"/>
      <c r="L354" s="174"/>
      <c r="M354" s="174"/>
      <c r="N354" s="174"/>
      <c r="O354" s="174"/>
      <c r="P354" s="174"/>
      <c r="Q354" s="174"/>
      <c r="R354" s="175"/>
      <c r="S354" s="174"/>
      <c r="T354" s="176"/>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row>
    <row r="355" spans="1:70" s="63" customFormat="1">
      <c r="A355" s="174"/>
      <c r="B355" s="174"/>
      <c r="C355" s="174"/>
      <c r="D355" s="221"/>
      <c r="E355" s="174"/>
      <c r="F355" s="174"/>
      <c r="G355" s="228"/>
      <c r="H355" s="174"/>
      <c r="I355" s="174"/>
      <c r="J355" s="174"/>
      <c r="K355" s="174"/>
      <c r="L355" s="174"/>
      <c r="M355" s="174"/>
      <c r="N355" s="174"/>
      <c r="O355" s="174"/>
      <c r="P355" s="174"/>
      <c r="Q355" s="174"/>
      <c r="R355" s="175"/>
      <c r="S355" s="174"/>
      <c r="T355" s="176"/>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row>
    <row r="356" spans="1:70" s="63" customFormat="1">
      <c r="A356" s="174"/>
      <c r="B356" s="174"/>
      <c r="C356" s="174"/>
      <c r="D356" s="221"/>
      <c r="E356" s="174"/>
      <c r="F356" s="174"/>
      <c r="G356" s="228"/>
      <c r="H356" s="174"/>
      <c r="I356" s="174"/>
      <c r="J356" s="174"/>
      <c r="K356" s="174"/>
      <c r="L356" s="174"/>
      <c r="M356" s="174"/>
      <c r="N356" s="174"/>
      <c r="O356" s="174"/>
      <c r="P356" s="174"/>
      <c r="Q356" s="174"/>
      <c r="R356" s="175"/>
      <c r="S356" s="174"/>
      <c r="T356" s="176"/>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c r="BJ356" s="174"/>
      <c r="BK356" s="174"/>
      <c r="BL356" s="174"/>
      <c r="BM356" s="174"/>
      <c r="BN356" s="174"/>
      <c r="BO356" s="174"/>
      <c r="BP356" s="174"/>
      <c r="BQ356" s="174"/>
      <c r="BR356" s="174"/>
    </row>
    <row r="357" spans="1:70" s="63" customFormat="1">
      <c r="A357" s="174"/>
      <c r="B357" s="174"/>
      <c r="C357" s="174"/>
      <c r="D357" s="221"/>
      <c r="E357" s="174"/>
      <c r="F357" s="174"/>
      <c r="G357" s="228"/>
      <c r="H357" s="174"/>
      <c r="I357" s="174"/>
      <c r="J357" s="174"/>
      <c r="K357" s="174"/>
      <c r="L357" s="174"/>
      <c r="M357" s="174"/>
      <c r="N357" s="174"/>
      <c r="O357" s="174"/>
      <c r="P357" s="174"/>
      <c r="Q357" s="174"/>
      <c r="R357" s="175"/>
      <c r="S357" s="174"/>
      <c r="T357" s="176"/>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row>
    <row r="358" spans="1:70" s="63" customFormat="1">
      <c r="A358" s="174"/>
      <c r="B358" s="174"/>
      <c r="C358" s="174"/>
      <c r="D358" s="221"/>
      <c r="E358" s="174"/>
      <c r="F358" s="174"/>
      <c r="G358" s="228"/>
      <c r="H358" s="174"/>
      <c r="I358" s="174"/>
      <c r="J358" s="174"/>
      <c r="K358" s="174"/>
      <c r="L358" s="174"/>
      <c r="M358" s="174"/>
      <c r="N358" s="174"/>
      <c r="O358" s="174"/>
      <c r="P358" s="174"/>
      <c r="Q358" s="174"/>
      <c r="R358" s="175"/>
      <c r="S358" s="174"/>
      <c r="T358" s="176"/>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row>
    <row r="359" spans="1:70" s="63" customFormat="1">
      <c r="A359" s="174"/>
      <c r="B359" s="174"/>
      <c r="C359" s="174"/>
      <c r="D359" s="221"/>
      <c r="E359" s="174"/>
      <c r="F359" s="174"/>
      <c r="G359" s="228"/>
      <c r="H359" s="174"/>
      <c r="I359" s="174"/>
      <c r="J359" s="174"/>
      <c r="K359" s="174"/>
      <c r="L359" s="174"/>
      <c r="M359" s="174"/>
      <c r="N359" s="174"/>
      <c r="O359" s="174"/>
      <c r="P359" s="174"/>
      <c r="Q359" s="174"/>
      <c r="R359" s="175"/>
      <c r="S359" s="174"/>
      <c r="T359" s="176"/>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174"/>
      <c r="AZ359" s="174"/>
      <c r="BA359" s="174"/>
      <c r="BB359" s="174"/>
      <c r="BC359" s="174"/>
      <c r="BD359" s="174"/>
      <c r="BE359" s="174"/>
      <c r="BF359" s="174"/>
      <c r="BG359" s="174"/>
      <c r="BH359" s="174"/>
      <c r="BI359" s="174"/>
      <c r="BJ359" s="174"/>
      <c r="BK359" s="174"/>
      <c r="BL359" s="174"/>
      <c r="BM359" s="174"/>
      <c r="BN359" s="174"/>
      <c r="BO359" s="174"/>
      <c r="BP359" s="174"/>
      <c r="BQ359" s="174"/>
      <c r="BR359" s="174"/>
    </row>
    <row r="360" spans="1:70" s="63" customFormat="1">
      <c r="A360" s="174"/>
      <c r="B360" s="174"/>
      <c r="C360" s="174"/>
      <c r="D360" s="221"/>
      <c r="E360" s="174"/>
      <c r="F360" s="174"/>
      <c r="G360" s="228"/>
      <c r="H360" s="174"/>
      <c r="I360" s="174"/>
      <c r="J360" s="174"/>
      <c r="K360" s="174"/>
      <c r="L360" s="174"/>
      <c r="M360" s="174"/>
      <c r="N360" s="174"/>
      <c r="O360" s="174"/>
      <c r="P360" s="174"/>
      <c r="Q360" s="174"/>
      <c r="R360" s="175"/>
      <c r="S360" s="174"/>
      <c r="T360" s="176"/>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row>
    <row r="361" spans="1:70" s="63" customFormat="1">
      <c r="A361" s="174"/>
      <c r="B361" s="174"/>
      <c r="C361" s="174"/>
      <c r="D361" s="221"/>
      <c r="E361" s="174"/>
      <c r="F361" s="174"/>
      <c r="G361" s="228"/>
      <c r="H361" s="174"/>
      <c r="I361" s="174"/>
      <c r="J361" s="174"/>
      <c r="K361" s="174"/>
      <c r="L361" s="174"/>
      <c r="M361" s="174"/>
      <c r="N361" s="174"/>
      <c r="O361" s="174"/>
      <c r="P361" s="174"/>
      <c r="Q361" s="174"/>
      <c r="R361" s="175"/>
      <c r="S361" s="174"/>
      <c r="T361" s="176"/>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174"/>
      <c r="AZ361" s="174"/>
      <c r="BA361" s="174"/>
      <c r="BB361" s="174"/>
      <c r="BC361" s="174"/>
      <c r="BD361" s="174"/>
      <c r="BE361" s="174"/>
      <c r="BF361" s="174"/>
      <c r="BG361" s="174"/>
      <c r="BH361" s="174"/>
      <c r="BI361" s="174"/>
      <c r="BJ361" s="174"/>
      <c r="BK361" s="174"/>
      <c r="BL361" s="174"/>
      <c r="BM361" s="174"/>
      <c r="BN361" s="174"/>
      <c r="BO361" s="174"/>
      <c r="BP361" s="174"/>
      <c r="BQ361" s="174"/>
      <c r="BR361" s="174"/>
    </row>
    <row r="362" spans="1:70" s="63" customFormat="1">
      <c r="A362" s="174"/>
      <c r="B362" s="174"/>
      <c r="C362" s="174"/>
      <c r="D362" s="221"/>
      <c r="E362" s="174"/>
      <c r="F362" s="174"/>
      <c r="G362" s="228"/>
      <c r="H362" s="174"/>
      <c r="I362" s="174"/>
      <c r="J362" s="174"/>
      <c r="K362" s="174"/>
      <c r="L362" s="174"/>
      <c r="M362" s="174"/>
      <c r="N362" s="174"/>
      <c r="O362" s="174"/>
      <c r="P362" s="174"/>
      <c r="Q362" s="174"/>
      <c r="R362" s="175"/>
      <c r="S362" s="174"/>
      <c r="T362" s="176"/>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c r="BF362" s="174"/>
      <c r="BG362" s="174"/>
      <c r="BH362" s="174"/>
      <c r="BI362" s="174"/>
      <c r="BJ362" s="174"/>
      <c r="BK362" s="174"/>
      <c r="BL362" s="174"/>
      <c r="BM362" s="174"/>
      <c r="BN362" s="174"/>
      <c r="BO362" s="174"/>
      <c r="BP362" s="174"/>
      <c r="BQ362" s="174"/>
      <c r="BR362" s="174"/>
    </row>
    <row r="363" spans="1:70" s="63" customFormat="1">
      <c r="A363" s="174"/>
      <c r="B363" s="174"/>
      <c r="C363" s="174"/>
      <c r="D363" s="221"/>
      <c r="E363" s="174"/>
      <c r="F363" s="174"/>
      <c r="G363" s="228"/>
      <c r="H363" s="174"/>
      <c r="I363" s="174"/>
      <c r="J363" s="174"/>
      <c r="K363" s="174"/>
      <c r="L363" s="174"/>
      <c r="M363" s="174"/>
      <c r="N363" s="174"/>
      <c r="O363" s="174"/>
      <c r="P363" s="174"/>
      <c r="Q363" s="174"/>
      <c r="R363" s="175"/>
      <c r="S363" s="174"/>
      <c r="T363" s="176"/>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74"/>
      <c r="BM363" s="174"/>
      <c r="BN363" s="174"/>
      <c r="BO363" s="174"/>
      <c r="BP363" s="174"/>
      <c r="BQ363" s="174"/>
      <c r="BR363" s="174"/>
    </row>
    <row r="364" spans="1:70" s="63" customFormat="1">
      <c r="A364" s="174"/>
      <c r="B364" s="174"/>
      <c r="C364" s="174"/>
      <c r="D364" s="221"/>
      <c r="E364" s="174"/>
      <c r="F364" s="174"/>
      <c r="G364" s="228"/>
      <c r="H364" s="174"/>
      <c r="I364" s="174"/>
      <c r="J364" s="174"/>
      <c r="K364" s="174"/>
      <c r="L364" s="174"/>
      <c r="M364" s="174"/>
      <c r="N364" s="174"/>
      <c r="O364" s="174"/>
      <c r="P364" s="174"/>
      <c r="Q364" s="174"/>
      <c r="R364" s="175"/>
      <c r="S364" s="174"/>
      <c r="T364" s="176"/>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row>
    <row r="365" spans="1:70" s="63" customFormat="1">
      <c r="A365" s="174"/>
      <c r="B365" s="174"/>
      <c r="C365" s="174"/>
      <c r="D365" s="221"/>
      <c r="E365" s="174"/>
      <c r="F365" s="174"/>
      <c r="G365" s="228"/>
      <c r="H365" s="174"/>
      <c r="I365" s="174"/>
      <c r="J365" s="174"/>
      <c r="K365" s="174"/>
      <c r="L365" s="174"/>
      <c r="M365" s="174"/>
      <c r="N365" s="174"/>
      <c r="O365" s="174"/>
      <c r="P365" s="174"/>
      <c r="Q365" s="174"/>
      <c r="R365" s="175"/>
      <c r="S365" s="174"/>
      <c r="T365" s="176"/>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row>
    <row r="366" spans="1:70" s="63" customFormat="1">
      <c r="A366" s="174"/>
      <c r="B366" s="174"/>
      <c r="C366" s="174"/>
      <c r="D366" s="221"/>
      <c r="E366" s="174"/>
      <c r="F366" s="174"/>
      <c r="G366" s="228"/>
      <c r="H366" s="174"/>
      <c r="I366" s="174"/>
      <c r="J366" s="174"/>
      <c r="K366" s="174"/>
      <c r="L366" s="174"/>
      <c r="M366" s="174"/>
      <c r="N366" s="174"/>
      <c r="O366" s="174"/>
      <c r="P366" s="174"/>
      <c r="Q366" s="174"/>
      <c r="R366" s="175"/>
      <c r="S366" s="174"/>
      <c r="T366" s="176"/>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row>
    <row r="367" spans="1:70" s="63" customFormat="1">
      <c r="A367" s="174"/>
      <c r="B367" s="174"/>
      <c r="C367" s="174"/>
      <c r="D367" s="221"/>
      <c r="E367" s="174"/>
      <c r="F367" s="174"/>
      <c r="G367" s="228"/>
      <c r="H367" s="174"/>
      <c r="I367" s="174"/>
      <c r="J367" s="174"/>
      <c r="K367" s="174"/>
      <c r="L367" s="174"/>
      <c r="M367" s="174"/>
      <c r="N367" s="174"/>
      <c r="O367" s="174"/>
      <c r="P367" s="174"/>
      <c r="Q367" s="174"/>
      <c r="R367" s="175"/>
      <c r="S367" s="174"/>
      <c r="T367" s="176"/>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c r="BF367" s="174"/>
      <c r="BG367" s="174"/>
      <c r="BH367" s="174"/>
      <c r="BI367" s="174"/>
      <c r="BJ367" s="174"/>
      <c r="BK367" s="174"/>
      <c r="BL367" s="174"/>
      <c r="BM367" s="174"/>
      <c r="BN367" s="174"/>
      <c r="BO367" s="174"/>
      <c r="BP367" s="174"/>
      <c r="BQ367" s="174"/>
      <c r="BR367" s="174"/>
    </row>
    <row r="368" spans="1:70" s="63" customFormat="1">
      <c r="A368" s="174"/>
      <c r="B368" s="174"/>
      <c r="C368" s="174"/>
      <c r="D368" s="221"/>
      <c r="E368" s="174"/>
      <c r="F368" s="174"/>
      <c r="G368" s="228"/>
      <c r="H368" s="174"/>
      <c r="I368" s="174"/>
      <c r="J368" s="174"/>
      <c r="K368" s="174"/>
      <c r="L368" s="174"/>
      <c r="M368" s="174"/>
      <c r="N368" s="174"/>
      <c r="O368" s="174"/>
      <c r="P368" s="174"/>
      <c r="Q368" s="174"/>
      <c r="R368" s="175"/>
      <c r="S368" s="174"/>
      <c r="T368" s="176"/>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row>
    <row r="369" spans="1:70" s="63" customFormat="1">
      <c r="A369" s="174"/>
      <c r="B369" s="174"/>
      <c r="C369" s="174"/>
      <c r="D369" s="221"/>
      <c r="E369" s="174"/>
      <c r="F369" s="174"/>
      <c r="G369" s="228"/>
      <c r="H369" s="174"/>
      <c r="I369" s="174"/>
      <c r="J369" s="174"/>
      <c r="K369" s="174"/>
      <c r="L369" s="174"/>
      <c r="M369" s="174"/>
      <c r="N369" s="174"/>
      <c r="O369" s="174"/>
      <c r="P369" s="174"/>
      <c r="Q369" s="174"/>
      <c r="R369" s="175"/>
      <c r="S369" s="174"/>
      <c r="T369" s="176"/>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row>
    <row r="370" spans="1:70" s="63" customFormat="1">
      <c r="A370" s="174"/>
      <c r="B370" s="174"/>
      <c r="C370" s="174"/>
      <c r="D370" s="221"/>
      <c r="E370" s="174"/>
      <c r="F370" s="174"/>
      <c r="G370" s="228"/>
      <c r="H370" s="174"/>
      <c r="I370" s="174"/>
      <c r="J370" s="174"/>
      <c r="K370" s="174"/>
      <c r="L370" s="174"/>
      <c r="M370" s="174"/>
      <c r="N370" s="174"/>
      <c r="O370" s="174"/>
      <c r="P370" s="174"/>
      <c r="Q370" s="174"/>
      <c r="R370" s="175"/>
      <c r="S370" s="174"/>
      <c r="T370" s="176"/>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4"/>
      <c r="BJ370" s="174"/>
      <c r="BK370" s="174"/>
      <c r="BL370" s="174"/>
      <c r="BM370" s="174"/>
      <c r="BN370" s="174"/>
      <c r="BO370" s="174"/>
      <c r="BP370" s="174"/>
      <c r="BQ370" s="174"/>
      <c r="BR370" s="174"/>
    </row>
    <row r="371" spans="1:70" s="63" customFormat="1">
      <c r="A371" s="174"/>
      <c r="B371" s="174"/>
      <c r="C371" s="174"/>
      <c r="D371" s="221"/>
      <c r="E371" s="174"/>
      <c r="F371" s="174"/>
      <c r="G371" s="228"/>
      <c r="H371" s="174"/>
      <c r="I371" s="174"/>
      <c r="J371" s="174"/>
      <c r="K371" s="174"/>
      <c r="L371" s="174"/>
      <c r="M371" s="174"/>
      <c r="N371" s="174"/>
      <c r="O371" s="174"/>
      <c r="P371" s="174"/>
      <c r="Q371" s="174"/>
      <c r="R371" s="175"/>
      <c r="S371" s="174"/>
      <c r="T371" s="176"/>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c r="BF371" s="174"/>
      <c r="BG371" s="174"/>
      <c r="BH371" s="174"/>
      <c r="BI371" s="174"/>
      <c r="BJ371" s="174"/>
      <c r="BK371" s="174"/>
      <c r="BL371" s="174"/>
      <c r="BM371" s="174"/>
      <c r="BN371" s="174"/>
      <c r="BO371" s="174"/>
      <c r="BP371" s="174"/>
      <c r="BQ371" s="174"/>
      <c r="BR371" s="174"/>
    </row>
    <row r="372" spans="1:70" s="63" customFormat="1">
      <c r="A372" s="174"/>
      <c r="B372" s="174"/>
      <c r="C372" s="174"/>
      <c r="D372" s="221"/>
      <c r="E372" s="174"/>
      <c r="F372" s="174"/>
      <c r="G372" s="228"/>
      <c r="H372" s="174"/>
      <c r="I372" s="174"/>
      <c r="J372" s="174"/>
      <c r="K372" s="174"/>
      <c r="L372" s="174"/>
      <c r="M372" s="174"/>
      <c r="N372" s="174"/>
      <c r="O372" s="174"/>
      <c r="P372" s="174"/>
      <c r="Q372" s="174"/>
      <c r="R372" s="175"/>
      <c r="S372" s="174"/>
      <c r="T372" s="176"/>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row>
    <row r="373" spans="1:70" s="63" customFormat="1">
      <c r="A373" s="174"/>
      <c r="B373" s="174"/>
      <c r="C373" s="174"/>
      <c r="D373" s="221"/>
      <c r="E373" s="174"/>
      <c r="F373" s="174"/>
      <c r="G373" s="228"/>
      <c r="H373" s="174"/>
      <c r="I373" s="174"/>
      <c r="J373" s="174"/>
      <c r="K373" s="174"/>
      <c r="L373" s="174"/>
      <c r="M373" s="174"/>
      <c r="N373" s="174"/>
      <c r="O373" s="174"/>
      <c r="P373" s="174"/>
      <c r="Q373" s="174"/>
      <c r="R373" s="175"/>
      <c r="S373" s="174"/>
      <c r="T373" s="176"/>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row>
    <row r="374" spans="1:70" s="63" customFormat="1">
      <c r="A374" s="174"/>
      <c r="B374" s="174"/>
      <c r="C374" s="174"/>
      <c r="D374" s="221"/>
      <c r="E374" s="174"/>
      <c r="F374" s="174"/>
      <c r="G374" s="228"/>
      <c r="H374" s="174"/>
      <c r="I374" s="174"/>
      <c r="J374" s="174"/>
      <c r="K374" s="174"/>
      <c r="L374" s="174"/>
      <c r="M374" s="174"/>
      <c r="N374" s="174"/>
      <c r="O374" s="174"/>
      <c r="P374" s="174"/>
      <c r="Q374" s="174"/>
      <c r="R374" s="175"/>
      <c r="S374" s="174"/>
      <c r="T374" s="176"/>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row>
    <row r="375" spans="1:70" s="63" customFormat="1">
      <c r="A375" s="174"/>
      <c r="B375" s="174"/>
      <c r="C375" s="174"/>
      <c r="D375" s="221"/>
      <c r="E375" s="174"/>
      <c r="F375" s="174"/>
      <c r="G375" s="228"/>
      <c r="H375" s="174"/>
      <c r="I375" s="174"/>
      <c r="J375" s="174"/>
      <c r="K375" s="174"/>
      <c r="L375" s="174"/>
      <c r="M375" s="174"/>
      <c r="N375" s="174"/>
      <c r="O375" s="174"/>
      <c r="P375" s="174"/>
      <c r="Q375" s="174"/>
      <c r="R375" s="175"/>
      <c r="S375" s="174"/>
      <c r="T375" s="176"/>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row>
    <row r="376" spans="1:70" s="63" customFormat="1">
      <c r="A376" s="174"/>
      <c r="B376" s="174"/>
      <c r="C376" s="174"/>
      <c r="D376" s="221"/>
      <c r="E376" s="174"/>
      <c r="F376" s="174"/>
      <c r="G376" s="228"/>
      <c r="H376" s="174"/>
      <c r="I376" s="174"/>
      <c r="J376" s="174"/>
      <c r="K376" s="174"/>
      <c r="L376" s="174"/>
      <c r="M376" s="174"/>
      <c r="N376" s="174"/>
      <c r="O376" s="174"/>
      <c r="P376" s="174"/>
      <c r="Q376" s="174"/>
      <c r="R376" s="175"/>
      <c r="S376" s="174"/>
      <c r="T376" s="176"/>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c r="BF376" s="174"/>
      <c r="BG376" s="174"/>
      <c r="BH376" s="174"/>
      <c r="BI376" s="174"/>
      <c r="BJ376" s="174"/>
      <c r="BK376" s="174"/>
      <c r="BL376" s="174"/>
      <c r="BM376" s="174"/>
      <c r="BN376" s="174"/>
      <c r="BO376" s="174"/>
      <c r="BP376" s="174"/>
      <c r="BQ376" s="174"/>
      <c r="BR376" s="174"/>
    </row>
    <row r="377" spans="1:70" s="63" customFormat="1">
      <c r="A377" s="174"/>
      <c r="B377" s="174"/>
      <c r="C377" s="174"/>
      <c r="D377" s="221"/>
      <c r="E377" s="174"/>
      <c r="F377" s="174"/>
      <c r="G377" s="228"/>
      <c r="H377" s="174"/>
      <c r="I377" s="174"/>
      <c r="J377" s="174"/>
      <c r="K377" s="174"/>
      <c r="L377" s="174"/>
      <c r="M377" s="174"/>
      <c r="N377" s="174"/>
      <c r="O377" s="174"/>
      <c r="P377" s="174"/>
      <c r="Q377" s="174"/>
      <c r="R377" s="175"/>
      <c r="S377" s="174"/>
      <c r="T377" s="176"/>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row>
    <row r="378" spans="1:70" s="63" customFormat="1">
      <c r="A378" s="174"/>
      <c r="B378" s="174"/>
      <c r="C378" s="174"/>
      <c r="D378" s="221"/>
      <c r="E378" s="174"/>
      <c r="F378" s="174"/>
      <c r="G378" s="228"/>
      <c r="H378" s="174"/>
      <c r="I378" s="174"/>
      <c r="J378" s="174"/>
      <c r="K378" s="174"/>
      <c r="L378" s="174"/>
      <c r="M378" s="174"/>
      <c r="N378" s="174"/>
      <c r="O378" s="174"/>
      <c r="P378" s="174"/>
      <c r="Q378" s="174"/>
      <c r="R378" s="175"/>
      <c r="S378" s="174"/>
      <c r="T378" s="176"/>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row>
    <row r="379" spans="1:70" s="63" customFormat="1">
      <c r="A379" s="174"/>
      <c r="B379" s="174"/>
      <c r="C379" s="174"/>
      <c r="D379" s="221"/>
      <c r="E379" s="174"/>
      <c r="F379" s="174"/>
      <c r="G379" s="228"/>
      <c r="H379" s="174"/>
      <c r="I379" s="174"/>
      <c r="J379" s="174"/>
      <c r="K379" s="174"/>
      <c r="L379" s="174"/>
      <c r="M379" s="174"/>
      <c r="N379" s="174"/>
      <c r="O379" s="174"/>
      <c r="P379" s="174"/>
      <c r="Q379" s="174"/>
      <c r="R379" s="175"/>
      <c r="S379" s="174"/>
      <c r="T379" s="176"/>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row>
    <row r="380" spans="1:70" s="63" customFormat="1">
      <c r="A380" s="174"/>
      <c r="B380" s="174"/>
      <c r="C380" s="174"/>
      <c r="D380" s="221"/>
      <c r="E380" s="174"/>
      <c r="F380" s="174"/>
      <c r="G380" s="228"/>
      <c r="H380" s="174"/>
      <c r="I380" s="174"/>
      <c r="J380" s="174"/>
      <c r="K380" s="174"/>
      <c r="L380" s="174"/>
      <c r="M380" s="174"/>
      <c r="N380" s="174"/>
      <c r="O380" s="174"/>
      <c r="P380" s="174"/>
      <c r="Q380" s="174"/>
      <c r="R380" s="175"/>
      <c r="S380" s="174"/>
      <c r="T380" s="176"/>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4"/>
      <c r="BJ380" s="174"/>
      <c r="BK380" s="174"/>
      <c r="BL380" s="174"/>
      <c r="BM380" s="174"/>
      <c r="BN380" s="174"/>
      <c r="BO380" s="174"/>
      <c r="BP380" s="174"/>
      <c r="BQ380" s="174"/>
      <c r="BR380" s="174"/>
    </row>
    <row r="381" spans="1:70" s="63" customFormat="1">
      <c r="A381" s="174"/>
      <c r="B381" s="174"/>
      <c r="C381" s="174"/>
      <c r="D381" s="221"/>
      <c r="E381" s="174"/>
      <c r="F381" s="174"/>
      <c r="G381" s="228"/>
      <c r="H381" s="174"/>
      <c r="I381" s="174"/>
      <c r="J381" s="174"/>
      <c r="K381" s="174"/>
      <c r="L381" s="174"/>
      <c r="M381" s="174"/>
      <c r="N381" s="174"/>
      <c r="O381" s="174"/>
      <c r="P381" s="174"/>
      <c r="Q381" s="174"/>
      <c r="R381" s="175"/>
      <c r="S381" s="174"/>
      <c r="T381" s="176"/>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c r="AS381" s="174"/>
      <c r="AT381" s="174"/>
      <c r="AU381" s="174"/>
      <c r="AV381" s="174"/>
      <c r="AW381" s="174"/>
      <c r="AX381" s="174"/>
      <c r="AY381" s="174"/>
      <c r="AZ381" s="174"/>
      <c r="BA381" s="174"/>
      <c r="BB381" s="174"/>
      <c r="BC381" s="174"/>
      <c r="BD381" s="174"/>
      <c r="BE381" s="174"/>
      <c r="BF381" s="174"/>
      <c r="BG381" s="174"/>
      <c r="BH381" s="174"/>
      <c r="BI381" s="174"/>
      <c r="BJ381" s="174"/>
      <c r="BK381" s="174"/>
      <c r="BL381" s="174"/>
      <c r="BM381" s="174"/>
      <c r="BN381" s="174"/>
      <c r="BO381" s="174"/>
      <c r="BP381" s="174"/>
      <c r="BQ381" s="174"/>
      <c r="BR381" s="174"/>
    </row>
    <row r="382" spans="1:70" s="63" customFormat="1">
      <c r="A382" s="174"/>
      <c r="B382" s="174"/>
      <c r="C382" s="174"/>
      <c r="D382" s="221"/>
      <c r="E382" s="174"/>
      <c r="F382" s="174"/>
      <c r="G382" s="228"/>
      <c r="H382" s="174"/>
      <c r="I382" s="174"/>
      <c r="J382" s="174"/>
      <c r="K382" s="174"/>
      <c r="L382" s="174"/>
      <c r="M382" s="174"/>
      <c r="N382" s="174"/>
      <c r="O382" s="174"/>
      <c r="P382" s="174"/>
      <c r="Q382" s="174"/>
      <c r="R382" s="175"/>
      <c r="S382" s="174"/>
      <c r="T382" s="176"/>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row>
    <row r="383" spans="1:70" s="63" customFormat="1">
      <c r="A383" s="174"/>
      <c r="B383" s="174"/>
      <c r="C383" s="174"/>
      <c r="D383" s="221"/>
      <c r="E383" s="174"/>
      <c r="F383" s="174"/>
      <c r="G383" s="228"/>
      <c r="H383" s="174"/>
      <c r="I383" s="174"/>
      <c r="J383" s="174"/>
      <c r="K383" s="174"/>
      <c r="L383" s="174"/>
      <c r="M383" s="174"/>
      <c r="N383" s="174"/>
      <c r="O383" s="174"/>
      <c r="P383" s="174"/>
      <c r="Q383" s="174"/>
      <c r="R383" s="175"/>
      <c r="S383" s="174"/>
      <c r="T383" s="176"/>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c r="AS383" s="174"/>
      <c r="AT383" s="174"/>
      <c r="AU383" s="174"/>
      <c r="AV383" s="174"/>
      <c r="AW383" s="174"/>
      <c r="AX383" s="174"/>
      <c r="AY383" s="174"/>
      <c r="AZ383" s="174"/>
      <c r="BA383" s="174"/>
      <c r="BB383" s="174"/>
      <c r="BC383" s="174"/>
      <c r="BD383" s="174"/>
      <c r="BE383" s="174"/>
      <c r="BF383" s="174"/>
      <c r="BG383" s="174"/>
      <c r="BH383" s="174"/>
      <c r="BI383" s="174"/>
      <c r="BJ383" s="174"/>
      <c r="BK383" s="174"/>
      <c r="BL383" s="174"/>
      <c r="BM383" s="174"/>
      <c r="BN383" s="174"/>
      <c r="BO383" s="174"/>
      <c r="BP383" s="174"/>
      <c r="BQ383" s="174"/>
      <c r="BR383" s="174"/>
    </row>
    <row r="384" spans="1:70" s="63" customFormat="1">
      <c r="A384" s="174"/>
      <c r="B384" s="174"/>
      <c r="C384" s="174"/>
      <c r="D384" s="221"/>
      <c r="E384" s="174"/>
      <c r="F384" s="174"/>
      <c r="G384" s="228"/>
      <c r="H384" s="174"/>
      <c r="I384" s="174"/>
      <c r="J384" s="174"/>
      <c r="K384" s="174"/>
      <c r="L384" s="174"/>
      <c r="M384" s="174"/>
      <c r="N384" s="174"/>
      <c r="O384" s="174"/>
      <c r="P384" s="174"/>
      <c r="Q384" s="174"/>
      <c r="R384" s="175"/>
      <c r="S384" s="174"/>
      <c r="T384" s="176"/>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row>
    <row r="385" spans="1:70" s="63" customFormat="1">
      <c r="A385" s="174"/>
      <c r="B385" s="174"/>
      <c r="C385" s="174"/>
      <c r="D385" s="221"/>
      <c r="E385" s="174"/>
      <c r="F385" s="174"/>
      <c r="G385" s="228"/>
      <c r="H385" s="174"/>
      <c r="I385" s="174"/>
      <c r="J385" s="174"/>
      <c r="K385" s="174"/>
      <c r="L385" s="174"/>
      <c r="M385" s="174"/>
      <c r="N385" s="174"/>
      <c r="O385" s="174"/>
      <c r="P385" s="174"/>
      <c r="Q385" s="174"/>
      <c r="R385" s="175"/>
      <c r="S385" s="174"/>
      <c r="T385" s="176"/>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row>
    <row r="386" spans="1:70" s="63" customFormat="1">
      <c r="A386" s="174"/>
      <c r="B386" s="174"/>
      <c r="C386" s="174"/>
      <c r="D386" s="221"/>
      <c r="E386" s="174"/>
      <c r="F386" s="174"/>
      <c r="G386" s="228"/>
      <c r="H386" s="174"/>
      <c r="I386" s="174"/>
      <c r="J386" s="174"/>
      <c r="K386" s="174"/>
      <c r="L386" s="174"/>
      <c r="M386" s="174"/>
      <c r="N386" s="174"/>
      <c r="O386" s="174"/>
      <c r="P386" s="174"/>
      <c r="Q386" s="174"/>
      <c r="R386" s="175"/>
      <c r="S386" s="174"/>
      <c r="T386" s="176"/>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c r="BF386" s="174"/>
      <c r="BG386" s="174"/>
      <c r="BH386" s="174"/>
      <c r="BI386" s="174"/>
      <c r="BJ386" s="174"/>
      <c r="BK386" s="174"/>
      <c r="BL386" s="174"/>
      <c r="BM386" s="174"/>
      <c r="BN386" s="174"/>
      <c r="BO386" s="174"/>
      <c r="BP386" s="174"/>
      <c r="BQ386" s="174"/>
      <c r="BR386" s="174"/>
    </row>
    <row r="387" spans="1:70" s="63" customFormat="1">
      <c r="A387" s="174"/>
      <c r="B387" s="174"/>
      <c r="C387" s="174"/>
      <c r="D387" s="221"/>
      <c r="E387" s="174"/>
      <c r="F387" s="174"/>
      <c r="G387" s="228"/>
      <c r="H387" s="174"/>
      <c r="I387" s="174"/>
      <c r="J387" s="174"/>
      <c r="K387" s="174"/>
      <c r="L387" s="174"/>
      <c r="M387" s="174"/>
      <c r="N387" s="174"/>
      <c r="O387" s="174"/>
      <c r="P387" s="174"/>
      <c r="Q387" s="174"/>
      <c r="R387" s="175"/>
      <c r="S387" s="174"/>
      <c r="T387" s="176"/>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row>
    <row r="388" spans="1:70" s="63" customFormat="1">
      <c r="A388" s="174"/>
      <c r="B388" s="174"/>
      <c r="C388" s="174"/>
      <c r="D388" s="221"/>
      <c r="E388" s="174"/>
      <c r="F388" s="174"/>
      <c r="G388" s="228"/>
      <c r="H388" s="174"/>
      <c r="I388" s="174"/>
      <c r="J388" s="174"/>
      <c r="K388" s="174"/>
      <c r="L388" s="174"/>
      <c r="M388" s="174"/>
      <c r="N388" s="174"/>
      <c r="O388" s="174"/>
      <c r="P388" s="174"/>
      <c r="Q388" s="174"/>
      <c r="R388" s="175"/>
      <c r="S388" s="174"/>
      <c r="T388" s="176"/>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c r="BF388" s="174"/>
      <c r="BG388" s="174"/>
      <c r="BH388" s="174"/>
      <c r="BI388" s="174"/>
      <c r="BJ388" s="174"/>
      <c r="BK388" s="174"/>
      <c r="BL388" s="174"/>
      <c r="BM388" s="174"/>
      <c r="BN388" s="174"/>
      <c r="BO388" s="174"/>
      <c r="BP388" s="174"/>
      <c r="BQ388" s="174"/>
      <c r="BR388" s="174"/>
    </row>
    <row r="389" spans="1:70" s="63" customFormat="1">
      <c r="A389" s="174"/>
      <c r="B389" s="174"/>
      <c r="C389" s="174"/>
      <c r="D389" s="221"/>
      <c r="E389" s="174"/>
      <c r="F389" s="174"/>
      <c r="G389" s="228"/>
      <c r="H389" s="174"/>
      <c r="I389" s="174"/>
      <c r="J389" s="174"/>
      <c r="K389" s="174"/>
      <c r="L389" s="174"/>
      <c r="M389" s="174"/>
      <c r="N389" s="174"/>
      <c r="O389" s="174"/>
      <c r="P389" s="174"/>
      <c r="Q389" s="174"/>
      <c r="R389" s="175"/>
      <c r="S389" s="174"/>
      <c r="T389" s="176"/>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row>
    <row r="390" spans="1:70" s="63" customFormat="1">
      <c r="A390" s="174"/>
      <c r="B390" s="174"/>
      <c r="C390" s="174"/>
      <c r="D390" s="221"/>
      <c r="E390" s="174"/>
      <c r="F390" s="174"/>
      <c r="G390" s="228"/>
      <c r="H390" s="174"/>
      <c r="I390" s="174"/>
      <c r="J390" s="174"/>
      <c r="K390" s="174"/>
      <c r="L390" s="174"/>
      <c r="M390" s="174"/>
      <c r="N390" s="174"/>
      <c r="O390" s="174"/>
      <c r="P390" s="174"/>
      <c r="Q390" s="174"/>
      <c r="R390" s="175"/>
      <c r="S390" s="174"/>
      <c r="T390" s="176"/>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row>
    <row r="391" spans="1:70" s="63" customFormat="1">
      <c r="A391" s="174"/>
      <c r="B391" s="174"/>
      <c r="C391" s="174"/>
      <c r="D391" s="221"/>
      <c r="E391" s="174"/>
      <c r="F391" s="174"/>
      <c r="G391" s="228"/>
      <c r="H391" s="174"/>
      <c r="I391" s="174"/>
      <c r="J391" s="174"/>
      <c r="K391" s="174"/>
      <c r="L391" s="174"/>
      <c r="M391" s="174"/>
      <c r="N391" s="174"/>
      <c r="O391" s="174"/>
      <c r="P391" s="174"/>
      <c r="Q391" s="174"/>
      <c r="R391" s="175"/>
      <c r="S391" s="174"/>
      <c r="T391" s="176"/>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row>
    <row r="392" spans="1:70" s="63" customFormat="1">
      <c r="A392" s="174"/>
      <c r="B392" s="174"/>
      <c r="C392" s="174"/>
      <c r="D392" s="221"/>
      <c r="E392" s="174"/>
      <c r="F392" s="174"/>
      <c r="G392" s="228"/>
      <c r="H392" s="174"/>
      <c r="I392" s="174"/>
      <c r="J392" s="174"/>
      <c r="K392" s="174"/>
      <c r="L392" s="174"/>
      <c r="M392" s="174"/>
      <c r="N392" s="174"/>
      <c r="O392" s="174"/>
      <c r="P392" s="174"/>
      <c r="Q392" s="174"/>
      <c r="R392" s="175"/>
      <c r="S392" s="174"/>
      <c r="T392" s="176"/>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row>
    <row r="393" spans="1:70" s="63" customFormat="1">
      <c r="A393" s="174"/>
      <c r="B393" s="174"/>
      <c r="C393" s="174"/>
      <c r="D393" s="221"/>
      <c r="E393" s="174"/>
      <c r="F393" s="174"/>
      <c r="G393" s="228"/>
      <c r="H393" s="174"/>
      <c r="I393" s="174"/>
      <c r="J393" s="174"/>
      <c r="K393" s="174"/>
      <c r="L393" s="174"/>
      <c r="M393" s="174"/>
      <c r="N393" s="174"/>
      <c r="O393" s="174"/>
      <c r="P393" s="174"/>
      <c r="Q393" s="174"/>
      <c r="R393" s="175"/>
      <c r="S393" s="174"/>
      <c r="T393" s="176"/>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row>
    <row r="394" spans="1:70" s="63" customFormat="1">
      <c r="A394" s="174"/>
      <c r="B394" s="174"/>
      <c r="C394" s="174"/>
      <c r="D394" s="221"/>
      <c r="E394" s="174"/>
      <c r="F394" s="174"/>
      <c r="G394" s="228"/>
      <c r="H394" s="174"/>
      <c r="I394" s="174"/>
      <c r="J394" s="174"/>
      <c r="K394" s="174"/>
      <c r="L394" s="174"/>
      <c r="M394" s="174"/>
      <c r="N394" s="174"/>
      <c r="O394" s="174"/>
      <c r="P394" s="174"/>
      <c r="Q394" s="174"/>
      <c r="R394" s="175"/>
      <c r="S394" s="174"/>
      <c r="T394" s="176"/>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row>
    <row r="395" spans="1:70" s="63" customFormat="1">
      <c r="A395" s="174"/>
      <c r="B395" s="174"/>
      <c r="C395" s="174"/>
      <c r="D395" s="221"/>
      <c r="E395" s="174"/>
      <c r="F395" s="174"/>
      <c r="G395" s="228"/>
      <c r="H395" s="174"/>
      <c r="I395" s="174"/>
      <c r="J395" s="174"/>
      <c r="K395" s="174"/>
      <c r="L395" s="174"/>
      <c r="M395" s="174"/>
      <c r="N395" s="174"/>
      <c r="O395" s="174"/>
      <c r="P395" s="174"/>
      <c r="Q395" s="174"/>
      <c r="R395" s="175"/>
      <c r="S395" s="174"/>
      <c r="T395" s="176"/>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c r="AS395" s="174"/>
      <c r="AT395" s="174"/>
      <c r="AU395" s="174"/>
      <c r="AV395" s="174"/>
      <c r="AW395" s="174"/>
      <c r="AX395" s="174"/>
      <c r="AY395" s="174"/>
      <c r="AZ395" s="174"/>
      <c r="BA395" s="174"/>
      <c r="BB395" s="174"/>
      <c r="BC395" s="174"/>
      <c r="BD395" s="174"/>
      <c r="BE395" s="174"/>
      <c r="BF395" s="174"/>
      <c r="BG395" s="174"/>
      <c r="BH395" s="174"/>
      <c r="BI395" s="174"/>
      <c r="BJ395" s="174"/>
      <c r="BK395" s="174"/>
      <c r="BL395" s="174"/>
      <c r="BM395" s="174"/>
      <c r="BN395" s="174"/>
      <c r="BO395" s="174"/>
      <c r="BP395" s="174"/>
      <c r="BQ395" s="174"/>
      <c r="BR395" s="174"/>
    </row>
    <row r="396" spans="1:70" s="63" customFormat="1">
      <c r="A396" s="174"/>
      <c r="B396" s="174"/>
      <c r="C396" s="174"/>
      <c r="D396" s="221"/>
      <c r="E396" s="174"/>
      <c r="F396" s="174"/>
      <c r="G396" s="228"/>
      <c r="H396" s="174"/>
      <c r="I396" s="174"/>
      <c r="J396" s="174"/>
      <c r="K396" s="174"/>
      <c r="L396" s="174"/>
      <c r="M396" s="174"/>
      <c r="N396" s="174"/>
      <c r="O396" s="174"/>
      <c r="P396" s="174"/>
      <c r="Q396" s="174"/>
      <c r="R396" s="175"/>
      <c r="S396" s="174"/>
      <c r="T396" s="176"/>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row>
    <row r="397" spans="1:70" s="63" customFormat="1">
      <c r="A397" s="174"/>
      <c r="B397" s="174"/>
      <c r="C397" s="174"/>
      <c r="D397" s="221"/>
      <c r="E397" s="174"/>
      <c r="F397" s="174"/>
      <c r="G397" s="228"/>
      <c r="H397" s="174"/>
      <c r="I397" s="174"/>
      <c r="J397" s="174"/>
      <c r="K397" s="174"/>
      <c r="L397" s="174"/>
      <c r="M397" s="174"/>
      <c r="N397" s="174"/>
      <c r="O397" s="174"/>
      <c r="P397" s="174"/>
      <c r="Q397" s="174"/>
      <c r="R397" s="175"/>
      <c r="S397" s="174"/>
      <c r="T397" s="176"/>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row>
    <row r="398" spans="1:70" s="63" customFormat="1">
      <c r="A398" s="174"/>
      <c r="B398" s="174"/>
      <c r="C398" s="174"/>
      <c r="D398" s="221"/>
      <c r="E398" s="174"/>
      <c r="F398" s="174"/>
      <c r="G398" s="228"/>
      <c r="H398" s="174"/>
      <c r="I398" s="174"/>
      <c r="J398" s="174"/>
      <c r="K398" s="174"/>
      <c r="L398" s="174"/>
      <c r="M398" s="174"/>
      <c r="N398" s="174"/>
      <c r="O398" s="174"/>
      <c r="P398" s="174"/>
      <c r="Q398" s="174"/>
      <c r="R398" s="175"/>
      <c r="S398" s="174"/>
      <c r="T398" s="176"/>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4"/>
      <c r="BJ398" s="174"/>
      <c r="BK398" s="174"/>
      <c r="BL398" s="174"/>
      <c r="BM398" s="174"/>
      <c r="BN398" s="174"/>
      <c r="BO398" s="174"/>
      <c r="BP398" s="174"/>
      <c r="BQ398" s="174"/>
      <c r="BR398" s="174"/>
    </row>
    <row r="399" spans="1:70" s="63" customFormat="1">
      <c r="A399" s="174"/>
      <c r="B399" s="174"/>
      <c r="C399" s="174"/>
      <c r="D399" s="221"/>
      <c r="E399" s="174"/>
      <c r="F399" s="174"/>
      <c r="G399" s="228"/>
      <c r="H399" s="174"/>
      <c r="I399" s="174"/>
      <c r="J399" s="174"/>
      <c r="K399" s="174"/>
      <c r="L399" s="174"/>
      <c r="M399" s="174"/>
      <c r="N399" s="174"/>
      <c r="O399" s="174"/>
      <c r="P399" s="174"/>
      <c r="Q399" s="174"/>
      <c r="R399" s="175"/>
      <c r="S399" s="174"/>
      <c r="T399" s="176"/>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row>
    <row r="400" spans="1:70" s="63" customFormat="1">
      <c r="A400" s="174"/>
      <c r="B400" s="174"/>
      <c r="C400" s="174"/>
      <c r="D400" s="221"/>
      <c r="E400" s="174"/>
      <c r="F400" s="174"/>
      <c r="G400" s="228"/>
      <c r="H400" s="174"/>
      <c r="I400" s="174"/>
      <c r="J400" s="174"/>
      <c r="K400" s="174"/>
      <c r="L400" s="174"/>
      <c r="M400" s="174"/>
      <c r="N400" s="174"/>
      <c r="O400" s="174"/>
      <c r="P400" s="174"/>
      <c r="Q400" s="174"/>
      <c r="R400" s="175"/>
      <c r="S400" s="174"/>
      <c r="T400" s="176"/>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c r="BF400" s="174"/>
      <c r="BG400" s="174"/>
      <c r="BH400" s="174"/>
      <c r="BI400" s="174"/>
      <c r="BJ400" s="174"/>
      <c r="BK400" s="174"/>
      <c r="BL400" s="174"/>
      <c r="BM400" s="174"/>
      <c r="BN400" s="174"/>
      <c r="BO400" s="174"/>
      <c r="BP400" s="174"/>
      <c r="BQ400" s="174"/>
      <c r="BR400" s="174"/>
    </row>
    <row r="401" spans="1:70" s="63" customFormat="1">
      <c r="A401" s="174"/>
      <c r="B401" s="174"/>
      <c r="C401" s="174"/>
      <c r="D401" s="221"/>
      <c r="E401" s="174"/>
      <c r="F401" s="174"/>
      <c r="G401" s="228"/>
      <c r="H401" s="174"/>
      <c r="I401" s="174"/>
      <c r="J401" s="174"/>
      <c r="K401" s="174"/>
      <c r="L401" s="174"/>
      <c r="M401" s="174"/>
      <c r="N401" s="174"/>
      <c r="O401" s="174"/>
      <c r="P401" s="174"/>
      <c r="Q401" s="174"/>
      <c r="R401" s="175"/>
      <c r="S401" s="174"/>
      <c r="T401" s="176"/>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c r="AS401" s="174"/>
      <c r="AT401" s="174"/>
      <c r="AU401" s="174"/>
      <c r="AV401" s="174"/>
      <c r="AW401" s="174"/>
      <c r="AX401" s="174"/>
      <c r="AY401" s="174"/>
      <c r="AZ401" s="174"/>
      <c r="BA401" s="174"/>
      <c r="BB401" s="174"/>
      <c r="BC401" s="174"/>
      <c r="BD401" s="174"/>
      <c r="BE401" s="174"/>
      <c r="BF401" s="174"/>
      <c r="BG401" s="174"/>
      <c r="BH401" s="174"/>
      <c r="BI401" s="174"/>
      <c r="BJ401" s="174"/>
      <c r="BK401" s="174"/>
      <c r="BL401" s="174"/>
      <c r="BM401" s="174"/>
      <c r="BN401" s="174"/>
      <c r="BO401" s="174"/>
      <c r="BP401" s="174"/>
      <c r="BQ401" s="174"/>
      <c r="BR401" s="174"/>
    </row>
    <row r="402" spans="1:70" s="63" customFormat="1">
      <c r="A402" s="174"/>
      <c r="B402" s="174"/>
      <c r="C402" s="174"/>
      <c r="D402" s="221"/>
      <c r="E402" s="174"/>
      <c r="F402" s="174"/>
      <c r="G402" s="228"/>
      <c r="H402" s="174"/>
      <c r="I402" s="174"/>
      <c r="J402" s="174"/>
      <c r="K402" s="174"/>
      <c r="L402" s="174"/>
      <c r="M402" s="174"/>
      <c r="N402" s="174"/>
      <c r="O402" s="174"/>
      <c r="P402" s="174"/>
      <c r="Q402" s="174"/>
      <c r="R402" s="175"/>
      <c r="S402" s="174"/>
      <c r="T402" s="176"/>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row>
    <row r="403" spans="1:70" s="63" customFormat="1">
      <c r="A403" s="174"/>
      <c r="B403" s="174"/>
      <c r="C403" s="174"/>
      <c r="D403" s="221"/>
      <c r="E403" s="174"/>
      <c r="F403" s="174"/>
      <c r="G403" s="228"/>
      <c r="H403" s="174"/>
      <c r="I403" s="174"/>
      <c r="J403" s="174"/>
      <c r="K403" s="174"/>
      <c r="L403" s="174"/>
      <c r="M403" s="174"/>
      <c r="N403" s="174"/>
      <c r="O403" s="174"/>
      <c r="P403" s="174"/>
      <c r="Q403" s="174"/>
      <c r="R403" s="175"/>
      <c r="S403" s="174"/>
      <c r="T403" s="176"/>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c r="AS403" s="174"/>
      <c r="AT403" s="174"/>
      <c r="AU403" s="174"/>
      <c r="AV403" s="174"/>
      <c r="AW403" s="174"/>
      <c r="AX403" s="174"/>
      <c r="AY403" s="174"/>
      <c r="AZ403" s="174"/>
      <c r="BA403" s="174"/>
      <c r="BB403" s="174"/>
      <c r="BC403" s="174"/>
      <c r="BD403" s="174"/>
      <c r="BE403" s="174"/>
      <c r="BF403" s="174"/>
      <c r="BG403" s="174"/>
      <c r="BH403" s="174"/>
      <c r="BI403" s="174"/>
      <c r="BJ403" s="174"/>
      <c r="BK403" s="174"/>
      <c r="BL403" s="174"/>
      <c r="BM403" s="174"/>
      <c r="BN403" s="174"/>
      <c r="BO403" s="174"/>
      <c r="BP403" s="174"/>
      <c r="BQ403" s="174"/>
      <c r="BR403" s="174"/>
    </row>
    <row r="404" spans="1:70" s="63" customFormat="1">
      <c r="A404" s="174"/>
      <c r="B404" s="174"/>
      <c r="C404" s="174"/>
      <c r="D404" s="221"/>
      <c r="E404" s="174"/>
      <c r="F404" s="174"/>
      <c r="G404" s="228"/>
      <c r="H404" s="174"/>
      <c r="I404" s="174"/>
      <c r="J404" s="174"/>
      <c r="K404" s="174"/>
      <c r="L404" s="174"/>
      <c r="M404" s="174"/>
      <c r="N404" s="174"/>
      <c r="O404" s="174"/>
      <c r="P404" s="174"/>
      <c r="Q404" s="174"/>
      <c r="R404" s="175"/>
      <c r="S404" s="174"/>
      <c r="T404" s="176"/>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row>
    <row r="405" spans="1:70" s="63" customFormat="1">
      <c r="A405" s="174"/>
      <c r="B405" s="174"/>
      <c r="C405" s="174"/>
      <c r="D405" s="221"/>
      <c r="E405" s="174"/>
      <c r="F405" s="174"/>
      <c r="G405" s="228"/>
      <c r="H405" s="174"/>
      <c r="I405" s="174"/>
      <c r="J405" s="174"/>
      <c r="K405" s="174"/>
      <c r="L405" s="174"/>
      <c r="M405" s="174"/>
      <c r="N405" s="174"/>
      <c r="O405" s="174"/>
      <c r="P405" s="174"/>
      <c r="Q405" s="174"/>
      <c r="R405" s="175"/>
      <c r="S405" s="174"/>
      <c r="T405" s="176"/>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row>
    <row r="406" spans="1:70" s="63" customFormat="1">
      <c r="A406" s="174"/>
      <c r="B406" s="174"/>
      <c r="C406" s="174"/>
      <c r="D406" s="221"/>
      <c r="E406" s="174"/>
      <c r="F406" s="174"/>
      <c r="G406" s="228"/>
      <c r="H406" s="174"/>
      <c r="I406" s="174"/>
      <c r="J406" s="174"/>
      <c r="K406" s="174"/>
      <c r="L406" s="174"/>
      <c r="M406" s="174"/>
      <c r="N406" s="174"/>
      <c r="O406" s="174"/>
      <c r="P406" s="174"/>
      <c r="Q406" s="174"/>
      <c r="R406" s="175"/>
      <c r="S406" s="174"/>
      <c r="T406" s="176"/>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row>
    <row r="407" spans="1:70" s="63" customFormat="1">
      <c r="A407" s="174"/>
      <c r="B407" s="174"/>
      <c r="C407" s="174"/>
      <c r="D407" s="221"/>
      <c r="E407" s="174"/>
      <c r="F407" s="174"/>
      <c r="G407" s="228"/>
      <c r="H407" s="174"/>
      <c r="I407" s="174"/>
      <c r="J407" s="174"/>
      <c r="K407" s="174"/>
      <c r="L407" s="174"/>
      <c r="M407" s="174"/>
      <c r="N407" s="174"/>
      <c r="O407" s="174"/>
      <c r="P407" s="174"/>
      <c r="Q407" s="174"/>
      <c r="R407" s="175"/>
      <c r="S407" s="174"/>
      <c r="T407" s="176"/>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c r="AS407" s="174"/>
      <c r="AT407" s="174"/>
      <c r="AU407" s="174"/>
      <c r="AV407" s="174"/>
      <c r="AW407" s="174"/>
      <c r="AX407" s="174"/>
      <c r="AY407" s="174"/>
      <c r="AZ407" s="174"/>
      <c r="BA407" s="174"/>
      <c r="BB407" s="174"/>
      <c r="BC407" s="174"/>
      <c r="BD407" s="174"/>
      <c r="BE407" s="174"/>
      <c r="BF407" s="174"/>
      <c r="BG407" s="174"/>
      <c r="BH407" s="174"/>
      <c r="BI407" s="174"/>
      <c r="BJ407" s="174"/>
      <c r="BK407" s="174"/>
      <c r="BL407" s="174"/>
      <c r="BM407" s="174"/>
      <c r="BN407" s="174"/>
      <c r="BO407" s="174"/>
      <c r="BP407" s="174"/>
      <c r="BQ407" s="174"/>
      <c r="BR407" s="174"/>
    </row>
    <row r="408" spans="1:70" s="63" customFormat="1">
      <c r="A408" s="174"/>
      <c r="B408" s="174"/>
      <c r="C408" s="174"/>
      <c r="D408" s="221"/>
      <c r="E408" s="174"/>
      <c r="F408" s="174"/>
      <c r="G408" s="228"/>
      <c r="H408" s="174"/>
      <c r="I408" s="174"/>
      <c r="J408" s="174"/>
      <c r="K408" s="174"/>
      <c r="L408" s="174"/>
      <c r="M408" s="174"/>
      <c r="N408" s="174"/>
      <c r="O408" s="174"/>
      <c r="P408" s="174"/>
      <c r="Q408" s="174"/>
      <c r="R408" s="175"/>
      <c r="S408" s="174"/>
      <c r="T408" s="176"/>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row>
    <row r="409" spans="1:70" s="63" customFormat="1">
      <c r="A409" s="174"/>
      <c r="B409" s="174"/>
      <c r="C409" s="174"/>
      <c r="D409" s="221"/>
      <c r="E409" s="174"/>
      <c r="F409" s="174"/>
      <c r="G409" s="228"/>
      <c r="H409" s="174"/>
      <c r="I409" s="174"/>
      <c r="J409" s="174"/>
      <c r="K409" s="174"/>
      <c r="L409" s="174"/>
      <c r="M409" s="174"/>
      <c r="N409" s="174"/>
      <c r="O409" s="174"/>
      <c r="P409" s="174"/>
      <c r="Q409" s="174"/>
      <c r="R409" s="175"/>
      <c r="S409" s="174"/>
      <c r="T409" s="176"/>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c r="BF409" s="174"/>
      <c r="BG409" s="174"/>
      <c r="BH409" s="174"/>
      <c r="BI409" s="174"/>
      <c r="BJ409" s="174"/>
      <c r="BK409" s="174"/>
      <c r="BL409" s="174"/>
      <c r="BM409" s="174"/>
      <c r="BN409" s="174"/>
      <c r="BO409" s="174"/>
      <c r="BP409" s="174"/>
      <c r="BQ409" s="174"/>
      <c r="BR409" s="174"/>
    </row>
    <row r="410" spans="1:70" s="63" customFormat="1">
      <c r="A410" s="174"/>
      <c r="B410" s="174"/>
      <c r="C410" s="174"/>
      <c r="D410" s="221"/>
      <c r="E410" s="174"/>
      <c r="F410" s="174"/>
      <c r="G410" s="228"/>
      <c r="H410" s="174"/>
      <c r="I410" s="174"/>
      <c r="J410" s="174"/>
      <c r="K410" s="174"/>
      <c r="L410" s="174"/>
      <c r="M410" s="174"/>
      <c r="N410" s="174"/>
      <c r="O410" s="174"/>
      <c r="P410" s="174"/>
      <c r="Q410" s="174"/>
      <c r="R410" s="175"/>
      <c r="S410" s="174"/>
      <c r="T410" s="176"/>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4"/>
      <c r="BJ410" s="174"/>
      <c r="BK410" s="174"/>
      <c r="BL410" s="174"/>
      <c r="BM410" s="174"/>
      <c r="BN410" s="174"/>
      <c r="BO410" s="174"/>
      <c r="BP410" s="174"/>
      <c r="BQ410" s="174"/>
      <c r="BR410" s="174"/>
    </row>
    <row r="411" spans="1:70" s="63" customFormat="1">
      <c r="A411" s="174"/>
      <c r="B411" s="174"/>
      <c r="C411" s="174"/>
      <c r="D411" s="221"/>
      <c r="E411" s="174"/>
      <c r="F411" s="174"/>
      <c r="G411" s="228"/>
      <c r="H411" s="174"/>
      <c r="I411" s="174"/>
      <c r="J411" s="174"/>
      <c r="K411" s="174"/>
      <c r="L411" s="174"/>
      <c r="M411" s="174"/>
      <c r="N411" s="174"/>
      <c r="O411" s="174"/>
      <c r="P411" s="174"/>
      <c r="Q411" s="174"/>
      <c r="R411" s="175"/>
      <c r="S411" s="174"/>
      <c r="T411" s="176"/>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row>
    <row r="412" spans="1:70" s="63" customFormat="1">
      <c r="A412" s="174"/>
      <c r="B412" s="174"/>
      <c r="C412" s="174"/>
      <c r="D412" s="221"/>
      <c r="E412" s="174"/>
      <c r="F412" s="174"/>
      <c r="G412" s="228"/>
      <c r="H412" s="174"/>
      <c r="I412" s="174"/>
      <c r="J412" s="174"/>
      <c r="K412" s="174"/>
      <c r="L412" s="174"/>
      <c r="M412" s="174"/>
      <c r="N412" s="174"/>
      <c r="O412" s="174"/>
      <c r="P412" s="174"/>
      <c r="Q412" s="174"/>
      <c r="R412" s="175"/>
      <c r="S412" s="174"/>
      <c r="T412" s="176"/>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c r="AS412" s="174"/>
      <c r="AT412" s="174"/>
      <c r="AU412" s="174"/>
      <c r="AV412" s="174"/>
      <c r="AW412" s="174"/>
      <c r="AX412" s="174"/>
      <c r="AY412" s="174"/>
      <c r="AZ412" s="174"/>
      <c r="BA412" s="174"/>
      <c r="BB412" s="174"/>
      <c r="BC412" s="174"/>
      <c r="BD412" s="174"/>
      <c r="BE412" s="174"/>
      <c r="BF412" s="174"/>
      <c r="BG412" s="174"/>
      <c r="BH412" s="174"/>
      <c r="BI412" s="174"/>
      <c r="BJ412" s="174"/>
      <c r="BK412" s="174"/>
      <c r="BL412" s="174"/>
      <c r="BM412" s="174"/>
      <c r="BN412" s="174"/>
      <c r="BO412" s="174"/>
      <c r="BP412" s="174"/>
      <c r="BQ412" s="174"/>
      <c r="BR412" s="174"/>
    </row>
    <row r="413" spans="1:70" s="63" customFormat="1">
      <c r="A413" s="174"/>
      <c r="B413" s="174"/>
      <c r="C413" s="174"/>
      <c r="D413" s="221"/>
      <c r="E413" s="174"/>
      <c r="F413" s="174"/>
      <c r="G413" s="228"/>
      <c r="H413" s="174"/>
      <c r="I413" s="174"/>
      <c r="J413" s="174"/>
      <c r="K413" s="174"/>
      <c r="L413" s="174"/>
      <c r="M413" s="174"/>
      <c r="N413" s="174"/>
      <c r="O413" s="174"/>
      <c r="P413" s="174"/>
      <c r="Q413" s="174"/>
      <c r="R413" s="175"/>
      <c r="S413" s="174"/>
      <c r="T413" s="176"/>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row>
    <row r="414" spans="1:70" s="63" customFormat="1">
      <c r="A414" s="174"/>
      <c r="B414" s="174"/>
      <c r="C414" s="174"/>
      <c r="D414" s="221"/>
      <c r="E414" s="174"/>
      <c r="F414" s="174"/>
      <c r="G414" s="228"/>
      <c r="H414" s="174"/>
      <c r="I414" s="174"/>
      <c r="J414" s="174"/>
      <c r="K414" s="174"/>
      <c r="L414" s="174"/>
      <c r="M414" s="174"/>
      <c r="N414" s="174"/>
      <c r="O414" s="174"/>
      <c r="P414" s="174"/>
      <c r="Q414" s="174"/>
      <c r="R414" s="175"/>
      <c r="S414" s="174"/>
      <c r="T414" s="176"/>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row>
    <row r="415" spans="1:70" s="63" customFormat="1">
      <c r="A415" s="174"/>
      <c r="B415" s="174"/>
      <c r="C415" s="174"/>
      <c r="D415" s="221"/>
      <c r="E415" s="174"/>
      <c r="F415" s="174"/>
      <c r="G415" s="228"/>
      <c r="H415" s="174"/>
      <c r="I415" s="174"/>
      <c r="J415" s="174"/>
      <c r="K415" s="174"/>
      <c r="L415" s="174"/>
      <c r="M415" s="174"/>
      <c r="N415" s="174"/>
      <c r="O415" s="174"/>
      <c r="P415" s="174"/>
      <c r="Q415" s="174"/>
      <c r="R415" s="175"/>
      <c r="S415" s="174"/>
      <c r="T415" s="176"/>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row>
    <row r="416" spans="1:70" s="63" customFormat="1">
      <c r="A416" s="174"/>
      <c r="B416" s="174"/>
      <c r="C416" s="174"/>
      <c r="D416" s="221"/>
      <c r="E416" s="174"/>
      <c r="F416" s="174"/>
      <c r="G416" s="228"/>
      <c r="H416" s="174"/>
      <c r="I416" s="174"/>
      <c r="J416" s="174"/>
      <c r="K416" s="174"/>
      <c r="L416" s="174"/>
      <c r="M416" s="174"/>
      <c r="N416" s="174"/>
      <c r="O416" s="174"/>
      <c r="P416" s="174"/>
      <c r="Q416" s="174"/>
      <c r="R416" s="175"/>
      <c r="S416" s="174"/>
      <c r="T416" s="176"/>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row>
    <row r="417" spans="1:70" s="63" customFormat="1">
      <c r="A417" s="174"/>
      <c r="B417" s="174"/>
      <c r="C417" s="174"/>
      <c r="D417" s="221"/>
      <c r="E417" s="174"/>
      <c r="F417" s="174"/>
      <c r="G417" s="228"/>
      <c r="H417" s="174"/>
      <c r="I417" s="174"/>
      <c r="J417" s="174"/>
      <c r="K417" s="174"/>
      <c r="L417" s="174"/>
      <c r="M417" s="174"/>
      <c r="N417" s="174"/>
      <c r="O417" s="174"/>
      <c r="P417" s="174"/>
      <c r="Q417" s="174"/>
      <c r="R417" s="175"/>
      <c r="S417" s="174"/>
      <c r="T417" s="176"/>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4"/>
      <c r="BJ417" s="174"/>
      <c r="BK417" s="174"/>
      <c r="BL417" s="174"/>
      <c r="BM417" s="174"/>
      <c r="BN417" s="174"/>
      <c r="BO417" s="174"/>
      <c r="BP417" s="174"/>
      <c r="BQ417" s="174"/>
      <c r="BR417" s="174"/>
    </row>
    <row r="418" spans="1:70" s="63" customFormat="1">
      <c r="A418" s="174"/>
      <c r="B418" s="174"/>
      <c r="C418" s="174"/>
      <c r="D418" s="221"/>
      <c r="E418" s="174"/>
      <c r="F418" s="174"/>
      <c r="G418" s="228"/>
      <c r="H418" s="174"/>
      <c r="I418" s="174"/>
      <c r="J418" s="174"/>
      <c r="K418" s="174"/>
      <c r="L418" s="174"/>
      <c r="M418" s="174"/>
      <c r="N418" s="174"/>
      <c r="O418" s="174"/>
      <c r="P418" s="174"/>
      <c r="Q418" s="174"/>
      <c r="R418" s="175"/>
      <c r="S418" s="174"/>
      <c r="T418" s="176"/>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row>
    <row r="419" spans="1:70" s="63" customFormat="1">
      <c r="A419" s="174"/>
      <c r="B419" s="174"/>
      <c r="C419" s="174"/>
      <c r="D419" s="221"/>
      <c r="E419" s="174"/>
      <c r="F419" s="174"/>
      <c r="G419" s="228"/>
      <c r="H419" s="174"/>
      <c r="I419" s="174"/>
      <c r="J419" s="174"/>
      <c r="K419" s="174"/>
      <c r="L419" s="174"/>
      <c r="M419" s="174"/>
      <c r="N419" s="174"/>
      <c r="O419" s="174"/>
      <c r="P419" s="174"/>
      <c r="Q419" s="174"/>
      <c r="R419" s="175"/>
      <c r="S419" s="174"/>
      <c r="T419" s="176"/>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c r="BF419" s="174"/>
      <c r="BG419" s="174"/>
      <c r="BH419" s="174"/>
      <c r="BI419" s="174"/>
      <c r="BJ419" s="174"/>
      <c r="BK419" s="174"/>
      <c r="BL419" s="174"/>
      <c r="BM419" s="174"/>
      <c r="BN419" s="174"/>
      <c r="BO419" s="174"/>
      <c r="BP419" s="174"/>
      <c r="BQ419" s="174"/>
      <c r="BR419" s="174"/>
    </row>
    <row r="420" spans="1:70" s="63" customFormat="1">
      <c r="A420" s="174"/>
      <c r="B420" s="174"/>
      <c r="C420" s="174"/>
      <c r="D420" s="221"/>
      <c r="E420" s="174"/>
      <c r="F420" s="174"/>
      <c r="G420" s="228"/>
      <c r="H420" s="174"/>
      <c r="I420" s="174"/>
      <c r="J420" s="174"/>
      <c r="K420" s="174"/>
      <c r="L420" s="174"/>
      <c r="M420" s="174"/>
      <c r="N420" s="174"/>
      <c r="O420" s="174"/>
      <c r="P420" s="174"/>
      <c r="Q420" s="174"/>
      <c r="R420" s="175"/>
      <c r="S420" s="174"/>
      <c r="T420" s="176"/>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row>
    <row r="421" spans="1:70" s="63" customFormat="1">
      <c r="A421" s="174"/>
      <c r="B421" s="174"/>
      <c r="C421" s="174"/>
      <c r="D421" s="221"/>
      <c r="E421" s="174"/>
      <c r="F421" s="174"/>
      <c r="G421" s="228"/>
      <c r="H421" s="174"/>
      <c r="I421" s="174"/>
      <c r="J421" s="174"/>
      <c r="K421" s="174"/>
      <c r="L421" s="174"/>
      <c r="M421" s="174"/>
      <c r="N421" s="174"/>
      <c r="O421" s="174"/>
      <c r="P421" s="174"/>
      <c r="Q421" s="174"/>
      <c r="R421" s="175"/>
      <c r="S421" s="174"/>
      <c r="T421" s="176"/>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row>
    <row r="422" spans="1:70" s="63" customFormat="1">
      <c r="A422" s="174"/>
      <c r="B422" s="174"/>
      <c r="C422" s="174"/>
      <c r="D422" s="221"/>
      <c r="E422" s="174"/>
      <c r="F422" s="174"/>
      <c r="G422" s="228"/>
      <c r="H422" s="174"/>
      <c r="I422" s="174"/>
      <c r="J422" s="174"/>
      <c r="K422" s="174"/>
      <c r="L422" s="174"/>
      <c r="M422" s="174"/>
      <c r="N422" s="174"/>
      <c r="O422" s="174"/>
      <c r="P422" s="174"/>
      <c r="Q422" s="174"/>
      <c r="R422" s="175"/>
      <c r="S422" s="174"/>
      <c r="T422" s="176"/>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c r="AS422" s="174"/>
      <c r="AT422" s="174"/>
      <c r="AU422" s="174"/>
      <c r="AV422" s="174"/>
      <c r="AW422" s="174"/>
      <c r="AX422" s="174"/>
      <c r="AY422" s="174"/>
      <c r="AZ422" s="174"/>
      <c r="BA422" s="174"/>
      <c r="BB422" s="174"/>
      <c r="BC422" s="174"/>
      <c r="BD422" s="174"/>
      <c r="BE422" s="174"/>
      <c r="BF422" s="174"/>
      <c r="BG422" s="174"/>
      <c r="BH422" s="174"/>
      <c r="BI422" s="174"/>
      <c r="BJ422" s="174"/>
      <c r="BK422" s="174"/>
      <c r="BL422" s="174"/>
      <c r="BM422" s="174"/>
      <c r="BN422" s="174"/>
      <c r="BO422" s="174"/>
      <c r="BP422" s="174"/>
      <c r="BQ422" s="174"/>
      <c r="BR422" s="174"/>
    </row>
    <row r="423" spans="1:70" s="63" customFormat="1">
      <c r="A423" s="174"/>
      <c r="B423" s="174"/>
      <c r="C423" s="174"/>
      <c r="D423" s="221"/>
      <c r="E423" s="174"/>
      <c r="F423" s="174"/>
      <c r="G423" s="228"/>
      <c r="H423" s="174"/>
      <c r="I423" s="174"/>
      <c r="J423" s="174"/>
      <c r="K423" s="174"/>
      <c r="L423" s="174"/>
      <c r="M423" s="174"/>
      <c r="N423" s="174"/>
      <c r="O423" s="174"/>
      <c r="P423" s="174"/>
      <c r="Q423" s="174"/>
      <c r="R423" s="175"/>
      <c r="S423" s="174"/>
      <c r="T423" s="176"/>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c r="BF423" s="174"/>
      <c r="BG423" s="174"/>
      <c r="BH423" s="174"/>
      <c r="BI423" s="174"/>
      <c r="BJ423" s="174"/>
      <c r="BK423" s="174"/>
      <c r="BL423" s="174"/>
      <c r="BM423" s="174"/>
      <c r="BN423" s="174"/>
      <c r="BO423" s="174"/>
      <c r="BP423" s="174"/>
      <c r="BQ423" s="174"/>
      <c r="BR423" s="174"/>
    </row>
    <row r="424" spans="1:70" s="63" customFormat="1">
      <c r="A424" s="174"/>
      <c r="B424" s="174"/>
      <c r="C424" s="174"/>
      <c r="D424" s="221"/>
      <c r="E424" s="174"/>
      <c r="F424" s="174"/>
      <c r="G424" s="228"/>
      <c r="H424" s="174"/>
      <c r="I424" s="174"/>
      <c r="J424" s="174"/>
      <c r="K424" s="174"/>
      <c r="L424" s="174"/>
      <c r="M424" s="174"/>
      <c r="N424" s="174"/>
      <c r="O424" s="174"/>
      <c r="P424" s="174"/>
      <c r="Q424" s="174"/>
      <c r="R424" s="175"/>
      <c r="S424" s="174"/>
      <c r="T424" s="176"/>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row>
    <row r="425" spans="1:70" s="63" customFormat="1">
      <c r="A425" s="174"/>
      <c r="B425" s="174"/>
      <c r="C425" s="174"/>
      <c r="D425" s="221"/>
      <c r="E425" s="174"/>
      <c r="F425" s="174"/>
      <c r="G425" s="228"/>
      <c r="H425" s="174"/>
      <c r="I425" s="174"/>
      <c r="J425" s="174"/>
      <c r="K425" s="174"/>
      <c r="L425" s="174"/>
      <c r="M425" s="174"/>
      <c r="N425" s="174"/>
      <c r="O425" s="174"/>
      <c r="P425" s="174"/>
      <c r="Q425" s="174"/>
      <c r="R425" s="175"/>
      <c r="S425" s="174"/>
      <c r="T425" s="176"/>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c r="BF425" s="174"/>
      <c r="BG425" s="174"/>
      <c r="BH425" s="174"/>
      <c r="BI425" s="174"/>
      <c r="BJ425" s="174"/>
      <c r="BK425" s="174"/>
      <c r="BL425" s="174"/>
      <c r="BM425" s="174"/>
      <c r="BN425" s="174"/>
      <c r="BO425" s="174"/>
      <c r="BP425" s="174"/>
      <c r="BQ425" s="174"/>
      <c r="BR425" s="174"/>
    </row>
    <row r="426" spans="1:70" s="63" customFormat="1">
      <c r="A426" s="174"/>
      <c r="B426" s="174"/>
      <c r="C426" s="174"/>
      <c r="D426" s="221"/>
      <c r="E426" s="174"/>
      <c r="F426" s="174"/>
      <c r="G426" s="228"/>
      <c r="H426" s="174"/>
      <c r="I426" s="174"/>
      <c r="J426" s="174"/>
      <c r="K426" s="174"/>
      <c r="L426" s="174"/>
      <c r="M426" s="174"/>
      <c r="N426" s="174"/>
      <c r="O426" s="174"/>
      <c r="P426" s="174"/>
      <c r="Q426" s="174"/>
      <c r="R426" s="175"/>
      <c r="S426" s="174"/>
      <c r="T426" s="176"/>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c r="BC426" s="174"/>
      <c r="BD426" s="174"/>
      <c r="BE426" s="174"/>
      <c r="BF426" s="174"/>
      <c r="BG426" s="174"/>
      <c r="BH426" s="174"/>
      <c r="BI426" s="174"/>
      <c r="BJ426" s="174"/>
      <c r="BK426" s="174"/>
      <c r="BL426" s="174"/>
      <c r="BM426" s="174"/>
      <c r="BN426" s="174"/>
      <c r="BO426" s="174"/>
      <c r="BP426" s="174"/>
      <c r="BQ426" s="174"/>
      <c r="BR426" s="174"/>
    </row>
    <row r="427" spans="1:70" s="63" customFormat="1">
      <c r="A427" s="174"/>
      <c r="B427" s="174"/>
      <c r="C427" s="174"/>
      <c r="D427" s="221"/>
      <c r="E427" s="174"/>
      <c r="F427" s="174"/>
      <c r="G427" s="228"/>
      <c r="H427" s="174"/>
      <c r="I427" s="174"/>
      <c r="J427" s="174"/>
      <c r="K427" s="174"/>
      <c r="L427" s="174"/>
      <c r="M427" s="174"/>
      <c r="N427" s="174"/>
      <c r="O427" s="174"/>
      <c r="P427" s="174"/>
      <c r="Q427" s="174"/>
      <c r="R427" s="175"/>
      <c r="S427" s="174"/>
      <c r="T427" s="176"/>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row>
    <row r="428" spans="1:70" s="63" customFormat="1">
      <c r="A428" s="174"/>
      <c r="B428" s="174"/>
      <c r="C428" s="174"/>
      <c r="D428" s="221"/>
      <c r="E428" s="174"/>
      <c r="F428" s="174"/>
      <c r="G428" s="228"/>
      <c r="H428" s="174"/>
      <c r="I428" s="174"/>
      <c r="J428" s="174"/>
      <c r="K428" s="174"/>
      <c r="L428" s="174"/>
      <c r="M428" s="174"/>
      <c r="N428" s="174"/>
      <c r="O428" s="174"/>
      <c r="P428" s="174"/>
      <c r="Q428" s="174"/>
      <c r="R428" s="175"/>
      <c r="S428" s="174"/>
      <c r="T428" s="176"/>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4"/>
      <c r="AY428" s="174"/>
      <c r="AZ428" s="174"/>
      <c r="BA428" s="174"/>
      <c r="BB428" s="174"/>
      <c r="BC428" s="174"/>
      <c r="BD428" s="174"/>
      <c r="BE428" s="174"/>
      <c r="BF428" s="174"/>
      <c r="BG428" s="174"/>
      <c r="BH428" s="174"/>
      <c r="BI428" s="174"/>
      <c r="BJ428" s="174"/>
      <c r="BK428" s="174"/>
      <c r="BL428" s="174"/>
      <c r="BM428" s="174"/>
      <c r="BN428" s="174"/>
      <c r="BO428" s="174"/>
      <c r="BP428" s="174"/>
      <c r="BQ428" s="174"/>
      <c r="BR428" s="174"/>
    </row>
    <row r="429" spans="1:70" s="63" customFormat="1">
      <c r="A429" s="174"/>
      <c r="B429" s="174"/>
      <c r="C429" s="174"/>
      <c r="D429" s="221"/>
      <c r="E429" s="174"/>
      <c r="F429" s="174"/>
      <c r="G429" s="228"/>
      <c r="H429" s="174"/>
      <c r="I429" s="174"/>
      <c r="J429" s="174"/>
      <c r="K429" s="174"/>
      <c r="L429" s="174"/>
      <c r="M429" s="174"/>
      <c r="N429" s="174"/>
      <c r="O429" s="174"/>
      <c r="P429" s="174"/>
      <c r="Q429" s="174"/>
      <c r="R429" s="175"/>
      <c r="S429" s="174"/>
      <c r="T429" s="176"/>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4"/>
      <c r="AY429" s="174"/>
      <c r="AZ429" s="174"/>
      <c r="BA429" s="174"/>
      <c r="BB429" s="174"/>
      <c r="BC429" s="174"/>
      <c r="BD429" s="174"/>
      <c r="BE429" s="174"/>
      <c r="BF429" s="174"/>
      <c r="BG429" s="174"/>
      <c r="BH429" s="174"/>
      <c r="BI429" s="174"/>
      <c r="BJ429" s="174"/>
      <c r="BK429" s="174"/>
      <c r="BL429" s="174"/>
      <c r="BM429" s="174"/>
      <c r="BN429" s="174"/>
      <c r="BO429" s="174"/>
      <c r="BP429" s="174"/>
      <c r="BQ429" s="174"/>
      <c r="BR429" s="174"/>
    </row>
    <row r="430" spans="1:70" s="63" customFormat="1">
      <c r="A430" s="174"/>
      <c r="B430" s="174"/>
      <c r="C430" s="174"/>
      <c r="D430" s="221"/>
      <c r="E430" s="174"/>
      <c r="F430" s="174"/>
      <c r="G430" s="228"/>
      <c r="H430" s="174"/>
      <c r="I430" s="174"/>
      <c r="J430" s="174"/>
      <c r="K430" s="174"/>
      <c r="L430" s="174"/>
      <c r="M430" s="174"/>
      <c r="N430" s="174"/>
      <c r="O430" s="174"/>
      <c r="P430" s="174"/>
      <c r="Q430" s="174"/>
      <c r="R430" s="175"/>
      <c r="S430" s="174"/>
      <c r="T430" s="176"/>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row>
    <row r="431" spans="1:70" s="63" customFormat="1">
      <c r="A431" s="174"/>
      <c r="B431" s="174"/>
      <c r="C431" s="174"/>
      <c r="D431" s="221"/>
      <c r="E431" s="174"/>
      <c r="F431" s="174"/>
      <c r="G431" s="228"/>
      <c r="H431" s="174"/>
      <c r="I431" s="174"/>
      <c r="J431" s="174"/>
      <c r="K431" s="174"/>
      <c r="L431" s="174"/>
      <c r="M431" s="174"/>
      <c r="N431" s="174"/>
      <c r="O431" s="174"/>
      <c r="P431" s="174"/>
      <c r="Q431" s="174"/>
      <c r="R431" s="175"/>
      <c r="S431" s="174"/>
      <c r="T431" s="176"/>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74"/>
      <c r="BM431" s="174"/>
      <c r="BN431" s="174"/>
      <c r="BO431" s="174"/>
      <c r="BP431" s="174"/>
      <c r="BQ431" s="174"/>
      <c r="BR431" s="174"/>
    </row>
    <row r="432" spans="1:70" s="63" customFormat="1">
      <c r="A432" s="174"/>
      <c r="B432" s="174"/>
      <c r="C432" s="174"/>
      <c r="D432" s="221"/>
      <c r="E432" s="174"/>
      <c r="F432" s="174"/>
      <c r="G432" s="228"/>
      <c r="H432" s="174"/>
      <c r="I432" s="174"/>
      <c r="J432" s="174"/>
      <c r="K432" s="174"/>
      <c r="L432" s="174"/>
      <c r="M432" s="174"/>
      <c r="N432" s="174"/>
      <c r="O432" s="174"/>
      <c r="P432" s="174"/>
      <c r="Q432" s="174"/>
      <c r="R432" s="175"/>
      <c r="S432" s="174"/>
      <c r="T432" s="176"/>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row>
    <row r="433" spans="1:70" s="63" customFormat="1">
      <c r="A433" s="174"/>
      <c r="B433" s="174"/>
      <c r="C433" s="174"/>
      <c r="D433" s="221"/>
      <c r="E433" s="174"/>
      <c r="F433" s="174"/>
      <c r="G433" s="228"/>
      <c r="H433" s="174"/>
      <c r="I433" s="174"/>
      <c r="J433" s="174"/>
      <c r="K433" s="174"/>
      <c r="L433" s="174"/>
      <c r="M433" s="174"/>
      <c r="N433" s="174"/>
      <c r="O433" s="174"/>
      <c r="P433" s="174"/>
      <c r="Q433" s="174"/>
      <c r="R433" s="175"/>
      <c r="S433" s="174"/>
      <c r="T433" s="176"/>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row>
    <row r="434" spans="1:70" s="63" customFormat="1">
      <c r="A434" s="174"/>
      <c r="B434" s="174"/>
      <c r="C434" s="174"/>
      <c r="D434" s="221"/>
      <c r="E434" s="174"/>
      <c r="F434" s="174"/>
      <c r="G434" s="228"/>
      <c r="H434" s="174"/>
      <c r="I434" s="174"/>
      <c r="J434" s="174"/>
      <c r="K434" s="174"/>
      <c r="L434" s="174"/>
      <c r="M434" s="174"/>
      <c r="N434" s="174"/>
      <c r="O434" s="174"/>
      <c r="P434" s="174"/>
      <c r="Q434" s="174"/>
      <c r="R434" s="175"/>
      <c r="S434" s="174"/>
      <c r="T434" s="176"/>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c r="BC434" s="174"/>
      <c r="BD434" s="174"/>
      <c r="BE434" s="174"/>
      <c r="BF434" s="174"/>
      <c r="BG434" s="174"/>
      <c r="BH434" s="174"/>
      <c r="BI434" s="174"/>
      <c r="BJ434" s="174"/>
      <c r="BK434" s="174"/>
      <c r="BL434" s="174"/>
      <c r="BM434" s="174"/>
      <c r="BN434" s="174"/>
      <c r="BO434" s="174"/>
      <c r="BP434" s="174"/>
      <c r="BQ434" s="174"/>
      <c r="BR434" s="174"/>
    </row>
    <row r="435" spans="1:70" s="63" customFormat="1">
      <c r="A435" s="174"/>
      <c r="B435" s="174"/>
      <c r="C435" s="174"/>
      <c r="D435" s="221"/>
      <c r="E435" s="174"/>
      <c r="F435" s="174"/>
      <c r="G435" s="228"/>
      <c r="H435" s="174"/>
      <c r="I435" s="174"/>
      <c r="J435" s="174"/>
      <c r="K435" s="174"/>
      <c r="L435" s="174"/>
      <c r="M435" s="174"/>
      <c r="N435" s="174"/>
      <c r="O435" s="174"/>
      <c r="P435" s="174"/>
      <c r="Q435" s="174"/>
      <c r="R435" s="175"/>
      <c r="S435" s="174"/>
      <c r="T435" s="176"/>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row>
    <row r="436" spans="1:70" s="63" customFormat="1">
      <c r="A436" s="174"/>
      <c r="B436" s="174"/>
      <c r="C436" s="174"/>
      <c r="D436" s="221"/>
      <c r="E436" s="174"/>
      <c r="F436" s="174"/>
      <c r="G436" s="228"/>
      <c r="H436" s="174"/>
      <c r="I436" s="174"/>
      <c r="J436" s="174"/>
      <c r="K436" s="174"/>
      <c r="L436" s="174"/>
      <c r="M436" s="174"/>
      <c r="N436" s="174"/>
      <c r="O436" s="174"/>
      <c r="P436" s="174"/>
      <c r="Q436" s="174"/>
      <c r="R436" s="175"/>
      <c r="S436" s="174"/>
      <c r="T436" s="176"/>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row>
    <row r="437" spans="1:70" s="63" customFormat="1">
      <c r="A437" s="174"/>
      <c r="B437" s="174"/>
      <c r="C437" s="174"/>
      <c r="D437" s="221"/>
      <c r="E437" s="174"/>
      <c r="F437" s="174"/>
      <c r="G437" s="228"/>
      <c r="H437" s="174"/>
      <c r="I437" s="174"/>
      <c r="J437" s="174"/>
      <c r="K437" s="174"/>
      <c r="L437" s="174"/>
      <c r="M437" s="174"/>
      <c r="N437" s="174"/>
      <c r="O437" s="174"/>
      <c r="P437" s="174"/>
      <c r="Q437" s="174"/>
      <c r="R437" s="175"/>
      <c r="S437" s="174"/>
      <c r="T437" s="176"/>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c r="BC437" s="174"/>
      <c r="BD437" s="174"/>
      <c r="BE437" s="174"/>
      <c r="BF437" s="174"/>
      <c r="BG437" s="174"/>
      <c r="BH437" s="174"/>
      <c r="BI437" s="174"/>
      <c r="BJ437" s="174"/>
      <c r="BK437" s="174"/>
      <c r="BL437" s="174"/>
      <c r="BM437" s="174"/>
      <c r="BN437" s="174"/>
      <c r="BO437" s="174"/>
      <c r="BP437" s="174"/>
      <c r="BQ437" s="174"/>
      <c r="BR437" s="174"/>
    </row>
    <row r="438" spans="1:70" s="63" customFormat="1">
      <c r="A438" s="174"/>
      <c r="B438" s="174"/>
      <c r="C438" s="174"/>
      <c r="D438" s="221"/>
      <c r="E438" s="174"/>
      <c r="F438" s="174"/>
      <c r="G438" s="228"/>
      <c r="H438" s="174"/>
      <c r="I438" s="174"/>
      <c r="J438" s="174"/>
      <c r="K438" s="174"/>
      <c r="L438" s="174"/>
      <c r="M438" s="174"/>
      <c r="N438" s="174"/>
      <c r="O438" s="174"/>
      <c r="P438" s="174"/>
      <c r="Q438" s="174"/>
      <c r="R438" s="175"/>
      <c r="S438" s="174"/>
      <c r="T438" s="176"/>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row>
    <row r="439" spans="1:70" s="63" customFormat="1">
      <c r="A439" s="174"/>
      <c r="B439" s="174"/>
      <c r="C439" s="174"/>
      <c r="D439" s="221"/>
      <c r="E439" s="174"/>
      <c r="F439" s="174"/>
      <c r="G439" s="228"/>
      <c r="H439" s="174"/>
      <c r="I439" s="174"/>
      <c r="J439" s="174"/>
      <c r="K439" s="174"/>
      <c r="L439" s="174"/>
      <c r="M439" s="174"/>
      <c r="N439" s="174"/>
      <c r="O439" s="174"/>
      <c r="P439" s="174"/>
      <c r="Q439" s="174"/>
      <c r="R439" s="175"/>
      <c r="S439" s="174"/>
      <c r="T439" s="176"/>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c r="AS439" s="174"/>
      <c r="AT439" s="174"/>
      <c r="AU439" s="174"/>
      <c r="AV439" s="174"/>
      <c r="AW439" s="174"/>
      <c r="AX439" s="174"/>
      <c r="AY439" s="174"/>
      <c r="AZ439" s="174"/>
      <c r="BA439" s="174"/>
      <c r="BB439" s="174"/>
      <c r="BC439" s="174"/>
      <c r="BD439" s="174"/>
      <c r="BE439" s="174"/>
      <c r="BF439" s="174"/>
      <c r="BG439" s="174"/>
      <c r="BH439" s="174"/>
      <c r="BI439" s="174"/>
      <c r="BJ439" s="174"/>
      <c r="BK439" s="174"/>
      <c r="BL439" s="174"/>
      <c r="BM439" s="174"/>
      <c r="BN439" s="174"/>
      <c r="BO439" s="174"/>
      <c r="BP439" s="174"/>
      <c r="BQ439" s="174"/>
      <c r="BR439" s="174"/>
    </row>
    <row r="440" spans="1:70" s="63" customFormat="1">
      <c r="A440" s="174"/>
      <c r="B440" s="174"/>
      <c r="C440" s="174"/>
      <c r="D440" s="221"/>
      <c r="E440" s="174"/>
      <c r="F440" s="174"/>
      <c r="G440" s="228"/>
      <c r="H440" s="174"/>
      <c r="I440" s="174"/>
      <c r="J440" s="174"/>
      <c r="K440" s="174"/>
      <c r="L440" s="174"/>
      <c r="M440" s="174"/>
      <c r="N440" s="174"/>
      <c r="O440" s="174"/>
      <c r="P440" s="174"/>
      <c r="Q440" s="174"/>
      <c r="R440" s="175"/>
      <c r="S440" s="174"/>
      <c r="T440" s="176"/>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row>
    <row r="441" spans="1:70" s="63" customFormat="1">
      <c r="A441" s="174"/>
      <c r="B441" s="174"/>
      <c r="C441" s="174"/>
      <c r="D441" s="221"/>
      <c r="E441" s="174"/>
      <c r="F441" s="174"/>
      <c r="G441" s="228"/>
      <c r="H441" s="174"/>
      <c r="I441" s="174"/>
      <c r="J441" s="174"/>
      <c r="K441" s="174"/>
      <c r="L441" s="174"/>
      <c r="M441" s="174"/>
      <c r="N441" s="174"/>
      <c r="O441" s="174"/>
      <c r="P441" s="174"/>
      <c r="Q441" s="174"/>
      <c r="R441" s="175"/>
      <c r="S441" s="174"/>
      <c r="T441" s="176"/>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row>
    <row r="442" spans="1:70" s="63" customFormat="1">
      <c r="A442" s="174"/>
      <c r="B442" s="174"/>
      <c r="C442" s="174"/>
      <c r="D442" s="221"/>
      <c r="E442" s="174"/>
      <c r="F442" s="174"/>
      <c r="G442" s="228"/>
      <c r="H442" s="174"/>
      <c r="I442" s="174"/>
      <c r="J442" s="174"/>
      <c r="K442" s="174"/>
      <c r="L442" s="174"/>
      <c r="M442" s="174"/>
      <c r="N442" s="174"/>
      <c r="O442" s="174"/>
      <c r="P442" s="174"/>
      <c r="Q442" s="174"/>
      <c r="R442" s="175"/>
      <c r="S442" s="174"/>
      <c r="T442" s="176"/>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c r="AS442" s="174"/>
      <c r="AT442" s="174"/>
      <c r="AU442" s="174"/>
      <c r="AV442" s="174"/>
      <c r="AW442" s="174"/>
      <c r="AX442" s="174"/>
      <c r="AY442" s="174"/>
      <c r="AZ442" s="174"/>
      <c r="BA442" s="174"/>
      <c r="BB442" s="174"/>
      <c r="BC442" s="174"/>
      <c r="BD442" s="174"/>
      <c r="BE442" s="174"/>
      <c r="BF442" s="174"/>
      <c r="BG442" s="174"/>
      <c r="BH442" s="174"/>
      <c r="BI442" s="174"/>
      <c r="BJ442" s="174"/>
      <c r="BK442" s="174"/>
      <c r="BL442" s="174"/>
      <c r="BM442" s="174"/>
      <c r="BN442" s="174"/>
      <c r="BO442" s="174"/>
      <c r="BP442" s="174"/>
      <c r="BQ442" s="174"/>
      <c r="BR442" s="174"/>
    </row>
    <row r="443" spans="1:70" s="63" customFormat="1">
      <c r="A443" s="174"/>
      <c r="B443" s="174"/>
      <c r="C443" s="174"/>
      <c r="D443" s="221"/>
      <c r="E443" s="174"/>
      <c r="F443" s="174"/>
      <c r="G443" s="228"/>
      <c r="H443" s="174"/>
      <c r="I443" s="174"/>
      <c r="J443" s="174"/>
      <c r="K443" s="174"/>
      <c r="L443" s="174"/>
      <c r="M443" s="174"/>
      <c r="N443" s="174"/>
      <c r="O443" s="174"/>
      <c r="P443" s="174"/>
      <c r="Q443" s="174"/>
      <c r="R443" s="175"/>
      <c r="S443" s="174"/>
      <c r="T443" s="176"/>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c r="AS443" s="174"/>
      <c r="AT443" s="174"/>
      <c r="AU443" s="174"/>
      <c r="AV443" s="174"/>
      <c r="AW443" s="174"/>
      <c r="AX443" s="174"/>
      <c r="AY443" s="174"/>
      <c r="AZ443" s="174"/>
      <c r="BA443" s="174"/>
      <c r="BB443" s="174"/>
      <c r="BC443" s="174"/>
      <c r="BD443" s="174"/>
      <c r="BE443" s="174"/>
      <c r="BF443" s="174"/>
      <c r="BG443" s="174"/>
      <c r="BH443" s="174"/>
      <c r="BI443" s="174"/>
      <c r="BJ443" s="174"/>
      <c r="BK443" s="174"/>
      <c r="BL443" s="174"/>
      <c r="BM443" s="174"/>
      <c r="BN443" s="174"/>
      <c r="BO443" s="174"/>
      <c r="BP443" s="174"/>
      <c r="BQ443" s="174"/>
      <c r="BR443" s="174"/>
    </row>
    <row r="444" spans="1:70" s="63" customFormat="1">
      <c r="A444" s="174"/>
      <c r="B444" s="174"/>
      <c r="C444" s="174"/>
      <c r="D444" s="221"/>
      <c r="E444" s="174"/>
      <c r="F444" s="174"/>
      <c r="G444" s="228"/>
      <c r="H444" s="174"/>
      <c r="I444" s="174"/>
      <c r="J444" s="174"/>
      <c r="K444" s="174"/>
      <c r="L444" s="174"/>
      <c r="M444" s="174"/>
      <c r="N444" s="174"/>
      <c r="O444" s="174"/>
      <c r="P444" s="174"/>
      <c r="Q444" s="174"/>
      <c r="R444" s="175"/>
      <c r="S444" s="174"/>
      <c r="T444" s="176"/>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row>
    <row r="445" spans="1:70" s="63" customFormat="1">
      <c r="A445" s="174"/>
      <c r="B445" s="174"/>
      <c r="C445" s="174"/>
      <c r="D445" s="221"/>
      <c r="E445" s="174"/>
      <c r="F445" s="174"/>
      <c r="G445" s="228"/>
      <c r="H445" s="174"/>
      <c r="I445" s="174"/>
      <c r="J445" s="174"/>
      <c r="K445" s="174"/>
      <c r="L445" s="174"/>
      <c r="M445" s="174"/>
      <c r="N445" s="174"/>
      <c r="O445" s="174"/>
      <c r="P445" s="174"/>
      <c r="Q445" s="174"/>
      <c r="R445" s="175"/>
      <c r="S445" s="174"/>
      <c r="T445" s="176"/>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c r="AS445" s="174"/>
      <c r="AT445" s="174"/>
      <c r="AU445" s="174"/>
      <c r="AV445" s="174"/>
      <c r="AW445" s="174"/>
      <c r="AX445" s="174"/>
      <c r="AY445" s="174"/>
      <c r="AZ445" s="174"/>
      <c r="BA445" s="174"/>
      <c r="BB445" s="174"/>
      <c r="BC445" s="174"/>
      <c r="BD445" s="174"/>
      <c r="BE445" s="174"/>
      <c r="BF445" s="174"/>
      <c r="BG445" s="174"/>
      <c r="BH445" s="174"/>
      <c r="BI445" s="174"/>
      <c r="BJ445" s="174"/>
      <c r="BK445" s="174"/>
      <c r="BL445" s="174"/>
      <c r="BM445" s="174"/>
      <c r="BN445" s="174"/>
      <c r="BO445" s="174"/>
      <c r="BP445" s="174"/>
      <c r="BQ445" s="174"/>
      <c r="BR445" s="174"/>
    </row>
    <row r="446" spans="1:70" s="63" customFormat="1">
      <c r="A446" s="174"/>
      <c r="B446" s="174"/>
      <c r="C446" s="174"/>
      <c r="D446" s="221"/>
      <c r="E446" s="174"/>
      <c r="F446" s="174"/>
      <c r="G446" s="228"/>
      <c r="H446" s="174"/>
      <c r="I446" s="174"/>
      <c r="J446" s="174"/>
      <c r="K446" s="174"/>
      <c r="L446" s="174"/>
      <c r="M446" s="174"/>
      <c r="N446" s="174"/>
      <c r="O446" s="174"/>
      <c r="P446" s="174"/>
      <c r="Q446" s="174"/>
      <c r="R446" s="175"/>
      <c r="S446" s="174"/>
      <c r="T446" s="176"/>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c r="AS446" s="174"/>
      <c r="AT446" s="174"/>
      <c r="AU446" s="174"/>
      <c r="AV446" s="174"/>
      <c r="AW446" s="174"/>
      <c r="AX446" s="174"/>
      <c r="AY446" s="174"/>
      <c r="AZ446" s="174"/>
      <c r="BA446" s="174"/>
      <c r="BB446" s="174"/>
      <c r="BC446" s="174"/>
      <c r="BD446" s="174"/>
      <c r="BE446" s="174"/>
      <c r="BF446" s="174"/>
      <c r="BG446" s="174"/>
      <c r="BH446" s="174"/>
      <c r="BI446" s="174"/>
      <c r="BJ446" s="174"/>
      <c r="BK446" s="174"/>
      <c r="BL446" s="174"/>
      <c r="BM446" s="174"/>
      <c r="BN446" s="174"/>
      <c r="BO446" s="174"/>
      <c r="BP446" s="174"/>
      <c r="BQ446" s="174"/>
      <c r="BR446" s="174"/>
    </row>
    <row r="447" spans="1:70" s="63" customFormat="1">
      <c r="A447" s="174"/>
      <c r="B447" s="174"/>
      <c r="C447" s="174"/>
      <c r="D447" s="221"/>
      <c r="E447" s="174"/>
      <c r="F447" s="174"/>
      <c r="G447" s="228"/>
      <c r="H447" s="174"/>
      <c r="I447" s="174"/>
      <c r="J447" s="174"/>
      <c r="K447" s="174"/>
      <c r="L447" s="174"/>
      <c r="M447" s="174"/>
      <c r="N447" s="174"/>
      <c r="O447" s="174"/>
      <c r="P447" s="174"/>
      <c r="Q447" s="174"/>
      <c r="R447" s="175"/>
      <c r="S447" s="174"/>
      <c r="T447" s="176"/>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row>
    <row r="448" spans="1:70" s="63" customFormat="1">
      <c r="A448" s="174"/>
      <c r="B448" s="174"/>
      <c r="C448" s="174"/>
      <c r="D448" s="221"/>
      <c r="E448" s="174"/>
      <c r="F448" s="174"/>
      <c r="G448" s="228"/>
      <c r="H448" s="174"/>
      <c r="I448" s="174"/>
      <c r="J448" s="174"/>
      <c r="K448" s="174"/>
      <c r="L448" s="174"/>
      <c r="M448" s="174"/>
      <c r="N448" s="174"/>
      <c r="O448" s="174"/>
      <c r="P448" s="174"/>
      <c r="Q448" s="174"/>
      <c r="R448" s="175"/>
      <c r="S448" s="174"/>
      <c r="T448" s="176"/>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c r="AS448" s="174"/>
      <c r="AT448" s="174"/>
      <c r="AU448" s="174"/>
      <c r="AV448" s="174"/>
      <c r="AW448" s="174"/>
      <c r="AX448" s="174"/>
      <c r="AY448" s="174"/>
      <c r="AZ448" s="174"/>
      <c r="BA448" s="174"/>
      <c r="BB448" s="174"/>
      <c r="BC448" s="174"/>
      <c r="BD448" s="174"/>
      <c r="BE448" s="174"/>
      <c r="BF448" s="174"/>
      <c r="BG448" s="174"/>
      <c r="BH448" s="174"/>
      <c r="BI448" s="174"/>
      <c r="BJ448" s="174"/>
      <c r="BK448" s="174"/>
      <c r="BL448" s="174"/>
      <c r="BM448" s="174"/>
      <c r="BN448" s="174"/>
      <c r="BO448" s="174"/>
      <c r="BP448" s="174"/>
      <c r="BQ448" s="174"/>
      <c r="BR448" s="174"/>
    </row>
    <row r="449" spans="1:70" s="63" customFormat="1">
      <c r="A449" s="174"/>
      <c r="B449" s="174"/>
      <c r="C449" s="174"/>
      <c r="D449" s="221"/>
      <c r="E449" s="174"/>
      <c r="F449" s="174"/>
      <c r="G449" s="228"/>
      <c r="H449" s="174"/>
      <c r="I449" s="174"/>
      <c r="J449" s="174"/>
      <c r="K449" s="174"/>
      <c r="L449" s="174"/>
      <c r="M449" s="174"/>
      <c r="N449" s="174"/>
      <c r="O449" s="174"/>
      <c r="P449" s="174"/>
      <c r="Q449" s="174"/>
      <c r="R449" s="175"/>
      <c r="S449" s="174"/>
      <c r="T449" s="176"/>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c r="AS449" s="174"/>
      <c r="AT449" s="174"/>
      <c r="AU449" s="174"/>
      <c r="AV449" s="174"/>
      <c r="AW449" s="174"/>
      <c r="AX449" s="174"/>
      <c r="AY449" s="174"/>
      <c r="AZ449" s="174"/>
      <c r="BA449" s="174"/>
      <c r="BB449" s="174"/>
      <c r="BC449" s="174"/>
      <c r="BD449" s="174"/>
      <c r="BE449" s="174"/>
      <c r="BF449" s="174"/>
      <c r="BG449" s="174"/>
      <c r="BH449" s="174"/>
      <c r="BI449" s="174"/>
      <c r="BJ449" s="174"/>
      <c r="BK449" s="174"/>
      <c r="BL449" s="174"/>
      <c r="BM449" s="174"/>
      <c r="BN449" s="174"/>
      <c r="BO449" s="174"/>
      <c r="BP449" s="174"/>
      <c r="BQ449" s="174"/>
      <c r="BR449" s="174"/>
    </row>
    <row r="450" spans="1:70" s="63" customFormat="1">
      <c r="A450" s="174"/>
      <c r="B450" s="174"/>
      <c r="C450" s="174"/>
      <c r="D450" s="221"/>
      <c r="E450" s="174"/>
      <c r="F450" s="174"/>
      <c r="G450" s="228"/>
      <c r="H450" s="174"/>
      <c r="I450" s="174"/>
      <c r="J450" s="174"/>
      <c r="K450" s="174"/>
      <c r="L450" s="174"/>
      <c r="M450" s="174"/>
      <c r="N450" s="174"/>
      <c r="O450" s="174"/>
      <c r="P450" s="174"/>
      <c r="Q450" s="174"/>
      <c r="R450" s="175"/>
      <c r="S450" s="174"/>
      <c r="T450" s="176"/>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row>
    <row r="451" spans="1:70" s="63" customFormat="1">
      <c r="A451" s="174"/>
      <c r="B451" s="174"/>
      <c r="C451" s="174"/>
      <c r="D451" s="221"/>
      <c r="E451" s="174"/>
      <c r="F451" s="174"/>
      <c r="G451" s="228"/>
      <c r="H451" s="174"/>
      <c r="I451" s="174"/>
      <c r="J451" s="174"/>
      <c r="K451" s="174"/>
      <c r="L451" s="174"/>
      <c r="M451" s="174"/>
      <c r="N451" s="174"/>
      <c r="O451" s="174"/>
      <c r="P451" s="174"/>
      <c r="Q451" s="174"/>
      <c r="R451" s="175"/>
      <c r="S451" s="174"/>
      <c r="T451" s="176"/>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row>
    <row r="452" spans="1:70" s="63" customFormat="1">
      <c r="A452" s="174"/>
      <c r="B452" s="174"/>
      <c r="C452" s="174"/>
      <c r="D452" s="221"/>
      <c r="E452" s="174"/>
      <c r="F452" s="174"/>
      <c r="G452" s="228"/>
      <c r="H452" s="174"/>
      <c r="I452" s="174"/>
      <c r="J452" s="174"/>
      <c r="K452" s="174"/>
      <c r="L452" s="174"/>
      <c r="M452" s="174"/>
      <c r="N452" s="174"/>
      <c r="O452" s="174"/>
      <c r="P452" s="174"/>
      <c r="Q452" s="174"/>
      <c r="R452" s="175"/>
      <c r="S452" s="174"/>
      <c r="T452" s="176"/>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c r="AS452" s="174"/>
      <c r="AT452" s="174"/>
      <c r="AU452" s="174"/>
      <c r="AV452" s="174"/>
      <c r="AW452" s="174"/>
      <c r="AX452" s="174"/>
      <c r="AY452" s="174"/>
      <c r="AZ452" s="174"/>
      <c r="BA452" s="174"/>
      <c r="BB452" s="174"/>
      <c r="BC452" s="174"/>
      <c r="BD452" s="174"/>
      <c r="BE452" s="174"/>
      <c r="BF452" s="174"/>
      <c r="BG452" s="174"/>
      <c r="BH452" s="174"/>
      <c r="BI452" s="174"/>
      <c r="BJ452" s="174"/>
      <c r="BK452" s="174"/>
      <c r="BL452" s="174"/>
      <c r="BM452" s="174"/>
      <c r="BN452" s="174"/>
      <c r="BO452" s="174"/>
      <c r="BP452" s="174"/>
      <c r="BQ452" s="174"/>
      <c r="BR452" s="174"/>
    </row>
    <row r="453" spans="1:70" s="63" customFormat="1">
      <c r="A453" s="174"/>
      <c r="B453" s="174"/>
      <c r="C453" s="174"/>
      <c r="D453" s="221"/>
      <c r="E453" s="174"/>
      <c r="F453" s="174"/>
      <c r="G453" s="228"/>
      <c r="H453" s="174"/>
      <c r="I453" s="174"/>
      <c r="J453" s="174"/>
      <c r="K453" s="174"/>
      <c r="L453" s="174"/>
      <c r="M453" s="174"/>
      <c r="N453" s="174"/>
      <c r="O453" s="174"/>
      <c r="P453" s="174"/>
      <c r="Q453" s="174"/>
      <c r="R453" s="175"/>
      <c r="S453" s="174"/>
      <c r="T453" s="176"/>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row>
    <row r="454" spans="1:70" s="63" customFormat="1">
      <c r="A454" s="174"/>
      <c r="B454" s="174"/>
      <c r="C454" s="174"/>
      <c r="D454" s="221"/>
      <c r="E454" s="174"/>
      <c r="F454" s="174"/>
      <c r="G454" s="228"/>
      <c r="H454" s="174"/>
      <c r="I454" s="174"/>
      <c r="J454" s="174"/>
      <c r="K454" s="174"/>
      <c r="L454" s="174"/>
      <c r="M454" s="174"/>
      <c r="N454" s="174"/>
      <c r="O454" s="174"/>
      <c r="P454" s="174"/>
      <c r="Q454" s="174"/>
      <c r="R454" s="175"/>
      <c r="S454" s="174"/>
      <c r="T454" s="176"/>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row>
    <row r="455" spans="1:70" s="63" customFormat="1">
      <c r="A455" s="174"/>
      <c r="B455" s="174"/>
      <c r="C455" s="174"/>
      <c r="D455" s="221"/>
      <c r="E455" s="174"/>
      <c r="F455" s="174"/>
      <c r="G455" s="228"/>
      <c r="H455" s="174"/>
      <c r="I455" s="174"/>
      <c r="J455" s="174"/>
      <c r="K455" s="174"/>
      <c r="L455" s="174"/>
      <c r="M455" s="174"/>
      <c r="N455" s="174"/>
      <c r="O455" s="174"/>
      <c r="P455" s="174"/>
      <c r="Q455" s="174"/>
      <c r="R455" s="175"/>
      <c r="S455" s="174"/>
      <c r="T455" s="176"/>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74"/>
      <c r="AV455" s="174"/>
      <c r="AW455" s="174"/>
      <c r="AX455" s="174"/>
      <c r="AY455" s="174"/>
      <c r="AZ455" s="174"/>
      <c r="BA455" s="174"/>
      <c r="BB455" s="174"/>
      <c r="BC455" s="174"/>
      <c r="BD455" s="174"/>
      <c r="BE455" s="174"/>
      <c r="BF455" s="174"/>
      <c r="BG455" s="174"/>
      <c r="BH455" s="174"/>
      <c r="BI455" s="174"/>
      <c r="BJ455" s="174"/>
      <c r="BK455" s="174"/>
      <c r="BL455" s="174"/>
      <c r="BM455" s="174"/>
      <c r="BN455" s="174"/>
      <c r="BO455" s="174"/>
      <c r="BP455" s="174"/>
      <c r="BQ455" s="174"/>
      <c r="BR455" s="174"/>
    </row>
    <row r="456" spans="1:70" s="63" customFormat="1">
      <c r="A456" s="174"/>
      <c r="B456" s="174"/>
      <c r="C456" s="174"/>
      <c r="D456" s="221"/>
      <c r="E456" s="174"/>
      <c r="F456" s="174"/>
      <c r="G456" s="228"/>
      <c r="H456" s="174"/>
      <c r="I456" s="174"/>
      <c r="J456" s="174"/>
      <c r="K456" s="174"/>
      <c r="L456" s="174"/>
      <c r="M456" s="174"/>
      <c r="N456" s="174"/>
      <c r="O456" s="174"/>
      <c r="P456" s="174"/>
      <c r="Q456" s="174"/>
      <c r="R456" s="175"/>
      <c r="S456" s="174"/>
      <c r="T456" s="176"/>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c r="AS456" s="174"/>
      <c r="AT456" s="174"/>
      <c r="AU456" s="174"/>
      <c r="AV456" s="174"/>
      <c r="AW456" s="174"/>
      <c r="AX456" s="174"/>
      <c r="AY456" s="174"/>
      <c r="AZ456" s="174"/>
      <c r="BA456" s="174"/>
      <c r="BB456" s="174"/>
      <c r="BC456" s="174"/>
      <c r="BD456" s="174"/>
      <c r="BE456" s="174"/>
      <c r="BF456" s="174"/>
      <c r="BG456" s="174"/>
      <c r="BH456" s="174"/>
      <c r="BI456" s="174"/>
      <c r="BJ456" s="174"/>
      <c r="BK456" s="174"/>
      <c r="BL456" s="174"/>
      <c r="BM456" s="174"/>
      <c r="BN456" s="174"/>
      <c r="BO456" s="174"/>
      <c r="BP456" s="174"/>
      <c r="BQ456" s="174"/>
      <c r="BR456" s="174"/>
    </row>
    <row r="457" spans="1:70" s="63" customFormat="1">
      <c r="A457" s="174"/>
      <c r="B457" s="174"/>
      <c r="C457" s="174"/>
      <c r="D457" s="221"/>
      <c r="E457" s="174"/>
      <c r="F457" s="174"/>
      <c r="G457" s="228"/>
      <c r="H457" s="174"/>
      <c r="I457" s="174"/>
      <c r="J457" s="174"/>
      <c r="K457" s="174"/>
      <c r="L457" s="174"/>
      <c r="M457" s="174"/>
      <c r="N457" s="174"/>
      <c r="O457" s="174"/>
      <c r="P457" s="174"/>
      <c r="Q457" s="174"/>
      <c r="R457" s="175"/>
      <c r="S457" s="174"/>
      <c r="T457" s="176"/>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c r="BF457" s="174"/>
      <c r="BG457" s="174"/>
      <c r="BH457" s="174"/>
      <c r="BI457" s="174"/>
      <c r="BJ457" s="174"/>
      <c r="BK457" s="174"/>
      <c r="BL457" s="174"/>
      <c r="BM457" s="174"/>
      <c r="BN457" s="174"/>
      <c r="BO457" s="174"/>
      <c r="BP457" s="174"/>
      <c r="BQ457" s="174"/>
      <c r="BR457" s="174"/>
    </row>
    <row r="458" spans="1:70" s="63" customFormat="1">
      <c r="A458" s="174"/>
      <c r="B458" s="174"/>
      <c r="C458" s="174"/>
      <c r="D458" s="221"/>
      <c r="E458" s="174"/>
      <c r="F458" s="174"/>
      <c r="G458" s="228"/>
      <c r="H458" s="174"/>
      <c r="I458" s="174"/>
      <c r="J458" s="174"/>
      <c r="K458" s="174"/>
      <c r="L458" s="174"/>
      <c r="M458" s="174"/>
      <c r="N458" s="174"/>
      <c r="O458" s="174"/>
      <c r="P458" s="174"/>
      <c r="Q458" s="174"/>
      <c r="R458" s="175"/>
      <c r="S458" s="174"/>
      <c r="T458" s="176"/>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c r="AS458" s="174"/>
      <c r="AT458" s="174"/>
      <c r="AU458" s="174"/>
      <c r="AV458" s="174"/>
      <c r="AW458" s="174"/>
      <c r="AX458" s="174"/>
      <c r="AY458" s="174"/>
      <c r="AZ458" s="174"/>
      <c r="BA458" s="174"/>
      <c r="BB458" s="174"/>
      <c r="BC458" s="174"/>
      <c r="BD458" s="174"/>
      <c r="BE458" s="174"/>
      <c r="BF458" s="174"/>
      <c r="BG458" s="174"/>
      <c r="BH458" s="174"/>
      <c r="BI458" s="174"/>
      <c r="BJ458" s="174"/>
      <c r="BK458" s="174"/>
      <c r="BL458" s="174"/>
      <c r="BM458" s="174"/>
      <c r="BN458" s="174"/>
      <c r="BO458" s="174"/>
      <c r="BP458" s="174"/>
      <c r="BQ458" s="174"/>
      <c r="BR458" s="174"/>
    </row>
    <row r="459" spans="1:70" s="63" customFormat="1">
      <c r="A459" s="174"/>
      <c r="B459" s="174"/>
      <c r="C459" s="174"/>
      <c r="D459" s="221"/>
      <c r="E459" s="174"/>
      <c r="F459" s="174"/>
      <c r="G459" s="228"/>
      <c r="H459" s="174"/>
      <c r="I459" s="174"/>
      <c r="J459" s="174"/>
      <c r="K459" s="174"/>
      <c r="L459" s="174"/>
      <c r="M459" s="174"/>
      <c r="N459" s="174"/>
      <c r="O459" s="174"/>
      <c r="P459" s="174"/>
      <c r="Q459" s="174"/>
      <c r="R459" s="175"/>
      <c r="S459" s="174"/>
      <c r="T459" s="176"/>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row>
    <row r="460" spans="1:70" s="63" customFormat="1">
      <c r="A460" s="174"/>
      <c r="B460" s="174"/>
      <c r="C460" s="174"/>
      <c r="D460" s="221"/>
      <c r="E460" s="174"/>
      <c r="F460" s="174"/>
      <c r="G460" s="228"/>
      <c r="H460" s="174"/>
      <c r="I460" s="174"/>
      <c r="J460" s="174"/>
      <c r="K460" s="174"/>
      <c r="L460" s="174"/>
      <c r="M460" s="174"/>
      <c r="N460" s="174"/>
      <c r="O460" s="174"/>
      <c r="P460" s="174"/>
      <c r="Q460" s="174"/>
      <c r="R460" s="175"/>
      <c r="S460" s="174"/>
      <c r="T460" s="176"/>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row>
    <row r="461" spans="1:70" s="63" customFormat="1">
      <c r="A461" s="174"/>
      <c r="B461" s="174"/>
      <c r="C461" s="174"/>
      <c r="D461" s="221"/>
      <c r="E461" s="174"/>
      <c r="F461" s="174"/>
      <c r="G461" s="228"/>
      <c r="H461" s="174"/>
      <c r="I461" s="174"/>
      <c r="J461" s="174"/>
      <c r="K461" s="174"/>
      <c r="L461" s="174"/>
      <c r="M461" s="174"/>
      <c r="N461" s="174"/>
      <c r="O461" s="174"/>
      <c r="P461" s="174"/>
      <c r="Q461" s="174"/>
      <c r="R461" s="175"/>
      <c r="S461" s="174"/>
      <c r="T461" s="176"/>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c r="AS461" s="174"/>
      <c r="AT461" s="174"/>
      <c r="AU461" s="174"/>
      <c r="AV461" s="174"/>
      <c r="AW461" s="174"/>
      <c r="AX461" s="174"/>
      <c r="AY461" s="174"/>
      <c r="AZ461" s="174"/>
      <c r="BA461" s="174"/>
      <c r="BB461" s="174"/>
      <c r="BC461" s="174"/>
      <c r="BD461" s="174"/>
      <c r="BE461" s="174"/>
      <c r="BF461" s="174"/>
      <c r="BG461" s="174"/>
      <c r="BH461" s="174"/>
      <c r="BI461" s="174"/>
      <c r="BJ461" s="174"/>
      <c r="BK461" s="174"/>
      <c r="BL461" s="174"/>
      <c r="BM461" s="174"/>
      <c r="BN461" s="174"/>
      <c r="BO461" s="174"/>
      <c r="BP461" s="174"/>
      <c r="BQ461" s="174"/>
      <c r="BR461" s="174"/>
    </row>
    <row r="462" spans="1:70" s="63" customFormat="1">
      <c r="A462" s="174"/>
      <c r="B462" s="174"/>
      <c r="C462" s="174"/>
      <c r="D462" s="221"/>
      <c r="E462" s="174"/>
      <c r="F462" s="174"/>
      <c r="G462" s="228"/>
      <c r="H462" s="174"/>
      <c r="I462" s="174"/>
      <c r="J462" s="174"/>
      <c r="K462" s="174"/>
      <c r="L462" s="174"/>
      <c r="M462" s="174"/>
      <c r="N462" s="174"/>
      <c r="O462" s="174"/>
      <c r="P462" s="174"/>
      <c r="Q462" s="174"/>
      <c r="R462" s="175"/>
      <c r="S462" s="174"/>
      <c r="T462" s="176"/>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4"/>
      <c r="AY462" s="174"/>
      <c r="AZ462" s="174"/>
      <c r="BA462" s="174"/>
      <c r="BB462" s="174"/>
      <c r="BC462" s="174"/>
      <c r="BD462" s="174"/>
      <c r="BE462" s="174"/>
      <c r="BF462" s="174"/>
      <c r="BG462" s="174"/>
      <c r="BH462" s="174"/>
      <c r="BI462" s="174"/>
      <c r="BJ462" s="174"/>
      <c r="BK462" s="174"/>
      <c r="BL462" s="174"/>
      <c r="BM462" s="174"/>
      <c r="BN462" s="174"/>
      <c r="BO462" s="174"/>
      <c r="BP462" s="174"/>
      <c r="BQ462" s="174"/>
      <c r="BR462" s="174"/>
    </row>
    <row r="463" spans="1:70" s="63" customFormat="1">
      <c r="A463" s="174"/>
      <c r="B463" s="174"/>
      <c r="C463" s="174"/>
      <c r="D463" s="221"/>
      <c r="E463" s="174"/>
      <c r="F463" s="174"/>
      <c r="G463" s="228"/>
      <c r="H463" s="174"/>
      <c r="I463" s="174"/>
      <c r="J463" s="174"/>
      <c r="K463" s="174"/>
      <c r="L463" s="174"/>
      <c r="M463" s="174"/>
      <c r="N463" s="174"/>
      <c r="O463" s="174"/>
      <c r="P463" s="174"/>
      <c r="Q463" s="174"/>
      <c r="R463" s="175"/>
      <c r="S463" s="174"/>
      <c r="T463" s="176"/>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row>
    <row r="464" spans="1:70" s="63" customFormat="1">
      <c r="A464" s="174"/>
      <c r="B464" s="174"/>
      <c r="C464" s="174"/>
      <c r="D464" s="221"/>
      <c r="E464" s="174"/>
      <c r="F464" s="174"/>
      <c r="G464" s="228"/>
      <c r="H464" s="174"/>
      <c r="I464" s="174"/>
      <c r="J464" s="174"/>
      <c r="K464" s="174"/>
      <c r="L464" s="174"/>
      <c r="M464" s="174"/>
      <c r="N464" s="174"/>
      <c r="O464" s="174"/>
      <c r="P464" s="174"/>
      <c r="Q464" s="174"/>
      <c r="R464" s="175"/>
      <c r="S464" s="174"/>
      <c r="T464" s="176"/>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c r="AS464" s="174"/>
      <c r="AT464" s="174"/>
      <c r="AU464" s="174"/>
      <c r="AV464" s="174"/>
      <c r="AW464" s="174"/>
      <c r="AX464" s="174"/>
      <c r="AY464" s="174"/>
      <c r="AZ464" s="174"/>
      <c r="BA464" s="174"/>
      <c r="BB464" s="174"/>
      <c r="BC464" s="174"/>
      <c r="BD464" s="174"/>
      <c r="BE464" s="174"/>
      <c r="BF464" s="174"/>
      <c r="BG464" s="174"/>
      <c r="BH464" s="174"/>
      <c r="BI464" s="174"/>
      <c r="BJ464" s="174"/>
      <c r="BK464" s="174"/>
      <c r="BL464" s="174"/>
      <c r="BM464" s="174"/>
      <c r="BN464" s="174"/>
      <c r="BO464" s="174"/>
      <c r="BP464" s="174"/>
      <c r="BQ464" s="174"/>
      <c r="BR464" s="174"/>
    </row>
    <row r="465" spans="1:70" s="63" customFormat="1">
      <c r="A465" s="174"/>
      <c r="B465" s="174"/>
      <c r="C465" s="174"/>
      <c r="D465" s="221"/>
      <c r="E465" s="174"/>
      <c r="F465" s="174"/>
      <c r="G465" s="228"/>
      <c r="H465" s="174"/>
      <c r="I465" s="174"/>
      <c r="J465" s="174"/>
      <c r="K465" s="174"/>
      <c r="L465" s="174"/>
      <c r="M465" s="174"/>
      <c r="N465" s="174"/>
      <c r="O465" s="174"/>
      <c r="P465" s="174"/>
      <c r="Q465" s="174"/>
      <c r="R465" s="175"/>
      <c r="S465" s="174"/>
      <c r="T465" s="176"/>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c r="AS465" s="174"/>
      <c r="AT465" s="174"/>
      <c r="AU465" s="174"/>
      <c r="AV465" s="174"/>
      <c r="AW465" s="174"/>
      <c r="AX465" s="174"/>
      <c r="AY465" s="174"/>
      <c r="AZ465" s="174"/>
      <c r="BA465" s="174"/>
      <c r="BB465" s="174"/>
      <c r="BC465" s="174"/>
      <c r="BD465" s="174"/>
      <c r="BE465" s="174"/>
      <c r="BF465" s="174"/>
      <c r="BG465" s="174"/>
      <c r="BH465" s="174"/>
      <c r="BI465" s="174"/>
      <c r="BJ465" s="174"/>
      <c r="BK465" s="174"/>
      <c r="BL465" s="174"/>
      <c r="BM465" s="174"/>
      <c r="BN465" s="174"/>
      <c r="BO465" s="174"/>
      <c r="BP465" s="174"/>
      <c r="BQ465" s="174"/>
      <c r="BR465" s="174"/>
    </row>
    <row r="466" spans="1:70" s="63" customFormat="1">
      <c r="A466" s="174"/>
      <c r="B466" s="174"/>
      <c r="C466" s="174"/>
      <c r="D466" s="221"/>
      <c r="E466" s="174"/>
      <c r="F466" s="174"/>
      <c r="G466" s="228"/>
      <c r="H466" s="174"/>
      <c r="I466" s="174"/>
      <c r="J466" s="174"/>
      <c r="K466" s="174"/>
      <c r="L466" s="174"/>
      <c r="M466" s="174"/>
      <c r="N466" s="174"/>
      <c r="O466" s="174"/>
      <c r="P466" s="174"/>
      <c r="Q466" s="174"/>
      <c r="R466" s="175"/>
      <c r="S466" s="174"/>
      <c r="T466" s="176"/>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row>
    <row r="467" spans="1:70" s="63" customFormat="1">
      <c r="A467" s="174"/>
      <c r="B467" s="174"/>
      <c r="C467" s="174"/>
      <c r="D467" s="221"/>
      <c r="E467" s="174"/>
      <c r="F467" s="174"/>
      <c r="G467" s="228"/>
      <c r="H467" s="174"/>
      <c r="I467" s="174"/>
      <c r="J467" s="174"/>
      <c r="K467" s="174"/>
      <c r="L467" s="174"/>
      <c r="M467" s="174"/>
      <c r="N467" s="174"/>
      <c r="O467" s="174"/>
      <c r="P467" s="174"/>
      <c r="Q467" s="174"/>
      <c r="R467" s="175"/>
      <c r="S467" s="174"/>
      <c r="T467" s="176"/>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c r="AS467" s="174"/>
      <c r="AT467" s="174"/>
      <c r="AU467" s="174"/>
      <c r="AV467" s="174"/>
      <c r="AW467" s="174"/>
      <c r="AX467" s="174"/>
      <c r="AY467" s="174"/>
      <c r="AZ467" s="174"/>
      <c r="BA467" s="174"/>
      <c r="BB467" s="174"/>
      <c r="BC467" s="174"/>
      <c r="BD467" s="174"/>
      <c r="BE467" s="174"/>
      <c r="BF467" s="174"/>
      <c r="BG467" s="174"/>
      <c r="BH467" s="174"/>
      <c r="BI467" s="174"/>
      <c r="BJ467" s="174"/>
      <c r="BK467" s="174"/>
      <c r="BL467" s="174"/>
      <c r="BM467" s="174"/>
      <c r="BN467" s="174"/>
      <c r="BO467" s="174"/>
      <c r="BP467" s="174"/>
      <c r="BQ467" s="174"/>
      <c r="BR467" s="174"/>
    </row>
    <row r="468" spans="1:70" s="63" customFormat="1">
      <c r="A468" s="174"/>
      <c r="B468" s="174"/>
      <c r="C468" s="174"/>
      <c r="D468" s="221"/>
      <c r="E468" s="174"/>
      <c r="F468" s="174"/>
      <c r="G468" s="228"/>
      <c r="H468" s="174"/>
      <c r="I468" s="174"/>
      <c r="J468" s="174"/>
      <c r="K468" s="174"/>
      <c r="L468" s="174"/>
      <c r="M468" s="174"/>
      <c r="N468" s="174"/>
      <c r="O468" s="174"/>
      <c r="P468" s="174"/>
      <c r="Q468" s="174"/>
      <c r="R468" s="175"/>
      <c r="S468" s="174"/>
      <c r="T468" s="176"/>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c r="BC468" s="174"/>
      <c r="BD468" s="174"/>
      <c r="BE468" s="174"/>
      <c r="BF468" s="174"/>
      <c r="BG468" s="174"/>
      <c r="BH468" s="174"/>
      <c r="BI468" s="174"/>
      <c r="BJ468" s="174"/>
      <c r="BK468" s="174"/>
      <c r="BL468" s="174"/>
      <c r="BM468" s="174"/>
      <c r="BN468" s="174"/>
      <c r="BO468" s="174"/>
      <c r="BP468" s="174"/>
      <c r="BQ468" s="174"/>
      <c r="BR468" s="174"/>
    </row>
    <row r="469" spans="1:70" s="63" customFormat="1">
      <c r="A469" s="174"/>
      <c r="B469" s="174"/>
      <c r="C469" s="174"/>
      <c r="D469" s="221"/>
      <c r="E469" s="174"/>
      <c r="F469" s="174"/>
      <c r="G469" s="228"/>
      <c r="H469" s="174"/>
      <c r="I469" s="174"/>
      <c r="J469" s="174"/>
      <c r="K469" s="174"/>
      <c r="L469" s="174"/>
      <c r="M469" s="174"/>
      <c r="N469" s="174"/>
      <c r="O469" s="174"/>
      <c r="P469" s="174"/>
      <c r="Q469" s="174"/>
      <c r="R469" s="175"/>
      <c r="S469" s="174"/>
      <c r="T469" s="176"/>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row>
    <row r="470" spans="1:70" s="63" customFormat="1">
      <c r="A470" s="174"/>
      <c r="B470" s="174"/>
      <c r="C470" s="174"/>
      <c r="D470" s="221"/>
      <c r="E470" s="174"/>
      <c r="F470" s="174"/>
      <c r="G470" s="228"/>
      <c r="H470" s="174"/>
      <c r="I470" s="174"/>
      <c r="J470" s="174"/>
      <c r="K470" s="174"/>
      <c r="L470" s="174"/>
      <c r="M470" s="174"/>
      <c r="N470" s="174"/>
      <c r="O470" s="174"/>
      <c r="P470" s="174"/>
      <c r="Q470" s="174"/>
      <c r="R470" s="175"/>
      <c r="S470" s="174"/>
      <c r="T470" s="176"/>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c r="BC470" s="174"/>
      <c r="BD470" s="174"/>
      <c r="BE470" s="174"/>
      <c r="BF470" s="174"/>
      <c r="BG470" s="174"/>
      <c r="BH470" s="174"/>
      <c r="BI470" s="174"/>
      <c r="BJ470" s="174"/>
      <c r="BK470" s="174"/>
      <c r="BL470" s="174"/>
      <c r="BM470" s="174"/>
      <c r="BN470" s="174"/>
      <c r="BO470" s="174"/>
      <c r="BP470" s="174"/>
      <c r="BQ470" s="174"/>
      <c r="BR470" s="174"/>
    </row>
    <row r="471" spans="1:70" s="63" customFormat="1">
      <c r="A471" s="174"/>
      <c r="B471" s="174"/>
      <c r="C471" s="174"/>
      <c r="D471" s="221"/>
      <c r="E471" s="174"/>
      <c r="F471" s="174"/>
      <c r="G471" s="228"/>
      <c r="H471" s="174"/>
      <c r="I471" s="174"/>
      <c r="J471" s="174"/>
      <c r="K471" s="174"/>
      <c r="L471" s="174"/>
      <c r="M471" s="174"/>
      <c r="N471" s="174"/>
      <c r="O471" s="174"/>
      <c r="P471" s="174"/>
      <c r="Q471" s="174"/>
      <c r="R471" s="175"/>
      <c r="S471" s="174"/>
      <c r="T471" s="176"/>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c r="BF471" s="174"/>
      <c r="BG471" s="174"/>
      <c r="BH471" s="174"/>
      <c r="BI471" s="174"/>
      <c r="BJ471" s="174"/>
      <c r="BK471" s="174"/>
      <c r="BL471" s="174"/>
      <c r="BM471" s="174"/>
      <c r="BN471" s="174"/>
      <c r="BO471" s="174"/>
      <c r="BP471" s="174"/>
      <c r="BQ471" s="174"/>
      <c r="BR471" s="174"/>
    </row>
    <row r="472" spans="1:70" s="63" customFormat="1">
      <c r="A472" s="174"/>
      <c r="B472" s="174"/>
      <c r="C472" s="174"/>
      <c r="D472" s="221"/>
      <c r="E472" s="174"/>
      <c r="F472" s="174"/>
      <c r="G472" s="228"/>
      <c r="H472" s="174"/>
      <c r="I472" s="174"/>
      <c r="J472" s="174"/>
      <c r="K472" s="174"/>
      <c r="L472" s="174"/>
      <c r="M472" s="174"/>
      <c r="N472" s="174"/>
      <c r="O472" s="174"/>
      <c r="P472" s="174"/>
      <c r="Q472" s="174"/>
      <c r="R472" s="175"/>
      <c r="S472" s="174"/>
      <c r="T472" s="176"/>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row>
    <row r="473" spans="1:70" s="63" customFormat="1">
      <c r="A473" s="174"/>
      <c r="B473" s="174"/>
      <c r="C473" s="174"/>
      <c r="D473" s="221"/>
      <c r="E473" s="174"/>
      <c r="F473" s="174"/>
      <c r="G473" s="228"/>
      <c r="H473" s="174"/>
      <c r="I473" s="174"/>
      <c r="J473" s="174"/>
      <c r="K473" s="174"/>
      <c r="L473" s="174"/>
      <c r="M473" s="174"/>
      <c r="N473" s="174"/>
      <c r="O473" s="174"/>
      <c r="P473" s="174"/>
      <c r="Q473" s="174"/>
      <c r="R473" s="175"/>
      <c r="S473" s="174"/>
      <c r="T473" s="176"/>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row>
    <row r="474" spans="1:70" s="63" customFormat="1">
      <c r="A474" s="174"/>
      <c r="B474" s="174"/>
      <c r="C474" s="174"/>
      <c r="D474" s="221"/>
      <c r="E474" s="174"/>
      <c r="F474" s="174"/>
      <c r="G474" s="228"/>
      <c r="H474" s="174"/>
      <c r="I474" s="174"/>
      <c r="J474" s="174"/>
      <c r="K474" s="174"/>
      <c r="L474" s="174"/>
      <c r="M474" s="174"/>
      <c r="N474" s="174"/>
      <c r="O474" s="174"/>
      <c r="P474" s="174"/>
      <c r="Q474" s="174"/>
      <c r="R474" s="175"/>
      <c r="S474" s="174"/>
      <c r="T474" s="176"/>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row>
    <row r="475" spans="1:70" s="63" customFormat="1">
      <c r="A475" s="174"/>
      <c r="B475" s="174"/>
      <c r="C475" s="174"/>
      <c r="D475" s="221"/>
      <c r="E475" s="174"/>
      <c r="F475" s="174"/>
      <c r="G475" s="228"/>
      <c r="H475" s="174"/>
      <c r="I475" s="174"/>
      <c r="J475" s="174"/>
      <c r="K475" s="174"/>
      <c r="L475" s="174"/>
      <c r="M475" s="174"/>
      <c r="N475" s="174"/>
      <c r="O475" s="174"/>
      <c r="P475" s="174"/>
      <c r="Q475" s="174"/>
      <c r="R475" s="175"/>
      <c r="S475" s="174"/>
      <c r="T475" s="176"/>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row>
    <row r="476" spans="1:70" s="63" customFormat="1">
      <c r="A476" s="174"/>
      <c r="B476" s="174"/>
      <c r="C476" s="174"/>
      <c r="D476" s="221"/>
      <c r="E476" s="174"/>
      <c r="F476" s="174"/>
      <c r="G476" s="228"/>
      <c r="H476" s="174"/>
      <c r="I476" s="174"/>
      <c r="J476" s="174"/>
      <c r="K476" s="174"/>
      <c r="L476" s="174"/>
      <c r="M476" s="174"/>
      <c r="N476" s="174"/>
      <c r="O476" s="174"/>
      <c r="P476" s="174"/>
      <c r="Q476" s="174"/>
      <c r="R476" s="175"/>
      <c r="S476" s="174"/>
      <c r="T476" s="176"/>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row>
    <row r="477" spans="1:70" s="63" customFormat="1">
      <c r="A477" s="174"/>
      <c r="B477" s="174"/>
      <c r="C477" s="174"/>
      <c r="D477" s="221"/>
      <c r="E477" s="174"/>
      <c r="F477" s="174"/>
      <c r="G477" s="228"/>
      <c r="H477" s="174"/>
      <c r="I477" s="174"/>
      <c r="J477" s="174"/>
      <c r="K477" s="174"/>
      <c r="L477" s="174"/>
      <c r="M477" s="174"/>
      <c r="N477" s="174"/>
      <c r="O477" s="174"/>
      <c r="P477" s="174"/>
      <c r="Q477" s="174"/>
      <c r="R477" s="175"/>
      <c r="S477" s="174"/>
      <c r="T477" s="176"/>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row>
    <row r="478" spans="1:70" s="63" customFormat="1">
      <c r="A478" s="174"/>
      <c r="B478" s="174"/>
      <c r="C478" s="174"/>
      <c r="D478" s="221"/>
      <c r="E478" s="174"/>
      <c r="F478" s="174"/>
      <c r="G478" s="228"/>
      <c r="H478" s="174"/>
      <c r="I478" s="174"/>
      <c r="J478" s="174"/>
      <c r="K478" s="174"/>
      <c r="L478" s="174"/>
      <c r="M478" s="174"/>
      <c r="N478" s="174"/>
      <c r="O478" s="174"/>
      <c r="P478" s="174"/>
      <c r="Q478" s="174"/>
      <c r="R478" s="175"/>
      <c r="S478" s="174"/>
      <c r="T478" s="176"/>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row>
    <row r="479" spans="1:70" s="63" customFormat="1">
      <c r="A479" s="174"/>
      <c r="B479" s="174"/>
      <c r="C479" s="174"/>
      <c r="D479" s="221"/>
      <c r="E479" s="174"/>
      <c r="F479" s="174"/>
      <c r="G479" s="228"/>
      <c r="H479" s="174"/>
      <c r="I479" s="174"/>
      <c r="J479" s="174"/>
      <c r="K479" s="174"/>
      <c r="L479" s="174"/>
      <c r="M479" s="174"/>
      <c r="N479" s="174"/>
      <c r="O479" s="174"/>
      <c r="P479" s="174"/>
      <c r="Q479" s="174"/>
      <c r="R479" s="175"/>
      <c r="S479" s="174"/>
      <c r="T479" s="176"/>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c r="AS479" s="174"/>
      <c r="AT479" s="174"/>
      <c r="AU479" s="174"/>
      <c r="AV479" s="174"/>
      <c r="AW479" s="174"/>
      <c r="AX479" s="174"/>
      <c r="AY479" s="174"/>
      <c r="AZ479" s="174"/>
      <c r="BA479" s="174"/>
      <c r="BB479" s="174"/>
      <c r="BC479" s="174"/>
      <c r="BD479" s="174"/>
      <c r="BE479" s="174"/>
      <c r="BF479" s="174"/>
      <c r="BG479" s="174"/>
      <c r="BH479" s="174"/>
      <c r="BI479" s="174"/>
      <c r="BJ479" s="174"/>
      <c r="BK479" s="174"/>
      <c r="BL479" s="174"/>
      <c r="BM479" s="174"/>
      <c r="BN479" s="174"/>
      <c r="BO479" s="174"/>
      <c r="BP479" s="174"/>
      <c r="BQ479" s="174"/>
      <c r="BR479" s="174"/>
    </row>
    <row r="480" spans="1:70" s="63" customFormat="1">
      <c r="A480" s="174"/>
      <c r="B480" s="174"/>
      <c r="C480" s="174"/>
      <c r="D480" s="221"/>
      <c r="E480" s="174"/>
      <c r="F480" s="174"/>
      <c r="G480" s="228"/>
      <c r="H480" s="174"/>
      <c r="I480" s="174"/>
      <c r="J480" s="174"/>
      <c r="K480" s="174"/>
      <c r="L480" s="174"/>
      <c r="M480" s="174"/>
      <c r="N480" s="174"/>
      <c r="O480" s="174"/>
      <c r="P480" s="174"/>
      <c r="Q480" s="174"/>
      <c r="R480" s="175"/>
      <c r="S480" s="174"/>
      <c r="T480" s="176"/>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row>
    <row r="481" spans="1:70" s="63" customFormat="1">
      <c r="A481" s="174"/>
      <c r="B481" s="174"/>
      <c r="C481" s="174"/>
      <c r="D481" s="221"/>
      <c r="E481" s="174"/>
      <c r="F481" s="174"/>
      <c r="G481" s="228"/>
      <c r="H481" s="174"/>
      <c r="I481" s="174"/>
      <c r="J481" s="174"/>
      <c r="K481" s="174"/>
      <c r="L481" s="174"/>
      <c r="M481" s="174"/>
      <c r="N481" s="174"/>
      <c r="O481" s="174"/>
      <c r="P481" s="174"/>
      <c r="Q481" s="174"/>
      <c r="R481" s="175"/>
      <c r="S481" s="174"/>
      <c r="T481" s="176"/>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row>
    <row r="482" spans="1:70" s="63" customFormat="1">
      <c r="A482" s="174"/>
      <c r="B482" s="174"/>
      <c r="C482" s="174"/>
      <c r="D482" s="221"/>
      <c r="E482" s="174"/>
      <c r="F482" s="174"/>
      <c r="G482" s="228"/>
      <c r="H482" s="174"/>
      <c r="I482" s="174"/>
      <c r="J482" s="174"/>
      <c r="K482" s="174"/>
      <c r="L482" s="174"/>
      <c r="M482" s="174"/>
      <c r="N482" s="174"/>
      <c r="O482" s="174"/>
      <c r="P482" s="174"/>
      <c r="Q482" s="174"/>
      <c r="R482" s="175"/>
      <c r="S482" s="174"/>
      <c r="T482" s="176"/>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4"/>
      <c r="AY482" s="174"/>
      <c r="AZ482" s="174"/>
      <c r="BA482" s="174"/>
      <c r="BB482" s="174"/>
      <c r="BC482" s="174"/>
      <c r="BD482" s="174"/>
      <c r="BE482" s="174"/>
      <c r="BF482" s="174"/>
      <c r="BG482" s="174"/>
      <c r="BH482" s="174"/>
      <c r="BI482" s="174"/>
      <c r="BJ482" s="174"/>
      <c r="BK482" s="174"/>
      <c r="BL482" s="174"/>
      <c r="BM482" s="174"/>
      <c r="BN482" s="174"/>
      <c r="BO482" s="174"/>
      <c r="BP482" s="174"/>
      <c r="BQ482" s="174"/>
      <c r="BR482" s="174"/>
    </row>
    <row r="483" spans="1:70" s="63" customFormat="1">
      <c r="A483" s="174"/>
      <c r="B483" s="174"/>
      <c r="C483" s="174"/>
      <c r="D483" s="221"/>
      <c r="E483" s="174"/>
      <c r="F483" s="174"/>
      <c r="G483" s="228"/>
      <c r="H483" s="174"/>
      <c r="I483" s="174"/>
      <c r="J483" s="174"/>
      <c r="K483" s="174"/>
      <c r="L483" s="174"/>
      <c r="M483" s="174"/>
      <c r="N483" s="174"/>
      <c r="O483" s="174"/>
      <c r="P483" s="174"/>
      <c r="Q483" s="174"/>
      <c r="R483" s="175"/>
      <c r="S483" s="174"/>
      <c r="T483" s="176"/>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row>
    <row r="484" spans="1:70" s="63" customFormat="1">
      <c r="A484" s="174"/>
      <c r="B484" s="174"/>
      <c r="C484" s="174"/>
      <c r="D484" s="221"/>
      <c r="E484" s="174"/>
      <c r="F484" s="174"/>
      <c r="G484" s="228"/>
      <c r="H484" s="174"/>
      <c r="I484" s="174"/>
      <c r="J484" s="174"/>
      <c r="K484" s="174"/>
      <c r="L484" s="174"/>
      <c r="M484" s="174"/>
      <c r="N484" s="174"/>
      <c r="O484" s="174"/>
      <c r="P484" s="174"/>
      <c r="Q484" s="174"/>
      <c r="R484" s="175"/>
      <c r="S484" s="174"/>
      <c r="T484" s="176"/>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c r="AS484" s="174"/>
      <c r="AT484" s="174"/>
      <c r="AU484" s="174"/>
      <c r="AV484" s="174"/>
      <c r="AW484" s="174"/>
      <c r="AX484" s="174"/>
      <c r="AY484" s="174"/>
      <c r="AZ484" s="174"/>
      <c r="BA484" s="174"/>
      <c r="BB484" s="174"/>
      <c r="BC484" s="174"/>
      <c r="BD484" s="174"/>
      <c r="BE484" s="174"/>
      <c r="BF484" s="174"/>
      <c r="BG484" s="174"/>
      <c r="BH484" s="174"/>
      <c r="BI484" s="174"/>
      <c r="BJ484" s="174"/>
      <c r="BK484" s="174"/>
      <c r="BL484" s="174"/>
      <c r="BM484" s="174"/>
      <c r="BN484" s="174"/>
      <c r="BO484" s="174"/>
      <c r="BP484" s="174"/>
      <c r="BQ484" s="174"/>
      <c r="BR484" s="174"/>
    </row>
    <row r="485" spans="1:70" s="63" customFormat="1">
      <c r="A485" s="174"/>
      <c r="B485" s="174"/>
      <c r="C485" s="174"/>
      <c r="D485" s="221"/>
      <c r="E485" s="174"/>
      <c r="F485" s="174"/>
      <c r="G485" s="228"/>
      <c r="H485" s="174"/>
      <c r="I485" s="174"/>
      <c r="J485" s="174"/>
      <c r="K485" s="174"/>
      <c r="L485" s="174"/>
      <c r="M485" s="174"/>
      <c r="N485" s="174"/>
      <c r="O485" s="174"/>
      <c r="P485" s="174"/>
      <c r="Q485" s="174"/>
      <c r="R485" s="175"/>
      <c r="S485" s="174"/>
      <c r="T485" s="176"/>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row>
    <row r="486" spans="1:70" s="63" customFormat="1">
      <c r="A486" s="174"/>
      <c r="B486" s="174"/>
      <c r="C486" s="174"/>
      <c r="D486" s="221"/>
      <c r="E486" s="174"/>
      <c r="F486" s="174"/>
      <c r="G486" s="228"/>
      <c r="H486" s="174"/>
      <c r="I486" s="174"/>
      <c r="J486" s="174"/>
      <c r="K486" s="174"/>
      <c r="L486" s="174"/>
      <c r="M486" s="174"/>
      <c r="N486" s="174"/>
      <c r="O486" s="174"/>
      <c r="P486" s="174"/>
      <c r="Q486" s="174"/>
      <c r="R486" s="175"/>
      <c r="S486" s="174"/>
      <c r="T486" s="176"/>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row>
    <row r="487" spans="1:70" s="63" customFormat="1">
      <c r="A487" s="174"/>
      <c r="B487" s="174"/>
      <c r="C487" s="174"/>
      <c r="D487" s="221"/>
      <c r="E487" s="174"/>
      <c r="F487" s="174"/>
      <c r="G487" s="228"/>
      <c r="H487" s="174"/>
      <c r="I487" s="174"/>
      <c r="J487" s="174"/>
      <c r="K487" s="174"/>
      <c r="L487" s="174"/>
      <c r="M487" s="174"/>
      <c r="N487" s="174"/>
      <c r="O487" s="174"/>
      <c r="P487" s="174"/>
      <c r="Q487" s="174"/>
      <c r="R487" s="175"/>
      <c r="S487" s="174"/>
      <c r="T487" s="176"/>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row>
    <row r="488" spans="1:70" s="63" customFormat="1">
      <c r="A488" s="174"/>
      <c r="B488" s="174"/>
      <c r="C488" s="174"/>
      <c r="D488" s="221"/>
      <c r="E488" s="174"/>
      <c r="F488" s="174"/>
      <c r="G488" s="228"/>
      <c r="H488" s="174"/>
      <c r="I488" s="174"/>
      <c r="J488" s="174"/>
      <c r="K488" s="174"/>
      <c r="L488" s="174"/>
      <c r="M488" s="174"/>
      <c r="N488" s="174"/>
      <c r="O488" s="174"/>
      <c r="P488" s="174"/>
      <c r="Q488" s="174"/>
      <c r="R488" s="175"/>
      <c r="S488" s="174"/>
      <c r="T488" s="176"/>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c r="AS488" s="174"/>
      <c r="AT488" s="174"/>
      <c r="AU488" s="174"/>
      <c r="AV488" s="174"/>
      <c r="AW488" s="174"/>
      <c r="AX488" s="174"/>
      <c r="AY488" s="174"/>
      <c r="AZ488" s="174"/>
      <c r="BA488" s="174"/>
      <c r="BB488" s="174"/>
      <c r="BC488" s="174"/>
      <c r="BD488" s="174"/>
      <c r="BE488" s="174"/>
      <c r="BF488" s="174"/>
      <c r="BG488" s="174"/>
      <c r="BH488" s="174"/>
      <c r="BI488" s="174"/>
      <c r="BJ488" s="174"/>
      <c r="BK488" s="174"/>
      <c r="BL488" s="174"/>
      <c r="BM488" s="174"/>
      <c r="BN488" s="174"/>
      <c r="BO488" s="174"/>
      <c r="BP488" s="174"/>
      <c r="BQ488" s="174"/>
      <c r="BR488" s="174"/>
    </row>
    <row r="489" spans="1:70" s="63" customFormat="1">
      <c r="A489" s="174"/>
      <c r="B489" s="174"/>
      <c r="C489" s="174"/>
      <c r="D489" s="221"/>
      <c r="E489" s="174"/>
      <c r="F489" s="174"/>
      <c r="G489" s="228"/>
      <c r="H489" s="174"/>
      <c r="I489" s="174"/>
      <c r="J489" s="174"/>
      <c r="K489" s="174"/>
      <c r="L489" s="174"/>
      <c r="M489" s="174"/>
      <c r="N489" s="174"/>
      <c r="O489" s="174"/>
      <c r="P489" s="174"/>
      <c r="Q489" s="174"/>
      <c r="R489" s="175"/>
      <c r="S489" s="174"/>
      <c r="T489" s="176"/>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row>
    <row r="490" spans="1:70" s="63" customFormat="1">
      <c r="A490" s="174"/>
      <c r="B490" s="174"/>
      <c r="C490" s="174"/>
      <c r="D490" s="221"/>
      <c r="E490" s="174"/>
      <c r="F490" s="174"/>
      <c r="G490" s="228"/>
      <c r="H490" s="174"/>
      <c r="I490" s="174"/>
      <c r="J490" s="174"/>
      <c r="K490" s="174"/>
      <c r="L490" s="174"/>
      <c r="M490" s="174"/>
      <c r="N490" s="174"/>
      <c r="O490" s="174"/>
      <c r="P490" s="174"/>
      <c r="Q490" s="174"/>
      <c r="R490" s="175"/>
      <c r="S490" s="174"/>
      <c r="T490" s="176"/>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row>
    <row r="491" spans="1:70" s="63" customFormat="1">
      <c r="A491" s="174"/>
      <c r="B491" s="174"/>
      <c r="C491" s="174"/>
      <c r="D491" s="221"/>
      <c r="E491" s="174"/>
      <c r="F491" s="174"/>
      <c r="G491" s="228"/>
      <c r="H491" s="174"/>
      <c r="I491" s="174"/>
      <c r="J491" s="174"/>
      <c r="K491" s="174"/>
      <c r="L491" s="174"/>
      <c r="M491" s="174"/>
      <c r="N491" s="174"/>
      <c r="O491" s="174"/>
      <c r="P491" s="174"/>
      <c r="Q491" s="174"/>
      <c r="R491" s="175"/>
      <c r="S491" s="174"/>
      <c r="T491" s="176"/>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c r="AS491" s="174"/>
      <c r="AT491" s="174"/>
      <c r="AU491" s="174"/>
      <c r="AV491" s="174"/>
      <c r="AW491" s="174"/>
      <c r="AX491" s="174"/>
      <c r="AY491" s="174"/>
      <c r="AZ491" s="174"/>
      <c r="BA491" s="174"/>
      <c r="BB491" s="174"/>
      <c r="BC491" s="174"/>
      <c r="BD491" s="174"/>
      <c r="BE491" s="174"/>
      <c r="BF491" s="174"/>
      <c r="BG491" s="174"/>
      <c r="BH491" s="174"/>
      <c r="BI491" s="174"/>
      <c r="BJ491" s="174"/>
      <c r="BK491" s="174"/>
      <c r="BL491" s="174"/>
      <c r="BM491" s="174"/>
      <c r="BN491" s="174"/>
      <c r="BO491" s="174"/>
      <c r="BP491" s="174"/>
      <c r="BQ491" s="174"/>
      <c r="BR491" s="174"/>
    </row>
    <row r="492" spans="1:70" s="63" customFormat="1">
      <c r="A492" s="174"/>
      <c r="B492" s="174"/>
      <c r="C492" s="174"/>
      <c r="D492" s="221"/>
      <c r="E492" s="174"/>
      <c r="F492" s="174"/>
      <c r="G492" s="228"/>
      <c r="H492" s="174"/>
      <c r="I492" s="174"/>
      <c r="J492" s="174"/>
      <c r="K492" s="174"/>
      <c r="L492" s="174"/>
      <c r="M492" s="174"/>
      <c r="N492" s="174"/>
      <c r="O492" s="174"/>
      <c r="P492" s="174"/>
      <c r="Q492" s="174"/>
      <c r="R492" s="175"/>
      <c r="S492" s="174"/>
      <c r="T492" s="176"/>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row>
    <row r="493" spans="1:70" s="63" customFormat="1">
      <c r="A493" s="174"/>
      <c r="B493" s="174"/>
      <c r="C493" s="174"/>
      <c r="D493" s="221"/>
      <c r="E493" s="174"/>
      <c r="F493" s="174"/>
      <c r="G493" s="228"/>
      <c r="H493" s="174"/>
      <c r="I493" s="174"/>
      <c r="J493" s="174"/>
      <c r="K493" s="174"/>
      <c r="L493" s="174"/>
      <c r="M493" s="174"/>
      <c r="N493" s="174"/>
      <c r="O493" s="174"/>
      <c r="P493" s="174"/>
      <c r="Q493" s="174"/>
      <c r="R493" s="175"/>
      <c r="S493" s="174"/>
      <c r="T493" s="176"/>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c r="AS493" s="174"/>
      <c r="AT493" s="174"/>
      <c r="AU493" s="174"/>
      <c r="AV493" s="174"/>
      <c r="AW493" s="174"/>
      <c r="AX493" s="174"/>
      <c r="AY493" s="174"/>
      <c r="AZ493" s="174"/>
      <c r="BA493" s="174"/>
      <c r="BB493" s="174"/>
      <c r="BC493" s="174"/>
      <c r="BD493" s="174"/>
      <c r="BE493" s="174"/>
      <c r="BF493" s="174"/>
      <c r="BG493" s="174"/>
      <c r="BH493" s="174"/>
      <c r="BI493" s="174"/>
      <c r="BJ493" s="174"/>
      <c r="BK493" s="174"/>
      <c r="BL493" s="174"/>
      <c r="BM493" s="174"/>
      <c r="BN493" s="174"/>
      <c r="BO493" s="174"/>
      <c r="BP493" s="174"/>
      <c r="BQ493" s="174"/>
      <c r="BR493" s="174"/>
    </row>
    <row r="494" spans="1:70" s="63" customFormat="1">
      <c r="A494" s="174"/>
      <c r="B494" s="174"/>
      <c r="C494" s="174"/>
      <c r="D494" s="221"/>
      <c r="E494" s="174"/>
      <c r="F494" s="174"/>
      <c r="G494" s="228"/>
      <c r="H494" s="174"/>
      <c r="I494" s="174"/>
      <c r="J494" s="174"/>
      <c r="K494" s="174"/>
      <c r="L494" s="174"/>
      <c r="M494" s="174"/>
      <c r="N494" s="174"/>
      <c r="O494" s="174"/>
      <c r="P494" s="174"/>
      <c r="Q494" s="174"/>
      <c r="R494" s="175"/>
      <c r="S494" s="174"/>
      <c r="T494" s="176"/>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row>
    <row r="495" spans="1:70" s="63" customFormat="1">
      <c r="A495" s="174"/>
      <c r="B495" s="174"/>
      <c r="C495" s="174"/>
      <c r="D495" s="221"/>
      <c r="E495" s="174"/>
      <c r="F495" s="174"/>
      <c r="G495" s="228"/>
      <c r="H495" s="174"/>
      <c r="I495" s="174"/>
      <c r="J495" s="174"/>
      <c r="K495" s="174"/>
      <c r="L495" s="174"/>
      <c r="M495" s="174"/>
      <c r="N495" s="174"/>
      <c r="O495" s="174"/>
      <c r="P495" s="174"/>
      <c r="Q495" s="174"/>
      <c r="R495" s="175"/>
      <c r="S495" s="174"/>
      <c r="T495" s="176"/>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row>
    <row r="496" spans="1:70" s="63" customFormat="1">
      <c r="A496" s="174"/>
      <c r="B496" s="174"/>
      <c r="C496" s="174"/>
      <c r="D496" s="221"/>
      <c r="E496" s="174"/>
      <c r="F496" s="174"/>
      <c r="G496" s="228"/>
      <c r="H496" s="174"/>
      <c r="I496" s="174"/>
      <c r="J496" s="174"/>
      <c r="K496" s="174"/>
      <c r="L496" s="174"/>
      <c r="M496" s="174"/>
      <c r="N496" s="174"/>
      <c r="O496" s="174"/>
      <c r="P496" s="174"/>
      <c r="Q496" s="174"/>
      <c r="R496" s="175"/>
      <c r="S496" s="174"/>
      <c r="T496" s="176"/>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c r="AS496" s="174"/>
      <c r="AT496" s="174"/>
      <c r="AU496" s="174"/>
      <c r="AV496" s="174"/>
      <c r="AW496" s="174"/>
      <c r="AX496" s="174"/>
      <c r="AY496" s="174"/>
      <c r="AZ496" s="174"/>
      <c r="BA496" s="174"/>
      <c r="BB496" s="174"/>
      <c r="BC496" s="174"/>
      <c r="BD496" s="174"/>
      <c r="BE496" s="174"/>
      <c r="BF496" s="174"/>
      <c r="BG496" s="174"/>
      <c r="BH496" s="174"/>
      <c r="BI496" s="174"/>
      <c r="BJ496" s="174"/>
      <c r="BK496" s="174"/>
      <c r="BL496" s="174"/>
      <c r="BM496" s="174"/>
      <c r="BN496" s="174"/>
      <c r="BO496" s="174"/>
      <c r="BP496" s="174"/>
      <c r="BQ496" s="174"/>
      <c r="BR496" s="174"/>
    </row>
    <row r="497" spans="1:70" s="63" customFormat="1">
      <c r="A497" s="174"/>
      <c r="B497" s="174"/>
      <c r="C497" s="174"/>
      <c r="D497" s="221"/>
      <c r="E497" s="174"/>
      <c r="F497" s="174"/>
      <c r="G497" s="228"/>
      <c r="H497" s="174"/>
      <c r="I497" s="174"/>
      <c r="J497" s="174"/>
      <c r="K497" s="174"/>
      <c r="L497" s="174"/>
      <c r="M497" s="174"/>
      <c r="N497" s="174"/>
      <c r="O497" s="174"/>
      <c r="P497" s="174"/>
      <c r="Q497" s="174"/>
      <c r="R497" s="175"/>
      <c r="S497" s="174"/>
      <c r="T497" s="176"/>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row>
    <row r="498" spans="1:70" s="63" customFormat="1">
      <c r="A498" s="174"/>
      <c r="B498" s="174"/>
      <c r="C498" s="174"/>
      <c r="D498" s="221"/>
      <c r="E498" s="174"/>
      <c r="F498" s="174"/>
      <c r="G498" s="228"/>
      <c r="H498" s="174"/>
      <c r="I498" s="174"/>
      <c r="J498" s="174"/>
      <c r="K498" s="174"/>
      <c r="L498" s="174"/>
      <c r="M498" s="174"/>
      <c r="N498" s="174"/>
      <c r="O498" s="174"/>
      <c r="P498" s="174"/>
      <c r="Q498" s="174"/>
      <c r="R498" s="175"/>
      <c r="S498" s="174"/>
      <c r="T498" s="176"/>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74"/>
      <c r="BM498" s="174"/>
      <c r="BN498" s="174"/>
      <c r="BO498" s="174"/>
      <c r="BP498" s="174"/>
      <c r="BQ498" s="174"/>
      <c r="BR498" s="174"/>
    </row>
    <row r="499" spans="1:70" s="63" customFormat="1">
      <c r="A499" s="174"/>
      <c r="B499" s="174"/>
      <c r="C499" s="174"/>
      <c r="D499" s="221"/>
      <c r="E499" s="174"/>
      <c r="F499" s="174"/>
      <c r="G499" s="228"/>
      <c r="H499" s="174"/>
      <c r="I499" s="174"/>
      <c r="J499" s="174"/>
      <c r="K499" s="174"/>
      <c r="L499" s="174"/>
      <c r="M499" s="174"/>
      <c r="N499" s="174"/>
      <c r="O499" s="174"/>
      <c r="P499" s="174"/>
      <c r="Q499" s="174"/>
      <c r="R499" s="175"/>
      <c r="S499" s="174"/>
      <c r="T499" s="176"/>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row>
    <row r="500" spans="1:70" s="63" customFormat="1">
      <c r="A500" s="174"/>
      <c r="B500" s="174"/>
      <c r="C500" s="174"/>
      <c r="D500" s="221"/>
      <c r="E500" s="174"/>
      <c r="F500" s="174"/>
      <c r="G500" s="228"/>
      <c r="H500" s="174"/>
      <c r="I500" s="174"/>
      <c r="J500" s="174"/>
      <c r="K500" s="174"/>
      <c r="L500" s="174"/>
      <c r="M500" s="174"/>
      <c r="N500" s="174"/>
      <c r="O500" s="174"/>
      <c r="P500" s="174"/>
      <c r="Q500" s="174"/>
      <c r="R500" s="175"/>
      <c r="S500" s="174"/>
      <c r="T500" s="176"/>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row>
    <row r="501" spans="1:70" s="63" customFormat="1">
      <c r="A501" s="174"/>
      <c r="B501" s="174"/>
      <c r="C501" s="174"/>
      <c r="D501" s="221"/>
      <c r="E501" s="174"/>
      <c r="F501" s="174"/>
      <c r="G501" s="228"/>
      <c r="H501" s="174"/>
      <c r="I501" s="174"/>
      <c r="J501" s="174"/>
      <c r="K501" s="174"/>
      <c r="L501" s="174"/>
      <c r="M501" s="174"/>
      <c r="N501" s="174"/>
      <c r="O501" s="174"/>
      <c r="P501" s="174"/>
      <c r="Q501" s="174"/>
      <c r="R501" s="175"/>
      <c r="S501" s="174"/>
      <c r="T501" s="176"/>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row>
    <row r="502" spans="1:70" s="63" customFormat="1">
      <c r="A502" s="174"/>
      <c r="B502" s="174"/>
      <c r="C502" s="174"/>
      <c r="D502" s="221"/>
      <c r="E502" s="174"/>
      <c r="F502" s="174"/>
      <c r="G502" s="228"/>
      <c r="H502" s="174"/>
      <c r="I502" s="174"/>
      <c r="J502" s="174"/>
      <c r="K502" s="174"/>
      <c r="L502" s="174"/>
      <c r="M502" s="174"/>
      <c r="N502" s="174"/>
      <c r="O502" s="174"/>
      <c r="P502" s="174"/>
      <c r="Q502" s="174"/>
      <c r="R502" s="175"/>
      <c r="S502" s="174"/>
      <c r="T502" s="176"/>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row>
    <row r="503" spans="1:70" s="63" customFormat="1">
      <c r="A503" s="174"/>
      <c r="B503" s="174"/>
      <c r="C503" s="174"/>
      <c r="D503" s="221"/>
      <c r="E503" s="174"/>
      <c r="F503" s="174"/>
      <c r="G503" s="228"/>
      <c r="H503" s="174"/>
      <c r="I503" s="174"/>
      <c r="J503" s="174"/>
      <c r="K503" s="174"/>
      <c r="L503" s="174"/>
      <c r="M503" s="174"/>
      <c r="N503" s="174"/>
      <c r="O503" s="174"/>
      <c r="P503" s="174"/>
      <c r="Q503" s="174"/>
      <c r="R503" s="175"/>
      <c r="S503" s="174"/>
      <c r="T503" s="176"/>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row>
    <row r="504" spans="1:70" s="63" customFormat="1">
      <c r="A504" s="174"/>
      <c r="B504" s="174"/>
      <c r="C504" s="174"/>
      <c r="D504" s="221"/>
      <c r="E504" s="174"/>
      <c r="F504" s="174"/>
      <c r="G504" s="228"/>
      <c r="H504" s="174"/>
      <c r="I504" s="174"/>
      <c r="J504" s="174"/>
      <c r="K504" s="174"/>
      <c r="L504" s="174"/>
      <c r="M504" s="174"/>
      <c r="N504" s="174"/>
      <c r="O504" s="174"/>
      <c r="P504" s="174"/>
      <c r="Q504" s="174"/>
      <c r="R504" s="175"/>
      <c r="S504" s="174"/>
      <c r="T504" s="176"/>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c r="AS504" s="174"/>
      <c r="AT504" s="174"/>
      <c r="AU504" s="174"/>
      <c r="AV504" s="174"/>
      <c r="AW504" s="174"/>
      <c r="AX504" s="174"/>
      <c r="AY504" s="174"/>
      <c r="AZ504" s="174"/>
      <c r="BA504" s="174"/>
      <c r="BB504" s="174"/>
      <c r="BC504" s="174"/>
      <c r="BD504" s="174"/>
      <c r="BE504" s="174"/>
      <c r="BF504" s="174"/>
      <c r="BG504" s="174"/>
      <c r="BH504" s="174"/>
      <c r="BI504" s="174"/>
      <c r="BJ504" s="174"/>
      <c r="BK504" s="174"/>
      <c r="BL504" s="174"/>
      <c r="BM504" s="174"/>
      <c r="BN504" s="174"/>
      <c r="BO504" s="174"/>
      <c r="BP504" s="174"/>
      <c r="BQ504" s="174"/>
      <c r="BR504" s="174"/>
    </row>
    <row r="505" spans="1:70" s="63" customFormat="1">
      <c r="A505" s="174"/>
      <c r="B505" s="174"/>
      <c r="C505" s="174"/>
      <c r="D505" s="221"/>
      <c r="E505" s="174"/>
      <c r="F505" s="174"/>
      <c r="G505" s="228"/>
      <c r="H505" s="174"/>
      <c r="I505" s="174"/>
      <c r="J505" s="174"/>
      <c r="K505" s="174"/>
      <c r="L505" s="174"/>
      <c r="M505" s="174"/>
      <c r="N505" s="174"/>
      <c r="O505" s="174"/>
      <c r="P505" s="174"/>
      <c r="Q505" s="174"/>
      <c r="R505" s="175"/>
      <c r="S505" s="174"/>
      <c r="T505" s="176"/>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c r="AS505" s="174"/>
      <c r="AT505" s="174"/>
      <c r="AU505" s="174"/>
      <c r="AV505" s="174"/>
      <c r="AW505" s="174"/>
      <c r="AX505" s="174"/>
      <c r="AY505" s="174"/>
      <c r="AZ505" s="174"/>
      <c r="BA505" s="174"/>
      <c r="BB505" s="174"/>
      <c r="BC505" s="174"/>
      <c r="BD505" s="174"/>
      <c r="BE505" s="174"/>
      <c r="BF505" s="174"/>
      <c r="BG505" s="174"/>
      <c r="BH505" s="174"/>
      <c r="BI505" s="174"/>
      <c r="BJ505" s="174"/>
      <c r="BK505" s="174"/>
      <c r="BL505" s="174"/>
      <c r="BM505" s="174"/>
      <c r="BN505" s="174"/>
      <c r="BO505" s="174"/>
      <c r="BP505" s="174"/>
      <c r="BQ505" s="174"/>
      <c r="BR505" s="174"/>
    </row>
    <row r="506" spans="1:70" s="63" customFormat="1">
      <c r="A506" s="174"/>
      <c r="B506" s="174"/>
      <c r="C506" s="174"/>
      <c r="D506" s="221"/>
      <c r="E506" s="174"/>
      <c r="F506" s="174"/>
      <c r="G506" s="228"/>
      <c r="H506" s="174"/>
      <c r="I506" s="174"/>
      <c r="J506" s="174"/>
      <c r="K506" s="174"/>
      <c r="L506" s="174"/>
      <c r="M506" s="174"/>
      <c r="N506" s="174"/>
      <c r="O506" s="174"/>
      <c r="P506" s="174"/>
      <c r="Q506" s="174"/>
      <c r="R506" s="175"/>
      <c r="S506" s="174"/>
      <c r="T506" s="176"/>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row>
    <row r="507" spans="1:70" s="63" customFormat="1">
      <c r="A507" s="174"/>
      <c r="B507" s="174"/>
      <c r="C507" s="174"/>
      <c r="D507" s="221"/>
      <c r="E507" s="174"/>
      <c r="F507" s="174"/>
      <c r="G507" s="228"/>
      <c r="H507" s="174"/>
      <c r="I507" s="174"/>
      <c r="J507" s="174"/>
      <c r="K507" s="174"/>
      <c r="L507" s="174"/>
      <c r="M507" s="174"/>
      <c r="N507" s="174"/>
      <c r="O507" s="174"/>
      <c r="P507" s="174"/>
      <c r="Q507" s="174"/>
      <c r="R507" s="175"/>
      <c r="S507" s="174"/>
      <c r="T507" s="176"/>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c r="AS507" s="174"/>
      <c r="AT507" s="174"/>
      <c r="AU507" s="174"/>
      <c r="AV507" s="174"/>
      <c r="AW507" s="174"/>
      <c r="AX507" s="174"/>
      <c r="AY507" s="174"/>
      <c r="AZ507" s="174"/>
      <c r="BA507" s="174"/>
      <c r="BB507" s="174"/>
      <c r="BC507" s="174"/>
      <c r="BD507" s="174"/>
      <c r="BE507" s="174"/>
      <c r="BF507" s="174"/>
      <c r="BG507" s="174"/>
      <c r="BH507" s="174"/>
      <c r="BI507" s="174"/>
      <c r="BJ507" s="174"/>
      <c r="BK507" s="174"/>
      <c r="BL507" s="174"/>
      <c r="BM507" s="174"/>
      <c r="BN507" s="174"/>
      <c r="BO507" s="174"/>
      <c r="BP507" s="174"/>
      <c r="BQ507" s="174"/>
      <c r="BR507" s="174"/>
    </row>
    <row r="508" spans="1:70" s="63" customFormat="1">
      <c r="A508" s="174"/>
      <c r="B508" s="174"/>
      <c r="C508" s="174"/>
      <c r="D508" s="221"/>
      <c r="E508" s="174"/>
      <c r="F508" s="174"/>
      <c r="G508" s="228"/>
      <c r="H508" s="174"/>
      <c r="I508" s="174"/>
      <c r="J508" s="174"/>
      <c r="K508" s="174"/>
      <c r="L508" s="174"/>
      <c r="M508" s="174"/>
      <c r="N508" s="174"/>
      <c r="O508" s="174"/>
      <c r="P508" s="174"/>
      <c r="Q508" s="174"/>
      <c r="R508" s="175"/>
      <c r="S508" s="174"/>
      <c r="T508" s="176"/>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c r="AS508" s="174"/>
      <c r="AT508" s="174"/>
      <c r="AU508" s="174"/>
      <c r="AV508" s="174"/>
      <c r="AW508" s="174"/>
      <c r="AX508" s="174"/>
      <c r="AY508" s="174"/>
      <c r="AZ508" s="174"/>
      <c r="BA508" s="174"/>
      <c r="BB508" s="174"/>
      <c r="BC508" s="174"/>
      <c r="BD508" s="174"/>
      <c r="BE508" s="174"/>
      <c r="BF508" s="174"/>
      <c r="BG508" s="174"/>
      <c r="BH508" s="174"/>
      <c r="BI508" s="174"/>
      <c r="BJ508" s="174"/>
      <c r="BK508" s="174"/>
      <c r="BL508" s="174"/>
      <c r="BM508" s="174"/>
      <c r="BN508" s="174"/>
      <c r="BO508" s="174"/>
      <c r="BP508" s="174"/>
      <c r="BQ508" s="174"/>
      <c r="BR508" s="174"/>
    </row>
    <row r="509" spans="1:70" s="63" customFormat="1">
      <c r="A509" s="174"/>
      <c r="B509" s="174"/>
      <c r="C509" s="174"/>
      <c r="D509" s="221"/>
      <c r="E509" s="174"/>
      <c r="F509" s="174"/>
      <c r="G509" s="228"/>
      <c r="H509" s="174"/>
      <c r="I509" s="174"/>
      <c r="J509" s="174"/>
      <c r="K509" s="174"/>
      <c r="L509" s="174"/>
      <c r="M509" s="174"/>
      <c r="N509" s="174"/>
      <c r="O509" s="174"/>
      <c r="P509" s="174"/>
      <c r="Q509" s="174"/>
      <c r="R509" s="175"/>
      <c r="S509" s="174"/>
      <c r="T509" s="176"/>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row>
    <row r="510" spans="1:70" s="63" customFormat="1">
      <c r="A510" s="174"/>
      <c r="B510" s="174"/>
      <c r="C510" s="174"/>
      <c r="D510" s="221"/>
      <c r="E510" s="174"/>
      <c r="F510" s="174"/>
      <c r="G510" s="228"/>
      <c r="H510" s="174"/>
      <c r="I510" s="174"/>
      <c r="J510" s="174"/>
      <c r="K510" s="174"/>
      <c r="L510" s="174"/>
      <c r="M510" s="174"/>
      <c r="N510" s="174"/>
      <c r="O510" s="174"/>
      <c r="P510" s="174"/>
      <c r="Q510" s="174"/>
      <c r="R510" s="175"/>
      <c r="S510" s="174"/>
      <c r="T510" s="176"/>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row>
    <row r="511" spans="1:70" s="63" customFormat="1">
      <c r="A511" s="174"/>
      <c r="B511" s="174"/>
      <c r="C511" s="174"/>
      <c r="D511" s="221"/>
      <c r="E511" s="174"/>
      <c r="F511" s="174"/>
      <c r="G511" s="228"/>
      <c r="H511" s="174"/>
      <c r="I511" s="174"/>
      <c r="J511" s="174"/>
      <c r="K511" s="174"/>
      <c r="L511" s="174"/>
      <c r="M511" s="174"/>
      <c r="N511" s="174"/>
      <c r="O511" s="174"/>
      <c r="P511" s="174"/>
      <c r="Q511" s="174"/>
      <c r="R511" s="175"/>
      <c r="S511" s="174"/>
      <c r="T511" s="176"/>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c r="AS511" s="174"/>
      <c r="AT511" s="174"/>
      <c r="AU511" s="174"/>
      <c r="AV511" s="174"/>
      <c r="AW511" s="174"/>
      <c r="AX511" s="174"/>
      <c r="AY511" s="174"/>
      <c r="AZ511" s="174"/>
      <c r="BA511" s="174"/>
      <c r="BB511" s="174"/>
      <c r="BC511" s="174"/>
      <c r="BD511" s="174"/>
      <c r="BE511" s="174"/>
      <c r="BF511" s="174"/>
      <c r="BG511" s="174"/>
      <c r="BH511" s="174"/>
      <c r="BI511" s="174"/>
      <c r="BJ511" s="174"/>
      <c r="BK511" s="174"/>
      <c r="BL511" s="174"/>
      <c r="BM511" s="174"/>
      <c r="BN511" s="174"/>
      <c r="BO511" s="174"/>
      <c r="BP511" s="174"/>
      <c r="BQ511" s="174"/>
      <c r="BR511" s="174"/>
    </row>
    <row r="512" spans="1:70" s="63" customFormat="1">
      <c r="A512" s="174"/>
      <c r="B512" s="174"/>
      <c r="C512" s="174"/>
      <c r="D512" s="221"/>
      <c r="E512" s="174"/>
      <c r="F512" s="174"/>
      <c r="G512" s="228"/>
      <c r="H512" s="174"/>
      <c r="I512" s="174"/>
      <c r="J512" s="174"/>
      <c r="K512" s="174"/>
      <c r="L512" s="174"/>
      <c r="M512" s="174"/>
      <c r="N512" s="174"/>
      <c r="O512" s="174"/>
      <c r="P512" s="174"/>
      <c r="Q512" s="174"/>
      <c r="R512" s="175"/>
      <c r="S512" s="174"/>
      <c r="T512" s="176"/>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row>
    <row r="513" spans="1:70" s="63" customFormat="1">
      <c r="A513" s="174"/>
      <c r="B513" s="174"/>
      <c r="C513" s="174"/>
      <c r="D513" s="221"/>
      <c r="E513" s="174"/>
      <c r="F513" s="174"/>
      <c r="G513" s="228"/>
      <c r="H513" s="174"/>
      <c r="I513" s="174"/>
      <c r="J513" s="174"/>
      <c r="K513" s="174"/>
      <c r="L513" s="174"/>
      <c r="M513" s="174"/>
      <c r="N513" s="174"/>
      <c r="O513" s="174"/>
      <c r="P513" s="174"/>
      <c r="Q513" s="174"/>
      <c r="R513" s="175"/>
      <c r="S513" s="174"/>
      <c r="T513" s="176"/>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row>
    <row r="514" spans="1:70" s="63" customFormat="1">
      <c r="A514" s="174"/>
      <c r="B514" s="174"/>
      <c r="C514" s="174"/>
      <c r="D514" s="221"/>
      <c r="E514" s="174"/>
      <c r="F514" s="174"/>
      <c r="G514" s="228"/>
      <c r="H514" s="174"/>
      <c r="I514" s="174"/>
      <c r="J514" s="174"/>
      <c r="K514" s="174"/>
      <c r="L514" s="174"/>
      <c r="M514" s="174"/>
      <c r="N514" s="174"/>
      <c r="O514" s="174"/>
      <c r="P514" s="174"/>
      <c r="Q514" s="174"/>
      <c r="R514" s="175"/>
      <c r="S514" s="174"/>
      <c r="T514" s="176"/>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c r="AS514" s="174"/>
      <c r="AT514" s="174"/>
      <c r="AU514" s="174"/>
      <c r="AV514" s="174"/>
      <c r="AW514" s="174"/>
      <c r="AX514" s="174"/>
      <c r="AY514" s="174"/>
      <c r="AZ514" s="174"/>
      <c r="BA514" s="174"/>
      <c r="BB514" s="174"/>
      <c r="BC514" s="174"/>
      <c r="BD514" s="174"/>
      <c r="BE514" s="174"/>
      <c r="BF514" s="174"/>
      <c r="BG514" s="174"/>
      <c r="BH514" s="174"/>
      <c r="BI514" s="174"/>
      <c r="BJ514" s="174"/>
      <c r="BK514" s="174"/>
      <c r="BL514" s="174"/>
      <c r="BM514" s="174"/>
      <c r="BN514" s="174"/>
      <c r="BO514" s="174"/>
      <c r="BP514" s="174"/>
      <c r="BQ514" s="174"/>
      <c r="BR514" s="174"/>
    </row>
    <row r="515" spans="1:70" s="63" customFormat="1">
      <c r="A515" s="174"/>
      <c r="B515" s="174"/>
      <c r="C515" s="174"/>
      <c r="D515" s="221"/>
      <c r="E515" s="174"/>
      <c r="F515" s="174"/>
      <c r="G515" s="228"/>
      <c r="H515" s="174"/>
      <c r="I515" s="174"/>
      <c r="J515" s="174"/>
      <c r="K515" s="174"/>
      <c r="L515" s="174"/>
      <c r="M515" s="174"/>
      <c r="N515" s="174"/>
      <c r="O515" s="174"/>
      <c r="P515" s="174"/>
      <c r="Q515" s="174"/>
      <c r="R515" s="175"/>
      <c r="S515" s="174"/>
      <c r="T515" s="176"/>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c r="AS515" s="174"/>
      <c r="AT515" s="174"/>
      <c r="AU515" s="174"/>
      <c r="AV515" s="174"/>
      <c r="AW515" s="174"/>
      <c r="AX515" s="174"/>
      <c r="AY515" s="174"/>
      <c r="AZ515" s="174"/>
      <c r="BA515" s="174"/>
      <c r="BB515" s="174"/>
      <c r="BC515" s="174"/>
      <c r="BD515" s="174"/>
      <c r="BE515" s="174"/>
      <c r="BF515" s="174"/>
      <c r="BG515" s="174"/>
      <c r="BH515" s="174"/>
      <c r="BI515" s="174"/>
      <c r="BJ515" s="174"/>
      <c r="BK515" s="174"/>
      <c r="BL515" s="174"/>
      <c r="BM515" s="174"/>
      <c r="BN515" s="174"/>
      <c r="BO515" s="174"/>
      <c r="BP515" s="174"/>
      <c r="BQ515" s="174"/>
      <c r="BR515" s="174"/>
    </row>
    <row r="516" spans="1:70" s="63" customFormat="1">
      <c r="A516" s="174"/>
      <c r="B516" s="174"/>
      <c r="C516" s="174"/>
      <c r="D516" s="221"/>
      <c r="E516" s="174"/>
      <c r="F516" s="174"/>
      <c r="G516" s="228"/>
      <c r="H516" s="174"/>
      <c r="I516" s="174"/>
      <c r="J516" s="174"/>
      <c r="K516" s="174"/>
      <c r="L516" s="174"/>
      <c r="M516" s="174"/>
      <c r="N516" s="174"/>
      <c r="O516" s="174"/>
      <c r="P516" s="174"/>
      <c r="Q516" s="174"/>
      <c r="R516" s="175"/>
      <c r="S516" s="174"/>
      <c r="T516" s="176"/>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row>
    <row r="517" spans="1:70" s="63" customFormat="1">
      <c r="A517" s="174"/>
      <c r="B517" s="174"/>
      <c r="C517" s="174"/>
      <c r="D517" s="221"/>
      <c r="E517" s="174"/>
      <c r="F517" s="174"/>
      <c r="G517" s="228"/>
      <c r="H517" s="174"/>
      <c r="I517" s="174"/>
      <c r="J517" s="174"/>
      <c r="K517" s="174"/>
      <c r="L517" s="174"/>
      <c r="M517" s="174"/>
      <c r="N517" s="174"/>
      <c r="O517" s="174"/>
      <c r="P517" s="174"/>
      <c r="Q517" s="174"/>
      <c r="R517" s="175"/>
      <c r="S517" s="174"/>
      <c r="T517" s="176"/>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row>
    <row r="518" spans="1:70" s="63" customFormat="1">
      <c r="A518" s="174"/>
      <c r="B518" s="174"/>
      <c r="C518" s="174"/>
      <c r="D518" s="221"/>
      <c r="E518" s="174"/>
      <c r="F518" s="174"/>
      <c r="G518" s="228"/>
      <c r="H518" s="174"/>
      <c r="I518" s="174"/>
      <c r="J518" s="174"/>
      <c r="K518" s="174"/>
      <c r="L518" s="174"/>
      <c r="M518" s="174"/>
      <c r="N518" s="174"/>
      <c r="O518" s="174"/>
      <c r="P518" s="174"/>
      <c r="Q518" s="174"/>
      <c r="R518" s="175"/>
      <c r="S518" s="174"/>
      <c r="T518" s="176"/>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c r="AS518" s="174"/>
      <c r="AT518" s="174"/>
      <c r="AU518" s="174"/>
      <c r="AV518" s="174"/>
      <c r="AW518" s="174"/>
      <c r="AX518" s="174"/>
      <c r="AY518" s="174"/>
      <c r="AZ518" s="174"/>
      <c r="BA518" s="174"/>
      <c r="BB518" s="174"/>
      <c r="BC518" s="174"/>
      <c r="BD518" s="174"/>
      <c r="BE518" s="174"/>
      <c r="BF518" s="174"/>
      <c r="BG518" s="174"/>
      <c r="BH518" s="174"/>
      <c r="BI518" s="174"/>
      <c r="BJ518" s="174"/>
      <c r="BK518" s="174"/>
      <c r="BL518" s="174"/>
      <c r="BM518" s="174"/>
      <c r="BN518" s="174"/>
      <c r="BO518" s="174"/>
      <c r="BP518" s="174"/>
      <c r="BQ518" s="174"/>
      <c r="BR518" s="174"/>
    </row>
    <row r="519" spans="1:70" s="63" customFormat="1">
      <c r="A519" s="174"/>
      <c r="B519" s="174"/>
      <c r="C519" s="174"/>
      <c r="D519" s="221"/>
      <c r="E519" s="174"/>
      <c r="F519" s="174"/>
      <c r="G519" s="228"/>
      <c r="H519" s="174"/>
      <c r="I519" s="174"/>
      <c r="J519" s="174"/>
      <c r="K519" s="174"/>
      <c r="L519" s="174"/>
      <c r="M519" s="174"/>
      <c r="N519" s="174"/>
      <c r="O519" s="174"/>
      <c r="P519" s="174"/>
      <c r="Q519" s="174"/>
      <c r="R519" s="175"/>
      <c r="S519" s="174"/>
      <c r="T519" s="176"/>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row>
    <row r="520" spans="1:70" s="63" customFormat="1">
      <c r="A520" s="174"/>
      <c r="B520" s="174"/>
      <c r="C520" s="174"/>
      <c r="D520" s="221"/>
      <c r="E520" s="174"/>
      <c r="F520" s="174"/>
      <c r="G520" s="228"/>
      <c r="H520" s="174"/>
      <c r="I520" s="174"/>
      <c r="J520" s="174"/>
      <c r="K520" s="174"/>
      <c r="L520" s="174"/>
      <c r="M520" s="174"/>
      <c r="N520" s="174"/>
      <c r="O520" s="174"/>
      <c r="P520" s="174"/>
      <c r="Q520" s="174"/>
      <c r="R520" s="175"/>
      <c r="S520" s="174"/>
      <c r="T520" s="176"/>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row>
    <row r="521" spans="1:70" s="63" customFormat="1">
      <c r="A521" s="174"/>
      <c r="B521" s="174"/>
      <c r="C521" s="174"/>
      <c r="D521" s="221"/>
      <c r="E521" s="174"/>
      <c r="F521" s="174"/>
      <c r="G521" s="228"/>
      <c r="H521" s="174"/>
      <c r="I521" s="174"/>
      <c r="J521" s="174"/>
      <c r="K521" s="174"/>
      <c r="L521" s="174"/>
      <c r="M521" s="174"/>
      <c r="N521" s="174"/>
      <c r="O521" s="174"/>
      <c r="P521" s="174"/>
      <c r="Q521" s="174"/>
      <c r="R521" s="175"/>
      <c r="S521" s="174"/>
      <c r="T521" s="176"/>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row>
    <row r="522" spans="1:70" s="63" customFormat="1">
      <c r="A522" s="174"/>
      <c r="B522" s="174"/>
      <c r="C522" s="174"/>
      <c r="D522" s="221"/>
      <c r="E522" s="174"/>
      <c r="F522" s="174"/>
      <c r="G522" s="228"/>
      <c r="H522" s="174"/>
      <c r="I522" s="174"/>
      <c r="J522" s="174"/>
      <c r="K522" s="174"/>
      <c r="L522" s="174"/>
      <c r="M522" s="174"/>
      <c r="N522" s="174"/>
      <c r="O522" s="174"/>
      <c r="P522" s="174"/>
      <c r="Q522" s="174"/>
      <c r="R522" s="175"/>
      <c r="S522" s="174"/>
      <c r="T522" s="176"/>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row>
    <row r="523" spans="1:70" s="63" customFormat="1">
      <c r="A523" s="174"/>
      <c r="B523" s="174"/>
      <c r="C523" s="174"/>
      <c r="D523" s="221"/>
      <c r="E523" s="174"/>
      <c r="F523" s="174"/>
      <c r="G523" s="228"/>
      <c r="H523" s="174"/>
      <c r="I523" s="174"/>
      <c r="J523" s="174"/>
      <c r="K523" s="174"/>
      <c r="L523" s="174"/>
      <c r="M523" s="174"/>
      <c r="N523" s="174"/>
      <c r="O523" s="174"/>
      <c r="P523" s="174"/>
      <c r="Q523" s="174"/>
      <c r="R523" s="175"/>
      <c r="S523" s="174"/>
      <c r="T523" s="176"/>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c r="AS523" s="174"/>
      <c r="AT523" s="174"/>
      <c r="AU523" s="174"/>
      <c r="AV523" s="174"/>
      <c r="AW523" s="174"/>
      <c r="AX523" s="174"/>
      <c r="AY523" s="174"/>
      <c r="AZ523" s="174"/>
      <c r="BA523" s="174"/>
      <c r="BB523" s="174"/>
      <c r="BC523" s="174"/>
      <c r="BD523" s="174"/>
      <c r="BE523" s="174"/>
      <c r="BF523" s="174"/>
      <c r="BG523" s="174"/>
      <c r="BH523" s="174"/>
      <c r="BI523" s="174"/>
      <c r="BJ523" s="174"/>
      <c r="BK523" s="174"/>
      <c r="BL523" s="174"/>
      <c r="BM523" s="174"/>
      <c r="BN523" s="174"/>
      <c r="BO523" s="174"/>
      <c r="BP523" s="174"/>
      <c r="BQ523" s="174"/>
      <c r="BR523" s="174"/>
    </row>
    <row r="524" spans="1:70" s="63" customFormat="1">
      <c r="A524" s="174"/>
      <c r="B524" s="174"/>
      <c r="C524" s="174"/>
      <c r="D524" s="221"/>
      <c r="E524" s="174"/>
      <c r="F524" s="174"/>
      <c r="G524" s="228"/>
      <c r="H524" s="174"/>
      <c r="I524" s="174"/>
      <c r="J524" s="174"/>
      <c r="K524" s="174"/>
      <c r="L524" s="174"/>
      <c r="M524" s="174"/>
      <c r="N524" s="174"/>
      <c r="O524" s="174"/>
      <c r="P524" s="174"/>
      <c r="Q524" s="174"/>
      <c r="R524" s="175"/>
      <c r="S524" s="174"/>
      <c r="T524" s="176"/>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c r="AS524" s="174"/>
      <c r="AT524" s="174"/>
      <c r="AU524" s="174"/>
      <c r="AV524" s="174"/>
      <c r="AW524" s="174"/>
      <c r="AX524" s="174"/>
      <c r="AY524" s="174"/>
      <c r="AZ524" s="174"/>
      <c r="BA524" s="174"/>
      <c r="BB524" s="174"/>
      <c r="BC524" s="174"/>
      <c r="BD524" s="174"/>
      <c r="BE524" s="174"/>
      <c r="BF524" s="174"/>
      <c r="BG524" s="174"/>
      <c r="BH524" s="174"/>
      <c r="BI524" s="174"/>
      <c r="BJ524" s="174"/>
      <c r="BK524" s="174"/>
      <c r="BL524" s="174"/>
      <c r="BM524" s="174"/>
      <c r="BN524" s="174"/>
      <c r="BO524" s="174"/>
      <c r="BP524" s="174"/>
      <c r="BQ524" s="174"/>
      <c r="BR524" s="174"/>
    </row>
    <row r="525" spans="1:70" s="63" customFormat="1">
      <c r="A525" s="174"/>
      <c r="B525" s="174"/>
      <c r="C525" s="174"/>
      <c r="D525" s="221"/>
      <c r="E525" s="174"/>
      <c r="F525" s="174"/>
      <c r="G525" s="228"/>
      <c r="H525" s="174"/>
      <c r="I525" s="174"/>
      <c r="J525" s="174"/>
      <c r="K525" s="174"/>
      <c r="L525" s="174"/>
      <c r="M525" s="174"/>
      <c r="N525" s="174"/>
      <c r="O525" s="174"/>
      <c r="P525" s="174"/>
      <c r="Q525" s="174"/>
      <c r="R525" s="175"/>
      <c r="S525" s="174"/>
      <c r="T525" s="176"/>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c r="AS525" s="174"/>
      <c r="AT525" s="174"/>
      <c r="AU525" s="174"/>
      <c r="AV525" s="174"/>
      <c r="AW525" s="174"/>
      <c r="AX525" s="174"/>
      <c r="AY525" s="174"/>
      <c r="AZ525" s="174"/>
      <c r="BA525" s="174"/>
      <c r="BB525" s="174"/>
      <c r="BC525" s="174"/>
      <c r="BD525" s="174"/>
      <c r="BE525" s="174"/>
      <c r="BF525" s="174"/>
      <c r="BG525" s="174"/>
      <c r="BH525" s="174"/>
      <c r="BI525" s="174"/>
      <c r="BJ525" s="174"/>
      <c r="BK525" s="174"/>
      <c r="BL525" s="174"/>
      <c r="BM525" s="174"/>
      <c r="BN525" s="174"/>
      <c r="BO525" s="174"/>
      <c r="BP525" s="174"/>
      <c r="BQ525" s="174"/>
      <c r="BR525" s="174"/>
    </row>
    <row r="526" spans="1:70" s="63" customFormat="1">
      <c r="A526" s="174"/>
      <c r="B526" s="174"/>
      <c r="C526" s="174"/>
      <c r="D526" s="221"/>
      <c r="E526" s="174"/>
      <c r="F526" s="174"/>
      <c r="G526" s="228"/>
      <c r="H526" s="174"/>
      <c r="I526" s="174"/>
      <c r="J526" s="174"/>
      <c r="K526" s="174"/>
      <c r="L526" s="174"/>
      <c r="M526" s="174"/>
      <c r="N526" s="174"/>
      <c r="O526" s="174"/>
      <c r="P526" s="174"/>
      <c r="Q526" s="174"/>
      <c r="R526" s="175"/>
      <c r="S526" s="174"/>
      <c r="T526" s="176"/>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row>
    <row r="527" spans="1:70" s="63" customFormat="1">
      <c r="A527" s="174"/>
      <c r="B527" s="174"/>
      <c r="C527" s="174"/>
      <c r="D527" s="221"/>
      <c r="E527" s="174"/>
      <c r="F527" s="174"/>
      <c r="G527" s="228"/>
      <c r="H527" s="174"/>
      <c r="I527" s="174"/>
      <c r="J527" s="174"/>
      <c r="K527" s="174"/>
      <c r="L527" s="174"/>
      <c r="M527" s="174"/>
      <c r="N527" s="174"/>
      <c r="O527" s="174"/>
      <c r="P527" s="174"/>
      <c r="Q527" s="174"/>
      <c r="R527" s="175"/>
      <c r="S527" s="174"/>
      <c r="T527" s="176"/>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c r="AS527" s="174"/>
      <c r="AT527" s="174"/>
      <c r="AU527" s="174"/>
      <c r="AV527" s="174"/>
      <c r="AW527" s="174"/>
      <c r="AX527" s="174"/>
      <c r="AY527" s="174"/>
      <c r="AZ527" s="174"/>
      <c r="BA527" s="174"/>
      <c r="BB527" s="174"/>
      <c r="BC527" s="174"/>
      <c r="BD527" s="174"/>
      <c r="BE527" s="174"/>
      <c r="BF527" s="174"/>
      <c r="BG527" s="174"/>
      <c r="BH527" s="174"/>
      <c r="BI527" s="174"/>
      <c r="BJ527" s="174"/>
      <c r="BK527" s="174"/>
      <c r="BL527" s="174"/>
      <c r="BM527" s="174"/>
      <c r="BN527" s="174"/>
      <c r="BO527" s="174"/>
      <c r="BP527" s="174"/>
      <c r="BQ527" s="174"/>
      <c r="BR527" s="174"/>
    </row>
    <row r="528" spans="1:70" s="63" customFormat="1">
      <c r="A528" s="174"/>
      <c r="B528" s="174"/>
      <c r="C528" s="174"/>
      <c r="D528" s="221"/>
      <c r="E528" s="174"/>
      <c r="F528" s="174"/>
      <c r="G528" s="228"/>
      <c r="H528" s="174"/>
      <c r="I528" s="174"/>
      <c r="J528" s="174"/>
      <c r="K528" s="174"/>
      <c r="L528" s="174"/>
      <c r="M528" s="174"/>
      <c r="N528" s="174"/>
      <c r="O528" s="174"/>
      <c r="P528" s="174"/>
      <c r="Q528" s="174"/>
      <c r="R528" s="175"/>
      <c r="S528" s="174"/>
      <c r="T528" s="176"/>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c r="AS528" s="174"/>
      <c r="AT528" s="174"/>
      <c r="AU528" s="174"/>
      <c r="AV528" s="174"/>
      <c r="AW528" s="174"/>
      <c r="AX528" s="174"/>
      <c r="AY528" s="174"/>
      <c r="AZ528" s="174"/>
      <c r="BA528" s="174"/>
      <c r="BB528" s="174"/>
      <c r="BC528" s="174"/>
      <c r="BD528" s="174"/>
      <c r="BE528" s="174"/>
      <c r="BF528" s="174"/>
      <c r="BG528" s="174"/>
      <c r="BH528" s="174"/>
      <c r="BI528" s="174"/>
      <c r="BJ528" s="174"/>
      <c r="BK528" s="174"/>
      <c r="BL528" s="174"/>
      <c r="BM528" s="174"/>
      <c r="BN528" s="174"/>
      <c r="BO528" s="174"/>
      <c r="BP528" s="174"/>
      <c r="BQ528" s="174"/>
      <c r="BR528" s="174"/>
    </row>
    <row r="529" spans="1:70" s="63" customFormat="1">
      <c r="A529" s="174"/>
      <c r="B529" s="174"/>
      <c r="C529" s="174"/>
      <c r="D529" s="221"/>
      <c r="E529" s="174"/>
      <c r="F529" s="174"/>
      <c r="G529" s="228"/>
      <c r="H529" s="174"/>
      <c r="I529" s="174"/>
      <c r="J529" s="174"/>
      <c r="K529" s="174"/>
      <c r="L529" s="174"/>
      <c r="M529" s="174"/>
      <c r="N529" s="174"/>
      <c r="O529" s="174"/>
      <c r="P529" s="174"/>
      <c r="Q529" s="174"/>
      <c r="R529" s="175"/>
      <c r="S529" s="174"/>
      <c r="T529" s="176"/>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row>
    <row r="530" spans="1:70" s="63" customFormat="1">
      <c r="A530" s="174"/>
      <c r="B530" s="174"/>
      <c r="C530" s="174"/>
      <c r="D530" s="221"/>
      <c r="E530" s="174"/>
      <c r="F530" s="174"/>
      <c r="G530" s="228"/>
      <c r="H530" s="174"/>
      <c r="I530" s="174"/>
      <c r="J530" s="174"/>
      <c r="K530" s="174"/>
      <c r="L530" s="174"/>
      <c r="M530" s="174"/>
      <c r="N530" s="174"/>
      <c r="O530" s="174"/>
      <c r="P530" s="174"/>
      <c r="Q530" s="174"/>
      <c r="R530" s="175"/>
      <c r="S530" s="174"/>
      <c r="T530" s="176"/>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row>
    <row r="531" spans="1:70" s="63" customFormat="1">
      <c r="A531" s="174"/>
      <c r="B531" s="174"/>
      <c r="C531" s="174"/>
      <c r="D531" s="221"/>
      <c r="E531" s="174"/>
      <c r="F531" s="174"/>
      <c r="G531" s="228"/>
      <c r="H531" s="174"/>
      <c r="I531" s="174"/>
      <c r="J531" s="174"/>
      <c r="K531" s="174"/>
      <c r="L531" s="174"/>
      <c r="M531" s="174"/>
      <c r="N531" s="174"/>
      <c r="O531" s="174"/>
      <c r="P531" s="174"/>
      <c r="Q531" s="174"/>
      <c r="R531" s="175"/>
      <c r="S531" s="174"/>
      <c r="T531" s="176"/>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c r="AS531" s="174"/>
      <c r="AT531" s="174"/>
      <c r="AU531" s="174"/>
      <c r="AV531" s="174"/>
      <c r="AW531" s="174"/>
      <c r="AX531" s="174"/>
      <c r="AY531" s="174"/>
      <c r="AZ531" s="174"/>
      <c r="BA531" s="174"/>
      <c r="BB531" s="174"/>
      <c r="BC531" s="174"/>
      <c r="BD531" s="174"/>
      <c r="BE531" s="174"/>
      <c r="BF531" s="174"/>
      <c r="BG531" s="174"/>
      <c r="BH531" s="174"/>
      <c r="BI531" s="174"/>
      <c r="BJ531" s="174"/>
      <c r="BK531" s="174"/>
      <c r="BL531" s="174"/>
      <c r="BM531" s="174"/>
      <c r="BN531" s="174"/>
      <c r="BO531" s="174"/>
      <c r="BP531" s="174"/>
      <c r="BQ531" s="174"/>
      <c r="BR531" s="174"/>
    </row>
    <row r="532" spans="1:70" s="63" customFormat="1">
      <c r="A532" s="174"/>
      <c r="B532" s="174"/>
      <c r="C532" s="174"/>
      <c r="D532" s="221"/>
      <c r="E532" s="174"/>
      <c r="F532" s="174"/>
      <c r="G532" s="228"/>
      <c r="H532" s="174"/>
      <c r="I532" s="174"/>
      <c r="J532" s="174"/>
      <c r="K532" s="174"/>
      <c r="L532" s="174"/>
      <c r="M532" s="174"/>
      <c r="N532" s="174"/>
      <c r="O532" s="174"/>
      <c r="P532" s="174"/>
      <c r="Q532" s="174"/>
      <c r="R532" s="175"/>
      <c r="S532" s="174"/>
      <c r="T532" s="176"/>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c r="AS532" s="174"/>
      <c r="AT532" s="174"/>
      <c r="AU532" s="174"/>
      <c r="AV532" s="174"/>
      <c r="AW532" s="174"/>
      <c r="AX532" s="174"/>
      <c r="AY532" s="174"/>
      <c r="AZ532" s="174"/>
      <c r="BA532" s="174"/>
      <c r="BB532" s="174"/>
      <c r="BC532" s="174"/>
      <c r="BD532" s="174"/>
      <c r="BE532" s="174"/>
      <c r="BF532" s="174"/>
      <c r="BG532" s="174"/>
      <c r="BH532" s="174"/>
      <c r="BI532" s="174"/>
      <c r="BJ532" s="174"/>
      <c r="BK532" s="174"/>
      <c r="BL532" s="174"/>
      <c r="BM532" s="174"/>
      <c r="BN532" s="174"/>
      <c r="BO532" s="174"/>
      <c r="BP532" s="174"/>
      <c r="BQ532" s="174"/>
      <c r="BR532" s="174"/>
    </row>
    <row r="533" spans="1:70" s="63" customFormat="1">
      <c r="A533" s="174"/>
      <c r="B533" s="174"/>
      <c r="C533" s="174"/>
      <c r="D533" s="221"/>
      <c r="E533" s="174"/>
      <c r="F533" s="174"/>
      <c r="G533" s="228"/>
      <c r="H533" s="174"/>
      <c r="I533" s="174"/>
      <c r="J533" s="174"/>
      <c r="K533" s="174"/>
      <c r="L533" s="174"/>
      <c r="M533" s="174"/>
      <c r="N533" s="174"/>
      <c r="O533" s="174"/>
      <c r="P533" s="174"/>
      <c r="Q533" s="174"/>
      <c r="R533" s="175"/>
      <c r="S533" s="174"/>
      <c r="T533" s="176"/>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row>
    <row r="534" spans="1:70" s="63" customFormat="1">
      <c r="A534" s="174"/>
      <c r="B534" s="174"/>
      <c r="C534" s="174"/>
      <c r="D534" s="221"/>
      <c r="E534" s="174"/>
      <c r="F534" s="174"/>
      <c r="G534" s="228"/>
      <c r="H534" s="174"/>
      <c r="I534" s="174"/>
      <c r="J534" s="174"/>
      <c r="K534" s="174"/>
      <c r="L534" s="174"/>
      <c r="M534" s="174"/>
      <c r="N534" s="174"/>
      <c r="O534" s="174"/>
      <c r="P534" s="174"/>
      <c r="Q534" s="174"/>
      <c r="R534" s="175"/>
      <c r="S534" s="174"/>
      <c r="T534" s="176"/>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c r="AS534" s="174"/>
      <c r="AT534" s="174"/>
      <c r="AU534" s="174"/>
      <c r="AV534" s="174"/>
      <c r="AW534" s="174"/>
      <c r="AX534" s="174"/>
      <c r="AY534" s="174"/>
      <c r="AZ534" s="174"/>
      <c r="BA534" s="174"/>
      <c r="BB534" s="174"/>
      <c r="BC534" s="174"/>
      <c r="BD534" s="174"/>
      <c r="BE534" s="174"/>
      <c r="BF534" s="174"/>
      <c r="BG534" s="174"/>
      <c r="BH534" s="174"/>
      <c r="BI534" s="174"/>
      <c r="BJ534" s="174"/>
      <c r="BK534" s="174"/>
      <c r="BL534" s="174"/>
      <c r="BM534" s="174"/>
      <c r="BN534" s="174"/>
      <c r="BO534" s="174"/>
      <c r="BP534" s="174"/>
      <c r="BQ534" s="174"/>
      <c r="BR534" s="174"/>
    </row>
    <row r="535" spans="1:70" s="63" customFormat="1">
      <c r="A535" s="174"/>
      <c r="B535" s="174"/>
      <c r="C535" s="174"/>
      <c r="D535" s="221"/>
      <c r="E535" s="174"/>
      <c r="F535" s="174"/>
      <c r="G535" s="228"/>
      <c r="H535" s="174"/>
      <c r="I535" s="174"/>
      <c r="J535" s="174"/>
      <c r="K535" s="174"/>
      <c r="L535" s="174"/>
      <c r="M535" s="174"/>
      <c r="N535" s="174"/>
      <c r="O535" s="174"/>
      <c r="P535" s="174"/>
      <c r="Q535" s="174"/>
      <c r="R535" s="175"/>
      <c r="S535" s="174"/>
      <c r="T535" s="176"/>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row>
    <row r="536" spans="1:70" s="63" customFormat="1">
      <c r="A536" s="174"/>
      <c r="B536" s="174"/>
      <c r="C536" s="174"/>
      <c r="D536" s="221"/>
      <c r="E536" s="174"/>
      <c r="F536" s="174"/>
      <c r="G536" s="228"/>
      <c r="H536" s="174"/>
      <c r="I536" s="174"/>
      <c r="J536" s="174"/>
      <c r="K536" s="174"/>
      <c r="L536" s="174"/>
      <c r="M536" s="174"/>
      <c r="N536" s="174"/>
      <c r="O536" s="174"/>
      <c r="P536" s="174"/>
      <c r="Q536" s="174"/>
      <c r="R536" s="175"/>
      <c r="S536" s="174"/>
      <c r="T536" s="176"/>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row>
    <row r="537" spans="1:70" s="63" customFormat="1">
      <c r="A537" s="174"/>
      <c r="B537" s="174"/>
      <c r="C537" s="174"/>
      <c r="D537" s="221"/>
      <c r="E537" s="174"/>
      <c r="F537" s="174"/>
      <c r="G537" s="228"/>
      <c r="H537" s="174"/>
      <c r="I537" s="174"/>
      <c r="J537" s="174"/>
      <c r="K537" s="174"/>
      <c r="L537" s="174"/>
      <c r="M537" s="174"/>
      <c r="N537" s="174"/>
      <c r="O537" s="174"/>
      <c r="P537" s="174"/>
      <c r="Q537" s="174"/>
      <c r="R537" s="175"/>
      <c r="S537" s="174"/>
      <c r="T537" s="176"/>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row>
    <row r="538" spans="1:70" s="63" customFormat="1">
      <c r="A538" s="174"/>
      <c r="B538" s="174"/>
      <c r="C538" s="174"/>
      <c r="D538" s="221"/>
      <c r="E538" s="174"/>
      <c r="F538" s="174"/>
      <c r="G538" s="228"/>
      <c r="H538" s="174"/>
      <c r="I538" s="174"/>
      <c r="J538" s="174"/>
      <c r="K538" s="174"/>
      <c r="L538" s="174"/>
      <c r="M538" s="174"/>
      <c r="N538" s="174"/>
      <c r="O538" s="174"/>
      <c r="P538" s="174"/>
      <c r="Q538" s="174"/>
      <c r="R538" s="175"/>
      <c r="S538" s="174"/>
      <c r="T538" s="176"/>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row>
    <row r="539" spans="1:70" s="63" customFormat="1">
      <c r="A539" s="174"/>
      <c r="B539" s="174"/>
      <c r="C539" s="174"/>
      <c r="D539" s="221"/>
      <c r="E539" s="174"/>
      <c r="F539" s="174"/>
      <c r="G539" s="228"/>
      <c r="H539" s="174"/>
      <c r="I539" s="174"/>
      <c r="J539" s="174"/>
      <c r="K539" s="174"/>
      <c r="L539" s="174"/>
      <c r="M539" s="174"/>
      <c r="N539" s="174"/>
      <c r="O539" s="174"/>
      <c r="P539" s="174"/>
      <c r="Q539" s="174"/>
      <c r="R539" s="175"/>
      <c r="S539" s="174"/>
      <c r="T539" s="176"/>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row>
    <row r="540" spans="1:70" s="63" customFormat="1">
      <c r="A540" s="174"/>
      <c r="B540" s="174"/>
      <c r="C540" s="174"/>
      <c r="D540" s="221"/>
      <c r="E540" s="174"/>
      <c r="F540" s="174"/>
      <c r="G540" s="228"/>
      <c r="H540" s="174"/>
      <c r="I540" s="174"/>
      <c r="J540" s="174"/>
      <c r="K540" s="174"/>
      <c r="L540" s="174"/>
      <c r="M540" s="174"/>
      <c r="N540" s="174"/>
      <c r="O540" s="174"/>
      <c r="P540" s="174"/>
      <c r="Q540" s="174"/>
      <c r="R540" s="175"/>
      <c r="S540" s="174"/>
      <c r="T540" s="176"/>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row>
    <row r="541" spans="1:70" s="63" customFormat="1">
      <c r="A541" s="174"/>
      <c r="B541" s="174"/>
      <c r="C541" s="174"/>
      <c r="D541" s="221"/>
      <c r="E541" s="174"/>
      <c r="F541" s="174"/>
      <c r="G541" s="228"/>
      <c r="H541" s="174"/>
      <c r="I541" s="174"/>
      <c r="J541" s="174"/>
      <c r="K541" s="174"/>
      <c r="L541" s="174"/>
      <c r="M541" s="174"/>
      <c r="N541" s="174"/>
      <c r="O541" s="174"/>
      <c r="P541" s="174"/>
      <c r="Q541" s="174"/>
      <c r="R541" s="175"/>
      <c r="S541" s="174"/>
      <c r="T541" s="176"/>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c r="AS541" s="174"/>
      <c r="AT541" s="174"/>
      <c r="AU541" s="174"/>
      <c r="AV541" s="174"/>
      <c r="AW541" s="174"/>
      <c r="AX541" s="174"/>
      <c r="AY541" s="174"/>
      <c r="AZ541" s="174"/>
      <c r="BA541" s="174"/>
      <c r="BB541" s="174"/>
      <c r="BC541" s="174"/>
      <c r="BD541" s="174"/>
      <c r="BE541" s="174"/>
      <c r="BF541" s="174"/>
      <c r="BG541" s="174"/>
      <c r="BH541" s="174"/>
      <c r="BI541" s="174"/>
      <c r="BJ541" s="174"/>
      <c r="BK541" s="174"/>
      <c r="BL541" s="174"/>
      <c r="BM541" s="174"/>
      <c r="BN541" s="174"/>
      <c r="BO541" s="174"/>
      <c r="BP541" s="174"/>
      <c r="BQ541" s="174"/>
      <c r="BR541" s="174"/>
    </row>
    <row r="542" spans="1:70" s="63" customFormat="1">
      <c r="A542" s="174"/>
      <c r="B542" s="174"/>
      <c r="C542" s="174"/>
      <c r="D542" s="221"/>
      <c r="E542" s="174"/>
      <c r="F542" s="174"/>
      <c r="G542" s="228"/>
      <c r="H542" s="174"/>
      <c r="I542" s="174"/>
      <c r="J542" s="174"/>
      <c r="K542" s="174"/>
      <c r="L542" s="174"/>
      <c r="M542" s="174"/>
      <c r="N542" s="174"/>
      <c r="O542" s="174"/>
      <c r="P542" s="174"/>
      <c r="Q542" s="174"/>
      <c r="R542" s="175"/>
      <c r="S542" s="174"/>
      <c r="T542" s="176"/>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row>
    <row r="543" spans="1:70" s="63" customFormat="1">
      <c r="A543" s="174"/>
      <c r="B543" s="174"/>
      <c r="C543" s="174"/>
      <c r="D543" s="221"/>
      <c r="E543" s="174"/>
      <c r="F543" s="174"/>
      <c r="G543" s="228"/>
      <c r="H543" s="174"/>
      <c r="I543" s="174"/>
      <c r="J543" s="174"/>
      <c r="K543" s="174"/>
      <c r="L543" s="174"/>
      <c r="M543" s="174"/>
      <c r="N543" s="174"/>
      <c r="O543" s="174"/>
      <c r="P543" s="174"/>
      <c r="Q543" s="174"/>
      <c r="R543" s="175"/>
      <c r="S543" s="174"/>
      <c r="T543" s="176"/>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row>
    <row r="544" spans="1:70" s="63" customFormat="1">
      <c r="A544" s="174"/>
      <c r="B544" s="174"/>
      <c r="C544" s="174"/>
      <c r="D544" s="221"/>
      <c r="E544" s="174"/>
      <c r="F544" s="174"/>
      <c r="G544" s="228"/>
      <c r="H544" s="174"/>
      <c r="I544" s="174"/>
      <c r="J544" s="174"/>
      <c r="K544" s="174"/>
      <c r="L544" s="174"/>
      <c r="M544" s="174"/>
      <c r="N544" s="174"/>
      <c r="O544" s="174"/>
      <c r="P544" s="174"/>
      <c r="Q544" s="174"/>
      <c r="R544" s="175"/>
      <c r="S544" s="174"/>
      <c r="T544" s="176"/>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c r="AS544" s="174"/>
      <c r="AT544" s="174"/>
      <c r="AU544" s="174"/>
      <c r="AV544" s="174"/>
      <c r="AW544" s="174"/>
      <c r="AX544" s="174"/>
      <c r="AY544" s="174"/>
      <c r="AZ544" s="174"/>
      <c r="BA544" s="174"/>
      <c r="BB544" s="174"/>
      <c r="BC544" s="174"/>
      <c r="BD544" s="174"/>
      <c r="BE544" s="174"/>
      <c r="BF544" s="174"/>
      <c r="BG544" s="174"/>
      <c r="BH544" s="174"/>
      <c r="BI544" s="174"/>
      <c r="BJ544" s="174"/>
      <c r="BK544" s="174"/>
      <c r="BL544" s="174"/>
      <c r="BM544" s="174"/>
      <c r="BN544" s="174"/>
      <c r="BO544" s="174"/>
      <c r="BP544" s="174"/>
      <c r="BQ544" s="174"/>
      <c r="BR544" s="174"/>
    </row>
    <row r="545" spans="1:70" s="63" customFormat="1">
      <c r="A545" s="174"/>
      <c r="B545" s="174"/>
      <c r="C545" s="174"/>
      <c r="D545" s="221"/>
      <c r="E545" s="174"/>
      <c r="F545" s="174"/>
      <c r="G545" s="228"/>
      <c r="H545" s="174"/>
      <c r="I545" s="174"/>
      <c r="J545" s="174"/>
      <c r="K545" s="174"/>
      <c r="L545" s="174"/>
      <c r="M545" s="174"/>
      <c r="N545" s="174"/>
      <c r="O545" s="174"/>
      <c r="P545" s="174"/>
      <c r="Q545" s="174"/>
      <c r="R545" s="175"/>
      <c r="S545" s="174"/>
      <c r="T545" s="176"/>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row>
    <row r="546" spans="1:70" s="63" customFormat="1">
      <c r="A546" s="174"/>
      <c r="B546" s="174"/>
      <c r="C546" s="174"/>
      <c r="D546" s="221"/>
      <c r="E546" s="174"/>
      <c r="F546" s="174"/>
      <c r="G546" s="228"/>
      <c r="H546" s="174"/>
      <c r="I546" s="174"/>
      <c r="J546" s="174"/>
      <c r="K546" s="174"/>
      <c r="L546" s="174"/>
      <c r="M546" s="174"/>
      <c r="N546" s="174"/>
      <c r="O546" s="174"/>
      <c r="P546" s="174"/>
      <c r="Q546" s="174"/>
      <c r="R546" s="175"/>
      <c r="S546" s="174"/>
      <c r="T546" s="176"/>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row>
    <row r="547" spans="1:70" s="63" customFormat="1">
      <c r="A547" s="174"/>
      <c r="B547" s="174"/>
      <c r="C547" s="174"/>
      <c r="D547" s="221"/>
      <c r="E547" s="174"/>
      <c r="F547" s="174"/>
      <c r="G547" s="228"/>
      <c r="H547" s="174"/>
      <c r="I547" s="174"/>
      <c r="J547" s="174"/>
      <c r="K547" s="174"/>
      <c r="L547" s="174"/>
      <c r="M547" s="174"/>
      <c r="N547" s="174"/>
      <c r="O547" s="174"/>
      <c r="P547" s="174"/>
      <c r="Q547" s="174"/>
      <c r="R547" s="175"/>
      <c r="S547" s="174"/>
      <c r="T547" s="176"/>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c r="AS547" s="174"/>
      <c r="AT547" s="174"/>
      <c r="AU547" s="174"/>
      <c r="AV547" s="174"/>
      <c r="AW547" s="174"/>
      <c r="AX547" s="174"/>
      <c r="AY547" s="174"/>
      <c r="AZ547" s="174"/>
      <c r="BA547" s="174"/>
      <c r="BB547" s="174"/>
      <c r="BC547" s="174"/>
      <c r="BD547" s="174"/>
      <c r="BE547" s="174"/>
      <c r="BF547" s="174"/>
      <c r="BG547" s="174"/>
      <c r="BH547" s="174"/>
      <c r="BI547" s="174"/>
      <c r="BJ547" s="174"/>
      <c r="BK547" s="174"/>
      <c r="BL547" s="174"/>
      <c r="BM547" s="174"/>
      <c r="BN547" s="174"/>
      <c r="BO547" s="174"/>
      <c r="BP547" s="174"/>
      <c r="BQ547" s="174"/>
      <c r="BR547" s="174"/>
    </row>
    <row r="548" spans="1:70" s="63" customFormat="1">
      <c r="A548" s="174"/>
      <c r="B548" s="174"/>
      <c r="C548" s="174"/>
      <c r="D548" s="221"/>
      <c r="E548" s="174"/>
      <c r="F548" s="174"/>
      <c r="G548" s="228"/>
      <c r="H548" s="174"/>
      <c r="I548" s="174"/>
      <c r="J548" s="174"/>
      <c r="K548" s="174"/>
      <c r="L548" s="174"/>
      <c r="M548" s="174"/>
      <c r="N548" s="174"/>
      <c r="O548" s="174"/>
      <c r="P548" s="174"/>
      <c r="Q548" s="174"/>
      <c r="R548" s="175"/>
      <c r="S548" s="174"/>
      <c r="T548" s="176"/>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row>
    <row r="549" spans="1:70" s="63" customFormat="1">
      <c r="A549" s="174"/>
      <c r="B549" s="174"/>
      <c r="C549" s="174"/>
      <c r="D549" s="221"/>
      <c r="E549" s="174"/>
      <c r="F549" s="174"/>
      <c r="G549" s="228"/>
      <c r="H549" s="174"/>
      <c r="I549" s="174"/>
      <c r="J549" s="174"/>
      <c r="K549" s="174"/>
      <c r="L549" s="174"/>
      <c r="M549" s="174"/>
      <c r="N549" s="174"/>
      <c r="O549" s="174"/>
      <c r="P549" s="174"/>
      <c r="Q549" s="174"/>
      <c r="R549" s="175"/>
      <c r="S549" s="174"/>
      <c r="T549" s="176"/>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row>
    <row r="550" spans="1:70" s="63" customFormat="1">
      <c r="A550" s="174"/>
      <c r="B550" s="174"/>
      <c r="C550" s="174"/>
      <c r="D550" s="221"/>
      <c r="E550" s="174"/>
      <c r="F550" s="174"/>
      <c r="G550" s="228"/>
      <c r="H550" s="174"/>
      <c r="I550" s="174"/>
      <c r="J550" s="174"/>
      <c r="K550" s="174"/>
      <c r="L550" s="174"/>
      <c r="M550" s="174"/>
      <c r="N550" s="174"/>
      <c r="O550" s="174"/>
      <c r="P550" s="174"/>
      <c r="Q550" s="174"/>
      <c r="R550" s="175"/>
      <c r="S550" s="174"/>
      <c r="T550" s="176"/>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c r="AS550" s="174"/>
      <c r="AT550" s="174"/>
      <c r="AU550" s="174"/>
      <c r="AV550" s="174"/>
      <c r="AW550" s="174"/>
      <c r="AX550" s="174"/>
      <c r="AY550" s="174"/>
      <c r="AZ550" s="174"/>
      <c r="BA550" s="174"/>
      <c r="BB550" s="174"/>
      <c r="BC550" s="174"/>
      <c r="BD550" s="174"/>
      <c r="BE550" s="174"/>
      <c r="BF550" s="174"/>
      <c r="BG550" s="174"/>
      <c r="BH550" s="174"/>
      <c r="BI550" s="174"/>
      <c r="BJ550" s="174"/>
      <c r="BK550" s="174"/>
      <c r="BL550" s="174"/>
      <c r="BM550" s="174"/>
      <c r="BN550" s="174"/>
      <c r="BO550" s="174"/>
      <c r="BP550" s="174"/>
      <c r="BQ550" s="174"/>
      <c r="BR550" s="174"/>
    </row>
    <row r="551" spans="1:70" s="63" customFormat="1">
      <c r="A551" s="174"/>
      <c r="B551" s="174"/>
      <c r="C551" s="174"/>
      <c r="D551" s="221"/>
      <c r="E551" s="174"/>
      <c r="F551" s="174"/>
      <c r="G551" s="228"/>
      <c r="H551" s="174"/>
      <c r="I551" s="174"/>
      <c r="J551" s="174"/>
      <c r="K551" s="174"/>
      <c r="L551" s="174"/>
      <c r="M551" s="174"/>
      <c r="N551" s="174"/>
      <c r="O551" s="174"/>
      <c r="P551" s="174"/>
      <c r="Q551" s="174"/>
      <c r="R551" s="175"/>
      <c r="S551" s="174"/>
      <c r="T551" s="176"/>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row>
    <row r="552" spans="1:70" s="63" customFormat="1">
      <c r="A552" s="174"/>
      <c r="B552" s="174"/>
      <c r="C552" s="174"/>
      <c r="D552" s="221"/>
      <c r="E552" s="174"/>
      <c r="F552" s="174"/>
      <c r="G552" s="228"/>
      <c r="H552" s="174"/>
      <c r="I552" s="174"/>
      <c r="J552" s="174"/>
      <c r="K552" s="174"/>
      <c r="L552" s="174"/>
      <c r="M552" s="174"/>
      <c r="N552" s="174"/>
      <c r="O552" s="174"/>
      <c r="P552" s="174"/>
      <c r="Q552" s="174"/>
      <c r="R552" s="175"/>
      <c r="S552" s="174"/>
      <c r="T552" s="176"/>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row>
    <row r="553" spans="1:70" s="63" customFormat="1">
      <c r="A553" s="174"/>
      <c r="B553" s="174"/>
      <c r="C553" s="174"/>
      <c r="D553" s="221"/>
      <c r="E553" s="174"/>
      <c r="F553" s="174"/>
      <c r="G553" s="228"/>
      <c r="H553" s="174"/>
      <c r="I553" s="174"/>
      <c r="J553" s="174"/>
      <c r="K553" s="174"/>
      <c r="L553" s="174"/>
      <c r="M553" s="174"/>
      <c r="N553" s="174"/>
      <c r="O553" s="174"/>
      <c r="P553" s="174"/>
      <c r="Q553" s="174"/>
      <c r="R553" s="175"/>
      <c r="S553" s="174"/>
      <c r="T553" s="176"/>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c r="AS553" s="174"/>
      <c r="AT553" s="174"/>
      <c r="AU553" s="174"/>
      <c r="AV553" s="174"/>
      <c r="AW553" s="174"/>
      <c r="AX553" s="174"/>
      <c r="AY553" s="174"/>
      <c r="AZ553" s="174"/>
      <c r="BA553" s="174"/>
      <c r="BB553" s="174"/>
      <c r="BC553" s="174"/>
      <c r="BD553" s="174"/>
      <c r="BE553" s="174"/>
      <c r="BF553" s="174"/>
      <c r="BG553" s="174"/>
      <c r="BH553" s="174"/>
      <c r="BI553" s="174"/>
      <c r="BJ553" s="174"/>
      <c r="BK553" s="174"/>
      <c r="BL553" s="174"/>
      <c r="BM553" s="174"/>
      <c r="BN553" s="174"/>
      <c r="BO553" s="174"/>
      <c r="BP553" s="174"/>
      <c r="BQ553" s="174"/>
      <c r="BR553" s="174"/>
    </row>
    <row r="554" spans="1:70" s="63" customFormat="1">
      <c r="A554" s="174"/>
      <c r="B554" s="174"/>
      <c r="C554" s="174"/>
      <c r="D554" s="221"/>
      <c r="E554" s="174"/>
      <c r="F554" s="174"/>
      <c r="G554" s="228"/>
      <c r="H554" s="174"/>
      <c r="I554" s="174"/>
      <c r="J554" s="174"/>
      <c r="K554" s="174"/>
      <c r="L554" s="174"/>
      <c r="M554" s="174"/>
      <c r="N554" s="174"/>
      <c r="O554" s="174"/>
      <c r="P554" s="174"/>
      <c r="Q554" s="174"/>
      <c r="R554" s="175"/>
      <c r="S554" s="174"/>
      <c r="T554" s="176"/>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row>
    <row r="555" spans="1:70" s="63" customFormat="1">
      <c r="A555" s="174"/>
      <c r="B555" s="174"/>
      <c r="C555" s="174"/>
      <c r="D555" s="221"/>
      <c r="E555" s="174"/>
      <c r="F555" s="174"/>
      <c r="G555" s="228"/>
      <c r="H555" s="174"/>
      <c r="I555" s="174"/>
      <c r="J555" s="174"/>
      <c r="K555" s="174"/>
      <c r="L555" s="174"/>
      <c r="M555" s="174"/>
      <c r="N555" s="174"/>
      <c r="O555" s="174"/>
      <c r="P555" s="174"/>
      <c r="Q555" s="174"/>
      <c r="R555" s="175"/>
      <c r="S555" s="174"/>
      <c r="T555" s="176"/>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row>
    <row r="556" spans="1:70" s="63" customFormat="1">
      <c r="A556" s="174"/>
      <c r="B556" s="174"/>
      <c r="C556" s="174"/>
      <c r="D556" s="221"/>
      <c r="E556" s="174"/>
      <c r="F556" s="174"/>
      <c r="G556" s="228"/>
      <c r="H556" s="174"/>
      <c r="I556" s="174"/>
      <c r="J556" s="174"/>
      <c r="K556" s="174"/>
      <c r="L556" s="174"/>
      <c r="M556" s="174"/>
      <c r="N556" s="174"/>
      <c r="O556" s="174"/>
      <c r="P556" s="174"/>
      <c r="Q556" s="174"/>
      <c r="R556" s="175"/>
      <c r="S556" s="174"/>
      <c r="T556" s="176"/>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row>
    <row r="557" spans="1:70" s="63" customFormat="1">
      <c r="A557" s="174"/>
      <c r="B557" s="174"/>
      <c r="C557" s="174"/>
      <c r="D557" s="221"/>
      <c r="E557" s="174"/>
      <c r="F557" s="174"/>
      <c r="G557" s="228"/>
      <c r="H557" s="174"/>
      <c r="I557" s="174"/>
      <c r="J557" s="174"/>
      <c r="K557" s="174"/>
      <c r="L557" s="174"/>
      <c r="M557" s="174"/>
      <c r="N557" s="174"/>
      <c r="O557" s="174"/>
      <c r="P557" s="174"/>
      <c r="Q557" s="174"/>
      <c r="R557" s="175"/>
      <c r="S557" s="174"/>
      <c r="T557" s="176"/>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c r="AS557" s="174"/>
      <c r="AT557" s="174"/>
      <c r="AU557" s="174"/>
      <c r="AV557" s="174"/>
      <c r="AW557" s="174"/>
      <c r="AX557" s="174"/>
      <c r="AY557" s="174"/>
      <c r="AZ557" s="174"/>
      <c r="BA557" s="174"/>
      <c r="BB557" s="174"/>
      <c r="BC557" s="174"/>
      <c r="BD557" s="174"/>
      <c r="BE557" s="174"/>
      <c r="BF557" s="174"/>
      <c r="BG557" s="174"/>
      <c r="BH557" s="174"/>
      <c r="BI557" s="174"/>
      <c r="BJ557" s="174"/>
      <c r="BK557" s="174"/>
      <c r="BL557" s="174"/>
      <c r="BM557" s="174"/>
      <c r="BN557" s="174"/>
      <c r="BO557" s="174"/>
      <c r="BP557" s="174"/>
      <c r="BQ557" s="174"/>
      <c r="BR557" s="174"/>
    </row>
    <row r="558" spans="1:70" s="63" customFormat="1">
      <c r="A558" s="174"/>
      <c r="B558" s="174"/>
      <c r="C558" s="174"/>
      <c r="D558" s="221"/>
      <c r="E558" s="174"/>
      <c r="F558" s="174"/>
      <c r="G558" s="228"/>
      <c r="H558" s="174"/>
      <c r="I558" s="174"/>
      <c r="J558" s="174"/>
      <c r="K558" s="174"/>
      <c r="L558" s="174"/>
      <c r="M558" s="174"/>
      <c r="N558" s="174"/>
      <c r="O558" s="174"/>
      <c r="P558" s="174"/>
      <c r="Q558" s="174"/>
      <c r="R558" s="175"/>
      <c r="S558" s="174"/>
      <c r="T558" s="176"/>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row>
    <row r="559" spans="1:70" s="63" customFormat="1">
      <c r="A559" s="174"/>
      <c r="B559" s="174"/>
      <c r="C559" s="174"/>
      <c r="D559" s="221"/>
      <c r="E559" s="174"/>
      <c r="F559" s="174"/>
      <c r="G559" s="228"/>
      <c r="H559" s="174"/>
      <c r="I559" s="174"/>
      <c r="J559" s="174"/>
      <c r="K559" s="174"/>
      <c r="L559" s="174"/>
      <c r="M559" s="174"/>
      <c r="N559" s="174"/>
      <c r="O559" s="174"/>
      <c r="P559" s="174"/>
      <c r="Q559" s="174"/>
      <c r="R559" s="175"/>
      <c r="S559" s="174"/>
      <c r="T559" s="176"/>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c r="AS559" s="174"/>
      <c r="AT559" s="174"/>
      <c r="AU559" s="174"/>
      <c r="AV559" s="174"/>
      <c r="AW559" s="174"/>
      <c r="AX559" s="174"/>
      <c r="AY559" s="174"/>
      <c r="AZ559" s="174"/>
      <c r="BA559" s="174"/>
      <c r="BB559" s="174"/>
      <c r="BC559" s="174"/>
      <c r="BD559" s="174"/>
      <c r="BE559" s="174"/>
      <c r="BF559" s="174"/>
      <c r="BG559" s="174"/>
      <c r="BH559" s="174"/>
      <c r="BI559" s="174"/>
      <c r="BJ559" s="174"/>
      <c r="BK559" s="174"/>
      <c r="BL559" s="174"/>
      <c r="BM559" s="174"/>
      <c r="BN559" s="174"/>
      <c r="BO559" s="174"/>
      <c r="BP559" s="174"/>
      <c r="BQ559" s="174"/>
      <c r="BR559" s="174"/>
    </row>
    <row r="560" spans="1:70" s="63" customFormat="1">
      <c r="A560" s="174"/>
      <c r="B560" s="174"/>
      <c r="C560" s="174"/>
      <c r="D560" s="221"/>
      <c r="E560" s="174"/>
      <c r="F560" s="174"/>
      <c r="G560" s="228"/>
      <c r="H560" s="174"/>
      <c r="I560" s="174"/>
      <c r="J560" s="174"/>
      <c r="K560" s="174"/>
      <c r="L560" s="174"/>
      <c r="M560" s="174"/>
      <c r="N560" s="174"/>
      <c r="O560" s="174"/>
      <c r="P560" s="174"/>
      <c r="Q560" s="174"/>
      <c r="R560" s="175"/>
      <c r="S560" s="174"/>
      <c r="T560" s="176"/>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c r="AS560" s="174"/>
      <c r="AT560" s="174"/>
      <c r="AU560" s="174"/>
      <c r="AV560" s="174"/>
      <c r="AW560" s="174"/>
      <c r="AX560" s="174"/>
      <c r="AY560" s="174"/>
      <c r="AZ560" s="174"/>
      <c r="BA560" s="174"/>
      <c r="BB560" s="174"/>
      <c r="BC560" s="174"/>
      <c r="BD560" s="174"/>
      <c r="BE560" s="174"/>
      <c r="BF560" s="174"/>
      <c r="BG560" s="174"/>
      <c r="BH560" s="174"/>
      <c r="BI560" s="174"/>
      <c r="BJ560" s="174"/>
      <c r="BK560" s="174"/>
      <c r="BL560" s="174"/>
      <c r="BM560" s="174"/>
      <c r="BN560" s="174"/>
      <c r="BO560" s="174"/>
      <c r="BP560" s="174"/>
      <c r="BQ560" s="174"/>
      <c r="BR560" s="174"/>
    </row>
    <row r="561" spans="1:70" s="63" customFormat="1">
      <c r="A561" s="174"/>
      <c r="B561" s="174"/>
      <c r="C561" s="174"/>
      <c r="D561" s="221"/>
      <c r="E561" s="174"/>
      <c r="F561" s="174"/>
      <c r="G561" s="228"/>
      <c r="H561" s="174"/>
      <c r="I561" s="174"/>
      <c r="J561" s="174"/>
      <c r="K561" s="174"/>
      <c r="L561" s="174"/>
      <c r="M561" s="174"/>
      <c r="N561" s="174"/>
      <c r="O561" s="174"/>
      <c r="P561" s="174"/>
      <c r="Q561" s="174"/>
      <c r="R561" s="175"/>
      <c r="S561" s="174"/>
      <c r="T561" s="176"/>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c r="AS561" s="174"/>
      <c r="AT561" s="174"/>
      <c r="AU561" s="174"/>
      <c r="AV561" s="174"/>
      <c r="AW561" s="174"/>
      <c r="AX561" s="174"/>
      <c r="AY561" s="174"/>
      <c r="AZ561" s="174"/>
      <c r="BA561" s="174"/>
      <c r="BB561" s="174"/>
      <c r="BC561" s="174"/>
      <c r="BD561" s="174"/>
      <c r="BE561" s="174"/>
      <c r="BF561" s="174"/>
      <c r="BG561" s="174"/>
      <c r="BH561" s="174"/>
      <c r="BI561" s="174"/>
      <c r="BJ561" s="174"/>
      <c r="BK561" s="174"/>
      <c r="BL561" s="174"/>
      <c r="BM561" s="174"/>
      <c r="BN561" s="174"/>
      <c r="BO561" s="174"/>
      <c r="BP561" s="174"/>
      <c r="BQ561" s="174"/>
      <c r="BR561" s="174"/>
    </row>
    <row r="562" spans="1:70" s="63" customFormat="1">
      <c r="A562" s="174"/>
      <c r="B562" s="174"/>
      <c r="C562" s="174"/>
      <c r="D562" s="221"/>
      <c r="E562" s="174"/>
      <c r="F562" s="174"/>
      <c r="G562" s="228"/>
      <c r="H562" s="174"/>
      <c r="I562" s="174"/>
      <c r="J562" s="174"/>
      <c r="K562" s="174"/>
      <c r="L562" s="174"/>
      <c r="M562" s="174"/>
      <c r="N562" s="174"/>
      <c r="O562" s="174"/>
      <c r="P562" s="174"/>
      <c r="Q562" s="174"/>
      <c r="R562" s="175"/>
      <c r="S562" s="174"/>
      <c r="T562" s="176"/>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row>
    <row r="563" spans="1:70" s="63" customFormat="1">
      <c r="A563" s="174"/>
      <c r="B563" s="174"/>
      <c r="C563" s="174"/>
      <c r="D563" s="221"/>
      <c r="E563" s="174"/>
      <c r="F563" s="174"/>
      <c r="G563" s="228"/>
      <c r="H563" s="174"/>
      <c r="I563" s="174"/>
      <c r="J563" s="174"/>
      <c r="K563" s="174"/>
      <c r="L563" s="174"/>
      <c r="M563" s="174"/>
      <c r="N563" s="174"/>
      <c r="O563" s="174"/>
      <c r="P563" s="174"/>
      <c r="Q563" s="174"/>
      <c r="R563" s="175"/>
      <c r="S563" s="174"/>
      <c r="T563" s="176"/>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row>
    <row r="564" spans="1:70" s="63" customFormat="1">
      <c r="A564" s="174"/>
      <c r="B564" s="174"/>
      <c r="C564" s="174"/>
      <c r="D564" s="221"/>
      <c r="E564" s="174"/>
      <c r="F564" s="174"/>
      <c r="G564" s="228"/>
      <c r="H564" s="174"/>
      <c r="I564" s="174"/>
      <c r="J564" s="174"/>
      <c r="K564" s="174"/>
      <c r="L564" s="174"/>
      <c r="M564" s="174"/>
      <c r="N564" s="174"/>
      <c r="O564" s="174"/>
      <c r="P564" s="174"/>
      <c r="Q564" s="174"/>
      <c r="R564" s="175"/>
      <c r="S564" s="174"/>
      <c r="T564" s="176"/>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74"/>
      <c r="BM564" s="174"/>
      <c r="BN564" s="174"/>
      <c r="BO564" s="174"/>
      <c r="BP564" s="174"/>
      <c r="BQ564" s="174"/>
      <c r="BR564" s="174"/>
    </row>
    <row r="565" spans="1:70" s="63" customFormat="1">
      <c r="A565" s="174"/>
      <c r="B565" s="174"/>
      <c r="C565" s="174"/>
      <c r="D565" s="221"/>
      <c r="E565" s="174"/>
      <c r="F565" s="174"/>
      <c r="G565" s="228"/>
      <c r="H565" s="174"/>
      <c r="I565" s="174"/>
      <c r="J565" s="174"/>
      <c r="K565" s="174"/>
      <c r="L565" s="174"/>
      <c r="M565" s="174"/>
      <c r="N565" s="174"/>
      <c r="O565" s="174"/>
      <c r="P565" s="174"/>
      <c r="Q565" s="174"/>
      <c r="R565" s="175"/>
      <c r="S565" s="174"/>
      <c r="T565" s="176"/>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row>
    <row r="566" spans="1:70" s="63" customFormat="1">
      <c r="A566" s="174"/>
      <c r="B566" s="174"/>
      <c r="C566" s="174"/>
      <c r="D566" s="221"/>
      <c r="E566" s="174"/>
      <c r="F566" s="174"/>
      <c r="G566" s="228"/>
      <c r="H566" s="174"/>
      <c r="I566" s="174"/>
      <c r="J566" s="174"/>
      <c r="K566" s="174"/>
      <c r="L566" s="174"/>
      <c r="M566" s="174"/>
      <c r="N566" s="174"/>
      <c r="O566" s="174"/>
      <c r="P566" s="174"/>
      <c r="Q566" s="174"/>
      <c r="R566" s="175"/>
      <c r="S566" s="174"/>
      <c r="T566" s="176"/>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row>
    <row r="567" spans="1:70" s="63" customFormat="1">
      <c r="A567" s="174"/>
      <c r="B567" s="174"/>
      <c r="C567" s="174"/>
      <c r="D567" s="221"/>
      <c r="E567" s="174"/>
      <c r="F567" s="174"/>
      <c r="G567" s="228"/>
      <c r="H567" s="174"/>
      <c r="I567" s="174"/>
      <c r="J567" s="174"/>
      <c r="K567" s="174"/>
      <c r="L567" s="174"/>
      <c r="M567" s="174"/>
      <c r="N567" s="174"/>
      <c r="O567" s="174"/>
      <c r="P567" s="174"/>
      <c r="Q567" s="174"/>
      <c r="R567" s="175"/>
      <c r="S567" s="174"/>
      <c r="T567" s="176"/>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c r="AS567" s="174"/>
      <c r="AT567" s="174"/>
      <c r="AU567" s="174"/>
      <c r="AV567" s="174"/>
      <c r="AW567" s="174"/>
      <c r="AX567" s="174"/>
      <c r="AY567" s="174"/>
      <c r="AZ567" s="174"/>
      <c r="BA567" s="174"/>
      <c r="BB567" s="174"/>
      <c r="BC567" s="174"/>
      <c r="BD567" s="174"/>
      <c r="BE567" s="174"/>
      <c r="BF567" s="174"/>
      <c r="BG567" s="174"/>
      <c r="BH567" s="174"/>
      <c r="BI567" s="174"/>
      <c r="BJ567" s="174"/>
      <c r="BK567" s="174"/>
      <c r="BL567" s="174"/>
      <c r="BM567" s="174"/>
      <c r="BN567" s="174"/>
      <c r="BO567" s="174"/>
      <c r="BP567" s="174"/>
      <c r="BQ567" s="174"/>
      <c r="BR567" s="174"/>
    </row>
    <row r="568" spans="1:70" s="63" customFormat="1">
      <c r="A568" s="174"/>
      <c r="B568" s="174"/>
      <c r="C568" s="174"/>
      <c r="D568" s="221"/>
      <c r="E568" s="174"/>
      <c r="F568" s="174"/>
      <c r="G568" s="228"/>
      <c r="H568" s="174"/>
      <c r="I568" s="174"/>
      <c r="J568" s="174"/>
      <c r="K568" s="174"/>
      <c r="L568" s="174"/>
      <c r="M568" s="174"/>
      <c r="N568" s="174"/>
      <c r="O568" s="174"/>
      <c r="P568" s="174"/>
      <c r="Q568" s="174"/>
      <c r="R568" s="175"/>
      <c r="S568" s="174"/>
      <c r="T568" s="176"/>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row>
    <row r="569" spans="1:70" s="63" customFormat="1">
      <c r="A569" s="174"/>
      <c r="B569" s="174"/>
      <c r="C569" s="174"/>
      <c r="D569" s="221"/>
      <c r="E569" s="174"/>
      <c r="F569" s="174"/>
      <c r="G569" s="228"/>
      <c r="H569" s="174"/>
      <c r="I569" s="174"/>
      <c r="J569" s="174"/>
      <c r="K569" s="174"/>
      <c r="L569" s="174"/>
      <c r="M569" s="174"/>
      <c r="N569" s="174"/>
      <c r="O569" s="174"/>
      <c r="P569" s="174"/>
      <c r="Q569" s="174"/>
      <c r="R569" s="175"/>
      <c r="S569" s="174"/>
      <c r="T569" s="176"/>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c r="AS569" s="174"/>
      <c r="AT569" s="174"/>
      <c r="AU569" s="174"/>
      <c r="AV569" s="174"/>
      <c r="AW569" s="174"/>
      <c r="AX569" s="174"/>
      <c r="AY569" s="174"/>
      <c r="AZ569" s="174"/>
      <c r="BA569" s="174"/>
      <c r="BB569" s="174"/>
      <c r="BC569" s="174"/>
      <c r="BD569" s="174"/>
      <c r="BE569" s="174"/>
      <c r="BF569" s="174"/>
      <c r="BG569" s="174"/>
      <c r="BH569" s="174"/>
      <c r="BI569" s="174"/>
      <c r="BJ569" s="174"/>
      <c r="BK569" s="174"/>
      <c r="BL569" s="174"/>
      <c r="BM569" s="174"/>
      <c r="BN569" s="174"/>
      <c r="BO569" s="174"/>
      <c r="BP569" s="174"/>
      <c r="BQ569" s="174"/>
      <c r="BR569" s="174"/>
    </row>
    <row r="570" spans="1:70" s="63" customFormat="1">
      <c r="A570" s="174"/>
      <c r="B570" s="174"/>
      <c r="C570" s="174"/>
      <c r="D570" s="221"/>
      <c r="E570" s="174"/>
      <c r="F570" s="174"/>
      <c r="G570" s="228"/>
      <c r="H570" s="174"/>
      <c r="I570" s="174"/>
      <c r="J570" s="174"/>
      <c r="K570" s="174"/>
      <c r="L570" s="174"/>
      <c r="M570" s="174"/>
      <c r="N570" s="174"/>
      <c r="O570" s="174"/>
      <c r="P570" s="174"/>
      <c r="Q570" s="174"/>
      <c r="R570" s="175"/>
      <c r="S570" s="174"/>
      <c r="T570" s="176"/>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4"/>
      <c r="AY570" s="174"/>
      <c r="AZ570" s="174"/>
      <c r="BA570" s="174"/>
      <c r="BB570" s="174"/>
      <c r="BC570" s="174"/>
      <c r="BD570" s="174"/>
      <c r="BE570" s="174"/>
      <c r="BF570" s="174"/>
      <c r="BG570" s="174"/>
      <c r="BH570" s="174"/>
      <c r="BI570" s="174"/>
      <c r="BJ570" s="174"/>
      <c r="BK570" s="174"/>
      <c r="BL570" s="174"/>
      <c r="BM570" s="174"/>
      <c r="BN570" s="174"/>
      <c r="BO570" s="174"/>
      <c r="BP570" s="174"/>
      <c r="BQ570" s="174"/>
      <c r="BR570" s="174"/>
    </row>
    <row r="571" spans="1:70" s="63" customFormat="1">
      <c r="A571" s="174"/>
      <c r="B571" s="174"/>
      <c r="C571" s="174"/>
      <c r="D571" s="221"/>
      <c r="E571" s="174"/>
      <c r="F571" s="174"/>
      <c r="G571" s="228"/>
      <c r="H571" s="174"/>
      <c r="I571" s="174"/>
      <c r="J571" s="174"/>
      <c r="K571" s="174"/>
      <c r="L571" s="174"/>
      <c r="M571" s="174"/>
      <c r="N571" s="174"/>
      <c r="O571" s="174"/>
      <c r="P571" s="174"/>
      <c r="Q571" s="174"/>
      <c r="R571" s="175"/>
      <c r="S571" s="174"/>
      <c r="T571" s="176"/>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row>
    <row r="572" spans="1:70" s="63" customFormat="1">
      <c r="A572" s="174"/>
      <c r="B572" s="174"/>
      <c r="C572" s="174"/>
      <c r="D572" s="221"/>
      <c r="E572" s="174"/>
      <c r="F572" s="174"/>
      <c r="G572" s="228"/>
      <c r="H572" s="174"/>
      <c r="I572" s="174"/>
      <c r="J572" s="174"/>
      <c r="K572" s="174"/>
      <c r="L572" s="174"/>
      <c r="M572" s="174"/>
      <c r="N572" s="174"/>
      <c r="O572" s="174"/>
      <c r="P572" s="174"/>
      <c r="Q572" s="174"/>
      <c r="R572" s="175"/>
      <c r="S572" s="174"/>
      <c r="T572" s="176"/>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c r="AS572" s="174"/>
      <c r="AT572" s="174"/>
      <c r="AU572" s="174"/>
      <c r="AV572" s="174"/>
      <c r="AW572" s="174"/>
      <c r="AX572" s="174"/>
      <c r="AY572" s="174"/>
      <c r="AZ572" s="174"/>
      <c r="BA572" s="174"/>
      <c r="BB572" s="174"/>
      <c r="BC572" s="174"/>
      <c r="BD572" s="174"/>
      <c r="BE572" s="174"/>
      <c r="BF572" s="174"/>
      <c r="BG572" s="174"/>
      <c r="BH572" s="174"/>
      <c r="BI572" s="174"/>
      <c r="BJ572" s="174"/>
      <c r="BK572" s="174"/>
      <c r="BL572" s="174"/>
      <c r="BM572" s="174"/>
      <c r="BN572" s="174"/>
      <c r="BO572" s="174"/>
      <c r="BP572" s="174"/>
      <c r="BQ572" s="174"/>
      <c r="BR572" s="174"/>
    </row>
    <row r="573" spans="1:70" s="63" customFormat="1">
      <c r="A573" s="174"/>
      <c r="B573" s="174"/>
      <c r="C573" s="174"/>
      <c r="D573" s="221"/>
      <c r="E573" s="174"/>
      <c r="F573" s="174"/>
      <c r="G573" s="228"/>
      <c r="H573" s="174"/>
      <c r="I573" s="174"/>
      <c r="J573" s="174"/>
      <c r="K573" s="174"/>
      <c r="L573" s="174"/>
      <c r="M573" s="174"/>
      <c r="N573" s="174"/>
      <c r="O573" s="174"/>
      <c r="P573" s="174"/>
      <c r="Q573" s="174"/>
      <c r="R573" s="175"/>
      <c r="S573" s="174"/>
      <c r="T573" s="176"/>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row>
    <row r="574" spans="1:70" s="63" customFormat="1">
      <c r="A574" s="174"/>
      <c r="B574" s="174"/>
      <c r="C574" s="174"/>
      <c r="D574" s="221"/>
      <c r="E574" s="174"/>
      <c r="F574" s="174"/>
      <c r="G574" s="228"/>
      <c r="H574" s="174"/>
      <c r="I574" s="174"/>
      <c r="J574" s="174"/>
      <c r="K574" s="174"/>
      <c r="L574" s="174"/>
      <c r="M574" s="174"/>
      <c r="N574" s="174"/>
      <c r="O574" s="174"/>
      <c r="P574" s="174"/>
      <c r="Q574" s="174"/>
      <c r="R574" s="175"/>
      <c r="S574" s="174"/>
      <c r="T574" s="176"/>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row>
    <row r="575" spans="1:70" s="63" customFormat="1">
      <c r="A575" s="174"/>
      <c r="B575" s="174"/>
      <c r="C575" s="174"/>
      <c r="D575" s="221"/>
      <c r="E575" s="174"/>
      <c r="F575" s="174"/>
      <c r="G575" s="228"/>
      <c r="H575" s="174"/>
      <c r="I575" s="174"/>
      <c r="J575" s="174"/>
      <c r="K575" s="174"/>
      <c r="L575" s="174"/>
      <c r="M575" s="174"/>
      <c r="N575" s="174"/>
      <c r="O575" s="174"/>
      <c r="P575" s="174"/>
      <c r="Q575" s="174"/>
      <c r="R575" s="175"/>
      <c r="S575" s="174"/>
      <c r="T575" s="176"/>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c r="AS575" s="174"/>
      <c r="AT575" s="174"/>
      <c r="AU575" s="174"/>
      <c r="AV575" s="174"/>
      <c r="AW575" s="174"/>
      <c r="AX575" s="174"/>
      <c r="AY575" s="174"/>
      <c r="AZ575" s="174"/>
      <c r="BA575" s="174"/>
      <c r="BB575" s="174"/>
      <c r="BC575" s="174"/>
      <c r="BD575" s="174"/>
      <c r="BE575" s="174"/>
      <c r="BF575" s="174"/>
      <c r="BG575" s="174"/>
      <c r="BH575" s="174"/>
      <c r="BI575" s="174"/>
      <c r="BJ575" s="174"/>
      <c r="BK575" s="174"/>
      <c r="BL575" s="174"/>
      <c r="BM575" s="174"/>
      <c r="BN575" s="174"/>
      <c r="BO575" s="174"/>
      <c r="BP575" s="174"/>
      <c r="BQ575" s="174"/>
      <c r="BR575" s="174"/>
    </row>
    <row r="576" spans="1:70" s="63" customFormat="1">
      <c r="A576" s="174"/>
      <c r="B576" s="174"/>
      <c r="C576" s="174"/>
      <c r="D576" s="221"/>
      <c r="E576" s="174"/>
      <c r="F576" s="174"/>
      <c r="G576" s="228"/>
      <c r="H576" s="174"/>
      <c r="I576" s="174"/>
      <c r="J576" s="174"/>
      <c r="K576" s="174"/>
      <c r="L576" s="174"/>
      <c r="M576" s="174"/>
      <c r="N576" s="174"/>
      <c r="O576" s="174"/>
      <c r="P576" s="174"/>
      <c r="Q576" s="174"/>
      <c r="R576" s="175"/>
      <c r="S576" s="174"/>
      <c r="T576" s="176"/>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row>
    <row r="577" spans="1:70" s="63" customFormat="1">
      <c r="A577" s="174"/>
      <c r="B577" s="174"/>
      <c r="C577" s="174"/>
      <c r="D577" s="221"/>
      <c r="E577" s="174"/>
      <c r="F577" s="174"/>
      <c r="G577" s="228"/>
      <c r="H577" s="174"/>
      <c r="I577" s="174"/>
      <c r="J577" s="174"/>
      <c r="K577" s="174"/>
      <c r="L577" s="174"/>
      <c r="M577" s="174"/>
      <c r="N577" s="174"/>
      <c r="O577" s="174"/>
      <c r="P577" s="174"/>
      <c r="Q577" s="174"/>
      <c r="R577" s="175"/>
      <c r="S577" s="174"/>
      <c r="T577" s="176"/>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c r="AS577" s="174"/>
      <c r="AT577" s="174"/>
      <c r="AU577" s="174"/>
      <c r="AV577" s="174"/>
      <c r="AW577" s="174"/>
      <c r="AX577" s="174"/>
      <c r="AY577" s="174"/>
      <c r="AZ577" s="174"/>
      <c r="BA577" s="174"/>
      <c r="BB577" s="174"/>
      <c r="BC577" s="174"/>
      <c r="BD577" s="174"/>
      <c r="BE577" s="174"/>
      <c r="BF577" s="174"/>
      <c r="BG577" s="174"/>
      <c r="BH577" s="174"/>
      <c r="BI577" s="174"/>
      <c r="BJ577" s="174"/>
      <c r="BK577" s="174"/>
      <c r="BL577" s="174"/>
      <c r="BM577" s="174"/>
      <c r="BN577" s="174"/>
      <c r="BO577" s="174"/>
      <c r="BP577" s="174"/>
      <c r="BQ577" s="174"/>
      <c r="BR577" s="174"/>
    </row>
    <row r="578" spans="1:70" s="63" customFormat="1">
      <c r="A578" s="174"/>
      <c r="B578" s="174"/>
      <c r="C578" s="174"/>
      <c r="D578" s="221"/>
      <c r="E578" s="174"/>
      <c r="F578" s="174"/>
      <c r="G578" s="228"/>
      <c r="H578" s="174"/>
      <c r="I578" s="174"/>
      <c r="J578" s="174"/>
      <c r="K578" s="174"/>
      <c r="L578" s="174"/>
      <c r="M578" s="174"/>
      <c r="N578" s="174"/>
      <c r="O578" s="174"/>
      <c r="P578" s="174"/>
      <c r="Q578" s="174"/>
      <c r="R578" s="175"/>
      <c r="S578" s="174"/>
      <c r="T578" s="176"/>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c r="AS578" s="174"/>
      <c r="AT578" s="174"/>
      <c r="AU578" s="174"/>
      <c r="AV578" s="174"/>
      <c r="AW578" s="174"/>
      <c r="AX578" s="174"/>
      <c r="AY578" s="174"/>
      <c r="AZ578" s="174"/>
      <c r="BA578" s="174"/>
      <c r="BB578" s="174"/>
      <c r="BC578" s="174"/>
      <c r="BD578" s="174"/>
      <c r="BE578" s="174"/>
      <c r="BF578" s="174"/>
      <c r="BG578" s="174"/>
      <c r="BH578" s="174"/>
      <c r="BI578" s="174"/>
      <c r="BJ578" s="174"/>
      <c r="BK578" s="174"/>
      <c r="BL578" s="174"/>
      <c r="BM578" s="174"/>
      <c r="BN578" s="174"/>
      <c r="BO578" s="174"/>
      <c r="BP578" s="174"/>
      <c r="BQ578" s="174"/>
      <c r="BR578" s="174"/>
    </row>
    <row r="579" spans="1:70" s="63" customFormat="1">
      <c r="A579" s="174"/>
      <c r="B579" s="174"/>
      <c r="C579" s="174"/>
      <c r="D579" s="221"/>
      <c r="E579" s="174"/>
      <c r="F579" s="174"/>
      <c r="G579" s="228"/>
      <c r="H579" s="174"/>
      <c r="I579" s="174"/>
      <c r="J579" s="174"/>
      <c r="K579" s="174"/>
      <c r="L579" s="174"/>
      <c r="M579" s="174"/>
      <c r="N579" s="174"/>
      <c r="O579" s="174"/>
      <c r="P579" s="174"/>
      <c r="Q579" s="174"/>
      <c r="R579" s="175"/>
      <c r="S579" s="174"/>
      <c r="T579" s="176"/>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row>
    <row r="580" spans="1:70" s="63" customFormat="1">
      <c r="A580" s="174"/>
      <c r="B580" s="174"/>
      <c r="C580" s="174"/>
      <c r="D580" s="221"/>
      <c r="E580" s="174"/>
      <c r="F580" s="174"/>
      <c r="G580" s="228"/>
      <c r="H580" s="174"/>
      <c r="I580" s="174"/>
      <c r="J580" s="174"/>
      <c r="K580" s="174"/>
      <c r="L580" s="174"/>
      <c r="M580" s="174"/>
      <c r="N580" s="174"/>
      <c r="O580" s="174"/>
      <c r="P580" s="174"/>
      <c r="Q580" s="174"/>
      <c r="R580" s="175"/>
      <c r="S580" s="174"/>
      <c r="T580" s="176"/>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c r="AS580" s="174"/>
      <c r="AT580" s="174"/>
      <c r="AU580" s="174"/>
      <c r="AV580" s="174"/>
      <c r="AW580" s="174"/>
      <c r="AX580" s="174"/>
      <c r="AY580" s="174"/>
      <c r="AZ580" s="174"/>
      <c r="BA580" s="174"/>
      <c r="BB580" s="174"/>
      <c r="BC580" s="174"/>
      <c r="BD580" s="174"/>
      <c r="BE580" s="174"/>
      <c r="BF580" s="174"/>
      <c r="BG580" s="174"/>
      <c r="BH580" s="174"/>
      <c r="BI580" s="174"/>
      <c r="BJ580" s="174"/>
      <c r="BK580" s="174"/>
      <c r="BL580" s="174"/>
      <c r="BM580" s="174"/>
      <c r="BN580" s="174"/>
      <c r="BO580" s="174"/>
      <c r="BP580" s="174"/>
      <c r="BQ580" s="174"/>
      <c r="BR580" s="174"/>
    </row>
    <row r="581" spans="1:70" s="63" customFormat="1">
      <c r="A581" s="174"/>
      <c r="B581" s="174"/>
      <c r="C581" s="174"/>
      <c r="D581" s="221"/>
      <c r="E581" s="174"/>
      <c r="F581" s="174"/>
      <c r="G581" s="228"/>
      <c r="H581" s="174"/>
      <c r="I581" s="174"/>
      <c r="J581" s="174"/>
      <c r="K581" s="174"/>
      <c r="L581" s="174"/>
      <c r="M581" s="174"/>
      <c r="N581" s="174"/>
      <c r="O581" s="174"/>
      <c r="P581" s="174"/>
      <c r="Q581" s="174"/>
      <c r="R581" s="175"/>
      <c r="S581" s="174"/>
      <c r="T581" s="176"/>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c r="AS581" s="174"/>
      <c r="AT581" s="174"/>
      <c r="AU581" s="174"/>
      <c r="AV581" s="174"/>
      <c r="AW581" s="174"/>
      <c r="AX581" s="174"/>
      <c r="AY581" s="174"/>
      <c r="AZ581" s="174"/>
      <c r="BA581" s="174"/>
      <c r="BB581" s="174"/>
      <c r="BC581" s="174"/>
      <c r="BD581" s="174"/>
      <c r="BE581" s="174"/>
      <c r="BF581" s="174"/>
      <c r="BG581" s="174"/>
      <c r="BH581" s="174"/>
      <c r="BI581" s="174"/>
      <c r="BJ581" s="174"/>
      <c r="BK581" s="174"/>
      <c r="BL581" s="174"/>
      <c r="BM581" s="174"/>
      <c r="BN581" s="174"/>
      <c r="BO581" s="174"/>
      <c r="BP581" s="174"/>
      <c r="BQ581" s="174"/>
      <c r="BR581" s="174"/>
    </row>
    <row r="582" spans="1:70" s="63" customFormat="1">
      <c r="A582" s="174"/>
      <c r="B582" s="174"/>
      <c r="C582" s="174"/>
      <c r="D582" s="221"/>
      <c r="E582" s="174"/>
      <c r="F582" s="174"/>
      <c r="G582" s="228"/>
      <c r="H582" s="174"/>
      <c r="I582" s="174"/>
      <c r="J582" s="174"/>
      <c r="K582" s="174"/>
      <c r="L582" s="174"/>
      <c r="M582" s="174"/>
      <c r="N582" s="174"/>
      <c r="O582" s="174"/>
      <c r="P582" s="174"/>
      <c r="Q582" s="174"/>
      <c r="R582" s="175"/>
      <c r="S582" s="174"/>
      <c r="T582" s="176"/>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row>
    <row r="583" spans="1:70" s="63" customFormat="1">
      <c r="A583" s="174"/>
      <c r="B583" s="174"/>
      <c r="C583" s="174"/>
      <c r="D583" s="221"/>
      <c r="E583" s="174"/>
      <c r="F583" s="174"/>
      <c r="G583" s="228"/>
      <c r="H583" s="174"/>
      <c r="I583" s="174"/>
      <c r="J583" s="174"/>
      <c r="K583" s="174"/>
      <c r="L583" s="174"/>
      <c r="M583" s="174"/>
      <c r="N583" s="174"/>
      <c r="O583" s="174"/>
      <c r="P583" s="174"/>
      <c r="Q583" s="174"/>
      <c r="R583" s="175"/>
      <c r="S583" s="174"/>
      <c r="T583" s="176"/>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c r="AS583" s="174"/>
      <c r="AT583" s="174"/>
      <c r="AU583" s="174"/>
      <c r="AV583" s="174"/>
      <c r="AW583" s="174"/>
      <c r="AX583" s="174"/>
      <c r="AY583" s="174"/>
      <c r="AZ583" s="174"/>
      <c r="BA583" s="174"/>
      <c r="BB583" s="174"/>
      <c r="BC583" s="174"/>
      <c r="BD583" s="174"/>
      <c r="BE583" s="174"/>
      <c r="BF583" s="174"/>
      <c r="BG583" s="174"/>
      <c r="BH583" s="174"/>
      <c r="BI583" s="174"/>
      <c r="BJ583" s="174"/>
      <c r="BK583" s="174"/>
      <c r="BL583" s="174"/>
      <c r="BM583" s="174"/>
      <c r="BN583" s="174"/>
      <c r="BO583" s="174"/>
      <c r="BP583" s="174"/>
      <c r="BQ583" s="174"/>
      <c r="BR583" s="174"/>
    </row>
    <row r="584" spans="1:70" s="63" customFormat="1">
      <c r="A584" s="174"/>
      <c r="B584" s="174"/>
      <c r="C584" s="174"/>
      <c r="D584" s="221"/>
      <c r="E584" s="174"/>
      <c r="F584" s="174"/>
      <c r="G584" s="228"/>
      <c r="H584" s="174"/>
      <c r="I584" s="174"/>
      <c r="J584" s="174"/>
      <c r="K584" s="174"/>
      <c r="L584" s="174"/>
      <c r="M584" s="174"/>
      <c r="N584" s="174"/>
      <c r="O584" s="174"/>
      <c r="P584" s="174"/>
      <c r="Q584" s="174"/>
      <c r="R584" s="175"/>
      <c r="S584" s="174"/>
      <c r="T584" s="176"/>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c r="AS584" s="174"/>
      <c r="AT584" s="174"/>
      <c r="AU584" s="174"/>
      <c r="AV584" s="174"/>
      <c r="AW584" s="174"/>
      <c r="AX584" s="174"/>
      <c r="AY584" s="174"/>
      <c r="AZ584" s="174"/>
      <c r="BA584" s="174"/>
      <c r="BB584" s="174"/>
      <c r="BC584" s="174"/>
      <c r="BD584" s="174"/>
      <c r="BE584" s="174"/>
      <c r="BF584" s="174"/>
      <c r="BG584" s="174"/>
      <c r="BH584" s="174"/>
      <c r="BI584" s="174"/>
      <c r="BJ584" s="174"/>
      <c r="BK584" s="174"/>
      <c r="BL584" s="174"/>
      <c r="BM584" s="174"/>
      <c r="BN584" s="174"/>
      <c r="BO584" s="174"/>
      <c r="BP584" s="174"/>
      <c r="BQ584" s="174"/>
      <c r="BR584" s="174"/>
    </row>
    <row r="585" spans="1:70" s="63" customFormat="1">
      <c r="A585" s="174"/>
      <c r="B585" s="174"/>
      <c r="C585" s="174"/>
      <c r="D585" s="221"/>
      <c r="E585" s="174"/>
      <c r="F585" s="174"/>
      <c r="G585" s="228"/>
      <c r="H585" s="174"/>
      <c r="I585" s="174"/>
      <c r="J585" s="174"/>
      <c r="K585" s="174"/>
      <c r="L585" s="174"/>
      <c r="M585" s="174"/>
      <c r="N585" s="174"/>
      <c r="O585" s="174"/>
      <c r="P585" s="174"/>
      <c r="Q585" s="174"/>
      <c r="R585" s="175"/>
      <c r="S585" s="174"/>
      <c r="T585" s="176"/>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row>
    <row r="586" spans="1:70" s="63" customFormat="1">
      <c r="A586" s="174"/>
      <c r="B586" s="174"/>
      <c r="C586" s="174"/>
      <c r="D586" s="221"/>
      <c r="E586" s="174"/>
      <c r="F586" s="174"/>
      <c r="G586" s="228"/>
      <c r="H586" s="174"/>
      <c r="I586" s="174"/>
      <c r="J586" s="174"/>
      <c r="K586" s="174"/>
      <c r="L586" s="174"/>
      <c r="M586" s="174"/>
      <c r="N586" s="174"/>
      <c r="O586" s="174"/>
      <c r="P586" s="174"/>
      <c r="Q586" s="174"/>
      <c r="R586" s="175"/>
      <c r="S586" s="174"/>
      <c r="T586" s="176"/>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c r="AS586" s="174"/>
      <c r="AT586" s="174"/>
      <c r="AU586" s="174"/>
      <c r="AV586" s="174"/>
      <c r="AW586" s="174"/>
      <c r="AX586" s="174"/>
      <c r="AY586" s="174"/>
      <c r="AZ586" s="174"/>
      <c r="BA586" s="174"/>
      <c r="BB586" s="174"/>
      <c r="BC586" s="174"/>
      <c r="BD586" s="174"/>
      <c r="BE586" s="174"/>
      <c r="BF586" s="174"/>
      <c r="BG586" s="174"/>
      <c r="BH586" s="174"/>
      <c r="BI586" s="174"/>
      <c r="BJ586" s="174"/>
      <c r="BK586" s="174"/>
      <c r="BL586" s="174"/>
      <c r="BM586" s="174"/>
      <c r="BN586" s="174"/>
      <c r="BO586" s="174"/>
      <c r="BP586" s="174"/>
      <c r="BQ586" s="174"/>
      <c r="BR586" s="174"/>
    </row>
    <row r="587" spans="1:70" s="63" customFormat="1">
      <c r="A587" s="174"/>
      <c r="B587" s="174"/>
      <c r="C587" s="174"/>
      <c r="D587" s="221"/>
      <c r="E587" s="174"/>
      <c r="F587" s="174"/>
      <c r="G587" s="228"/>
      <c r="H587" s="174"/>
      <c r="I587" s="174"/>
      <c r="J587" s="174"/>
      <c r="K587" s="174"/>
      <c r="L587" s="174"/>
      <c r="M587" s="174"/>
      <c r="N587" s="174"/>
      <c r="O587" s="174"/>
      <c r="P587" s="174"/>
      <c r="Q587" s="174"/>
      <c r="R587" s="175"/>
      <c r="S587" s="174"/>
      <c r="T587" s="176"/>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c r="AS587" s="174"/>
      <c r="AT587" s="174"/>
      <c r="AU587" s="174"/>
      <c r="AV587" s="174"/>
      <c r="AW587" s="174"/>
      <c r="AX587" s="174"/>
      <c r="AY587" s="174"/>
      <c r="AZ587" s="174"/>
      <c r="BA587" s="174"/>
      <c r="BB587" s="174"/>
      <c r="BC587" s="174"/>
      <c r="BD587" s="174"/>
      <c r="BE587" s="174"/>
      <c r="BF587" s="174"/>
      <c r="BG587" s="174"/>
      <c r="BH587" s="174"/>
      <c r="BI587" s="174"/>
      <c r="BJ587" s="174"/>
      <c r="BK587" s="174"/>
      <c r="BL587" s="174"/>
      <c r="BM587" s="174"/>
      <c r="BN587" s="174"/>
      <c r="BO587" s="174"/>
      <c r="BP587" s="174"/>
      <c r="BQ587" s="174"/>
      <c r="BR587" s="174"/>
    </row>
    <row r="588" spans="1:70" s="63" customFormat="1">
      <c r="A588" s="174"/>
      <c r="B588" s="174"/>
      <c r="C588" s="174"/>
      <c r="D588" s="221"/>
      <c r="E588" s="174"/>
      <c r="F588" s="174"/>
      <c r="G588" s="228"/>
      <c r="H588" s="174"/>
      <c r="I588" s="174"/>
      <c r="J588" s="174"/>
      <c r="K588" s="174"/>
      <c r="L588" s="174"/>
      <c r="M588" s="174"/>
      <c r="N588" s="174"/>
      <c r="O588" s="174"/>
      <c r="P588" s="174"/>
      <c r="Q588" s="174"/>
      <c r="R588" s="175"/>
      <c r="S588" s="174"/>
      <c r="T588" s="176"/>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row>
    <row r="589" spans="1:70" s="63" customFormat="1">
      <c r="A589" s="174"/>
      <c r="B589" s="174"/>
      <c r="C589" s="174"/>
      <c r="D589" s="221"/>
      <c r="E589" s="174"/>
      <c r="F589" s="174"/>
      <c r="G589" s="228"/>
      <c r="H589" s="174"/>
      <c r="I589" s="174"/>
      <c r="J589" s="174"/>
      <c r="K589" s="174"/>
      <c r="L589" s="174"/>
      <c r="M589" s="174"/>
      <c r="N589" s="174"/>
      <c r="O589" s="174"/>
      <c r="P589" s="174"/>
      <c r="Q589" s="174"/>
      <c r="R589" s="175"/>
      <c r="S589" s="174"/>
      <c r="T589" s="176"/>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4"/>
      <c r="AY589" s="174"/>
      <c r="AZ589" s="174"/>
      <c r="BA589" s="174"/>
      <c r="BB589" s="174"/>
      <c r="BC589" s="174"/>
      <c r="BD589" s="174"/>
      <c r="BE589" s="174"/>
      <c r="BF589" s="174"/>
      <c r="BG589" s="174"/>
      <c r="BH589" s="174"/>
      <c r="BI589" s="174"/>
      <c r="BJ589" s="174"/>
      <c r="BK589" s="174"/>
      <c r="BL589" s="174"/>
      <c r="BM589" s="174"/>
      <c r="BN589" s="174"/>
      <c r="BO589" s="174"/>
      <c r="BP589" s="174"/>
      <c r="BQ589" s="174"/>
      <c r="BR589" s="174"/>
    </row>
    <row r="590" spans="1:70" s="63" customFormat="1">
      <c r="A590" s="174"/>
      <c r="B590" s="174"/>
      <c r="C590" s="174"/>
      <c r="D590" s="221"/>
      <c r="E590" s="174"/>
      <c r="F590" s="174"/>
      <c r="G590" s="228"/>
      <c r="H590" s="174"/>
      <c r="I590" s="174"/>
      <c r="J590" s="174"/>
      <c r="K590" s="174"/>
      <c r="L590" s="174"/>
      <c r="M590" s="174"/>
      <c r="N590" s="174"/>
      <c r="O590" s="174"/>
      <c r="P590" s="174"/>
      <c r="Q590" s="174"/>
      <c r="R590" s="175"/>
      <c r="S590" s="174"/>
      <c r="T590" s="176"/>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4"/>
      <c r="AY590" s="174"/>
      <c r="AZ590" s="174"/>
      <c r="BA590" s="174"/>
      <c r="BB590" s="174"/>
      <c r="BC590" s="174"/>
      <c r="BD590" s="174"/>
      <c r="BE590" s="174"/>
      <c r="BF590" s="174"/>
      <c r="BG590" s="174"/>
      <c r="BH590" s="174"/>
      <c r="BI590" s="174"/>
      <c r="BJ590" s="174"/>
      <c r="BK590" s="174"/>
      <c r="BL590" s="174"/>
      <c r="BM590" s="174"/>
      <c r="BN590" s="174"/>
      <c r="BO590" s="174"/>
      <c r="BP590" s="174"/>
      <c r="BQ590" s="174"/>
      <c r="BR590" s="174"/>
    </row>
    <row r="591" spans="1:70" s="63" customFormat="1">
      <c r="A591" s="174"/>
      <c r="B591" s="174"/>
      <c r="C591" s="174"/>
      <c r="D591" s="221"/>
      <c r="E591" s="174"/>
      <c r="F591" s="174"/>
      <c r="G591" s="228"/>
      <c r="H591" s="174"/>
      <c r="I591" s="174"/>
      <c r="J591" s="174"/>
      <c r="K591" s="174"/>
      <c r="L591" s="174"/>
      <c r="M591" s="174"/>
      <c r="N591" s="174"/>
      <c r="O591" s="174"/>
      <c r="P591" s="174"/>
      <c r="Q591" s="174"/>
      <c r="R591" s="175"/>
      <c r="S591" s="174"/>
      <c r="T591" s="176"/>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row>
    <row r="592" spans="1:70" s="63" customFormat="1">
      <c r="A592" s="174"/>
      <c r="B592" s="174"/>
      <c r="C592" s="174"/>
      <c r="D592" s="221"/>
      <c r="E592" s="174"/>
      <c r="F592" s="174"/>
      <c r="G592" s="228"/>
      <c r="H592" s="174"/>
      <c r="I592" s="174"/>
      <c r="J592" s="174"/>
      <c r="K592" s="174"/>
      <c r="L592" s="174"/>
      <c r="M592" s="174"/>
      <c r="N592" s="174"/>
      <c r="O592" s="174"/>
      <c r="P592" s="174"/>
      <c r="Q592" s="174"/>
      <c r="R592" s="175"/>
      <c r="S592" s="174"/>
      <c r="T592" s="176"/>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c r="AS592" s="174"/>
      <c r="AT592" s="174"/>
      <c r="AU592" s="174"/>
      <c r="AV592" s="174"/>
      <c r="AW592" s="174"/>
      <c r="AX592" s="174"/>
      <c r="AY592" s="174"/>
      <c r="AZ592" s="174"/>
      <c r="BA592" s="174"/>
      <c r="BB592" s="174"/>
      <c r="BC592" s="174"/>
      <c r="BD592" s="174"/>
      <c r="BE592" s="174"/>
      <c r="BF592" s="174"/>
      <c r="BG592" s="174"/>
      <c r="BH592" s="174"/>
      <c r="BI592" s="174"/>
      <c r="BJ592" s="174"/>
      <c r="BK592" s="174"/>
      <c r="BL592" s="174"/>
      <c r="BM592" s="174"/>
      <c r="BN592" s="174"/>
      <c r="BO592" s="174"/>
      <c r="BP592" s="174"/>
      <c r="BQ592" s="174"/>
      <c r="BR592" s="174"/>
    </row>
    <row r="593" spans="1:70" s="63" customFormat="1">
      <c r="A593" s="174"/>
      <c r="B593" s="174"/>
      <c r="C593" s="174"/>
      <c r="D593" s="221"/>
      <c r="E593" s="174"/>
      <c r="F593" s="174"/>
      <c r="G593" s="228"/>
      <c r="H593" s="174"/>
      <c r="I593" s="174"/>
      <c r="J593" s="174"/>
      <c r="K593" s="174"/>
      <c r="L593" s="174"/>
      <c r="M593" s="174"/>
      <c r="N593" s="174"/>
      <c r="O593" s="174"/>
      <c r="P593" s="174"/>
      <c r="Q593" s="174"/>
      <c r="R593" s="175"/>
      <c r="S593" s="174"/>
      <c r="T593" s="176"/>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row>
    <row r="594" spans="1:70" s="63" customFormat="1">
      <c r="A594" s="174"/>
      <c r="B594" s="174"/>
      <c r="C594" s="174"/>
      <c r="D594" s="221"/>
      <c r="E594" s="174"/>
      <c r="F594" s="174"/>
      <c r="G594" s="228"/>
      <c r="H594" s="174"/>
      <c r="I594" s="174"/>
      <c r="J594" s="174"/>
      <c r="K594" s="174"/>
      <c r="L594" s="174"/>
      <c r="M594" s="174"/>
      <c r="N594" s="174"/>
      <c r="O594" s="174"/>
      <c r="P594" s="174"/>
      <c r="Q594" s="174"/>
      <c r="R594" s="175"/>
      <c r="S594" s="174"/>
      <c r="T594" s="176"/>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row>
    <row r="595" spans="1:70" s="63" customFormat="1">
      <c r="A595" s="174"/>
      <c r="B595" s="174"/>
      <c r="C595" s="174"/>
      <c r="D595" s="221"/>
      <c r="E595" s="174"/>
      <c r="F595" s="174"/>
      <c r="G595" s="228"/>
      <c r="H595" s="174"/>
      <c r="I595" s="174"/>
      <c r="J595" s="174"/>
      <c r="K595" s="174"/>
      <c r="L595" s="174"/>
      <c r="M595" s="174"/>
      <c r="N595" s="174"/>
      <c r="O595" s="174"/>
      <c r="P595" s="174"/>
      <c r="Q595" s="174"/>
      <c r="R595" s="175"/>
      <c r="S595" s="174"/>
      <c r="T595" s="176"/>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c r="AS595" s="174"/>
      <c r="AT595" s="174"/>
      <c r="AU595" s="174"/>
      <c r="AV595" s="174"/>
      <c r="AW595" s="174"/>
      <c r="AX595" s="174"/>
      <c r="AY595" s="174"/>
      <c r="AZ595" s="174"/>
      <c r="BA595" s="174"/>
      <c r="BB595" s="174"/>
      <c r="BC595" s="174"/>
      <c r="BD595" s="174"/>
      <c r="BE595" s="174"/>
      <c r="BF595" s="174"/>
      <c r="BG595" s="174"/>
      <c r="BH595" s="174"/>
      <c r="BI595" s="174"/>
      <c r="BJ595" s="174"/>
      <c r="BK595" s="174"/>
      <c r="BL595" s="174"/>
      <c r="BM595" s="174"/>
      <c r="BN595" s="174"/>
      <c r="BO595" s="174"/>
      <c r="BP595" s="174"/>
      <c r="BQ595" s="174"/>
      <c r="BR595" s="174"/>
    </row>
    <row r="596" spans="1:70" s="63" customFormat="1">
      <c r="A596" s="174"/>
      <c r="B596" s="174"/>
      <c r="C596" s="174"/>
      <c r="D596" s="221"/>
      <c r="E596" s="174"/>
      <c r="F596" s="174"/>
      <c r="G596" s="228"/>
      <c r="H596" s="174"/>
      <c r="I596" s="174"/>
      <c r="J596" s="174"/>
      <c r="K596" s="174"/>
      <c r="L596" s="174"/>
      <c r="M596" s="174"/>
      <c r="N596" s="174"/>
      <c r="O596" s="174"/>
      <c r="P596" s="174"/>
      <c r="Q596" s="174"/>
      <c r="R596" s="175"/>
      <c r="S596" s="174"/>
      <c r="T596" s="176"/>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74"/>
      <c r="AU596" s="174"/>
      <c r="AV596" s="174"/>
      <c r="AW596" s="174"/>
      <c r="AX596" s="174"/>
      <c r="AY596" s="174"/>
      <c r="AZ596" s="174"/>
      <c r="BA596" s="174"/>
      <c r="BB596" s="174"/>
      <c r="BC596" s="174"/>
      <c r="BD596" s="174"/>
      <c r="BE596" s="174"/>
      <c r="BF596" s="174"/>
      <c r="BG596" s="174"/>
      <c r="BH596" s="174"/>
      <c r="BI596" s="174"/>
      <c r="BJ596" s="174"/>
      <c r="BK596" s="174"/>
      <c r="BL596" s="174"/>
      <c r="BM596" s="174"/>
      <c r="BN596" s="174"/>
      <c r="BO596" s="174"/>
      <c r="BP596" s="174"/>
      <c r="BQ596" s="174"/>
      <c r="BR596" s="174"/>
    </row>
    <row r="597" spans="1:70" s="63" customFormat="1">
      <c r="A597" s="174"/>
      <c r="B597" s="174"/>
      <c r="C597" s="174"/>
      <c r="D597" s="221"/>
      <c r="E597" s="174"/>
      <c r="F597" s="174"/>
      <c r="G597" s="228"/>
      <c r="H597" s="174"/>
      <c r="I597" s="174"/>
      <c r="J597" s="174"/>
      <c r="K597" s="174"/>
      <c r="L597" s="174"/>
      <c r="M597" s="174"/>
      <c r="N597" s="174"/>
      <c r="O597" s="174"/>
      <c r="P597" s="174"/>
      <c r="Q597" s="174"/>
      <c r="R597" s="175"/>
      <c r="S597" s="174"/>
      <c r="T597" s="176"/>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74"/>
      <c r="BA597" s="174"/>
      <c r="BB597" s="174"/>
      <c r="BC597" s="174"/>
      <c r="BD597" s="174"/>
      <c r="BE597" s="174"/>
      <c r="BF597" s="174"/>
      <c r="BG597" s="174"/>
      <c r="BH597" s="174"/>
      <c r="BI597" s="174"/>
      <c r="BJ597" s="174"/>
      <c r="BK597" s="174"/>
      <c r="BL597" s="174"/>
      <c r="BM597" s="174"/>
      <c r="BN597" s="174"/>
      <c r="BO597" s="174"/>
      <c r="BP597" s="174"/>
      <c r="BQ597" s="174"/>
      <c r="BR597" s="174"/>
    </row>
    <row r="598" spans="1:70" s="63" customFormat="1">
      <c r="A598" s="174"/>
      <c r="B598" s="174"/>
      <c r="C598" s="174"/>
      <c r="D598" s="221"/>
      <c r="E598" s="174"/>
      <c r="F598" s="174"/>
      <c r="G598" s="228"/>
      <c r="H598" s="174"/>
      <c r="I598" s="174"/>
      <c r="J598" s="174"/>
      <c r="K598" s="174"/>
      <c r="L598" s="174"/>
      <c r="M598" s="174"/>
      <c r="N598" s="174"/>
      <c r="O598" s="174"/>
      <c r="P598" s="174"/>
      <c r="Q598" s="174"/>
      <c r="R598" s="175"/>
      <c r="S598" s="174"/>
      <c r="T598" s="176"/>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row>
    <row r="599" spans="1:70" s="63" customFormat="1">
      <c r="A599" s="174"/>
      <c r="B599" s="174"/>
      <c r="C599" s="174"/>
      <c r="D599" s="221"/>
      <c r="E599" s="174"/>
      <c r="F599" s="174"/>
      <c r="G599" s="228"/>
      <c r="H599" s="174"/>
      <c r="I599" s="174"/>
      <c r="J599" s="174"/>
      <c r="K599" s="174"/>
      <c r="L599" s="174"/>
      <c r="M599" s="174"/>
      <c r="N599" s="174"/>
      <c r="O599" s="174"/>
      <c r="P599" s="174"/>
      <c r="Q599" s="174"/>
      <c r="R599" s="175"/>
      <c r="S599" s="174"/>
      <c r="T599" s="176"/>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c r="AS599" s="174"/>
      <c r="AT599" s="174"/>
      <c r="AU599" s="174"/>
      <c r="AV599" s="174"/>
      <c r="AW599" s="174"/>
      <c r="AX599" s="174"/>
      <c r="AY599" s="174"/>
      <c r="AZ599" s="174"/>
      <c r="BA599" s="174"/>
      <c r="BB599" s="174"/>
      <c r="BC599" s="174"/>
      <c r="BD599" s="174"/>
      <c r="BE599" s="174"/>
      <c r="BF599" s="174"/>
      <c r="BG599" s="174"/>
      <c r="BH599" s="174"/>
      <c r="BI599" s="174"/>
      <c r="BJ599" s="174"/>
      <c r="BK599" s="174"/>
      <c r="BL599" s="174"/>
      <c r="BM599" s="174"/>
      <c r="BN599" s="174"/>
      <c r="BO599" s="174"/>
      <c r="BP599" s="174"/>
      <c r="BQ599" s="174"/>
      <c r="BR599" s="174"/>
    </row>
    <row r="600" spans="1:70" s="63" customFormat="1">
      <c r="A600" s="174"/>
      <c r="B600" s="174"/>
      <c r="C600" s="174"/>
      <c r="D600" s="221"/>
      <c r="E600" s="174"/>
      <c r="F600" s="174"/>
      <c r="G600" s="228"/>
      <c r="H600" s="174"/>
      <c r="I600" s="174"/>
      <c r="J600" s="174"/>
      <c r="K600" s="174"/>
      <c r="L600" s="174"/>
      <c r="M600" s="174"/>
      <c r="N600" s="174"/>
      <c r="O600" s="174"/>
      <c r="P600" s="174"/>
      <c r="Q600" s="174"/>
      <c r="R600" s="175"/>
      <c r="S600" s="174"/>
      <c r="T600" s="176"/>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c r="AS600" s="174"/>
      <c r="AT600" s="174"/>
      <c r="AU600" s="174"/>
      <c r="AV600" s="174"/>
      <c r="AW600" s="174"/>
      <c r="AX600" s="174"/>
      <c r="AY600" s="174"/>
      <c r="AZ600" s="174"/>
      <c r="BA600" s="174"/>
      <c r="BB600" s="174"/>
      <c r="BC600" s="174"/>
      <c r="BD600" s="174"/>
      <c r="BE600" s="174"/>
      <c r="BF600" s="174"/>
      <c r="BG600" s="174"/>
      <c r="BH600" s="174"/>
      <c r="BI600" s="174"/>
      <c r="BJ600" s="174"/>
      <c r="BK600" s="174"/>
      <c r="BL600" s="174"/>
      <c r="BM600" s="174"/>
      <c r="BN600" s="174"/>
      <c r="BO600" s="174"/>
      <c r="BP600" s="174"/>
      <c r="BQ600" s="174"/>
      <c r="BR600" s="174"/>
    </row>
    <row r="601" spans="1:70" s="63" customFormat="1">
      <c r="A601" s="174"/>
      <c r="B601" s="174"/>
      <c r="C601" s="174"/>
      <c r="D601" s="221"/>
      <c r="E601" s="174"/>
      <c r="F601" s="174"/>
      <c r="G601" s="228"/>
      <c r="H601" s="174"/>
      <c r="I601" s="174"/>
      <c r="J601" s="174"/>
      <c r="K601" s="174"/>
      <c r="L601" s="174"/>
      <c r="M601" s="174"/>
      <c r="N601" s="174"/>
      <c r="O601" s="174"/>
      <c r="P601" s="174"/>
      <c r="Q601" s="174"/>
      <c r="R601" s="175"/>
      <c r="S601" s="174"/>
      <c r="T601" s="176"/>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c r="AS601" s="174"/>
      <c r="AT601" s="174"/>
      <c r="AU601" s="174"/>
      <c r="AV601" s="174"/>
      <c r="AW601" s="174"/>
      <c r="AX601" s="174"/>
      <c r="AY601" s="174"/>
      <c r="AZ601" s="174"/>
      <c r="BA601" s="174"/>
      <c r="BB601" s="174"/>
      <c r="BC601" s="174"/>
      <c r="BD601" s="174"/>
      <c r="BE601" s="174"/>
      <c r="BF601" s="174"/>
      <c r="BG601" s="174"/>
      <c r="BH601" s="174"/>
      <c r="BI601" s="174"/>
      <c r="BJ601" s="174"/>
      <c r="BK601" s="174"/>
      <c r="BL601" s="174"/>
      <c r="BM601" s="174"/>
      <c r="BN601" s="174"/>
      <c r="BO601" s="174"/>
      <c r="BP601" s="174"/>
      <c r="BQ601" s="174"/>
      <c r="BR601" s="174"/>
    </row>
    <row r="602" spans="1:70" s="63" customFormat="1">
      <c r="A602" s="174"/>
      <c r="B602" s="174"/>
      <c r="C602" s="174"/>
      <c r="D602" s="221"/>
      <c r="E602" s="174"/>
      <c r="F602" s="174"/>
      <c r="G602" s="228"/>
      <c r="H602" s="174"/>
      <c r="I602" s="174"/>
      <c r="J602" s="174"/>
      <c r="K602" s="174"/>
      <c r="L602" s="174"/>
      <c r="M602" s="174"/>
      <c r="N602" s="174"/>
      <c r="O602" s="174"/>
      <c r="P602" s="174"/>
      <c r="Q602" s="174"/>
      <c r="R602" s="175"/>
      <c r="S602" s="174"/>
      <c r="T602" s="176"/>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row>
  </sheetData>
  <protectedRanges>
    <protectedRange sqref="A18:A19" name="Rango1_2_2_18_1_3"/>
    <protectedRange sqref="A20:A21" name="Rango1_2_2_18_1_1_1"/>
    <protectedRange sqref="A22:A23" name="Rango1_2_2_18_1_2_2"/>
    <protectedRange sqref="A24:A25" name="Rango1_2_2_18_1_2_3"/>
    <protectedRange sqref="A26:A27" name="Rango1_2_2_18_1_2_4"/>
    <protectedRange sqref="A28:A31" name="Rango1_2_2_18_1_2"/>
  </protectedRanges>
  <mergeCells count="136">
    <mergeCell ref="B69:E69"/>
    <mergeCell ref="I69:P69"/>
    <mergeCell ref="B70:E70"/>
    <mergeCell ref="I70:P70"/>
    <mergeCell ref="A71:P71"/>
    <mergeCell ref="B66:E66"/>
    <mergeCell ref="I66:P66"/>
    <mergeCell ref="B67:E67"/>
    <mergeCell ref="I67:P67"/>
    <mergeCell ref="B68:E68"/>
    <mergeCell ref="I68:P68"/>
    <mergeCell ref="B63:E63"/>
    <mergeCell ref="I63:P63"/>
    <mergeCell ref="B64:E64"/>
    <mergeCell ref="I64:P64"/>
    <mergeCell ref="B65:E65"/>
    <mergeCell ref="I65:P65"/>
    <mergeCell ref="A60:A61"/>
    <mergeCell ref="C60:C61"/>
    <mergeCell ref="L60:P60"/>
    <mergeCell ref="L61:P61"/>
    <mergeCell ref="B62:E62"/>
    <mergeCell ref="I62:P62"/>
    <mergeCell ref="A56:A57"/>
    <mergeCell ref="C56:C57"/>
    <mergeCell ref="L56:L57"/>
    <mergeCell ref="M56:M57"/>
    <mergeCell ref="A58:A59"/>
    <mergeCell ref="C58:C59"/>
    <mergeCell ref="L58:L59"/>
    <mergeCell ref="M58:M59"/>
    <mergeCell ref="A52:A53"/>
    <mergeCell ref="C52:C53"/>
    <mergeCell ref="L52:L53"/>
    <mergeCell ref="M52:M53"/>
    <mergeCell ref="A54:A55"/>
    <mergeCell ref="C54:C55"/>
    <mergeCell ref="L54:L55"/>
    <mergeCell ref="M54:M55"/>
    <mergeCell ref="A48:A49"/>
    <mergeCell ref="C48:C49"/>
    <mergeCell ref="L48:L49"/>
    <mergeCell ref="M48:M49"/>
    <mergeCell ref="A50:A51"/>
    <mergeCell ref="C50:C51"/>
    <mergeCell ref="L50:L51"/>
    <mergeCell ref="M50:M51"/>
    <mergeCell ref="A44:A45"/>
    <mergeCell ref="C44:C45"/>
    <mergeCell ref="L44:L45"/>
    <mergeCell ref="M44:M45"/>
    <mergeCell ref="A46:A47"/>
    <mergeCell ref="C46:C47"/>
    <mergeCell ref="L46:L47"/>
    <mergeCell ref="M46:M47"/>
    <mergeCell ref="A40:A41"/>
    <mergeCell ref="C40:C41"/>
    <mergeCell ref="L40:L41"/>
    <mergeCell ref="M40:M41"/>
    <mergeCell ref="A42:A43"/>
    <mergeCell ref="C42:C43"/>
    <mergeCell ref="L42:L43"/>
    <mergeCell ref="M42:M43"/>
    <mergeCell ref="A36:A37"/>
    <mergeCell ref="C36:C37"/>
    <mergeCell ref="L36:L37"/>
    <mergeCell ref="M36:M37"/>
    <mergeCell ref="A38:A39"/>
    <mergeCell ref="C38:C39"/>
    <mergeCell ref="L38:L39"/>
    <mergeCell ref="M38:M39"/>
    <mergeCell ref="A32:A33"/>
    <mergeCell ref="C32:C33"/>
    <mergeCell ref="L32:L33"/>
    <mergeCell ref="M32:M33"/>
    <mergeCell ref="A34:A35"/>
    <mergeCell ref="C34:C35"/>
    <mergeCell ref="L34:L35"/>
    <mergeCell ref="M34:M35"/>
    <mergeCell ref="A28:A29"/>
    <mergeCell ref="C28:C29"/>
    <mergeCell ref="L28:L29"/>
    <mergeCell ref="M28:M29"/>
    <mergeCell ref="A30:A31"/>
    <mergeCell ref="C30:C31"/>
    <mergeCell ref="L30:L31"/>
    <mergeCell ref="M30:M31"/>
    <mergeCell ref="A24:A25"/>
    <mergeCell ref="C24:C25"/>
    <mergeCell ref="L24:L25"/>
    <mergeCell ref="M24:M25"/>
    <mergeCell ref="A26:A27"/>
    <mergeCell ref="C26:C27"/>
    <mergeCell ref="L26:L27"/>
    <mergeCell ref="M26:M27"/>
    <mergeCell ref="A20:A21"/>
    <mergeCell ref="C20:C21"/>
    <mergeCell ref="L20:L21"/>
    <mergeCell ref="M20:M21"/>
    <mergeCell ref="A22:A23"/>
    <mergeCell ref="C22:C23"/>
    <mergeCell ref="L22:L23"/>
    <mergeCell ref="M22:M23"/>
    <mergeCell ref="L15:M16"/>
    <mergeCell ref="N15:P15"/>
    <mergeCell ref="N16:N17"/>
    <mergeCell ref="O16:O17"/>
    <mergeCell ref="P16:P17"/>
    <mergeCell ref="A18:A19"/>
    <mergeCell ref="C18:C19"/>
    <mergeCell ref="L18:L19"/>
    <mergeCell ref="M18:M19"/>
    <mergeCell ref="A15:A17"/>
    <mergeCell ref="B15:B17"/>
    <mergeCell ref="C15:C17"/>
    <mergeCell ref="D15:D17"/>
    <mergeCell ref="E15:E17"/>
    <mergeCell ref="F15:K16"/>
    <mergeCell ref="A7:P7"/>
    <mergeCell ref="A8:G8"/>
    <mergeCell ref="H8:J11"/>
    <mergeCell ref="K8:P8"/>
    <mergeCell ref="A9:G9"/>
    <mergeCell ref="K9:P14"/>
    <mergeCell ref="A10:G10"/>
    <mergeCell ref="A11:G11"/>
    <mergeCell ref="A12:J14"/>
    <mergeCell ref="A1:A4"/>
    <mergeCell ref="B1:H2"/>
    <mergeCell ref="I1:N1"/>
    <mergeCell ref="O1:P4"/>
    <mergeCell ref="I2:N2"/>
    <mergeCell ref="B3:H4"/>
    <mergeCell ref="I3:N3"/>
    <mergeCell ref="I4:N4"/>
    <mergeCell ref="A5:P5"/>
  </mergeCells>
  <conditionalFormatting sqref="A18">
    <cfRule type="duplicateValues" dxfId="0" priority="1"/>
  </conditionalFormatting>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48129" r:id="rId4">
          <objectPr defaultSize="0" autoPict="0" r:id="rId5">
            <anchor moveWithCells="1" sizeWithCells="1">
              <from>
                <xdr:col>0</xdr:col>
                <xdr:colOff>114300</xdr:colOff>
                <xdr:row>0</xdr:row>
                <xdr:rowOff>47625</xdr:rowOff>
              </from>
              <to>
                <xdr:col>0</xdr:col>
                <xdr:colOff>1533525</xdr:colOff>
                <xdr:row>3</xdr:row>
                <xdr:rowOff>209550</xdr:rowOff>
              </to>
            </anchor>
          </objectPr>
        </oleObject>
      </mc:Choice>
      <mc:Fallback>
        <oleObject shapeId="4812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7"/>
  <sheetViews>
    <sheetView zoomScale="55" zoomScaleNormal="55" workbookViewId="0">
      <selection activeCell="F42" sqref="F42"/>
    </sheetView>
  </sheetViews>
  <sheetFormatPr baseColWidth="10" defaultColWidth="11.42578125" defaultRowHeight="15"/>
  <cols>
    <col min="1" max="1" width="21.7109375" style="141" customWidth="1"/>
    <col min="2" max="2" width="6.28515625" style="141" customWidth="1"/>
    <col min="3" max="3" width="9.5703125" style="141" customWidth="1"/>
    <col min="4" max="4" width="11.5703125" style="141" bestFit="1" customWidth="1"/>
    <col min="5" max="5" width="16.28515625" style="141" customWidth="1"/>
    <col min="6" max="6" width="19" style="141" customWidth="1"/>
    <col min="7" max="7" width="13.28515625" style="141" customWidth="1"/>
    <col min="8" max="8" width="16.85546875" style="141" customWidth="1"/>
    <col min="9" max="9" width="20.28515625" style="141" customWidth="1"/>
    <col min="10" max="10" width="16.42578125" style="141" bestFit="1" customWidth="1"/>
    <col min="11" max="11" width="18.140625" style="141" customWidth="1"/>
    <col min="12" max="12" width="13.28515625" style="141" customWidth="1"/>
    <col min="13" max="13" width="15.28515625" style="141" customWidth="1"/>
    <col min="14" max="14" width="10" style="141" customWidth="1"/>
    <col min="15" max="15" width="12.85546875" style="141" customWidth="1"/>
    <col min="16" max="16" width="10" style="141" customWidth="1"/>
    <col min="17" max="17" width="11.42578125" style="140"/>
    <col min="18" max="18" width="20" style="140" customWidth="1"/>
    <col min="19" max="55" width="11.42578125" style="140"/>
    <col min="56" max="16384" width="11.42578125" style="141"/>
  </cols>
  <sheetData>
    <row r="1" spans="1:20" s="63" customFormat="1" ht="20.25">
      <c r="A1" s="570"/>
      <c r="B1" s="571" t="s">
        <v>382</v>
      </c>
      <c r="C1" s="571"/>
      <c r="D1" s="571"/>
      <c r="E1" s="571"/>
      <c r="F1" s="571"/>
      <c r="G1" s="571"/>
      <c r="H1" s="571"/>
      <c r="I1" s="572" t="s">
        <v>377</v>
      </c>
      <c r="J1" s="572"/>
      <c r="K1" s="572"/>
      <c r="L1" s="572"/>
      <c r="M1" s="572"/>
      <c r="N1" s="572"/>
      <c r="O1" s="573"/>
      <c r="P1" s="573"/>
      <c r="R1" s="64"/>
      <c r="T1" s="62"/>
    </row>
    <row r="2" spans="1:20" s="115" customFormat="1" ht="20.25">
      <c r="A2" s="570"/>
      <c r="B2" s="571"/>
      <c r="C2" s="571"/>
      <c r="D2" s="571"/>
      <c r="E2" s="571"/>
      <c r="F2" s="571"/>
      <c r="G2" s="571"/>
      <c r="H2" s="571"/>
      <c r="I2" s="572" t="s">
        <v>378</v>
      </c>
      <c r="J2" s="572"/>
      <c r="K2" s="572"/>
      <c r="L2" s="572"/>
      <c r="M2" s="572"/>
      <c r="N2" s="572"/>
      <c r="O2" s="573"/>
      <c r="P2" s="573"/>
      <c r="Q2" s="106"/>
      <c r="R2" s="114"/>
      <c r="T2" s="116"/>
    </row>
    <row r="3" spans="1:20" s="115" customFormat="1" ht="20.25">
      <c r="A3" s="570"/>
      <c r="B3" s="571" t="s">
        <v>383</v>
      </c>
      <c r="C3" s="571"/>
      <c r="D3" s="571"/>
      <c r="E3" s="571"/>
      <c r="F3" s="571"/>
      <c r="G3" s="571"/>
      <c r="H3" s="571"/>
      <c r="I3" s="572" t="s">
        <v>380</v>
      </c>
      <c r="J3" s="572"/>
      <c r="K3" s="572"/>
      <c r="L3" s="572"/>
      <c r="M3" s="572"/>
      <c r="N3" s="572"/>
      <c r="O3" s="573"/>
      <c r="P3" s="573"/>
      <c r="Q3" s="106"/>
      <c r="R3" s="114"/>
      <c r="T3" s="116"/>
    </row>
    <row r="4" spans="1:20" s="115" customFormat="1" ht="20.25">
      <c r="A4" s="570"/>
      <c r="B4" s="571"/>
      <c r="C4" s="571"/>
      <c r="D4" s="571"/>
      <c r="E4" s="571"/>
      <c r="F4" s="571"/>
      <c r="G4" s="571"/>
      <c r="H4" s="571"/>
      <c r="I4" s="572" t="s">
        <v>381</v>
      </c>
      <c r="J4" s="572"/>
      <c r="K4" s="572"/>
      <c r="L4" s="572"/>
      <c r="M4" s="572"/>
      <c r="N4" s="572"/>
      <c r="O4" s="573"/>
      <c r="P4" s="573"/>
      <c r="Q4" s="106"/>
      <c r="R4" s="114"/>
      <c r="T4" s="116"/>
    </row>
    <row r="5" spans="1:20">
      <c r="A5" s="574"/>
      <c r="B5" s="574"/>
      <c r="C5" s="574"/>
      <c r="D5" s="574"/>
      <c r="E5" s="574"/>
      <c r="F5" s="574"/>
      <c r="G5" s="574"/>
      <c r="H5" s="574"/>
      <c r="I5" s="574"/>
      <c r="J5" s="574"/>
      <c r="K5" s="574"/>
      <c r="L5" s="574"/>
      <c r="M5" s="574"/>
      <c r="N5" s="574"/>
      <c r="O5" s="574"/>
      <c r="P5" s="574"/>
    </row>
    <row r="6" spans="1:20">
      <c r="A6" s="575" t="s">
        <v>34</v>
      </c>
      <c r="B6" s="575"/>
      <c r="C6" s="575"/>
      <c r="D6" s="575"/>
      <c r="E6" s="575"/>
      <c r="F6" s="575"/>
      <c r="G6" s="575"/>
      <c r="H6" s="575"/>
      <c r="I6" s="575"/>
      <c r="J6" s="575"/>
      <c r="K6" s="575"/>
      <c r="L6" s="575"/>
      <c r="M6" s="575"/>
      <c r="N6" s="575"/>
      <c r="O6" s="575"/>
      <c r="P6" s="575"/>
    </row>
    <row r="7" spans="1:20">
      <c r="A7" s="502" t="s">
        <v>567</v>
      </c>
      <c r="B7" s="503"/>
      <c r="C7" s="503"/>
      <c r="D7" s="503"/>
      <c r="E7" s="503"/>
      <c r="F7" s="503"/>
      <c r="G7" s="76"/>
      <c r="H7" s="76"/>
      <c r="I7" s="76"/>
      <c r="J7" s="76"/>
      <c r="K7" s="76"/>
      <c r="L7" s="76"/>
      <c r="M7" s="76"/>
      <c r="N7" s="76"/>
      <c r="O7" s="76"/>
      <c r="P7" s="76"/>
    </row>
    <row r="8" spans="1:20">
      <c r="A8" s="576" t="s">
        <v>360</v>
      </c>
      <c r="B8" s="576"/>
      <c r="C8" s="576"/>
      <c r="D8" s="576"/>
      <c r="E8" s="576"/>
      <c r="F8" s="576"/>
      <c r="G8" s="576"/>
      <c r="H8" s="576"/>
      <c r="I8" s="576"/>
      <c r="J8" s="576"/>
      <c r="K8" s="576"/>
      <c r="L8" s="576"/>
      <c r="M8" s="576"/>
      <c r="N8" s="576"/>
      <c r="O8" s="576"/>
      <c r="P8" s="576"/>
    </row>
    <row r="9" spans="1:20">
      <c r="A9" s="506" t="s">
        <v>316</v>
      </c>
      <c r="B9" s="506"/>
      <c r="C9" s="506"/>
      <c r="D9" s="506"/>
      <c r="E9" s="506"/>
      <c r="F9" s="506"/>
      <c r="G9" s="506"/>
      <c r="H9" s="577" t="s">
        <v>359</v>
      </c>
      <c r="I9" s="578"/>
      <c r="J9" s="579"/>
      <c r="K9" s="586" t="s">
        <v>35</v>
      </c>
      <c r="L9" s="586"/>
      <c r="M9" s="586"/>
      <c r="N9" s="586"/>
      <c r="O9" s="586"/>
      <c r="P9" s="586"/>
    </row>
    <row r="10" spans="1:20">
      <c r="A10" s="505" t="s">
        <v>361</v>
      </c>
      <c r="B10" s="505"/>
      <c r="C10" s="505"/>
      <c r="D10" s="505"/>
      <c r="E10" s="505"/>
      <c r="F10" s="505"/>
      <c r="G10" s="505"/>
      <c r="H10" s="580"/>
      <c r="I10" s="581"/>
      <c r="J10" s="582"/>
      <c r="K10" s="587" t="s">
        <v>46</v>
      </c>
      <c r="L10" s="587"/>
      <c r="M10" s="587"/>
      <c r="N10" s="587"/>
      <c r="O10" s="587"/>
      <c r="P10" s="587"/>
    </row>
    <row r="11" spans="1:20" ht="27.75" customHeight="1">
      <c r="A11" s="588" t="s">
        <v>362</v>
      </c>
      <c r="B11" s="588"/>
      <c r="C11" s="588"/>
      <c r="D11" s="588"/>
      <c r="E11" s="588"/>
      <c r="F11" s="588"/>
      <c r="G11" s="588"/>
      <c r="H11" s="580"/>
      <c r="I11" s="581"/>
      <c r="J11" s="582"/>
      <c r="K11" s="587"/>
      <c r="L11" s="587"/>
      <c r="M11" s="587"/>
      <c r="N11" s="587"/>
      <c r="O11" s="587"/>
      <c r="P11" s="587"/>
    </row>
    <row r="12" spans="1:20">
      <c r="A12" s="506" t="s">
        <v>323</v>
      </c>
      <c r="B12" s="506"/>
      <c r="C12" s="506"/>
      <c r="D12" s="506"/>
      <c r="E12" s="506"/>
      <c r="F12" s="506"/>
      <c r="G12" s="506"/>
      <c r="H12" s="583"/>
      <c r="I12" s="584"/>
      <c r="J12" s="585"/>
      <c r="K12" s="587"/>
      <c r="L12" s="587"/>
      <c r="M12" s="587"/>
      <c r="N12" s="587"/>
      <c r="O12" s="587"/>
      <c r="P12" s="587"/>
    </row>
    <row r="13" spans="1:20" ht="18.75" customHeight="1">
      <c r="A13" s="589" t="s">
        <v>529</v>
      </c>
      <c r="B13" s="590"/>
      <c r="C13" s="590"/>
      <c r="D13" s="590"/>
      <c r="E13" s="590"/>
      <c r="F13" s="590"/>
      <c r="G13" s="590"/>
      <c r="H13" s="590"/>
      <c r="I13" s="590"/>
      <c r="J13" s="590"/>
      <c r="K13" s="590"/>
      <c r="L13" s="590"/>
      <c r="M13" s="590"/>
      <c r="N13" s="590"/>
      <c r="O13" s="590"/>
      <c r="P13" s="591"/>
    </row>
    <row r="14" spans="1:20" ht="22.5" customHeight="1">
      <c r="A14" s="592"/>
      <c r="B14" s="590"/>
      <c r="C14" s="590"/>
      <c r="D14" s="590"/>
      <c r="E14" s="590"/>
      <c r="F14" s="590"/>
      <c r="G14" s="590"/>
      <c r="H14" s="590"/>
      <c r="I14" s="590"/>
      <c r="J14" s="590"/>
      <c r="K14" s="590"/>
      <c r="L14" s="590"/>
      <c r="M14" s="590"/>
      <c r="N14" s="590"/>
      <c r="O14" s="590"/>
      <c r="P14" s="591"/>
    </row>
    <row r="15" spans="1:20" ht="10.5" customHeight="1">
      <c r="A15" s="592"/>
      <c r="B15" s="590"/>
      <c r="C15" s="590"/>
      <c r="D15" s="590"/>
      <c r="E15" s="590"/>
      <c r="F15" s="590"/>
      <c r="G15" s="590"/>
      <c r="H15" s="590"/>
      <c r="I15" s="590"/>
      <c r="J15" s="590"/>
      <c r="K15" s="590"/>
      <c r="L15" s="590"/>
      <c r="M15" s="590"/>
      <c r="N15" s="590"/>
      <c r="O15" s="590"/>
      <c r="P15" s="591"/>
    </row>
    <row r="16" spans="1:20">
      <c r="A16" s="107"/>
      <c r="B16" s="236"/>
      <c r="C16" s="236"/>
      <c r="D16" s="236"/>
      <c r="E16" s="236"/>
      <c r="F16" s="236"/>
      <c r="G16" s="236"/>
      <c r="H16" s="236"/>
      <c r="I16" s="236"/>
      <c r="J16" s="236"/>
      <c r="K16" s="236"/>
      <c r="L16" s="236"/>
      <c r="M16" s="236"/>
      <c r="N16" s="236"/>
      <c r="O16" s="236"/>
      <c r="P16" s="108"/>
    </row>
    <row r="17" spans="1:16">
      <c r="A17" s="593" t="s">
        <v>4</v>
      </c>
      <c r="B17" s="594" t="s">
        <v>86</v>
      </c>
      <c r="C17" s="532" t="s">
        <v>5</v>
      </c>
      <c r="D17" s="532" t="s">
        <v>6</v>
      </c>
      <c r="E17" s="532" t="s">
        <v>39</v>
      </c>
      <c r="F17" s="532" t="s">
        <v>40</v>
      </c>
      <c r="G17" s="532"/>
      <c r="H17" s="532"/>
      <c r="I17" s="532"/>
      <c r="J17" s="532"/>
      <c r="K17" s="532"/>
      <c r="L17" s="532" t="s">
        <v>8</v>
      </c>
      <c r="M17" s="532"/>
      <c r="N17" s="574" t="s">
        <v>9</v>
      </c>
      <c r="O17" s="574"/>
      <c r="P17" s="574"/>
    </row>
    <row r="18" spans="1:16">
      <c r="A18" s="593"/>
      <c r="B18" s="532"/>
      <c r="C18" s="532"/>
      <c r="D18" s="532"/>
      <c r="E18" s="532"/>
      <c r="F18" s="532"/>
      <c r="G18" s="532"/>
      <c r="H18" s="532"/>
      <c r="I18" s="532"/>
      <c r="J18" s="532"/>
      <c r="K18" s="532"/>
      <c r="L18" s="532"/>
      <c r="M18" s="532"/>
      <c r="N18" s="532" t="s">
        <v>10</v>
      </c>
      <c r="O18" s="532" t="s">
        <v>11</v>
      </c>
      <c r="P18" s="595" t="s">
        <v>12</v>
      </c>
    </row>
    <row r="19" spans="1:16">
      <c r="A19" s="593"/>
      <c r="B19" s="532"/>
      <c r="C19" s="532"/>
      <c r="D19" s="532"/>
      <c r="E19" s="532"/>
      <c r="F19" s="77" t="s">
        <v>14</v>
      </c>
      <c r="G19" s="95" t="s">
        <v>36</v>
      </c>
      <c r="H19" s="237" t="s">
        <v>41</v>
      </c>
      <c r="I19" s="237" t="s">
        <v>44</v>
      </c>
      <c r="J19" s="78" t="s">
        <v>29</v>
      </c>
      <c r="K19" s="79" t="s">
        <v>30</v>
      </c>
      <c r="L19" s="237" t="s">
        <v>15</v>
      </c>
      <c r="M19" s="231" t="s">
        <v>16</v>
      </c>
      <c r="N19" s="532"/>
      <c r="O19" s="532"/>
      <c r="P19" s="595"/>
    </row>
    <row r="20" spans="1:16" ht="30" hidden="1" customHeight="1">
      <c r="A20" s="596" t="s">
        <v>366</v>
      </c>
      <c r="B20" s="75" t="s">
        <v>17</v>
      </c>
      <c r="C20" s="598" t="s">
        <v>475</v>
      </c>
      <c r="D20" s="132">
        <v>1</v>
      </c>
      <c r="E20" s="148">
        <f>(F20+G20+H20+I20+J20+K20)</f>
        <v>0</v>
      </c>
      <c r="F20" s="149">
        <v>0</v>
      </c>
      <c r="G20" s="150">
        <v>0</v>
      </c>
      <c r="H20" s="151">
        <v>0</v>
      </c>
      <c r="I20" s="151">
        <v>0</v>
      </c>
      <c r="J20" s="151">
        <v>0</v>
      </c>
      <c r="K20" s="152">
        <v>0</v>
      </c>
      <c r="L20" s="524">
        <v>44562</v>
      </c>
      <c r="M20" s="526">
        <v>44926</v>
      </c>
      <c r="N20" s="165"/>
      <c r="O20" s="231"/>
      <c r="P20" s="238"/>
    </row>
    <row r="21" spans="1:16" ht="35.25" hidden="1" customHeight="1">
      <c r="A21" s="597"/>
      <c r="B21" s="75" t="s">
        <v>18</v>
      </c>
      <c r="C21" s="599"/>
      <c r="D21" s="131">
        <v>0</v>
      </c>
      <c r="E21" s="148">
        <f t="shared" ref="E21:E35" si="0">(F21+G21+H21+I21+J21+K21)</f>
        <v>0</v>
      </c>
      <c r="F21" s="150">
        <v>0</v>
      </c>
      <c r="G21" s="150">
        <v>0</v>
      </c>
      <c r="H21" s="151">
        <v>0</v>
      </c>
      <c r="I21" s="151">
        <v>0</v>
      </c>
      <c r="J21" s="151">
        <v>0</v>
      </c>
      <c r="K21" s="151">
        <v>0</v>
      </c>
      <c r="L21" s="525"/>
      <c r="M21" s="527"/>
      <c r="N21" s="165"/>
      <c r="O21" s="231"/>
      <c r="P21" s="238"/>
    </row>
    <row r="22" spans="1:16" ht="30.75" customHeight="1">
      <c r="A22" s="596" t="s">
        <v>367</v>
      </c>
      <c r="B22" s="75" t="s">
        <v>17</v>
      </c>
      <c r="C22" s="598" t="s">
        <v>476</v>
      </c>
      <c r="D22" s="131">
        <v>1</v>
      </c>
      <c r="E22" s="148">
        <f t="shared" si="0"/>
        <v>0</v>
      </c>
      <c r="F22" s="149">
        <v>0</v>
      </c>
      <c r="G22" s="150">
        <v>0</v>
      </c>
      <c r="H22" s="151">
        <v>0</v>
      </c>
      <c r="I22" s="151">
        <v>0</v>
      </c>
      <c r="J22" s="151">
        <v>0</v>
      </c>
      <c r="K22" s="151">
        <v>0</v>
      </c>
      <c r="L22" s="524">
        <v>44562</v>
      </c>
      <c r="M22" s="526">
        <v>44926</v>
      </c>
      <c r="N22" s="165"/>
      <c r="O22" s="231"/>
      <c r="P22" s="238"/>
    </row>
    <row r="23" spans="1:16" ht="42" customHeight="1">
      <c r="A23" s="597"/>
      <c r="B23" s="75" t="s">
        <v>18</v>
      </c>
      <c r="C23" s="599"/>
      <c r="D23" s="131">
        <v>0</v>
      </c>
      <c r="E23" s="148">
        <f t="shared" si="0"/>
        <v>0</v>
      </c>
      <c r="F23" s="150">
        <v>0</v>
      </c>
      <c r="G23" s="150">
        <v>0</v>
      </c>
      <c r="H23" s="151">
        <v>0</v>
      </c>
      <c r="I23" s="151">
        <v>0</v>
      </c>
      <c r="J23" s="151">
        <v>0</v>
      </c>
      <c r="K23" s="151">
        <v>0</v>
      </c>
      <c r="L23" s="525"/>
      <c r="M23" s="527"/>
      <c r="N23" s="165"/>
      <c r="O23" s="231"/>
      <c r="P23" s="238"/>
    </row>
    <row r="24" spans="1:16" ht="35.25" customHeight="1">
      <c r="A24" s="600" t="s">
        <v>368</v>
      </c>
      <c r="B24" s="75" t="s">
        <v>17</v>
      </c>
      <c r="C24" s="598" t="s">
        <v>477</v>
      </c>
      <c r="D24" s="250">
        <v>1</v>
      </c>
      <c r="E24" s="148">
        <f t="shared" si="0"/>
        <v>90102675</v>
      </c>
      <c r="F24" s="153">
        <v>0</v>
      </c>
      <c r="G24" s="150">
        <v>90102675</v>
      </c>
      <c r="H24" s="154">
        <v>0</v>
      </c>
      <c r="I24" s="155">
        <v>0</v>
      </c>
      <c r="J24" s="156">
        <v>0</v>
      </c>
      <c r="K24" s="157">
        <v>0</v>
      </c>
      <c r="L24" s="524">
        <v>44562</v>
      </c>
      <c r="M24" s="526">
        <v>44926</v>
      </c>
      <c r="N24" s="165"/>
      <c r="O24" s="231"/>
      <c r="P24" s="238"/>
    </row>
    <row r="25" spans="1:16" ht="24" customHeight="1">
      <c r="A25" s="600"/>
      <c r="B25" s="75" t="s">
        <v>18</v>
      </c>
      <c r="C25" s="599"/>
      <c r="D25" s="131"/>
      <c r="E25" s="148">
        <f t="shared" si="0"/>
        <v>0</v>
      </c>
      <c r="F25" s="150">
        <v>0</v>
      </c>
      <c r="G25" s="150">
        <v>0</v>
      </c>
      <c r="H25" s="158">
        <v>0</v>
      </c>
      <c r="I25" s="159">
        <v>0</v>
      </c>
      <c r="J25" s="158">
        <v>0</v>
      </c>
      <c r="K25" s="151">
        <v>0</v>
      </c>
      <c r="L25" s="525"/>
      <c r="M25" s="527"/>
      <c r="N25" s="165"/>
      <c r="O25" s="231"/>
      <c r="P25" s="238"/>
    </row>
    <row r="26" spans="1:16" ht="39" customHeight="1">
      <c r="A26" s="600" t="s">
        <v>369</v>
      </c>
      <c r="B26" s="75" t="s">
        <v>17</v>
      </c>
      <c r="C26" s="598" t="s">
        <v>460</v>
      </c>
      <c r="D26" s="132">
        <v>1</v>
      </c>
      <c r="E26" s="148">
        <f t="shared" si="0"/>
        <v>28500000</v>
      </c>
      <c r="F26" s="149">
        <v>0</v>
      </c>
      <c r="G26" s="150">
        <v>28500000</v>
      </c>
      <c r="H26" s="158">
        <v>0</v>
      </c>
      <c r="I26" s="151">
        <v>0</v>
      </c>
      <c r="J26" s="151">
        <v>0</v>
      </c>
      <c r="K26" s="151">
        <v>0</v>
      </c>
      <c r="L26" s="524">
        <v>44562</v>
      </c>
      <c r="M26" s="526">
        <v>44926</v>
      </c>
      <c r="N26" s="165"/>
      <c r="O26" s="231"/>
      <c r="P26" s="238"/>
    </row>
    <row r="27" spans="1:16" ht="37.5" customHeight="1">
      <c r="A27" s="600"/>
      <c r="B27" s="75" t="s">
        <v>18</v>
      </c>
      <c r="C27" s="599"/>
      <c r="D27" s="132"/>
      <c r="E27" s="148">
        <f t="shared" si="0"/>
        <v>0</v>
      </c>
      <c r="F27" s="150">
        <v>0</v>
      </c>
      <c r="G27" s="150">
        <v>0</v>
      </c>
      <c r="H27" s="158">
        <v>0</v>
      </c>
      <c r="I27" s="151">
        <v>0</v>
      </c>
      <c r="J27" s="151">
        <v>0</v>
      </c>
      <c r="K27" s="151">
        <v>0</v>
      </c>
      <c r="L27" s="525"/>
      <c r="M27" s="527"/>
      <c r="N27" s="165"/>
      <c r="O27" s="231"/>
      <c r="P27" s="238"/>
    </row>
    <row r="28" spans="1:16" ht="25.5" customHeight="1">
      <c r="A28" s="600" t="s">
        <v>324</v>
      </c>
      <c r="B28" s="75" t="s">
        <v>17</v>
      </c>
      <c r="C28" s="598" t="s">
        <v>478</v>
      </c>
      <c r="D28" s="250">
        <v>1</v>
      </c>
      <c r="E28" s="148">
        <f t="shared" si="0"/>
        <v>43440000</v>
      </c>
      <c r="F28" s="149">
        <v>0</v>
      </c>
      <c r="G28" s="150">
        <v>43440000</v>
      </c>
      <c r="H28" s="158">
        <v>0</v>
      </c>
      <c r="I28" s="151">
        <v>0</v>
      </c>
      <c r="J28" s="151">
        <v>0</v>
      </c>
      <c r="K28" s="151">
        <v>0</v>
      </c>
      <c r="L28" s="524">
        <v>44562</v>
      </c>
      <c r="M28" s="526">
        <v>44926</v>
      </c>
      <c r="N28" s="165"/>
      <c r="O28" s="231"/>
      <c r="P28" s="238"/>
    </row>
    <row r="29" spans="1:16" ht="38.25" customHeight="1">
      <c r="A29" s="600"/>
      <c r="B29" s="75" t="s">
        <v>18</v>
      </c>
      <c r="C29" s="599"/>
      <c r="D29" s="131"/>
      <c r="E29" s="148">
        <f t="shared" si="0"/>
        <v>0</v>
      </c>
      <c r="F29" s="150">
        <v>0</v>
      </c>
      <c r="G29" s="150">
        <v>0</v>
      </c>
      <c r="H29" s="158">
        <v>0</v>
      </c>
      <c r="I29" s="151">
        <v>0</v>
      </c>
      <c r="J29" s="151">
        <v>0</v>
      </c>
      <c r="K29" s="151">
        <v>0</v>
      </c>
      <c r="L29" s="525"/>
      <c r="M29" s="527"/>
      <c r="N29" s="165"/>
      <c r="O29" s="231"/>
      <c r="P29" s="238"/>
    </row>
    <row r="30" spans="1:16" ht="22.5" customHeight="1">
      <c r="A30" s="596" t="s">
        <v>370</v>
      </c>
      <c r="B30" s="75" t="s">
        <v>17</v>
      </c>
      <c r="C30" s="598" t="s">
        <v>461</v>
      </c>
      <c r="D30" s="131">
        <v>12</v>
      </c>
      <c r="E30" s="148">
        <f t="shared" si="0"/>
        <v>28500000</v>
      </c>
      <c r="F30" s="149">
        <v>0</v>
      </c>
      <c r="G30" s="150">
        <v>28500000</v>
      </c>
      <c r="H30" s="158">
        <v>0</v>
      </c>
      <c r="I30" s="151">
        <v>0</v>
      </c>
      <c r="J30" s="151">
        <v>0</v>
      </c>
      <c r="K30" s="151">
        <v>0</v>
      </c>
      <c r="L30" s="524">
        <v>44562</v>
      </c>
      <c r="M30" s="526">
        <v>44926</v>
      </c>
      <c r="N30" s="165"/>
      <c r="O30" s="231"/>
      <c r="P30" s="238"/>
    </row>
    <row r="31" spans="1:16" ht="22.5" customHeight="1">
      <c r="A31" s="597"/>
      <c r="B31" s="75" t="s">
        <v>18</v>
      </c>
      <c r="C31" s="599"/>
      <c r="D31" s="131"/>
      <c r="E31" s="148">
        <f t="shared" si="0"/>
        <v>0</v>
      </c>
      <c r="F31" s="150">
        <v>0</v>
      </c>
      <c r="G31" s="150">
        <v>0</v>
      </c>
      <c r="H31" s="158">
        <v>0</v>
      </c>
      <c r="I31" s="151">
        <v>0</v>
      </c>
      <c r="J31" s="151">
        <v>0</v>
      </c>
      <c r="K31" s="160">
        <v>0</v>
      </c>
      <c r="L31" s="525"/>
      <c r="M31" s="527"/>
      <c r="N31" s="165"/>
      <c r="O31" s="231"/>
      <c r="P31" s="238"/>
    </row>
    <row r="32" spans="1:16" ht="44.25" customHeight="1">
      <c r="A32" s="601" t="s">
        <v>325</v>
      </c>
      <c r="B32" s="75" t="s">
        <v>17</v>
      </c>
      <c r="C32" s="598" t="s">
        <v>462</v>
      </c>
      <c r="D32" s="131">
        <v>1</v>
      </c>
      <c r="E32" s="148">
        <f t="shared" si="0"/>
        <v>2579075958</v>
      </c>
      <c r="F32" s="149">
        <v>2376893284</v>
      </c>
      <c r="G32" s="150">
        <v>202182674</v>
      </c>
      <c r="H32" s="158">
        <v>0</v>
      </c>
      <c r="I32" s="151">
        <v>0</v>
      </c>
      <c r="J32" s="161">
        <v>0</v>
      </c>
      <c r="K32" s="149">
        <v>0</v>
      </c>
      <c r="L32" s="524">
        <v>44562</v>
      </c>
      <c r="M32" s="526">
        <v>44926</v>
      </c>
      <c r="N32" s="165"/>
      <c r="O32" s="231"/>
      <c r="P32" s="238"/>
    </row>
    <row r="33" spans="1:18" ht="40.5" customHeight="1">
      <c r="A33" s="601"/>
      <c r="B33" s="75" t="s">
        <v>18</v>
      </c>
      <c r="C33" s="599"/>
      <c r="D33" s="131"/>
      <c r="E33" s="148">
        <f t="shared" si="0"/>
        <v>0</v>
      </c>
      <c r="F33" s="150">
        <v>0</v>
      </c>
      <c r="G33" s="150">
        <v>0</v>
      </c>
      <c r="H33" s="158">
        <v>0</v>
      </c>
      <c r="I33" s="151">
        <v>0</v>
      </c>
      <c r="J33" s="151">
        <v>0</v>
      </c>
      <c r="K33" s="151">
        <v>0</v>
      </c>
      <c r="L33" s="525"/>
      <c r="M33" s="527"/>
      <c r="N33" s="165"/>
      <c r="O33" s="231"/>
      <c r="P33" s="238"/>
    </row>
    <row r="34" spans="1:18" ht="36.75" customHeight="1">
      <c r="A34" s="600" t="s">
        <v>326</v>
      </c>
      <c r="B34" s="75" t="s">
        <v>17</v>
      </c>
      <c r="C34" s="598" t="s">
        <v>463</v>
      </c>
      <c r="D34" s="131">
        <v>12</v>
      </c>
      <c r="E34" s="148">
        <f t="shared" si="0"/>
        <v>244744779733</v>
      </c>
      <c r="F34" s="150">
        <v>81411423767</v>
      </c>
      <c r="G34" s="150">
        <v>0</v>
      </c>
      <c r="H34" s="158">
        <v>12110336446</v>
      </c>
      <c r="I34" s="151">
        <v>148186599516</v>
      </c>
      <c r="J34" s="151">
        <v>3036420004</v>
      </c>
      <c r="K34" s="151">
        <v>0</v>
      </c>
      <c r="L34" s="524">
        <v>44562</v>
      </c>
      <c r="M34" s="526">
        <v>44926</v>
      </c>
      <c r="N34" s="165"/>
      <c r="O34" s="231"/>
      <c r="P34" s="238"/>
    </row>
    <row r="35" spans="1:18" ht="37.5" customHeight="1">
      <c r="A35" s="609"/>
      <c r="B35" s="75" t="s">
        <v>18</v>
      </c>
      <c r="C35" s="599"/>
      <c r="D35" s="131"/>
      <c r="E35" s="148">
        <f t="shared" si="0"/>
        <v>0</v>
      </c>
      <c r="F35" s="150">
        <v>0</v>
      </c>
      <c r="G35" s="150">
        <v>0</v>
      </c>
      <c r="H35" s="158">
        <v>0</v>
      </c>
      <c r="I35" s="151">
        <v>0</v>
      </c>
      <c r="J35" s="151">
        <v>0</v>
      </c>
      <c r="K35" s="151">
        <v>0</v>
      </c>
      <c r="L35" s="525"/>
      <c r="M35" s="527"/>
      <c r="N35" s="165"/>
      <c r="O35" s="231"/>
      <c r="P35" s="238"/>
    </row>
    <row r="36" spans="1:18">
      <c r="A36" s="593" t="s">
        <v>31</v>
      </c>
      <c r="B36" s="237" t="s">
        <v>17</v>
      </c>
      <c r="C36" s="532" t="s">
        <v>19</v>
      </c>
      <c r="D36" s="92">
        <f>+D20+D22+D24+D26+D28+D30+D32+D34</f>
        <v>30</v>
      </c>
      <c r="E36" s="92">
        <f>+E20+E22+E24+E26+E28+E30+E32+E34</f>
        <v>247514398366</v>
      </c>
      <c r="F36" s="92">
        <f t="shared" ref="F36:K37" si="1">+F20+F22+F24+F26+F28+F30+F32+F34</f>
        <v>83788317051</v>
      </c>
      <c r="G36" s="92">
        <f t="shared" si="1"/>
        <v>392725349</v>
      </c>
      <c r="H36" s="92">
        <f t="shared" si="1"/>
        <v>12110336446</v>
      </c>
      <c r="I36" s="92">
        <f t="shared" si="1"/>
        <v>148186599516</v>
      </c>
      <c r="J36" s="92">
        <f t="shared" si="1"/>
        <v>3036420004</v>
      </c>
      <c r="K36" s="92">
        <f t="shared" si="1"/>
        <v>0</v>
      </c>
      <c r="L36" s="92"/>
      <c r="M36" s="92"/>
      <c r="N36" s="92"/>
      <c r="O36" s="231"/>
      <c r="P36" s="238"/>
    </row>
    <row r="37" spans="1:18">
      <c r="A37" s="593"/>
      <c r="B37" s="237" t="s">
        <v>18</v>
      </c>
      <c r="C37" s="532"/>
      <c r="D37" s="92">
        <f>+D21+D23+D25+D27+D29+D31+D33+D35</f>
        <v>0</v>
      </c>
      <c r="E37" s="92">
        <f>+E21+E23+E25+E27+E29+E31+E33+E35</f>
        <v>0</v>
      </c>
      <c r="F37" s="92">
        <f t="shared" si="1"/>
        <v>0</v>
      </c>
      <c r="G37" s="92">
        <f t="shared" si="1"/>
        <v>0</v>
      </c>
      <c r="H37" s="92">
        <f t="shared" si="1"/>
        <v>0</v>
      </c>
      <c r="I37" s="92">
        <f t="shared" si="1"/>
        <v>0</v>
      </c>
      <c r="J37" s="92">
        <f t="shared" si="1"/>
        <v>0</v>
      </c>
      <c r="K37" s="92">
        <f t="shared" si="1"/>
        <v>0</v>
      </c>
      <c r="L37" s="92"/>
      <c r="M37" s="92"/>
      <c r="N37" s="92"/>
      <c r="O37" s="231"/>
      <c r="P37" s="238"/>
    </row>
    <row r="38" spans="1:18">
      <c r="A38" s="237" t="s">
        <v>37</v>
      </c>
      <c r="B38" s="612" t="s">
        <v>38</v>
      </c>
      <c r="C38" s="613"/>
      <c r="D38" s="613"/>
      <c r="E38" s="614"/>
      <c r="F38" s="80" t="s">
        <v>87</v>
      </c>
      <c r="G38" s="241" t="s">
        <v>88</v>
      </c>
      <c r="H38" s="241" t="s">
        <v>89</v>
      </c>
      <c r="I38" s="502" t="s">
        <v>42</v>
      </c>
      <c r="J38" s="503"/>
      <c r="K38" s="503"/>
      <c r="L38" s="503"/>
      <c r="M38" s="503"/>
      <c r="N38" s="503"/>
      <c r="O38" s="503"/>
      <c r="P38" s="503"/>
      <c r="R38" s="251"/>
    </row>
    <row r="39" spans="1:18">
      <c r="A39" s="74"/>
      <c r="B39" s="610"/>
      <c r="C39" s="610"/>
      <c r="D39" s="610"/>
      <c r="E39" s="610"/>
      <c r="F39" s="81"/>
      <c r="G39" s="82"/>
      <c r="H39" s="234"/>
      <c r="I39" s="556" t="s">
        <v>45</v>
      </c>
      <c r="J39" s="556"/>
      <c r="K39" s="556"/>
      <c r="L39" s="556"/>
      <c r="M39" s="556"/>
      <c r="N39" s="556"/>
      <c r="O39" s="556"/>
      <c r="P39" s="556"/>
      <c r="R39" s="251"/>
    </row>
    <row r="40" spans="1:18" ht="83.25" customHeight="1">
      <c r="A40" s="220" t="s">
        <v>246</v>
      </c>
      <c r="B40" s="606" t="s">
        <v>249</v>
      </c>
      <c r="C40" s="607"/>
      <c r="D40" s="607"/>
      <c r="E40" s="608"/>
      <c r="F40" s="81" t="s">
        <v>252</v>
      </c>
      <c r="G40" s="144">
        <v>1</v>
      </c>
      <c r="H40" s="234">
        <v>0</v>
      </c>
      <c r="I40" s="566" t="s">
        <v>32</v>
      </c>
      <c r="J40" s="567"/>
      <c r="K40" s="567"/>
      <c r="L40" s="567"/>
      <c r="M40" s="567"/>
      <c r="N40" s="567"/>
      <c r="O40" s="567"/>
      <c r="P40" s="602"/>
    </row>
    <row r="41" spans="1:18" ht="81" customHeight="1">
      <c r="A41" s="220" t="s">
        <v>247</v>
      </c>
      <c r="B41" s="606" t="s">
        <v>250</v>
      </c>
      <c r="C41" s="607"/>
      <c r="D41" s="607"/>
      <c r="E41" s="608"/>
      <c r="F41" s="81" t="s">
        <v>253</v>
      </c>
      <c r="G41" s="144">
        <v>1</v>
      </c>
      <c r="H41" s="83">
        <v>0</v>
      </c>
      <c r="I41" s="603"/>
      <c r="J41" s="604"/>
      <c r="K41" s="604"/>
      <c r="L41" s="604"/>
      <c r="M41" s="604"/>
      <c r="N41" s="604"/>
      <c r="O41" s="604"/>
      <c r="P41" s="605"/>
    </row>
    <row r="42" spans="1:18" ht="57.75" customHeight="1">
      <c r="A42" s="220" t="s">
        <v>248</v>
      </c>
      <c r="B42" s="606" t="s">
        <v>251</v>
      </c>
      <c r="C42" s="607"/>
      <c r="D42" s="607"/>
      <c r="E42" s="608"/>
      <c r="F42" s="264" t="s">
        <v>568</v>
      </c>
      <c r="G42" s="144" t="s">
        <v>569</v>
      </c>
      <c r="H42" s="83">
        <v>0</v>
      </c>
      <c r="I42" s="506" t="s">
        <v>527</v>
      </c>
      <c r="J42" s="506"/>
      <c r="K42" s="506"/>
      <c r="L42" s="506"/>
      <c r="M42" s="506"/>
      <c r="N42" s="506"/>
      <c r="O42" s="506"/>
      <c r="P42" s="521"/>
    </row>
    <row r="43" spans="1:18">
      <c r="A43" s="74"/>
      <c r="B43" s="610"/>
      <c r="C43" s="610"/>
      <c r="D43" s="610"/>
      <c r="E43" s="610"/>
      <c r="F43" s="81"/>
      <c r="G43" s="82"/>
      <c r="H43" s="234"/>
      <c r="I43" s="566" t="s">
        <v>32</v>
      </c>
      <c r="J43" s="567"/>
      <c r="K43" s="567"/>
      <c r="L43" s="567"/>
      <c r="M43" s="567"/>
      <c r="N43" s="567"/>
      <c r="O43" s="567"/>
      <c r="P43" s="567"/>
    </row>
    <row r="44" spans="1:18">
      <c r="A44" s="74"/>
      <c r="B44" s="610"/>
      <c r="C44" s="610"/>
      <c r="D44" s="610"/>
      <c r="E44" s="610"/>
      <c r="F44" s="81"/>
      <c r="G44" s="82"/>
      <c r="H44" s="234"/>
      <c r="I44" s="603"/>
      <c r="J44" s="604"/>
      <c r="K44" s="604"/>
      <c r="L44" s="604"/>
      <c r="M44" s="604"/>
      <c r="N44" s="604"/>
      <c r="O44" s="604"/>
      <c r="P44" s="604"/>
    </row>
    <row r="45" spans="1:18" ht="32.25" customHeight="1">
      <c r="A45" s="74"/>
      <c r="B45" s="610"/>
      <c r="C45" s="610"/>
      <c r="D45" s="610"/>
      <c r="E45" s="610"/>
      <c r="F45" s="240"/>
      <c r="G45" s="82"/>
      <c r="H45" s="234"/>
      <c r="I45" s="506" t="s">
        <v>322</v>
      </c>
      <c r="J45" s="506"/>
      <c r="K45" s="506"/>
      <c r="L45" s="506"/>
      <c r="M45" s="506"/>
      <c r="N45" s="506"/>
      <c r="O45" s="506"/>
      <c r="P45" s="506"/>
    </row>
    <row r="46" spans="1:18" ht="27" customHeight="1">
      <c r="A46" s="74"/>
      <c r="B46" s="610"/>
      <c r="C46" s="610"/>
      <c r="D46" s="610"/>
      <c r="E46" s="610"/>
      <c r="F46" s="240"/>
      <c r="G46" s="82"/>
      <c r="H46" s="234"/>
      <c r="I46" s="558" t="s">
        <v>32</v>
      </c>
      <c r="J46" s="559"/>
      <c r="K46" s="559"/>
      <c r="L46" s="559"/>
      <c r="M46" s="559"/>
      <c r="N46" s="559"/>
      <c r="O46" s="559"/>
      <c r="P46" s="611"/>
    </row>
    <row r="47" spans="1:18" ht="38.25" customHeight="1">
      <c r="A47" s="569" t="s">
        <v>552</v>
      </c>
      <c r="B47" s="569"/>
      <c r="C47" s="569"/>
      <c r="D47" s="569"/>
      <c r="E47" s="569"/>
      <c r="F47" s="569"/>
      <c r="G47" s="569"/>
      <c r="H47" s="569"/>
      <c r="I47" s="569"/>
      <c r="J47" s="569"/>
      <c r="K47" s="569"/>
      <c r="L47" s="569"/>
      <c r="M47" s="569"/>
      <c r="N47" s="569"/>
      <c r="O47" s="569"/>
      <c r="P47" s="569"/>
    </row>
  </sheetData>
  <mergeCells count="82">
    <mergeCell ref="B46:E46"/>
    <mergeCell ref="I46:P46"/>
    <mergeCell ref="A47:P47"/>
    <mergeCell ref="A7:F7"/>
    <mergeCell ref="B42:E42"/>
    <mergeCell ref="I42:P42"/>
    <mergeCell ref="B43:E43"/>
    <mergeCell ref="I43:P44"/>
    <mergeCell ref="B44:E44"/>
    <mergeCell ref="B45:E45"/>
    <mergeCell ref="I45:P45"/>
    <mergeCell ref="B38:E38"/>
    <mergeCell ref="I38:P38"/>
    <mergeCell ref="B39:E39"/>
    <mergeCell ref="I39:P39"/>
    <mergeCell ref="B40:E40"/>
    <mergeCell ref="A32:A33"/>
    <mergeCell ref="C32:C33"/>
    <mergeCell ref="L32:L33"/>
    <mergeCell ref="M32:M33"/>
    <mergeCell ref="I40:P41"/>
    <mergeCell ref="B41:E41"/>
    <mergeCell ref="A34:A35"/>
    <mergeCell ref="C34:C35"/>
    <mergeCell ref="L34:L35"/>
    <mergeCell ref="M34:M35"/>
    <mergeCell ref="A36:A37"/>
    <mergeCell ref="C36:C37"/>
    <mergeCell ref="A28:A29"/>
    <mergeCell ref="C28:C29"/>
    <mergeCell ref="L28:L29"/>
    <mergeCell ref="M28:M29"/>
    <mergeCell ref="A30:A31"/>
    <mergeCell ref="C30:C31"/>
    <mergeCell ref="L30:L31"/>
    <mergeCell ref="M30:M31"/>
    <mergeCell ref="A24:A25"/>
    <mergeCell ref="C24:C25"/>
    <mergeCell ref="L24:L25"/>
    <mergeCell ref="M24:M25"/>
    <mergeCell ref="A26:A27"/>
    <mergeCell ref="C26:C27"/>
    <mergeCell ref="L26:L27"/>
    <mergeCell ref="M26:M27"/>
    <mergeCell ref="A20:A21"/>
    <mergeCell ref="C20:C21"/>
    <mergeCell ref="L20:L21"/>
    <mergeCell ref="M20:M21"/>
    <mergeCell ref="A22:A23"/>
    <mergeCell ref="C22:C23"/>
    <mergeCell ref="L22:L23"/>
    <mergeCell ref="M22:M23"/>
    <mergeCell ref="A13:P15"/>
    <mergeCell ref="A17:A19"/>
    <mergeCell ref="B17:B19"/>
    <mergeCell ref="C17:C19"/>
    <mergeCell ref="D17:D19"/>
    <mergeCell ref="E17:E19"/>
    <mergeCell ref="F17:K18"/>
    <mergeCell ref="L17:M18"/>
    <mergeCell ref="N17:P17"/>
    <mergeCell ref="N18:N19"/>
    <mergeCell ref="O18:O19"/>
    <mergeCell ref="P18:P19"/>
    <mergeCell ref="A5:P5"/>
    <mergeCell ref="A6:P6"/>
    <mergeCell ref="A8:P8"/>
    <mergeCell ref="A9:G9"/>
    <mergeCell ref="H9:J12"/>
    <mergeCell ref="K9:P9"/>
    <mergeCell ref="A10:G10"/>
    <mergeCell ref="K10:P12"/>
    <mergeCell ref="A11:G11"/>
    <mergeCell ref="A12:G12"/>
    <mergeCell ref="A1:A4"/>
    <mergeCell ref="B1:H2"/>
    <mergeCell ref="I1:N1"/>
    <mergeCell ref="O1:P4"/>
    <mergeCell ref="I2:N2"/>
    <mergeCell ref="B3:H4"/>
    <mergeCell ref="I3:N3"/>
    <mergeCell ref="I4:N4"/>
  </mergeCells>
  <pageMargins left="0.70866141732283472" right="0.70866141732283472"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49153" r:id="rId4">
          <objectPr defaultSize="0" autoPict="0" r:id="rId5">
            <anchor moveWithCells="1" sizeWithCells="1">
              <from>
                <xdr:col>0</xdr:col>
                <xdr:colOff>9525</xdr:colOff>
                <xdr:row>0</xdr:row>
                <xdr:rowOff>0</xdr:rowOff>
              </from>
              <to>
                <xdr:col>1</xdr:col>
                <xdr:colOff>9525</xdr:colOff>
                <xdr:row>3</xdr:row>
                <xdr:rowOff>161925</xdr:rowOff>
              </to>
            </anchor>
          </objectPr>
        </oleObject>
      </mc:Choice>
      <mc:Fallback>
        <oleObject shapeId="4915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zoomScale="55" zoomScaleNormal="55" workbookViewId="0">
      <selection activeCell="B30" sqref="B30:D31"/>
    </sheetView>
  </sheetViews>
  <sheetFormatPr baseColWidth="10" defaultColWidth="11.42578125" defaultRowHeight="15"/>
  <cols>
    <col min="1" max="1" width="44.7109375" style="85" customWidth="1"/>
    <col min="2" max="2" width="11.42578125" style="85"/>
    <col min="3" max="3" width="21.28515625" style="85" customWidth="1"/>
    <col min="4" max="4" width="11.42578125" style="85"/>
    <col min="5" max="5" width="20.140625" style="85" customWidth="1"/>
    <col min="6" max="6" width="16.85546875" style="137" bestFit="1" customWidth="1"/>
    <col min="7" max="7" width="22.140625" style="85" customWidth="1"/>
    <col min="8" max="9" width="15" style="85" customWidth="1"/>
    <col min="10" max="11" width="11.42578125" style="85"/>
    <col min="12" max="13" width="20.85546875" style="85" customWidth="1"/>
    <col min="14" max="16384" width="11.42578125" style="85"/>
  </cols>
  <sheetData>
    <row r="1" spans="1:17" ht="20.25">
      <c r="A1" s="300"/>
      <c r="B1" s="648" t="s">
        <v>384</v>
      </c>
      <c r="C1" s="649"/>
      <c r="D1" s="649"/>
      <c r="E1" s="649"/>
      <c r="F1" s="650"/>
      <c r="G1" s="654" t="s">
        <v>377</v>
      </c>
      <c r="H1" s="655"/>
      <c r="I1" s="655"/>
      <c r="J1" s="655"/>
      <c r="K1" s="655"/>
      <c r="L1" s="429"/>
      <c r="M1" s="254"/>
      <c r="N1" s="110"/>
      <c r="O1" s="110"/>
      <c r="P1" s="423"/>
      <c r="Q1" s="423"/>
    </row>
    <row r="2" spans="1:17" ht="20.25">
      <c r="A2" s="300"/>
      <c r="B2" s="651"/>
      <c r="C2" s="652"/>
      <c r="D2" s="652"/>
      <c r="E2" s="652"/>
      <c r="F2" s="653"/>
      <c r="G2" s="654" t="s">
        <v>378</v>
      </c>
      <c r="H2" s="655"/>
      <c r="I2" s="655"/>
      <c r="J2" s="655"/>
      <c r="K2" s="655"/>
      <c r="L2" s="429"/>
      <c r="M2" s="254"/>
      <c r="N2" s="110"/>
      <c r="O2" s="110"/>
      <c r="P2" s="423"/>
      <c r="Q2" s="423"/>
    </row>
    <row r="3" spans="1:17" ht="20.25">
      <c r="A3" s="300"/>
      <c r="B3" s="648" t="s">
        <v>385</v>
      </c>
      <c r="C3" s="649"/>
      <c r="D3" s="649"/>
      <c r="E3" s="649"/>
      <c r="F3" s="650"/>
      <c r="G3" s="654" t="s">
        <v>380</v>
      </c>
      <c r="H3" s="655"/>
      <c r="I3" s="655"/>
      <c r="J3" s="655"/>
      <c r="K3" s="655"/>
      <c r="L3" s="429"/>
      <c r="M3" s="254"/>
      <c r="N3" s="110"/>
      <c r="O3" s="110"/>
      <c r="P3" s="423"/>
      <c r="Q3" s="423"/>
    </row>
    <row r="4" spans="1:17" ht="20.25">
      <c r="A4" s="300"/>
      <c r="B4" s="651"/>
      <c r="C4" s="652"/>
      <c r="D4" s="652"/>
      <c r="E4" s="652"/>
      <c r="F4" s="653"/>
      <c r="G4" s="654" t="s">
        <v>381</v>
      </c>
      <c r="H4" s="655"/>
      <c r="I4" s="655"/>
      <c r="J4" s="655"/>
      <c r="K4" s="655"/>
      <c r="L4" s="429"/>
      <c r="M4" s="254"/>
      <c r="N4" s="110"/>
      <c r="O4" s="110"/>
      <c r="P4" s="423"/>
      <c r="Q4" s="423"/>
    </row>
    <row r="5" spans="1:17">
      <c r="A5" s="637"/>
      <c r="B5" s="637"/>
      <c r="C5" s="637"/>
      <c r="D5" s="637"/>
      <c r="E5" s="637"/>
      <c r="F5" s="637"/>
      <c r="G5" s="637"/>
      <c r="H5" s="637"/>
      <c r="I5" s="637"/>
      <c r="J5" s="637"/>
      <c r="K5" s="637"/>
      <c r="L5" s="637"/>
      <c r="M5" s="239"/>
    </row>
    <row r="6" spans="1:17">
      <c r="A6" s="638" t="s">
        <v>327</v>
      </c>
      <c r="B6" s="638"/>
      <c r="C6" s="638"/>
      <c r="D6" s="638"/>
      <c r="E6" s="638"/>
      <c r="F6" s="638"/>
      <c r="G6" s="638"/>
      <c r="H6" s="638"/>
      <c r="I6" s="638"/>
      <c r="J6" s="638"/>
      <c r="K6" s="638"/>
      <c r="L6" s="638"/>
      <c r="M6" s="255"/>
    </row>
    <row r="7" spans="1:17">
      <c r="A7" s="627" t="s">
        <v>564</v>
      </c>
      <c r="B7" s="627"/>
      <c r="C7" s="627"/>
      <c r="D7" s="627"/>
      <c r="E7" s="627"/>
      <c r="F7" s="627"/>
      <c r="G7" s="627"/>
      <c r="H7" s="627"/>
      <c r="I7" s="627"/>
      <c r="J7" s="627"/>
      <c r="K7" s="627"/>
      <c r="L7" s="627"/>
      <c r="M7" s="256"/>
    </row>
    <row r="8" spans="1:17">
      <c r="A8" s="626" t="s">
        <v>328</v>
      </c>
      <c r="B8" s="627"/>
      <c r="C8" s="627"/>
      <c r="D8" s="627"/>
      <c r="E8" s="627"/>
      <c r="F8" s="627"/>
      <c r="G8" s="627"/>
      <c r="H8" s="627"/>
      <c r="I8" s="627"/>
      <c r="J8" s="627"/>
      <c r="K8" s="627"/>
      <c r="L8" s="628"/>
      <c r="M8" s="256"/>
    </row>
    <row r="9" spans="1:17">
      <c r="A9" s="624" t="s">
        <v>363</v>
      </c>
      <c r="B9" s="624"/>
      <c r="C9" s="624"/>
      <c r="D9" s="624"/>
      <c r="E9" s="624"/>
      <c r="F9" s="624"/>
      <c r="G9" s="639" t="s">
        <v>358</v>
      </c>
      <c r="H9" s="625" t="s">
        <v>1</v>
      </c>
      <c r="I9" s="625"/>
      <c r="J9" s="625"/>
      <c r="K9" s="625"/>
      <c r="L9" s="625"/>
      <c r="M9" s="257"/>
    </row>
    <row r="10" spans="1:17">
      <c r="A10" s="624" t="s">
        <v>341</v>
      </c>
      <c r="B10" s="624"/>
      <c r="C10" s="624"/>
      <c r="D10" s="624"/>
      <c r="E10" s="624"/>
      <c r="F10" s="624"/>
      <c r="G10" s="640"/>
      <c r="H10" s="170" t="s">
        <v>329</v>
      </c>
      <c r="I10" s="90" t="s">
        <v>330</v>
      </c>
      <c r="J10" s="90" t="s">
        <v>2</v>
      </c>
      <c r="K10" s="91"/>
      <c r="L10" s="168" t="s">
        <v>3</v>
      </c>
      <c r="M10" s="257"/>
    </row>
    <row r="11" spans="1:17">
      <c r="A11" s="642" t="s">
        <v>342</v>
      </c>
      <c r="B11" s="642"/>
      <c r="C11" s="642"/>
      <c r="D11" s="642"/>
      <c r="E11" s="642"/>
      <c r="F11" s="642"/>
      <c r="G11" s="640"/>
      <c r="H11" s="643"/>
      <c r="I11" s="645"/>
      <c r="J11" s="645"/>
      <c r="K11" s="645"/>
      <c r="L11" s="646"/>
      <c r="M11" s="258"/>
    </row>
    <row r="12" spans="1:17">
      <c r="A12" s="624" t="s">
        <v>343</v>
      </c>
      <c r="B12" s="624"/>
      <c r="C12" s="624"/>
      <c r="D12" s="624"/>
      <c r="E12" s="624"/>
      <c r="F12" s="624"/>
      <c r="G12" s="641"/>
      <c r="H12" s="644"/>
      <c r="I12" s="645"/>
      <c r="J12" s="645"/>
      <c r="K12" s="645"/>
      <c r="L12" s="647"/>
      <c r="M12" s="258"/>
    </row>
    <row r="13" spans="1:17">
      <c r="A13" s="626" t="s">
        <v>530</v>
      </c>
      <c r="B13" s="627"/>
      <c r="C13" s="627"/>
      <c r="D13" s="627"/>
      <c r="E13" s="627"/>
      <c r="F13" s="627"/>
      <c r="G13" s="627"/>
      <c r="H13" s="627"/>
      <c r="I13" s="627"/>
      <c r="J13" s="627"/>
      <c r="K13" s="627"/>
      <c r="L13" s="628"/>
      <c r="M13" s="256"/>
    </row>
    <row r="14" spans="1:17">
      <c r="A14" s="625" t="s">
        <v>4</v>
      </c>
      <c r="B14" s="625" t="s">
        <v>331</v>
      </c>
      <c r="C14" s="625" t="s">
        <v>5</v>
      </c>
      <c r="D14" s="625" t="s">
        <v>27</v>
      </c>
      <c r="E14" s="625" t="s">
        <v>7</v>
      </c>
      <c r="F14" s="625" t="s">
        <v>28</v>
      </c>
      <c r="G14" s="625"/>
      <c r="H14" s="635" t="s">
        <v>8</v>
      </c>
      <c r="I14" s="635"/>
      <c r="J14" s="625" t="s">
        <v>9</v>
      </c>
      <c r="K14" s="625"/>
      <c r="L14" s="625"/>
      <c r="M14" s="257"/>
    </row>
    <row r="15" spans="1:17">
      <c r="A15" s="625"/>
      <c r="B15" s="625"/>
      <c r="C15" s="625"/>
      <c r="D15" s="625"/>
      <c r="E15" s="625"/>
      <c r="F15" s="625"/>
      <c r="G15" s="625"/>
      <c r="H15" s="635"/>
      <c r="I15" s="635"/>
      <c r="J15" s="625" t="s">
        <v>10</v>
      </c>
      <c r="K15" s="625" t="s">
        <v>11</v>
      </c>
      <c r="L15" s="625" t="s">
        <v>12</v>
      </c>
      <c r="M15" s="257"/>
    </row>
    <row r="16" spans="1:17">
      <c r="A16" s="625"/>
      <c r="B16" s="625"/>
      <c r="C16" s="625"/>
      <c r="D16" s="625"/>
      <c r="E16" s="636"/>
      <c r="F16" s="84" t="s">
        <v>13</v>
      </c>
      <c r="G16" s="171" t="s">
        <v>29</v>
      </c>
      <c r="H16" s="170" t="s">
        <v>15</v>
      </c>
      <c r="I16" s="170" t="s">
        <v>16</v>
      </c>
      <c r="J16" s="625"/>
      <c r="K16" s="625"/>
      <c r="L16" s="625"/>
      <c r="M16" s="257"/>
    </row>
    <row r="17" spans="1:17" ht="35.25" customHeight="1">
      <c r="A17" s="629" t="s">
        <v>344</v>
      </c>
      <c r="B17" s="169" t="s">
        <v>17</v>
      </c>
      <c r="C17" s="631" t="s">
        <v>462</v>
      </c>
      <c r="D17" s="164">
        <v>1</v>
      </c>
      <c r="E17" s="133">
        <f t="shared" ref="E17:E22" si="0">F17+G17</f>
        <v>3885896670</v>
      </c>
      <c r="F17" s="133">
        <v>3885896670</v>
      </c>
      <c r="G17" s="133">
        <v>0</v>
      </c>
      <c r="H17" s="524" t="s">
        <v>523</v>
      </c>
      <c r="I17" s="526">
        <v>44926</v>
      </c>
      <c r="J17" s="168"/>
      <c r="K17" s="168"/>
      <c r="L17" s="168"/>
      <c r="M17" s="257"/>
      <c r="N17" s="263">
        <v>1901013</v>
      </c>
    </row>
    <row r="18" spans="1:17" ht="35.25" customHeight="1">
      <c r="A18" s="629"/>
      <c r="B18" s="169" t="s">
        <v>18</v>
      </c>
      <c r="C18" s="632"/>
      <c r="D18" s="164">
        <v>0</v>
      </c>
      <c r="E18" s="133">
        <f t="shared" si="0"/>
        <v>0</v>
      </c>
      <c r="F18" s="133">
        <v>0</v>
      </c>
      <c r="G18" s="133">
        <v>0</v>
      </c>
      <c r="H18" s="525"/>
      <c r="I18" s="527"/>
      <c r="J18" s="168"/>
      <c r="K18" s="168"/>
      <c r="L18" s="168"/>
      <c r="M18" s="257"/>
      <c r="N18" s="263"/>
    </row>
    <row r="19" spans="1:17" ht="36" customHeight="1">
      <c r="A19" s="633" t="s">
        <v>371</v>
      </c>
      <c r="B19" s="169" t="s">
        <v>17</v>
      </c>
      <c r="C19" s="631" t="s">
        <v>464</v>
      </c>
      <c r="D19" s="164">
        <v>1</v>
      </c>
      <c r="E19" s="133">
        <f t="shared" si="0"/>
        <v>2620721010</v>
      </c>
      <c r="F19" s="133">
        <v>2620721010</v>
      </c>
      <c r="G19" s="133">
        <v>0</v>
      </c>
      <c r="H19" s="524" t="s">
        <v>523</v>
      </c>
      <c r="I19" s="526">
        <v>44926</v>
      </c>
      <c r="J19" s="168"/>
      <c r="K19" s="168"/>
      <c r="L19" s="168"/>
      <c r="M19" s="257"/>
      <c r="N19" s="263">
        <v>1901058</v>
      </c>
    </row>
    <row r="20" spans="1:17" ht="27" customHeight="1">
      <c r="A20" s="634"/>
      <c r="B20" s="169" t="s">
        <v>18</v>
      </c>
      <c r="C20" s="632"/>
      <c r="D20" s="164">
        <v>0</v>
      </c>
      <c r="E20" s="133">
        <f t="shared" si="0"/>
        <v>0</v>
      </c>
      <c r="F20" s="133">
        <v>0</v>
      </c>
      <c r="G20" s="133">
        <v>0</v>
      </c>
      <c r="H20" s="525"/>
      <c r="I20" s="527"/>
      <c r="J20" s="168"/>
      <c r="K20" s="168"/>
      <c r="L20" s="168"/>
      <c r="M20" s="257"/>
      <c r="N20" s="263"/>
    </row>
    <row r="21" spans="1:17" ht="28.5" customHeight="1">
      <c r="A21" s="629" t="s">
        <v>345</v>
      </c>
      <c r="B21" s="169" t="s">
        <v>17</v>
      </c>
      <c r="C21" s="327" t="s">
        <v>479</v>
      </c>
      <c r="D21" s="163">
        <v>10</v>
      </c>
      <c r="E21" s="133">
        <f t="shared" si="0"/>
        <v>2530351320</v>
      </c>
      <c r="F21" s="133">
        <v>2530351320</v>
      </c>
      <c r="G21" s="134">
        <v>0</v>
      </c>
      <c r="H21" s="524" t="s">
        <v>523</v>
      </c>
      <c r="I21" s="526">
        <v>44926</v>
      </c>
      <c r="J21" s="88"/>
      <c r="K21" s="88"/>
      <c r="L21" s="88"/>
      <c r="M21" s="259"/>
      <c r="N21" s="263">
        <v>1901077</v>
      </c>
    </row>
    <row r="22" spans="1:17" ht="28.5" customHeight="1">
      <c r="A22" s="629"/>
      <c r="B22" s="169" t="s">
        <v>18</v>
      </c>
      <c r="C22" s="328"/>
      <c r="D22" s="142">
        <v>0</v>
      </c>
      <c r="E22" s="133">
        <f t="shared" si="0"/>
        <v>0</v>
      </c>
      <c r="F22" s="135">
        <v>0</v>
      </c>
      <c r="G22" s="134">
        <v>0</v>
      </c>
      <c r="H22" s="525"/>
      <c r="I22" s="527"/>
      <c r="J22" s="88"/>
      <c r="K22" s="88"/>
      <c r="L22" s="88"/>
      <c r="M22" s="259"/>
    </row>
    <row r="23" spans="1:17">
      <c r="A23" s="630" t="s">
        <v>31</v>
      </c>
      <c r="B23" s="169" t="s">
        <v>17</v>
      </c>
      <c r="C23" s="625" t="s">
        <v>19</v>
      </c>
      <c r="D23" s="253">
        <f t="shared" ref="D23:G24" si="1">+D17+D19+D21</f>
        <v>12</v>
      </c>
      <c r="E23" s="135">
        <f t="shared" si="1"/>
        <v>9036969000</v>
      </c>
      <c r="F23" s="135">
        <f t="shared" si="1"/>
        <v>9036969000</v>
      </c>
      <c r="G23" s="135">
        <f t="shared" si="1"/>
        <v>0</v>
      </c>
      <c r="H23" s="89"/>
      <c r="I23" s="89"/>
      <c r="J23" s="89"/>
      <c r="K23" s="89"/>
      <c r="L23" s="89"/>
      <c r="M23" s="260"/>
    </row>
    <row r="24" spans="1:17">
      <c r="A24" s="630"/>
      <c r="B24" s="169" t="s">
        <v>18</v>
      </c>
      <c r="C24" s="625"/>
      <c r="D24" s="253">
        <f t="shared" si="1"/>
        <v>0</v>
      </c>
      <c r="E24" s="89">
        <f t="shared" si="1"/>
        <v>0</v>
      </c>
      <c r="F24" s="89">
        <f t="shared" si="1"/>
        <v>0</v>
      </c>
      <c r="G24" s="89">
        <f t="shared" si="1"/>
        <v>0</v>
      </c>
      <c r="H24" s="89"/>
      <c r="I24" s="89"/>
      <c r="J24" s="89"/>
      <c r="K24" s="89"/>
      <c r="L24" s="89"/>
      <c r="M24" s="260"/>
    </row>
    <row r="25" spans="1:17">
      <c r="A25" s="168" t="s">
        <v>20</v>
      </c>
      <c r="B25" s="625" t="s">
        <v>21</v>
      </c>
      <c r="C25" s="625"/>
      <c r="D25" s="625"/>
      <c r="E25" s="86" t="s">
        <v>87</v>
      </c>
      <c r="F25" s="136" t="s">
        <v>88</v>
      </c>
      <c r="G25" s="87" t="s">
        <v>89</v>
      </c>
      <c r="H25" s="626" t="s">
        <v>22</v>
      </c>
      <c r="I25" s="627"/>
      <c r="J25" s="627"/>
      <c r="K25" s="627"/>
      <c r="L25" s="628"/>
      <c r="M25" s="256"/>
    </row>
    <row r="26" spans="1:17" ht="34.5" customHeight="1">
      <c r="A26" s="617" t="s">
        <v>248</v>
      </c>
      <c r="B26" s="617" t="s">
        <v>332</v>
      </c>
      <c r="C26" s="617"/>
      <c r="D26" s="617"/>
      <c r="E26" s="618" t="s">
        <v>333</v>
      </c>
      <c r="F26" s="620">
        <v>1</v>
      </c>
      <c r="G26" s="622">
        <v>0</v>
      </c>
      <c r="H26" s="624" t="s">
        <v>334</v>
      </c>
      <c r="I26" s="624"/>
      <c r="J26" s="624"/>
      <c r="K26" s="624"/>
      <c r="L26" s="624"/>
      <c r="M26" s="256"/>
    </row>
    <row r="27" spans="1:17" ht="39.75" customHeight="1">
      <c r="A27" s="617"/>
      <c r="B27" s="617"/>
      <c r="C27" s="617"/>
      <c r="D27" s="617"/>
      <c r="E27" s="619"/>
      <c r="F27" s="621"/>
      <c r="G27" s="623"/>
      <c r="H27" s="624" t="s">
        <v>335</v>
      </c>
      <c r="I27" s="624"/>
      <c r="J27" s="624"/>
      <c r="K27" s="624"/>
      <c r="L27" s="624"/>
      <c r="M27" s="256"/>
    </row>
    <row r="28" spans="1:17" ht="15" customHeight="1">
      <c r="A28" s="617" t="s">
        <v>336</v>
      </c>
      <c r="B28" s="617" t="s">
        <v>337</v>
      </c>
      <c r="C28" s="617"/>
      <c r="D28" s="617"/>
      <c r="E28" s="618" t="s">
        <v>229</v>
      </c>
      <c r="F28" s="620">
        <v>1</v>
      </c>
      <c r="G28" s="622">
        <v>0</v>
      </c>
      <c r="H28" s="624" t="s">
        <v>338</v>
      </c>
      <c r="I28" s="624"/>
      <c r="J28" s="624"/>
      <c r="K28" s="624"/>
      <c r="L28" s="624"/>
      <c r="M28" s="256"/>
    </row>
    <row r="29" spans="1:17" ht="52.5" customHeight="1">
      <c r="A29" s="617"/>
      <c r="B29" s="617"/>
      <c r="C29" s="617"/>
      <c r="D29" s="617"/>
      <c r="E29" s="619"/>
      <c r="F29" s="621"/>
      <c r="G29" s="623"/>
      <c r="H29" s="624"/>
      <c r="I29" s="624"/>
      <c r="J29" s="624"/>
      <c r="K29" s="624"/>
      <c r="L29" s="624"/>
      <c r="M29" s="256"/>
    </row>
    <row r="30" spans="1:17" ht="26.25" customHeight="1">
      <c r="A30" s="615" t="s">
        <v>248</v>
      </c>
      <c r="B30" s="617" t="s">
        <v>339</v>
      </c>
      <c r="C30" s="617"/>
      <c r="D30" s="617"/>
      <c r="E30" s="618" t="s">
        <v>340</v>
      </c>
      <c r="F30" s="620">
        <v>6</v>
      </c>
      <c r="G30" s="622">
        <v>0</v>
      </c>
      <c r="H30" s="624" t="s">
        <v>335</v>
      </c>
      <c r="I30" s="624"/>
      <c r="J30" s="624"/>
      <c r="K30" s="624"/>
      <c r="L30" s="624"/>
      <c r="M30" s="256"/>
    </row>
    <row r="31" spans="1:17" ht="24.75" customHeight="1">
      <c r="A31" s="616"/>
      <c r="B31" s="617"/>
      <c r="C31" s="617"/>
      <c r="D31" s="617"/>
      <c r="E31" s="619"/>
      <c r="F31" s="621"/>
      <c r="G31" s="623"/>
      <c r="H31" s="624"/>
      <c r="I31" s="624"/>
      <c r="J31" s="624"/>
      <c r="K31" s="624"/>
      <c r="L31" s="624"/>
      <c r="M31" s="256"/>
    </row>
    <row r="32" spans="1:17" ht="29.25" customHeight="1">
      <c r="A32" s="569" t="s">
        <v>552</v>
      </c>
      <c r="B32" s="569"/>
      <c r="C32" s="569"/>
      <c r="D32" s="569"/>
      <c r="E32" s="569"/>
      <c r="F32" s="569"/>
      <c r="G32" s="569"/>
      <c r="H32" s="569"/>
      <c r="I32" s="569"/>
      <c r="J32" s="569"/>
      <c r="K32" s="569"/>
      <c r="L32" s="569"/>
      <c r="M32" s="261"/>
      <c r="N32" s="209"/>
      <c r="O32" s="209"/>
      <c r="P32" s="209"/>
      <c r="Q32" s="209"/>
    </row>
  </sheetData>
  <mergeCells count="71">
    <mergeCell ref="A1:A4"/>
    <mergeCell ref="B1:F2"/>
    <mergeCell ref="G1:K1"/>
    <mergeCell ref="L1:L4"/>
    <mergeCell ref="P1:Q4"/>
    <mergeCell ref="G2:K2"/>
    <mergeCell ref="B3:F4"/>
    <mergeCell ref="G3:K3"/>
    <mergeCell ref="G4:K4"/>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3:L13"/>
    <mergeCell ref="F14:G15"/>
    <mergeCell ref="H14:I15"/>
    <mergeCell ref="J14:L14"/>
    <mergeCell ref="J15:J16"/>
    <mergeCell ref="K15:K16"/>
    <mergeCell ref="L15:L16"/>
    <mergeCell ref="A14:A16"/>
    <mergeCell ref="B14:B16"/>
    <mergeCell ref="C14:C16"/>
    <mergeCell ref="D14:D16"/>
    <mergeCell ref="E14:E16"/>
    <mergeCell ref="A17:A18"/>
    <mergeCell ref="C17:C18"/>
    <mergeCell ref="H17:H18"/>
    <mergeCell ref="I17:I18"/>
    <mergeCell ref="A19:A20"/>
    <mergeCell ref="C19:C20"/>
    <mergeCell ref="H19:H20"/>
    <mergeCell ref="I19:I20"/>
    <mergeCell ref="A21:A22"/>
    <mergeCell ref="C21:C22"/>
    <mergeCell ref="H21:H22"/>
    <mergeCell ref="I21:I22"/>
    <mergeCell ref="A23:A24"/>
    <mergeCell ref="C23:C24"/>
    <mergeCell ref="H28:L29"/>
    <mergeCell ref="B25:D25"/>
    <mergeCell ref="H25:L25"/>
    <mergeCell ref="A26:A27"/>
    <mergeCell ref="B26:D27"/>
    <mergeCell ref="E26:E27"/>
    <mergeCell ref="F26:F27"/>
    <mergeCell ref="G26:G27"/>
    <mergeCell ref="H26:L26"/>
    <mergeCell ref="H27:L27"/>
    <mergeCell ref="A28:A29"/>
    <mergeCell ref="B28:D29"/>
    <mergeCell ref="E28:E29"/>
    <mergeCell ref="F28:F29"/>
    <mergeCell ref="G28:G29"/>
    <mergeCell ref="A32:L32"/>
    <mergeCell ref="A30:A31"/>
    <mergeCell ref="B30:D31"/>
    <mergeCell ref="E30:E31"/>
    <mergeCell ref="F30:F31"/>
    <mergeCell ref="G30:G31"/>
    <mergeCell ref="H30:L31"/>
  </mergeCells>
  <pageMargins left="0.51181102362204722" right="0.31496062992125984" top="0.74803149606299213" bottom="0.74803149606299213" header="0.31496062992125984" footer="0.31496062992125984"/>
  <pageSetup scale="55" orientation="landscape" r:id="rId1"/>
  <drawing r:id="rId2"/>
  <legacyDrawing r:id="rId3"/>
  <oleObjects>
    <mc:AlternateContent xmlns:mc="http://schemas.openxmlformats.org/markup-compatibility/2006">
      <mc:Choice Requires="x14">
        <oleObject shapeId="47105" r:id="rId4">
          <objectPr defaultSize="0" autoPict="0" r:id="rId5">
            <anchor moveWithCells="1" sizeWithCells="1">
              <from>
                <xdr:col>0</xdr:col>
                <xdr:colOff>9525</xdr:colOff>
                <xdr:row>0</xdr:row>
                <xdr:rowOff>0</xdr:rowOff>
              </from>
              <to>
                <xdr:col>1</xdr:col>
                <xdr:colOff>9525</xdr:colOff>
                <xdr:row>3</xdr:row>
                <xdr:rowOff>161925</xdr:rowOff>
              </to>
            </anchor>
          </objectPr>
        </oleObject>
      </mc:Choice>
      <mc:Fallback>
        <oleObject shapeId="4710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SALUD PUBLICA</vt:lpstr>
      <vt:lpstr>SALUD SEXUAL-VULNERABLES</vt:lpstr>
      <vt:lpstr>AUTORIDADSANITARIA</vt:lpstr>
      <vt:lpstr>PREST SERVICIOS</vt:lpstr>
      <vt:lpstr>MAITE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ARGENIS01</cp:lastModifiedBy>
  <cp:lastPrinted>2021-12-15T14:20:03Z</cp:lastPrinted>
  <dcterms:created xsi:type="dcterms:W3CDTF">2017-12-07T19:54:10Z</dcterms:created>
  <dcterms:modified xsi:type="dcterms:W3CDTF">2022-01-15T15:54:46Z</dcterms:modified>
</cp:coreProperties>
</file>