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Instrumentos 1 trimestre 2022 revisados por los sect\PA\"/>
    </mc:Choice>
  </mc:AlternateContent>
  <bookViews>
    <workbookView xWindow="0" yWindow="0" windowWidth="21600" windowHeight="8130" tabRatio="422"/>
  </bookViews>
  <sheets>
    <sheet name="TURISMO" sheetId="8" r:id="rId1"/>
    <sheet name="EMPRENDIMIENTO" sheetId="7" r:id="rId2"/>
    <sheet name="EMPLEO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2" l="1"/>
  <c r="N31" i="2"/>
  <c r="N29" i="2"/>
  <c r="N27" i="2"/>
  <c r="N25" i="2"/>
  <c r="N23" i="2"/>
  <c r="O23" i="2" s="1"/>
  <c r="N21" i="2"/>
  <c r="N19" i="2"/>
  <c r="O19" i="2" s="1"/>
  <c r="N17" i="2"/>
  <c r="O17" i="2" s="1"/>
  <c r="M19" i="2"/>
  <c r="M21" i="2"/>
  <c r="M23" i="2"/>
  <c r="M25" i="2"/>
  <c r="O25" i="2" s="1"/>
  <c r="M27" i="2"/>
  <c r="O27" i="2" s="1"/>
  <c r="M29" i="2"/>
  <c r="O29" i="2" s="1"/>
  <c r="M31" i="2"/>
  <c r="O31" i="2" s="1"/>
  <c r="M33" i="2"/>
  <c r="O33" i="2" s="1"/>
  <c r="M17" i="2"/>
  <c r="F36" i="2" l="1"/>
  <c r="F35" i="2"/>
  <c r="G40" i="8" l="1"/>
  <c r="G39" i="8"/>
  <c r="F40" i="8"/>
  <c r="F39" i="8"/>
  <c r="G63" i="7" l="1"/>
  <c r="F64" i="7"/>
  <c r="F63" i="7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17" i="2"/>
  <c r="G36" i="2"/>
  <c r="N19" i="8" l="1"/>
  <c r="N21" i="8"/>
  <c r="N23" i="8"/>
  <c r="N25" i="8"/>
  <c r="N27" i="8"/>
  <c r="N29" i="8"/>
  <c r="N31" i="8"/>
  <c r="N33" i="8"/>
  <c r="N35" i="8"/>
  <c r="N37" i="8"/>
  <c r="N17" i="8"/>
  <c r="M19" i="8"/>
  <c r="M21" i="8"/>
  <c r="M23" i="8"/>
  <c r="M25" i="8"/>
  <c r="M27" i="8"/>
  <c r="M29" i="8"/>
  <c r="M31" i="8"/>
  <c r="M33" i="8"/>
  <c r="M35" i="8"/>
  <c r="M37" i="8"/>
  <c r="M17" i="8"/>
  <c r="O17" i="8" s="1"/>
  <c r="N19" i="7"/>
  <c r="N21" i="7"/>
  <c r="N23" i="7"/>
  <c r="N25" i="7"/>
  <c r="N27" i="7"/>
  <c r="N29" i="7"/>
  <c r="N31" i="7"/>
  <c r="N33" i="7"/>
  <c r="N35" i="7"/>
  <c r="N37" i="7"/>
  <c r="N39" i="7"/>
  <c r="N41" i="7"/>
  <c r="N43" i="7"/>
  <c r="N45" i="7"/>
  <c r="N47" i="7"/>
  <c r="N49" i="7"/>
  <c r="N51" i="7"/>
  <c r="N53" i="7"/>
  <c r="N55" i="7"/>
  <c r="N57" i="7"/>
  <c r="N59" i="7"/>
  <c r="N61" i="7"/>
  <c r="N17" i="7"/>
  <c r="M17" i="7"/>
  <c r="M31" i="7"/>
  <c r="M19" i="7"/>
  <c r="M21" i="7"/>
  <c r="M23" i="7"/>
  <c r="O23" i="7" s="1"/>
  <c r="M25" i="7"/>
  <c r="M27" i="7"/>
  <c r="M29" i="7"/>
  <c r="M33" i="7"/>
  <c r="M35" i="7"/>
  <c r="M37" i="7"/>
  <c r="M39" i="7"/>
  <c r="O39" i="7" s="1"/>
  <c r="M41" i="7"/>
  <c r="M43" i="7"/>
  <c r="M45" i="7"/>
  <c r="M47" i="7"/>
  <c r="M49" i="7"/>
  <c r="M51" i="7"/>
  <c r="M53" i="7"/>
  <c r="M55" i="7"/>
  <c r="M57" i="7"/>
  <c r="M59" i="7"/>
  <c r="M61" i="7"/>
  <c r="G32" i="7"/>
  <c r="G24" i="7"/>
  <c r="G20" i="7"/>
  <c r="G18" i="7"/>
  <c r="O27" i="8" l="1"/>
  <c r="O25" i="8"/>
  <c r="O19" i="8"/>
  <c r="O29" i="8"/>
  <c r="O49" i="7"/>
  <c r="O17" i="7"/>
  <c r="O27" i="7"/>
  <c r="O43" i="7"/>
  <c r="O47" i="7"/>
  <c r="O45" i="7"/>
  <c r="O59" i="7"/>
  <c r="O41" i="7"/>
  <c r="O25" i="7"/>
  <c r="O37" i="7"/>
  <c r="O33" i="7"/>
  <c r="O31" i="7"/>
  <c r="O19" i="7"/>
  <c r="O29" i="7"/>
  <c r="O21" i="7"/>
  <c r="O35" i="7"/>
  <c r="G22" i="7" l="1"/>
  <c r="G64" i="7" s="1"/>
  <c r="G35" i="2"/>
</calcChain>
</file>

<file path=xl/comments1.xml><?xml version="1.0" encoding="utf-8"?>
<comments xmlns="http://schemas.openxmlformats.org/spreadsheetml/2006/main">
  <authors>
    <author/>
  </authors>
  <commentList>
    <comment ref="G23" authorId="0" shapeId="0">
      <text>
        <r>
          <rPr>
            <sz val="11"/>
            <color theme="1"/>
            <rFont val="Arial"/>
            <family val="2"/>
          </rPr>
          <t>======
ID#AAAANAqK-VI
Harol Lopera    (2021-07-08 19:44:06)
se adiciona de sgp 38.000.000, vienen de proyecto de empeleo</t>
        </r>
      </text>
    </comment>
    <comment ref="F53" authorId="0" shapeId="0">
      <text>
        <r>
          <rPr>
            <sz val="11"/>
            <color theme="1"/>
            <rFont val="Arial"/>
            <family val="2"/>
          </rPr>
          <t>======
ID#AAAANAqK-VE
Harol Lopera    (2021-07-08 19:44:06)
1.000.000.000
Fondo emprender</t>
        </r>
      </text>
    </comment>
  </commentList>
</comments>
</file>

<file path=xl/sharedStrings.xml><?xml version="1.0" encoding="utf-8"?>
<sst xmlns="http://schemas.openxmlformats.org/spreadsheetml/2006/main" count="442" uniqueCount="198">
  <si>
    <t xml:space="preserve">OBSERVACIONES: </t>
  </si>
  <si>
    <t>E</t>
  </si>
  <si>
    <t>P</t>
  </si>
  <si>
    <t>FIRMA</t>
  </si>
  <si>
    <t>SECRETARIO DESPACHO / GERENTE</t>
  </si>
  <si>
    <t>INDICADORES</t>
  </si>
  <si>
    <t>METAS DE PRODUCTO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</si>
  <si>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</si>
  <si>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</si>
  <si>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</si>
  <si>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</si>
  <si>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</si>
  <si>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</si>
  <si>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</si>
  <si>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</si>
  <si>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</si>
  <si>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</si>
  <si>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</si>
  <si>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</si>
  <si>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</si>
  <si>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FUENTES DE FINANCIACION                             ( EN MILES DE $)</t>
  </si>
  <si>
    <t>COSTO TOTAL ( MILES DE PESOS)</t>
  </si>
  <si>
    <t>CANT.</t>
  </si>
  <si>
    <t>UNIDAD DE MEDIDA</t>
  </si>
  <si>
    <t>PRINCIPALES ACTIVIDADES</t>
  </si>
  <si>
    <t>VALOR</t>
  </si>
  <si>
    <t>OBJETO</t>
  </si>
  <si>
    <t>No</t>
  </si>
  <si>
    <t xml:space="preserve">RELACION DE CONTRATOS Y CONVENIOS </t>
  </si>
  <si>
    <t>SECRETARÍA: DESARROLLO ECONOMICO                          DIRECCIÓN DE EMPRENDIMIENTO, FORTALECIMIENTO EMPRESARIAL Y EMPLEO</t>
  </si>
  <si>
    <t>FECHA DE PROGRAMACION: 01/01/2022</t>
  </si>
  <si>
    <t>Desarrollar y apoyar acciones que impulsen el emprendimiento y la empleabilidad juvenil en el municipio.</t>
  </si>
  <si>
    <t>Numero de campañas realizadas</t>
  </si>
  <si>
    <t>Numero de alianzas generadas</t>
  </si>
  <si>
    <t>Número de acciones desarrolladas o apoyadas</t>
  </si>
  <si>
    <t>Documento preliminar construido</t>
  </si>
  <si>
    <t>Adquirir los bienes, productos e insumos necesarios para el fomento del empleo y de la agencia pública de empleo</t>
  </si>
  <si>
    <t>Numero de adquisiciones</t>
  </si>
  <si>
    <t>META DE RESULTADO: Disminuir en un 2% la tasa de informalidad en el municipio.</t>
  </si>
  <si>
    <t>Número de políticas públicas actualizadas</t>
  </si>
  <si>
    <t>Número de estrategias de promociòn</t>
  </si>
  <si>
    <t>Número de servicio implementado</t>
  </si>
  <si>
    <t>Campañas de sensibilización realizadas</t>
  </si>
  <si>
    <t>Número de estrategia fortalecida</t>
  </si>
  <si>
    <t>Numero de estrategias</t>
  </si>
  <si>
    <t>NOMBRE: ALBA LUCÍA GARCÍA  SUÁREZ- Secretaria de Desarrollo Económico</t>
  </si>
  <si>
    <t>CODIGO BPPIM: 2020730010048</t>
  </si>
  <si>
    <t xml:space="preserve"> Fortalecer o apoyar  unidades productivas para la re-activación económica del municipio de Ibagué.</t>
  </si>
  <si>
    <t xml:space="preserve"> Apoyar y fortalecer acciones para la formación del capital humano y fortalecimiento empresarial para emprendedores y empresarios en el municipio de ibagué</t>
  </si>
  <si>
    <t>Adquirir logística y otros relacionados para el desarrollo de iniciativas empresariales.</t>
  </si>
  <si>
    <t>Construir el documento preliminar de la estructura de la politica pública de desarrollo económico como  etapa de la formulacion de la politica publica.</t>
  </si>
  <si>
    <t>Promover el  otorgamiento de  microcreditos a empresarios en el municipio de ibague</t>
  </si>
  <si>
    <t>Generar alianzas y estrategias para el acceso a créditos y microcredito.</t>
  </si>
  <si>
    <t>Brindar asistencia técnica, acompañamiento y apoyo a las micro, pequeñas y medianas empresas en proceso de ciencia, tecnología e innovación para la internacionalización del municipio.</t>
  </si>
  <si>
    <t>Implementar estrategias de internacionalización en el municipio de ibagué.</t>
  </si>
  <si>
    <t xml:space="preserve">Diseñar, desarrollar, implementar o apoyar estrategias de asistencia técnica, capacitación, fomento y acelaración para unidades productivas del municipio de ibague; </t>
  </si>
  <si>
    <t xml:space="preserve">participar o realizar  eventos y/o actividades comerciales que fortalezcan la comercializacion o visibilizacion de losempresarios o emprededores. 
</t>
  </si>
  <si>
    <t>Gestionar y apoyar alianzas estratégicas para la reactivación de la zona franca del municipio de ibagué.</t>
  </si>
  <si>
    <t xml:space="preserve"> Realizar procesos de gestión y logística para la reactivación de la zona franca</t>
  </si>
  <si>
    <t>prestar apoyo para el fomento,  promoción o creación  de negocios verdes</t>
  </si>
  <si>
    <t>PRESTAR ASISTENCIA TÉCNICA Y FORTALECER CON CAPITAL SEMILLA A UNIDADES PRODUCTIVAS DEL MUNICIPIO DE IBAGUÉ.</t>
  </si>
  <si>
    <t>GESTIONAR ALIANZAS QUE PERMITAN FORTALECER EL TEJIDO EMPRESARIAL CON LA ENTREGA DE CAPITAL SEMILLA.</t>
  </si>
  <si>
    <t xml:space="preserve"> socializar con los actores del mercado la estrategia Ibagué nocturno</t>
  </si>
  <si>
    <t>Desarrollar  la estrategia Ibagué nocturno.</t>
  </si>
  <si>
    <t>APOYAR, FORMULAR E IMPLEMENTAR PROCESOS DE GESTIÓN DE LA INFORMACIÓN.</t>
  </si>
  <si>
    <t>Numero de unidades productivas fortalecidas o apoyadas</t>
  </si>
  <si>
    <t>Numero de empresarios o emprendedores fortalecido</t>
  </si>
  <si>
    <t>Numero de empresarios o emprendedores fortalecidos</t>
  </si>
  <si>
    <t>Numeros de centros de emprendimiento apoyados o implementados</t>
  </si>
  <si>
    <t>Numero de creditos otorgados</t>
  </si>
  <si>
    <t>Numero de mypimes o unidades productivas beneficiadas</t>
  </si>
  <si>
    <t>Numero de estrategias implementadas</t>
  </si>
  <si>
    <t xml:space="preserve">Número de eventos </t>
  </si>
  <si>
    <t>Numero de misiones</t>
  </si>
  <si>
    <t>Numero de alianzas estrategicas gestionadas</t>
  </si>
  <si>
    <t>Numero de procesos realizados</t>
  </si>
  <si>
    <t>Numero de negocios verdes creados o fomentados</t>
  </si>
  <si>
    <t>Numero de alianzas</t>
  </si>
  <si>
    <t>Numero de unidades productivas apoyadas con capital semilla</t>
  </si>
  <si>
    <t>Numero de socializaciones.</t>
  </si>
  <si>
    <t>Numero de estrategias desarrolladas</t>
  </si>
  <si>
    <t>Numeros de procesos de gestion de la informacion diseñados</t>
  </si>
  <si>
    <t>Número de unidades productivas beneficiadas</t>
  </si>
  <si>
    <t>Número de políticas públicas reformuladas</t>
  </si>
  <si>
    <t>Número de CECOS diseñados e implementados</t>
  </si>
  <si>
    <t xml:space="preserve">Planes de negocio financiados </t>
  </si>
  <si>
    <t>Número de mipymes /o unidades productivas beneficiadas</t>
  </si>
  <si>
    <t>Numero de participaciones</t>
  </si>
  <si>
    <t>Zona franca gestionada</t>
  </si>
  <si>
    <t xml:space="preserve">Nuevos negocios verdes </t>
  </si>
  <si>
    <t>Número de industrias o creativas promovidas</t>
  </si>
  <si>
    <t xml:space="preserve">Número de emprendedores y empresarios </t>
  </si>
  <si>
    <t>Número de estrategias</t>
  </si>
  <si>
    <t>Número de beneficiarios</t>
  </si>
  <si>
    <t>Sistemas diseñados e implementados</t>
  </si>
  <si>
    <t>SECRETARÍA: DESARROLLO ECONOMICO                          DIRECCIÓN DE TURISMO</t>
  </si>
  <si>
    <t>Garantizar el servicio de auditoría y asistencia técnica en calidad y
sostenibilidad.</t>
  </si>
  <si>
    <t>Realizar procesos de sensibilización, divulgación y promoción de
estrategias y campañas de prevención.</t>
  </si>
  <si>
    <t>Brindar asistencia técnica y capacitación a los actores de la cadena de valor turística, para el fortalecimiento de los servicios y productos turísticos.</t>
  </si>
  <si>
    <t>Numero de servicios de auditoria garantizado</t>
  </si>
  <si>
    <t>Numero de actores beneficiados</t>
  </si>
  <si>
    <t>META DE RESULTADO: Incrementar el Índice de Competitividad Turística</t>
  </si>
  <si>
    <t>Numero de ferias estructuradas</t>
  </si>
  <si>
    <t>Número de estrategia implementada</t>
  </si>
  <si>
    <t>Sistema de Información turística implementado</t>
  </si>
  <si>
    <t>Número destinos turísticos recertificados</t>
  </si>
  <si>
    <t>Número de rutas turísticas   fortalecidas</t>
  </si>
  <si>
    <t xml:space="preserve">Campañas realizadas </t>
  </si>
  <si>
    <t>Numero de beneficiarios</t>
  </si>
  <si>
    <t xml:space="preserve">NOMBRE: María del Pilar Girado- Directora de Turismo. </t>
  </si>
  <si>
    <t xml:space="preserve">Numero de ferias y/o eventos acompañados. </t>
  </si>
  <si>
    <t xml:space="preserve"> Adquirir los servicios, productos y elementos que se requieran para la promoción y marketing del municipio.</t>
  </si>
  <si>
    <t>Implementar el sistema de información, seguimiento y posicionamiento, a través de los medios digitales y tecnológicos que se requieran.</t>
  </si>
  <si>
    <t>Dotar y adecuar puntos de información turística, con equipos, elementos, materiales y otros relacionados.</t>
  </si>
  <si>
    <t xml:space="preserve">Numero de puntos de información turisticos dotados. </t>
  </si>
  <si>
    <t>Numero de productos adquiridos y/o fortalecidos</t>
  </si>
  <si>
    <t>Numero de asistencias tecnicas brindadas.</t>
  </si>
  <si>
    <t>Brindar asistencia técnica y capacitación a los actores de turismo.</t>
  </si>
  <si>
    <t>Diseñar y desarrollar estrategias de promoción y divulgación turística, para fomentar el posicionamiento de productos y destino turístico.</t>
  </si>
  <si>
    <t>Numero de estrategias diseñadas y/o desarrolladas.</t>
  </si>
  <si>
    <t>Numero de sensibilizaciones</t>
  </si>
  <si>
    <t>Realizar Acompañamiento y seguimiento técnico, jurídico y financiero.</t>
  </si>
  <si>
    <t>Numero de acompañamientos realizados.</t>
  </si>
  <si>
    <t>Numero de seguimiento y/o posicionamientos apoyados.</t>
  </si>
  <si>
    <t>Realizar ruedas de negocios, ferias y eventos comerciales, con el fin de dar a conocer y posicionar los servicios y productos turísticos.</t>
  </si>
  <si>
    <t>Numero de asistencias tecnicas y/o capacitaciones brindadas.</t>
  </si>
  <si>
    <t>FECHA DE  SEGUIMIENTO: 31 de marzo del 2022</t>
  </si>
  <si>
    <t>NOMBRE: Harol Lopera Rodriguez- Director de emprendimiento, fortalecimiento empresarial y empleo.</t>
  </si>
  <si>
    <t>Construcción del plan de trabajo de los  centros de economía colaborativa y de emprendimiento</t>
  </si>
  <si>
    <t>Diseñar, desarrollar, implementar, apoyar y/o participar en la realización de ruedas de negocios, actividades y/o  misiones comerciales.</t>
  </si>
  <si>
    <t>Numero de alianzas generadas.</t>
  </si>
  <si>
    <t>Gestionar alianzas con entidades  para el desarrollo de industrias creativas o de economía naranja en el municipio de Ibagué.</t>
  </si>
  <si>
    <t>Gestionar y/o consolidar alianzas estratégicas o procesos para el jalonamiento de recursos.</t>
  </si>
  <si>
    <t>Generar alianzas y/o estrategias para la formalización empresarial en el municipio de Ibagué</t>
  </si>
  <si>
    <t>Numero de instrumentos diseñados</t>
  </si>
  <si>
    <t>Apoyar la estrategia de promoción de inversión en el municipio</t>
  </si>
  <si>
    <t>Número de estrategias de promociòn de inversion apoyadas</t>
  </si>
  <si>
    <t>Realizar un proceso de alistamiento para la adquisición de  una bolsa logística para los servicios, productos, asistencia tecnica, capacitación, acompañamiento , para la producción, coordinación, promoción y participación en ferias y festivales.</t>
  </si>
  <si>
    <t xml:space="preserve">Diseño de los instrumentos de la politica pública de empleo digno y trabajo decente para su actualización  </t>
  </si>
  <si>
    <t>Realizar campañas de sensibilización, promoción y divulgación de igualdad salarial.</t>
  </si>
  <si>
    <t>Articular con entidades competentes por medio de campañas o estrategias el otorgamiento de beneficios a la formalización</t>
  </si>
  <si>
    <t xml:space="preserve"> Desarrollar acciones de fortalecimiento de habilidades blandas a jovenes  para la generación de empleo en el municipio </t>
  </si>
  <si>
    <t>Numero de acciones desarrolladas</t>
  </si>
  <si>
    <t xml:space="preserve">Diseño de los instrumentos de la politica pública del vendedor informal para su formulación  </t>
  </si>
  <si>
    <t>Promover las certificaciones de competencias laborales a trabajadores a traves de alianzas y/o convocatorias.</t>
  </si>
  <si>
    <r>
      <rPr>
        <b/>
        <sz val="11"/>
        <rFont val="Arial"/>
        <family val="2"/>
      </rPr>
      <t>PROCESO:</t>
    </r>
    <r>
      <rPr>
        <sz val="11"/>
        <rFont val="Arial"/>
        <family val="2"/>
      </rPr>
      <t xml:space="preserve"> PLANEACION ESTRATEGICA Y TERRITORIAL</t>
    </r>
  </si>
  <si>
    <r>
      <t xml:space="preserve">Codigo: </t>
    </r>
    <r>
      <rPr>
        <sz val="11"/>
        <rFont val="Arial"/>
        <family val="2"/>
      </rPr>
      <t>FOR-08-PRO-PET-01</t>
    </r>
  </si>
  <si>
    <r>
      <t>Version:</t>
    </r>
    <r>
      <rPr>
        <sz val="11"/>
        <rFont val="Arial"/>
        <family val="2"/>
      </rPr>
      <t xml:space="preserve"> 01</t>
    </r>
  </si>
  <si>
    <r>
      <rPr>
        <b/>
        <sz val="11"/>
        <rFont val="Arial"/>
        <family val="2"/>
      </rPr>
      <t>FORMATO:</t>
    </r>
    <r>
      <rPr>
        <sz val="11"/>
        <rFont val="Arial"/>
        <family val="2"/>
      </rPr>
      <t xml:space="preserve"> PLAN DE ACCION</t>
    </r>
  </si>
  <si>
    <r>
      <t xml:space="preserve">Fecha: </t>
    </r>
    <r>
      <rPr>
        <sz val="11"/>
        <rFont val="Arial"/>
        <family val="2"/>
      </rPr>
      <t>31/08/2017</t>
    </r>
  </si>
  <si>
    <r>
      <t xml:space="preserve">Pagina: </t>
    </r>
    <r>
      <rPr>
        <sz val="11"/>
        <rFont val="Arial"/>
        <family val="2"/>
      </rPr>
      <t>1 de  1</t>
    </r>
  </si>
  <si>
    <r>
      <t xml:space="preserve">DIMENSION:  </t>
    </r>
    <r>
      <rPr>
        <sz val="11"/>
        <rFont val="Arial"/>
        <family val="2"/>
      </rPr>
      <t>IBAGUÉ ECONÓMICA Y PRODUCTIVA</t>
    </r>
  </si>
  <si>
    <r>
      <t xml:space="preserve">Objetivo:  </t>
    </r>
    <r>
      <rPr>
        <sz val="11"/>
        <rFont val="Arial"/>
        <family val="2"/>
      </rPr>
      <t xml:space="preserve">Mejorar la Competitividad y Sostenibilidad de los actores y productos turísticos del municipio de ibagué. </t>
    </r>
  </si>
  <si>
    <r>
      <t xml:space="preserve">SECTOR: </t>
    </r>
    <r>
      <rPr>
        <sz val="11"/>
        <rFont val="Arial"/>
        <family val="2"/>
      </rPr>
      <t>REACTIVANDO NUESTRA ECONOMIA</t>
    </r>
  </si>
  <si>
    <r>
      <t xml:space="preserve">PROGRAMA: </t>
    </r>
    <r>
      <rPr>
        <sz val="11"/>
        <rFont val="Arial"/>
        <family val="2"/>
      </rPr>
      <t xml:space="preserve"> PRODUCTIVIDAD Y COMPETITIVIDAD DE LAS EMPRESAS COLOMBIANAS</t>
    </r>
  </si>
  <si>
    <r>
      <t xml:space="preserve">NOMBRE  DEL PROYECTO POAI: </t>
    </r>
    <r>
      <rPr>
        <sz val="11"/>
        <rFont val="Arial"/>
        <family val="2"/>
      </rPr>
      <t>Apoyo y fortalecimiento a los prestadores de servicios y al producto turístico del municipio de Ibagué</t>
    </r>
  </si>
  <si>
    <r>
      <t xml:space="preserve">CODIGO BPPIM: </t>
    </r>
    <r>
      <rPr>
        <sz val="11"/>
        <rFont val="Arial"/>
        <family val="2"/>
      </rPr>
      <t>2020730010049</t>
    </r>
  </si>
  <si>
    <r>
      <t xml:space="preserve">CODIGO PRESUPUESTAL: </t>
    </r>
    <r>
      <rPr>
        <sz val="11"/>
        <rFont val="Arial"/>
        <family val="2"/>
      </rPr>
      <t>220305901261</t>
    </r>
    <r>
      <rPr>
        <b/>
        <sz val="11"/>
        <rFont val="Arial"/>
        <family val="2"/>
      </rPr>
      <t xml:space="preserve">           RUBRO: APOYO Y FORTALECIMIENTO A LOS PRESTADORES DE SERVICIOS Y AL PRODUCTO TURISTICO DEL MUNICIPIO. </t>
    </r>
  </si>
  <si>
    <r>
      <t>PROG</t>
    </r>
    <r>
      <rPr>
        <b/>
        <sz val="11"/>
        <rFont val="Arial"/>
        <family val="2"/>
      </rPr>
      <t xml:space="preserve">  EJEC</t>
    </r>
  </si>
  <si>
    <r>
      <rPr>
        <b/>
        <sz val="11"/>
        <color theme="1"/>
        <rFont val="Arial"/>
        <family val="2"/>
      </rPr>
      <t>META DE PRODUCTO No. 1</t>
    </r>
    <r>
      <rPr>
        <sz val="11"/>
        <color theme="1"/>
        <rFont val="Arial"/>
        <family val="2"/>
      </rPr>
      <t>:  Estructurar y Participar de manera virtual y/o presencial en 12 ferias y/o festivales locales, nacionales e internacionales.</t>
    </r>
  </si>
  <si>
    <r>
      <rPr>
        <b/>
        <sz val="11"/>
        <color theme="1"/>
        <rFont val="Arial"/>
        <family val="2"/>
      </rPr>
      <t>META DE PRODUCTO No. 2</t>
    </r>
    <r>
      <rPr>
        <sz val="11"/>
        <color theme="1"/>
        <rFont val="Arial"/>
        <family val="2"/>
      </rPr>
      <t xml:space="preserve">:  Implementar una estrategia de promeción y marketing digital </t>
    </r>
  </si>
  <si>
    <r>
      <rPr>
        <b/>
        <sz val="11"/>
        <color theme="1"/>
        <rFont val="Arial"/>
        <family val="2"/>
      </rPr>
      <t>META DE PRODUCTO No. 3</t>
    </r>
    <r>
      <rPr>
        <sz val="11"/>
        <color theme="1"/>
        <rFont val="Arial"/>
        <family val="2"/>
      </rPr>
      <t>:  Implementar el sistema de informacion turistica de Ibague</t>
    </r>
  </si>
  <si>
    <r>
      <rPr>
        <b/>
        <sz val="11"/>
        <color theme="1"/>
        <rFont val="Arial"/>
        <family val="2"/>
      </rPr>
      <t>META DE PRODUCTO No. 4</t>
    </r>
    <r>
      <rPr>
        <sz val="11"/>
        <color theme="1"/>
        <rFont val="Arial"/>
        <family val="2"/>
      </rPr>
      <t xml:space="preserve">:  Recertificación de destino turístico </t>
    </r>
  </si>
  <si>
    <r>
      <rPr>
        <b/>
        <sz val="11"/>
        <color theme="1"/>
        <rFont val="Arial"/>
        <family val="2"/>
      </rPr>
      <t>META DE PRODUCTO No. 5</t>
    </r>
    <r>
      <rPr>
        <sz val="11"/>
        <color theme="1"/>
        <rFont val="Arial"/>
        <family val="2"/>
      </rPr>
      <t>:  Fortalecer 2 rutas turísticas existentes</t>
    </r>
  </si>
  <si>
    <r>
      <rPr>
        <b/>
        <sz val="11"/>
        <color theme="1"/>
        <rFont val="Arial"/>
        <family val="2"/>
      </rPr>
      <t xml:space="preserve">META DE PRODUCTO No. 6 </t>
    </r>
    <r>
      <rPr>
        <sz val="11"/>
        <color theme="1"/>
        <rFont val="Arial"/>
        <family val="2"/>
      </rPr>
      <t>Realizar 4 Campañas de turismo responsable que involucre prevención de explotación sexual, comercial en niños, niñas y adolescentes</t>
    </r>
  </si>
  <si>
    <r>
      <rPr>
        <b/>
        <sz val="11"/>
        <color theme="1"/>
        <rFont val="Arial"/>
        <family val="2"/>
      </rPr>
      <t xml:space="preserve">META DE PRODUCTO No. 7 </t>
    </r>
    <r>
      <rPr>
        <sz val="11"/>
        <color theme="1"/>
        <rFont val="Arial"/>
        <family val="2"/>
      </rPr>
      <t xml:space="preserve"> Capacitar 500 actores del sector turismo.</t>
    </r>
  </si>
  <si>
    <r>
      <t xml:space="preserve">Objetivo:  </t>
    </r>
    <r>
      <rPr>
        <sz val="11"/>
        <rFont val="Arial"/>
        <family val="2"/>
      </rPr>
      <t>Fortalecimiento a los procesos y condiciones económicas de los sectores productivos.</t>
    </r>
  </si>
  <si>
    <r>
      <t xml:space="preserve">NOMBRE  DEL PROYECTO POAI: </t>
    </r>
    <r>
      <rPr>
        <sz val="11"/>
        <rFont val="Arial"/>
        <family val="2"/>
      </rPr>
      <t>Apoyo AL MEJORAMIENTO Y FORTALECIMIENTO DE POLÍTICAS, PROCESOS Y CONDICIONES ECONÓMICAS Y/O COMPETITIVAS PARA LOS SECTORES PRODUCTIVOS EN EL MUNICIPIO DE   Ibagué</t>
    </r>
  </si>
  <si>
    <r>
      <t xml:space="preserve">CODIGO PRESUPUESTAL: </t>
    </r>
    <r>
      <rPr>
        <sz val="11"/>
        <rFont val="Arial"/>
        <family val="2"/>
      </rPr>
      <t>220305901262</t>
    </r>
    <r>
      <rPr>
        <b/>
        <sz val="11"/>
        <rFont val="Arial"/>
        <family val="2"/>
      </rPr>
      <t xml:space="preserve">          RUBRO: APOYO AL DISEÑO , DESARROLLO E IMPLEMENTACIÒN DE ESTRATEGIAS Y PROGRAMAS PARA EL MEJORAMIENTO DE LAS CONDICIONES ECONOMICAS , RODUCTIVA Y COMPETITIVAS EN EL MUNICIPIO DE IBAGUÈ.
</t>
    </r>
  </si>
  <si>
    <r>
      <rPr>
        <b/>
        <sz val="11"/>
        <color theme="1"/>
        <rFont val="Arial"/>
        <family val="2"/>
      </rPr>
      <t xml:space="preserve">META DE PRODUCTO No. 1: </t>
    </r>
    <r>
      <rPr>
        <sz val="11"/>
        <color theme="1"/>
        <rFont val="Arial"/>
        <family val="2"/>
      </rPr>
      <t xml:space="preserve"> Implementar el programa de reactivación económica y generación de ingresos Ibagué vibra (con prioridad para la población vulnerable, en condición de pobreza y pobreza extrema entre otros)</t>
    </r>
  </si>
  <si>
    <r>
      <rPr>
        <b/>
        <sz val="11"/>
        <color theme="1"/>
        <rFont val="Arial"/>
        <family val="2"/>
      </rPr>
      <t>META DE PRODUCTO No. 2:</t>
    </r>
    <r>
      <rPr>
        <sz val="11"/>
        <color theme="1"/>
        <rFont val="Arial"/>
        <family val="2"/>
      </rPr>
      <t xml:space="preserve"> Reformular la política pública de desarrollo económico</t>
    </r>
  </si>
  <si>
    <r>
      <rPr>
        <b/>
        <sz val="11"/>
        <color theme="1"/>
        <rFont val="Arial"/>
        <family val="2"/>
      </rPr>
      <t xml:space="preserve">META DE PRODUCTO No. 3: </t>
    </r>
    <r>
      <rPr>
        <sz val="11"/>
        <color theme="1"/>
        <rFont val="Arial"/>
        <family val="2"/>
      </rPr>
      <t xml:space="preserve">IDiseñar e implementar los "CECOS" centros de economía colaborativa y  de emprendimiento </t>
    </r>
  </si>
  <si>
    <r>
      <rPr>
        <b/>
        <sz val="11"/>
        <color theme="1"/>
        <rFont val="Arial"/>
        <family val="2"/>
      </rPr>
      <t>META DE PRODUCTO No. 4:</t>
    </r>
    <r>
      <rPr>
        <sz val="11"/>
        <color theme="1"/>
        <rFont val="Arial"/>
        <family val="2"/>
      </rPr>
      <t xml:space="preserve"> Promover 600 microcréditos a famiempresas y microempresas beneficiadas de actividades de promoción empresarial</t>
    </r>
  </si>
  <si>
    <r>
      <rPr>
        <b/>
        <sz val="11"/>
        <color theme="1"/>
        <rFont val="Arial"/>
        <family val="2"/>
      </rPr>
      <t>META DE PRODUCTO No. 5</t>
    </r>
    <r>
      <rPr>
        <sz val="11"/>
        <color theme="1"/>
        <rFont val="Arial"/>
        <family val="2"/>
      </rPr>
      <t xml:space="preserve">:  Brindar asistencia técnica a 100 mipymes y/o unidades productivas para el proceso de internacionalización </t>
    </r>
  </si>
  <si>
    <r>
      <rPr>
        <b/>
        <sz val="11"/>
        <color theme="1"/>
        <rFont val="Arial"/>
        <family val="2"/>
      </rPr>
      <t>META DE PRODUCTO No. 6</t>
    </r>
    <r>
      <rPr>
        <sz val="11"/>
        <color theme="1"/>
        <rFont val="Arial"/>
        <family val="2"/>
      </rPr>
      <t>: Brindar asistencia técnica a 400  micro, pequeñas y medianas empresas</t>
    </r>
  </si>
  <si>
    <r>
      <rPr>
        <b/>
        <sz val="11"/>
        <color theme="1"/>
        <rFont val="Arial"/>
        <family val="2"/>
      </rPr>
      <t>META DE PRODUCTO No. 7</t>
    </r>
    <r>
      <rPr>
        <sz val="11"/>
        <color theme="1"/>
        <rFont val="Arial"/>
        <family val="2"/>
      </rPr>
      <t xml:space="preserve"> Realizar y/o  participar en  20 eventos comerciales  con uso de tecnologías</t>
    </r>
  </si>
  <si>
    <r>
      <t xml:space="preserve">META DE PRODUCTO No. 8  </t>
    </r>
    <r>
      <rPr>
        <sz val="11"/>
        <rFont val="Arial"/>
        <family val="2"/>
      </rPr>
      <t xml:space="preserve">Participar en 4 misiones comerciales de carácter nacional y/o internacional </t>
    </r>
  </si>
  <si>
    <r>
      <rPr>
        <b/>
        <sz val="11"/>
        <color theme="1"/>
        <rFont val="Arial"/>
        <family val="2"/>
      </rPr>
      <t xml:space="preserve">META DE PRODUCTO No. 9 </t>
    </r>
    <r>
      <rPr>
        <sz val="11"/>
        <color theme="1"/>
        <rFont val="Arial"/>
        <family val="2"/>
      </rPr>
      <t>Gestionar la reactivación de la zona franca de Ibagué</t>
    </r>
  </si>
  <si>
    <r>
      <rPr>
        <b/>
        <sz val="11"/>
        <color theme="1"/>
        <rFont val="Arial"/>
        <family val="2"/>
      </rPr>
      <t xml:space="preserve">META DE PRODUCTO No. 10 </t>
    </r>
    <r>
      <rPr>
        <sz val="11"/>
        <color theme="1"/>
        <rFont val="Arial"/>
        <family val="2"/>
      </rPr>
      <t xml:space="preserve"> Fomentar la creación de 8  nuevos negocios  verdes</t>
    </r>
  </si>
  <si>
    <r>
      <rPr>
        <b/>
        <sz val="11"/>
        <color theme="1"/>
        <rFont val="Arial"/>
        <family val="2"/>
      </rPr>
      <t>META DE PRODUCTO No. 11</t>
    </r>
    <r>
      <rPr>
        <sz val="11"/>
        <color theme="1"/>
        <rFont val="Arial"/>
        <family val="2"/>
      </rPr>
      <t xml:space="preserve"> Promover el desarrollo de 40 industrias o ideas creativas pertenecientes a la economía naranja</t>
    </r>
  </si>
  <si>
    <r>
      <rPr>
        <b/>
        <sz val="11"/>
        <color theme="1"/>
        <rFont val="Arial"/>
        <family val="2"/>
      </rPr>
      <t>META DE PRODUCTO No. 12</t>
    </r>
    <r>
      <rPr>
        <sz val="11"/>
        <color theme="1"/>
        <rFont val="Arial"/>
        <family val="2"/>
      </rPr>
      <t xml:space="preserve"> Beneficiar a emprendedores y empresarios formales de la región con recursos de capital semilla </t>
    </r>
  </si>
  <si>
    <r>
      <rPr>
        <b/>
        <sz val="11"/>
        <color theme="1"/>
        <rFont val="Arial"/>
        <family val="2"/>
      </rPr>
      <t>META DE PRODUCTO No. 13</t>
    </r>
    <r>
      <rPr>
        <sz val="11"/>
        <color theme="1"/>
        <rFont val="Arial"/>
        <family val="2"/>
      </rPr>
      <t xml:space="preserve"> Diseñar una estrategia “Ibagué Nocturno” con el propósito de Dinamizar la economía o reactivar el comercio en la ciudad de Ibagué</t>
    </r>
  </si>
  <si>
    <r>
      <rPr>
        <b/>
        <sz val="11"/>
        <color theme="1"/>
        <rFont val="Arial"/>
        <family val="2"/>
      </rPr>
      <t>META DE PRODUCTO No. 14</t>
    </r>
    <r>
      <rPr>
        <sz val="11"/>
        <color theme="1"/>
        <rFont val="Arial"/>
        <family val="2"/>
      </rPr>
      <t xml:space="preserve"> Brindar asistencia técnica y/o capacitaciones a 200 Vendedores Informales en estrategias de comercialización</t>
    </r>
  </si>
  <si>
    <r>
      <rPr>
        <b/>
        <sz val="11"/>
        <color theme="1"/>
        <rFont val="Arial"/>
        <family val="2"/>
      </rPr>
      <t xml:space="preserve">META DE PRODUCTO No. 15  </t>
    </r>
    <r>
      <rPr>
        <sz val="11"/>
        <color theme="1"/>
        <rFont val="Arial"/>
        <family val="2"/>
      </rPr>
      <t>Diseñar e implementar un sistema de registro empresarial para la focalización de beneficios</t>
    </r>
  </si>
  <si>
    <r>
      <t xml:space="preserve">Objetivos: </t>
    </r>
    <r>
      <rPr>
        <sz val="11"/>
        <rFont val="Arial"/>
        <family val="2"/>
      </rPr>
      <t>Fortalecer la promoción económica y del mercado laboral en el municipio de Ibagué</t>
    </r>
  </si>
  <si>
    <r>
      <t xml:space="preserve">NOMBRE  DEL PROYECTO POAI: </t>
    </r>
    <r>
      <rPr>
        <sz val="11"/>
        <rFont val="Arial"/>
        <family val="2"/>
      </rPr>
      <t>Apoyo a  la promoción de inversiones y al fortalecimiento económico y laboral en el municipio de   Ibagué</t>
    </r>
  </si>
  <si>
    <r>
      <t xml:space="preserve">CODIGO BPPIM: </t>
    </r>
    <r>
      <rPr>
        <sz val="11"/>
        <rFont val="Arial"/>
        <family val="2"/>
      </rPr>
      <t>2020730010047</t>
    </r>
  </si>
  <si>
    <r>
      <t xml:space="preserve">CODIGO PRESUPUESTAL: </t>
    </r>
    <r>
      <rPr>
        <sz val="11"/>
        <rFont val="Arial"/>
        <family val="2"/>
      </rPr>
      <t>220305901263</t>
    </r>
    <r>
      <rPr>
        <b/>
        <sz val="11"/>
        <rFont val="Arial"/>
        <family val="2"/>
      </rPr>
      <t xml:space="preserve">           RUBRO: APOYO A LA PROMOCIÒN DE INVERSIONES Y AL FORTALECIMIENTO ECONOMICO Y LABORAL EN EL MUNICIPIO DE IBAGUÈ</t>
    </r>
  </si>
  <si>
    <r>
      <rPr>
        <b/>
        <sz val="11"/>
        <color theme="1"/>
        <rFont val="Arial"/>
        <family val="2"/>
      </rPr>
      <t>META DE PRODUCTO No. 1</t>
    </r>
    <r>
      <rPr>
        <sz val="11"/>
        <color theme="1"/>
        <rFont val="Arial"/>
        <family val="2"/>
      </rPr>
      <t>:  Actualizar  la política pública de empleo y trabajo decente del municipio de Ibagué</t>
    </r>
  </si>
  <si>
    <r>
      <rPr>
        <b/>
        <sz val="11"/>
        <color theme="1"/>
        <rFont val="Arial"/>
        <family val="2"/>
      </rPr>
      <t>META DE PRODUCTO No. 2</t>
    </r>
    <r>
      <rPr>
        <sz val="11"/>
        <color theme="1"/>
        <rFont val="Arial"/>
        <family val="2"/>
      </rPr>
      <t xml:space="preserve">: Generar e Implementar una Estrategia para la Promoción de Inversión en el Municipio. </t>
    </r>
  </si>
  <si>
    <r>
      <rPr>
        <b/>
        <sz val="11"/>
        <color theme="1"/>
        <rFont val="Arial"/>
        <family val="2"/>
      </rPr>
      <t>META DE PRODUCTO No. 3</t>
    </r>
    <r>
      <rPr>
        <sz val="11"/>
        <color theme="1"/>
        <rFont val="Arial"/>
        <family val="2"/>
      </rPr>
      <t>: Implementar un servicio de gestión para la colocación de empleo</t>
    </r>
  </si>
  <si>
    <r>
      <rPr>
        <b/>
        <sz val="11"/>
        <color theme="1"/>
        <rFont val="Arial"/>
        <family val="2"/>
      </rPr>
      <t>META DE PRODUCTO No. 4</t>
    </r>
    <r>
      <rPr>
        <sz val="11"/>
        <color theme="1"/>
        <rFont val="Arial"/>
        <family val="2"/>
      </rPr>
      <t>:  Realizar 8 campañas de sensibilización para promover la igualdad salarial</t>
    </r>
  </si>
  <si>
    <r>
      <rPr>
        <b/>
        <sz val="11"/>
        <color theme="1"/>
        <rFont val="Arial"/>
        <family val="2"/>
      </rPr>
      <t>META DE PRODUCTO No. 5</t>
    </r>
    <r>
      <rPr>
        <sz val="11"/>
        <color theme="1"/>
        <rFont val="Arial"/>
        <family val="2"/>
      </rPr>
      <t xml:space="preserve">:  Realizar 8 campañas de sensibilización para promover la formalización empresarial </t>
    </r>
  </si>
  <si>
    <r>
      <rPr>
        <b/>
        <sz val="11"/>
        <color theme="1"/>
        <rFont val="Arial"/>
        <family val="2"/>
      </rPr>
      <t>META DE PRODUCTO No. 6</t>
    </r>
    <r>
      <rPr>
        <sz val="11"/>
        <color theme="1"/>
        <rFont val="Arial"/>
        <family val="2"/>
      </rPr>
      <t>:  formular e implementar una estrategia para la promoción del empleo juvenil</t>
    </r>
  </si>
  <si>
    <r>
      <rPr>
        <b/>
        <sz val="11"/>
        <color theme="1"/>
        <rFont val="Arial"/>
        <family val="2"/>
      </rPr>
      <t>META DE PRODUCTO No. 7:</t>
    </r>
    <r>
      <rPr>
        <sz val="11"/>
        <color theme="1"/>
        <rFont val="Arial"/>
        <family val="2"/>
      </rPr>
      <t xml:space="preserve"> Formular e implementar una política pública del vendedor informal de Ibagué</t>
    </r>
  </si>
  <si>
    <r>
      <rPr>
        <b/>
        <sz val="11"/>
        <color theme="1"/>
        <rFont val="Arial"/>
        <family val="2"/>
      </rPr>
      <t>META DE PRODUCTO No. 8:</t>
    </r>
    <r>
      <rPr>
        <sz val="11"/>
        <color theme="1"/>
        <rFont val="Arial"/>
        <family val="2"/>
      </rPr>
      <t xml:space="preserve">  Establecer alianzas con instituciones para promover la certificación por competencias laborales a 400 trabajadores .</t>
    </r>
  </si>
  <si>
    <t xml:space="preserve">COSTO TOTAL </t>
  </si>
  <si>
    <t xml:space="preserve">FUENTES DE FINANCIACION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</si>
</sst>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_ &quot;$&quot;\ * #,##0_ ;_ &quot;$&quot;\ * \-#,##0_ ;_ &quot;$&quot;\ * &quot;-&quot;??_ ;_ @_ "/>
    <numFmt numFmtId="170" formatCode="_ * #,##0.00_ ;_ * \-#,##0.00_ ;_ * &quot;-&quot;??_ ;_ @_ "/>
    <numFmt numFmtId="171" formatCode="_-&quot;$&quot;\ * #,##0.00_-;\-&quot;$&quot;\ * #,##0.00_-;_-&quot;$&quot;\ * &quot;-&quot;??_-;_-@"/>
    <numFmt numFmtId="172" formatCode="_-* #,##0_-;\-* #,##0_-;_-* &quot;-&quot;??_-;_-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8C8C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8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93">
    <xf numFmtId="0" fontId="0" fillId="0" borderId="0" xfId="0"/>
    <xf numFmtId="0" fontId="5" fillId="0" borderId="0" xfId="1" applyFont="1" applyAlignment="1"/>
    <xf numFmtId="0" fontId="4" fillId="0" borderId="0" xfId="1" applyFont="1"/>
    <xf numFmtId="2" fontId="5" fillId="0" borderId="0" xfId="1" applyNumberFormat="1" applyFont="1" applyBorder="1" applyAlignment="1" applyProtection="1">
      <alignment vertical="center"/>
    </xf>
    <xf numFmtId="0" fontId="4" fillId="0" borderId="0" xfId="1" applyFont="1" applyBorder="1"/>
    <xf numFmtId="10" fontId="4" fillId="0" borderId="1" xfId="2" applyNumberFormat="1" applyFont="1" applyBorder="1"/>
    <xf numFmtId="0" fontId="4" fillId="0" borderId="1" xfId="1" applyFont="1" applyFill="1" applyBorder="1" applyAlignment="1">
      <alignment horizontal="center" vertical="center"/>
    </xf>
    <xf numFmtId="2" fontId="4" fillId="0" borderId="0" xfId="1" applyNumberFormat="1" applyFont="1" applyBorder="1" applyAlignment="1" applyProtection="1">
      <alignment vertical="center" wrapText="1"/>
    </xf>
    <xf numFmtId="165" fontId="4" fillId="0" borderId="0" xfId="3" applyFont="1" applyBorder="1" applyAlignment="1" applyProtection="1">
      <alignment vertical="center"/>
    </xf>
    <xf numFmtId="2" fontId="4" fillId="0" borderId="0" xfId="1" applyNumberFormat="1" applyFont="1" applyBorder="1"/>
    <xf numFmtId="165" fontId="4" fillId="0" borderId="0" xfId="3" applyFont="1" applyBorder="1"/>
    <xf numFmtId="164" fontId="4" fillId="0" borderId="0" xfId="1" applyNumberFormat="1" applyFont="1" applyBorder="1"/>
    <xf numFmtId="3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0" borderId="0" xfId="1" applyNumberFormat="1" applyFont="1" applyBorder="1" applyAlignment="1" applyProtection="1">
      <alignment vertical="center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horizontal="left" wrapText="1"/>
    </xf>
    <xf numFmtId="10" fontId="5" fillId="0" borderId="1" xfId="2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171" fontId="3" fillId="4" borderId="16" xfId="0" applyNumberFormat="1" applyFont="1" applyFill="1" applyBorder="1" applyAlignment="1">
      <alignment horizontal="center" vertical="center" wrapText="1"/>
    </xf>
    <xf numFmtId="172" fontId="3" fillId="2" borderId="16" xfId="0" applyNumberFormat="1" applyFont="1" applyFill="1" applyBorder="1" applyAlignment="1">
      <alignment horizontal="center" vertical="center" wrapText="1"/>
    </xf>
    <xf numFmtId="171" fontId="3" fillId="2" borderId="16" xfId="0" applyNumberFormat="1" applyFont="1" applyFill="1" applyBorder="1" applyAlignment="1">
      <alignment horizontal="center" vertical="center" wrapText="1"/>
    </xf>
    <xf numFmtId="171" fontId="4" fillId="2" borderId="16" xfId="0" applyNumberFormat="1" applyFont="1" applyFill="1" applyBorder="1" applyAlignment="1">
      <alignment horizontal="center" vertical="center" wrapText="1"/>
    </xf>
    <xf numFmtId="44" fontId="5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 applyProtection="1">
      <alignment vertical="center"/>
    </xf>
    <xf numFmtId="2" fontId="4" fillId="0" borderId="1" xfId="2" applyNumberFormat="1" applyFont="1" applyBorder="1" applyAlignment="1" applyProtection="1">
      <alignment vertical="center"/>
    </xf>
    <xf numFmtId="165" fontId="4" fillId="0" borderId="0" xfId="1" applyNumberFormat="1" applyFont="1" applyBorder="1"/>
    <xf numFmtId="171" fontId="4" fillId="4" borderId="1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71" fontId="3" fillId="2" borderId="1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1" fontId="3" fillId="2" borderId="1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71" fontId="3" fillId="4" borderId="18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44" fontId="5" fillId="2" borderId="1" xfId="5" applyFont="1" applyFill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4" fontId="4" fillId="0" borderId="0" xfId="5" applyFont="1"/>
    <xf numFmtId="10" fontId="4" fillId="0" borderId="0" xfId="2" applyNumberFormat="1" applyFont="1" applyBorder="1"/>
    <xf numFmtId="9" fontId="4" fillId="0" borderId="0" xfId="6" applyFont="1" applyBorder="1"/>
    <xf numFmtId="10" fontId="4" fillId="0" borderId="0" xfId="2" applyNumberFormat="1" applyFont="1"/>
    <xf numFmtId="9" fontId="4" fillId="0" borderId="0" xfId="6" applyFont="1"/>
    <xf numFmtId="0" fontId="3" fillId="0" borderId="0" xfId="0" applyFont="1"/>
    <xf numFmtId="0" fontId="5" fillId="2" borderId="0" xfId="1" applyFont="1" applyFill="1" applyAlignment="1"/>
    <xf numFmtId="0" fontId="4" fillId="2" borderId="0" xfId="1" applyFont="1" applyFill="1"/>
    <xf numFmtId="2" fontId="5" fillId="2" borderId="0" xfId="1" applyNumberFormat="1" applyFont="1" applyFill="1" applyBorder="1" applyAlignment="1" applyProtection="1">
      <alignment vertical="center"/>
    </xf>
    <xf numFmtId="0" fontId="4" fillId="2" borderId="0" xfId="1" applyFont="1" applyFill="1" applyBorder="1"/>
    <xf numFmtId="2" fontId="5" fillId="2" borderId="1" xfId="1" applyNumberFormat="1" applyFont="1" applyFill="1" applyBorder="1" applyAlignment="1" applyProtection="1">
      <alignment horizontal="center" vertical="center"/>
    </xf>
    <xf numFmtId="2" fontId="5" fillId="2" borderId="0" xfId="1" applyNumberFormat="1" applyFont="1" applyFill="1" applyBorder="1" applyAlignment="1" applyProtection="1">
      <alignment horizontal="center" vertical="center" wrapText="1"/>
    </xf>
    <xf numFmtId="10" fontId="4" fillId="2" borderId="1" xfId="2" applyNumberFormat="1" applyFont="1" applyFill="1" applyBorder="1"/>
    <xf numFmtId="2" fontId="5" fillId="2" borderId="0" xfId="1" applyNumberFormat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>
      <alignment horizontal="center"/>
    </xf>
    <xf numFmtId="2" fontId="4" fillId="2" borderId="0" xfId="1" applyNumberFormat="1" applyFont="1" applyFill="1" applyBorder="1" applyAlignment="1" applyProtection="1">
      <alignment vertical="center" wrapText="1"/>
    </xf>
    <xf numFmtId="165" fontId="4" fillId="2" borderId="0" xfId="3" applyFont="1" applyFill="1" applyBorder="1" applyAlignment="1" applyProtection="1">
      <alignment vertical="center"/>
    </xf>
    <xf numFmtId="2" fontId="4" fillId="2" borderId="0" xfId="1" applyNumberFormat="1" applyFont="1" applyFill="1" applyBorder="1"/>
    <xf numFmtId="165" fontId="4" fillId="2" borderId="0" xfId="3" applyFont="1" applyFill="1" applyBorder="1"/>
    <xf numFmtId="164" fontId="4" fillId="2" borderId="0" xfId="1" applyNumberFormat="1" applyFont="1" applyFill="1" applyBorder="1"/>
    <xf numFmtId="2" fontId="4" fillId="2" borderId="0" xfId="1" applyNumberFormat="1" applyFont="1" applyFill="1" applyBorder="1" applyAlignment="1" applyProtection="1">
      <alignment vertical="center"/>
    </xf>
    <xf numFmtId="2" fontId="4" fillId="2" borderId="0" xfId="1" applyNumberFormat="1" applyFont="1" applyFill="1" applyBorder="1" applyAlignment="1" applyProtection="1">
      <alignment horizontal="left" vertical="center" wrapText="1"/>
    </xf>
    <xf numFmtId="0" fontId="4" fillId="2" borderId="0" xfId="1" applyFont="1" applyFill="1" applyBorder="1" applyAlignment="1">
      <alignment wrapText="1"/>
    </xf>
    <xf numFmtId="0" fontId="4" fillId="2" borderId="0" xfId="1" applyFont="1" applyFill="1" applyBorder="1" applyAlignment="1">
      <alignment horizontal="left" wrapText="1"/>
    </xf>
    <xf numFmtId="0" fontId="5" fillId="2" borderId="1" xfId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4" fontId="5" fillId="2" borderId="1" xfId="1" applyNumberFormat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 applyProtection="1">
      <alignment horizontal="left" vertical="top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44" fontId="3" fillId="2" borderId="18" xfId="5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 applyProtection="1">
      <alignment vertical="center"/>
    </xf>
    <xf numFmtId="2" fontId="4" fillId="2" borderId="1" xfId="2" applyNumberFormat="1" applyFont="1" applyFill="1" applyBorder="1" applyAlignment="1" applyProtection="1">
      <alignment vertical="center"/>
    </xf>
    <xf numFmtId="165" fontId="4" fillId="2" borderId="0" xfId="1" applyNumberFormat="1" applyFont="1" applyFill="1" applyBorder="1"/>
    <xf numFmtId="0" fontId="3" fillId="2" borderId="20" xfId="0" applyFont="1" applyFill="1" applyBorder="1" applyAlignment="1">
      <alignment horizontal="center" vertical="center" wrapText="1"/>
    </xf>
    <xf numFmtId="44" fontId="3" fillId="2" borderId="18" xfId="5" applyFont="1" applyFill="1" applyBorder="1" applyAlignment="1">
      <alignment horizontal="right" vertical="center" wrapText="1"/>
    </xf>
    <xf numFmtId="171" fontId="3" fillId="2" borderId="18" xfId="0" applyNumberFormat="1" applyFont="1" applyFill="1" applyBorder="1" applyAlignment="1">
      <alignment horizontal="right" vertical="center" wrapText="1"/>
    </xf>
    <xf numFmtId="10" fontId="4" fillId="2" borderId="1" xfId="2" applyNumberFormat="1" applyFont="1" applyFill="1" applyBorder="1" applyAlignment="1" applyProtection="1">
      <alignment vertical="center"/>
    </xf>
    <xf numFmtId="0" fontId="4" fillId="2" borderId="9" xfId="1" applyFont="1" applyFill="1" applyBorder="1"/>
    <xf numFmtId="44" fontId="4" fillId="2" borderId="0" xfId="5" applyFont="1" applyFill="1" applyBorder="1" applyAlignment="1">
      <alignment horizontal="left" vertical="center"/>
    </xf>
    <xf numFmtId="168" fontId="4" fillId="2" borderId="0" xfId="1" applyNumberFormat="1" applyFont="1" applyFill="1" applyBorder="1" applyProtection="1"/>
    <xf numFmtId="2" fontId="4" fillId="2" borderId="0" xfId="1" applyNumberFormat="1" applyFont="1" applyFill="1" applyBorder="1" applyProtection="1"/>
    <xf numFmtId="10" fontId="4" fillId="2" borderId="0" xfId="2" applyNumberFormat="1" applyFont="1" applyFill="1" applyBorder="1" applyProtection="1"/>
    <xf numFmtId="9" fontId="4" fillId="2" borderId="0" xfId="6" applyFont="1" applyFill="1" applyBorder="1" applyProtection="1"/>
    <xf numFmtId="39" fontId="4" fillId="2" borderId="8" xfId="1" applyNumberFormat="1" applyFont="1" applyFill="1" applyBorder="1" applyProtection="1"/>
    <xf numFmtId="39" fontId="4" fillId="2" borderId="0" xfId="1" applyNumberFormat="1" applyFont="1" applyFill="1" applyBorder="1" applyProtection="1"/>
    <xf numFmtId="168" fontId="5" fillId="2" borderId="13" xfId="1" applyNumberFormat="1" applyFont="1" applyFill="1" applyBorder="1" applyAlignment="1" applyProtection="1">
      <alignment vertical="center"/>
    </xf>
    <xf numFmtId="168" fontId="5" fillId="2" borderId="11" xfId="1" applyNumberFormat="1" applyFont="1" applyFill="1" applyBorder="1" applyAlignment="1" applyProtection="1">
      <alignment vertical="top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44" fontId="4" fillId="2" borderId="0" xfId="5" applyFont="1" applyFill="1"/>
    <xf numFmtId="10" fontId="4" fillId="2" borderId="0" xfId="2" applyNumberFormat="1" applyFont="1" applyFill="1" applyBorder="1"/>
    <xf numFmtId="9" fontId="4" fillId="2" borderId="0" xfId="6" applyFont="1" applyFill="1" applyBorder="1"/>
    <xf numFmtId="10" fontId="4" fillId="2" borderId="0" xfId="2" applyNumberFormat="1" applyFont="1" applyFill="1"/>
    <xf numFmtId="9" fontId="4" fillId="2" borderId="0" xfId="6" applyFont="1" applyFill="1"/>
    <xf numFmtId="0" fontId="3" fillId="2" borderId="0" xfId="0" applyFont="1" applyFill="1"/>
    <xf numFmtId="171" fontId="3" fillId="2" borderId="21" xfId="0" applyNumberFormat="1" applyFont="1" applyFill="1" applyBorder="1" applyAlignment="1">
      <alignment vertical="center" wrapText="1"/>
    </xf>
    <xf numFmtId="171" fontId="3" fillId="2" borderId="1" xfId="0" applyNumberFormat="1" applyFont="1" applyFill="1" applyBorder="1" applyAlignment="1">
      <alignment vertical="center" wrapText="1"/>
    </xf>
    <xf numFmtId="10" fontId="4" fillId="2" borderId="1" xfId="2" applyNumberFormat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44" fontId="3" fillId="6" borderId="1" xfId="5" applyFont="1" applyFill="1" applyBorder="1" applyAlignment="1">
      <alignment vertical="center" wrapText="1"/>
    </xf>
    <xf numFmtId="44" fontId="3" fillId="2" borderId="1" xfId="5" applyFont="1" applyFill="1" applyBorder="1" applyAlignment="1">
      <alignment vertical="center" wrapText="1"/>
    </xf>
    <xf numFmtId="171" fontId="3" fillId="2" borderId="16" xfId="0" applyNumberFormat="1" applyFont="1" applyFill="1" applyBorder="1" applyAlignment="1">
      <alignment horizontal="right" vertical="center" wrapText="1"/>
    </xf>
    <xf numFmtId="44" fontId="3" fillId="2" borderId="16" xfId="5" applyFont="1" applyFill="1" applyBorder="1" applyAlignment="1">
      <alignment horizontal="right" vertical="center" wrapText="1"/>
    </xf>
    <xf numFmtId="171" fontId="3" fillId="2" borderId="18" xfId="0" applyNumberFormat="1" applyFont="1" applyFill="1" applyBorder="1" applyAlignment="1">
      <alignment horizontal="center" vertical="center" wrapText="1"/>
    </xf>
    <xf numFmtId="171" fontId="3" fillId="2" borderId="17" xfId="0" applyNumberFormat="1" applyFont="1" applyFill="1" applyBorder="1" applyAlignment="1">
      <alignment vertical="center" wrapText="1"/>
    </xf>
    <xf numFmtId="44" fontId="3" fillId="2" borderId="17" xfId="5" applyFont="1" applyFill="1" applyBorder="1" applyAlignment="1">
      <alignment vertical="center" wrapText="1"/>
    </xf>
    <xf numFmtId="44" fontId="3" fillId="2" borderId="18" xfId="5" applyFont="1" applyFill="1" applyBorder="1" applyAlignment="1">
      <alignment vertical="center" wrapText="1"/>
    </xf>
    <xf numFmtId="44" fontId="4" fillId="2" borderId="1" xfId="1" applyNumberFormat="1" applyFont="1" applyFill="1" applyBorder="1" applyAlignment="1">
      <alignment horizontal="center" vertical="center"/>
    </xf>
    <xf numFmtId="171" fontId="3" fillId="2" borderId="1" xfId="0" applyNumberFormat="1" applyFont="1" applyFill="1" applyBorder="1" applyAlignment="1">
      <alignment horizontal="right" vertical="center" wrapText="1"/>
    </xf>
    <xf numFmtId="171" fontId="3" fillId="2" borderId="20" xfId="0" applyNumberFormat="1" applyFont="1" applyFill="1" applyBorder="1" applyAlignment="1">
      <alignment horizontal="right" vertical="center" wrapText="1"/>
    </xf>
    <xf numFmtId="171" fontId="4" fillId="7" borderId="18" xfId="0" applyNumberFormat="1" applyFont="1" applyFill="1" applyBorder="1" applyAlignment="1">
      <alignment horizontal="right" vertical="center" wrapText="1"/>
    </xf>
    <xf numFmtId="44" fontId="4" fillId="2" borderId="18" xfId="5" applyFont="1" applyFill="1" applyBorder="1" applyAlignment="1">
      <alignment horizontal="right" vertical="center" wrapText="1"/>
    </xf>
    <xf numFmtId="44" fontId="4" fillId="2" borderId="1" xfId="5" applyFont="1" applyFill="1" applyBorder="1" applyAlignment="1" applyProtection="1">
      <alignment vertical="center"/>
    </xf>
    <xf numFmtId="44" fontId="4" fillId="2" borderId="1" xfId="5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/>
    </xf>
    <xf numFmtId="2" fontId="5" fillId="2" borderId="40" xfId="1" applyNumberFormat="1" applyFont="1" applyFill="1" applyBorder="1" applyAlignment="1" applyProtection="1">
      <alignment horizontal="center" vertical="center"/>
    </xf>
    <xf numFmtId="0" fontId="4" fillId="2" borderId="41" xfId="1" applyFont="1" applyFill="1" applyBorder="1"/>
    <xf numFmtId="166" fontId="4" fillId="2" borderId="40" xfId="1" applyNumberFormat="1" applyFont="1" applyFill="1" applyBorder="1" applyAlignment="1">
      <alignment horizontal="center" vertical="center" wrapText="1"/>
    </xf>
    <xf numFmtId="0" fontId="4" fillId="2" borderId="43" xfId="1" applyFont="1" applyFill="1" applyBorder="1" applyAlignment="1">
      <alignment horizontal="center" vertical="center"/>
    </xf>
    <xf numFmtId="169" fontId="4" fillId="2" borderId="50" xfId="3" applyNumberFormat="1" applyFont="1" applyFill="1" applyBorder="1" applyAlignment="1">
      <alignment horizontal="center" vertical="center"/>
    </xf>
    <xf numFmtId="44" fontId="4" fillId="2" borderId="52" xfId="5" applyFont="1" applyFill="1" applyBorder="1" applyAlignment="1">
      <alignment horizontal="center" vertical="center" wrapText="1"/>
    </xf>
    <xf numFmtId="44" fontId="4" fillId="2" borderId="52" xfId="1" applyNumberFormat="1" applyFont="1" applyFill="1" applyBorder="1" applyAlignment="1">
      <alignment horizontal="center" vertical="center"/>
    </xf>
    <xf numFmtId="0" fontId="4" fillId="2" borderId="52" xfId="1" applyFont="1" applyFill="1" applyBorder="1" applyAlignment="1">
      <alignment horizontal="center" vertical="center"/>
    </xf>
    <xf numFmtId="10" fontId="4" fillId="2" borderId="52" xfId="2" applyNumberFormat="1" applyFont="1" applyFill="1" applyBorder="1" applyAlignment="1">
      <alignment horizontal="center" vertical="center"/>
    </xf>
    <xf numFmtId="44" fontId="4" fillId="2" borderId="43" xfId="5" applyFont="1" applyFill="1" applyBorder="1" applyAlignment="1" applyProtection="1">
      <alignment vertical="center"/>
    </xf>
    <xf numFmtId="44" fontId="4" fillId="2" borderId="43" xfId="1" applyNumberFormat="1" applyFont="1" applyFill="1" applyBorder="1" applyAlignment="1">
      <alignment horizontal="center" vertical="center"/>
    </xf>
    <xf numFmtId="2" fontId="4" fillId="2" borderId="43" xfId="1" applyNumberFormat="1" applyFont="1" applyFill="1" applyBorder="1" applyAlignment="1" applyProtection="1">
      <alignment vertical="center"/>
    </xf>
    <xf numFmtId="2" fontId="4" fillId="2" borderId="43" xfId="2" applyNumberFormat="1" applyFont="1" applyFill="1" applyBorder="1" applyAlignment="1" applyProtection="1">
      <alignment vertical="center"/>
    </xf>
    <xf numFmtId="0" fontId="5" fillId="2" borderId="43" xfId="1" applyFont="1" applyFill="1" applyBorder="1" applyAlignment="1">
      <alignment horizontal="left" vertical="center"/>
    </xf>
    <xf numFmtId="0" fontId="4" fillId="2" borderId="43" xfId="1" applyFont="1" applyFill="1" applyBorder="1" applyAlignment="1">
      <alignment horizontal="center" vertical="center" wrapText="1"/>
    </xf>
    <xf numFmtId="44" fontId="5" fillId="2" borderId="43" xfId="5" applyFont="1" applyFill="1" applyBorder="1" applyAlignment="1">
      <alignment horizontal="center" vertical="center" wrapText="1"/>
    </xf>
    <xf numFmtId="44" fontId="5" fillId="2" borderId="43" xfId="1" applyNumberFormat="1" applyFont="1" applyFill="1" applyBorder="1" applyAlignment="1">
      <alignment horizontal="center" vertical="center"/>
    </xf>
    <xf numFmtId="10" fontId="4" fillId="2" borderId="43" xfId="2" applyNumberFormat="1" applyFont="1" applyFill="1" applyBorder="1" applyAlignment="1" applyProtection="1">
      <alignment vertical="center"/>
    </xf>
    <xf numFmtId="14" fontId="5" fillId="2" borderId="43" xfId="1" applyNumberFormat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/>
    </xf>
    <xf numFmtId="10" fontId="5" fillId="2" borderId="14" xfId="2" applyNumberFormat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2" fontId="4" fillId="0" borderId="0" xfId="1" applyNumberFormat="1" applyFont="1" applyBorder="1" applyAlignment="1" applyProtection="1">
      <alignment horizontal="left" vertical="center" wrapText="1"/>
    </xf>
    <xf numFmtId="2" fontId="5" fillId="0" borderId="0" xfId="1" applyNumberFormat="1" applyFont="1" applyBorder="1" applyAlignment="1" applyProtection="1">
      <alignment horizontal="center" vertical="center" wrapText="1"/>
    </xf>
    <xf numFmtId="2" fontId="5" fillId="0" borderId="1" xfId="1" applyNumberFormat="1" applyFont="1" applyBorder="1" applyAlignment="1" applyProtection="1">
      <alignment horizontal="center" vertical="center"/>
    </xf>
    <xf numFmtId="2" fontId="5" fillId="0" borderId="0" xfId="1" applyNumberFormat="1" applyFont="1" applyBorder="1" applyAlignment="1" applyProtection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2" fontId="4" fillId="0" borderId="0" xfId="1" applyNumberFormat="1" applyFont="1" applyBorder="1" applyAlignment="1" applyProtection="1">
      <alignment horizontal="left" vertical="top" wrapText="1"/>
    </xf>
    <xf numFmtId="0" fontId="5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5" fillId="2" borderId="52" xfId="5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67" fontId="5" fillId="0" borderId="1" xfId="1" applyNumberFormat="1" applyFont="1" applyBorder="1" applyAlignment="1" applyProtection="1">
      <alignment horizontal="left" vertical="top"/>
    </xf>
    <xf numFmtId="0" fontId="5" fillId="0" borderId="1" xfId="1" applyFont="1" applyFill="1" applyBorder="1" applyAlignment="1">
      <alignment horizontal="left" vertical="top"/>
    </xf>
    <xf numFmtId="0" fontId="3" fillId="0" borderId="1" xfId="0" applyFont="1" applyBorder="1"/>
    <xf numFmtId="0" fontId="5" fillId="0" borderId="1" xfId="1" applyFont="1" applyBorder="1" applyAlignment="1">
      <alignment horizontal="left" vertical="top"/>
    </xf>
    <xf numFmtId="0" fontId="5" fillId="0" borderId="1" xfId="1" applyFont="1" applyFill="1" applyBorder="1" applyAlignment="1">
      <alignment horizontal="left" vertical="top" wrapText="1"/>
    </xf>
    <xf numFmtId="9" fontId="4" fillId="0" borderId="14" xfId="6" applyFont="1" applyBorder="1" applyAlignment="1">
      <alignment horizontal="center" vertical="center" wrapText="1"/>
    </xf>
    <xf numFmtId="9" fontId="4" fillId="0" borderId="10" xfId="6" applyFont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4" fillId="2" borderId="18" xfId="0" applyFont="1" applyFill="1" applyBorder="1"/>
    <xf numFmtId="0" fontId="5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14" fontId="4" fillId="0" borderId="14" xfId="1" applyNumberFormat="1" applyFont="1" applyBorder="1" applyAlignment="1">
      <alignment horizontal="center" vertical="center"/>
    </xf>
    <xf numFmtId="14" fontId="4" fillId="0" borderId="10" xfId="1" applyNumberFormat="1" applyFont="1" applyBorder="1" applyAlignment="1">
      <alignment horizontal="center" vertical="center"/>
    </xf>
    <xf numFmtId="14" fontId="4" fillId="0" borderId="14" xfId="1" applyNumberFormat="1" applyFont="1" applyBorder="1" applyAlignment="1">
      <alignment horizontal="center" vertical="center" wrapText="1"/>
    </xf>
    <xf numFmtId="14" fontId="4" fillId="0" borderId="10" xfId="1" applyNumberFormat="1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/>
    <xf numFmtId="0" fontId="5" fillId="0" borderId="1" xfId="1" applyFont="1" applyBorder="1" applyAlignment="1">
      <alignment horizontal="center" vertical="center" wrapText="1"/>
    </xf>
    <xf numFmtId="2" fontId="4" fillId="0" borderId="0" xfId="1" applyNumberFormat="1" applyFont="1" applyBorder="1" applyAlignment="1" applyProtection="1">
      <alignment horizontal="left" vertical="top" wrapText="1"/>
    </xf>
    <xf numFmtId="9" fontId="5" fillId="0" borderId="1" xfId="6" applyFont="1" applyBorder="1" applyAlignment="1">
      <alignment horizontal="center" vertical="center" wrapText="1"/>
    </xf>
    <xf numFmtId="44" fontId="5" fillId="0" borderId="1" xfId="5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2" fontId="4" fillId="0" borderId="0" xfId="1" applyNumberFormat="1" applyFont="1" applyBorder="1" applyAlignment="1" applyProtection="1">
      <alignment horizontal="left" vertical="center" wrapText="1"/>
    </xf>
    <xf numFmtId="2" fontId="4" fillId="0" borderId="13" xfId="1" applyNumberFormat="1" applyFont="1" applyBorder="1" applyAlignment="1" applyProtection="1">
      <alignment horizontal="left" vertical="center" wrapText="1"/>
    </xf>
    <xf numFmtId="2" fontId="4" fillId="0" borderId="12" xfId="1" applyNumberFormat="1" applyFont="1" applyBorder="1" applyAlignment="1" applyProtection="1">
      <alignment horizontal="left" vertical="center" wrapText="1"/>
    </xf>
    <xf numFmtId="2" fontId="4" fillId="0" borderId="11" xfId="1" applyNumberFormat="1" applyFont="1" applyBorder="1" applyAlignment="1" applyProtection="1">
      <alignment horizontal="left" vertical="center" wrapText="1"/>
    </xf>
    <xf numFmtId="2" fontId="5" fillId="0" borderId="0" xfId="1" applyNumberFormat="1" applyFont="1" applyBorder="1" applyAlignment="1" applyProtection="1">
      <alignment horizontal="center" vertical="center" wrapText="1"/>
    </xf>
    <xf numFmtId="2" fontId="5" fillId="0" borderId="1" xfId="1" applyNumberFormat="1" applyFont="1" applyBorder="1" applyAlignment="1" applyProtection="1">
      <alignment horizontal="center" vertical="center"/>
    </xf>
    <xf numFmtId="10" fontId="4" fillId="0" borderId="13" xfId="2" applyNumberFormat="1" applyFont="1" applyBorder="1" applyAlignment="1">
      <alignment horizontal="center"/>
    </xf>
    <xf numFmtId="10" fontId="4" fillId="0" borderId="12" xfId="2" applyNumberFormat="1" applyFont="1" applyBorder="1" applyAlignment="1">
      <alignment horizontal="center"/>
    </xf>
    <xf numFmtId="10" fontId="4" fillId="0" borderId="11" xfId="2" applyNumberFormat="1" applyFont="1" applyBorder="1" applyAlignment="1">
      <alignment horizontal="center"/>
    </xf>
    <xf numFmtId="2" fontId="5" fillId="0" borderId="0" xfId="1" applyNumberFormat="1" applyFont="1" applyBorder="1" applyAlignment="1" applyProtection="1">
      <alignment horizontal="center" vertical="center"/>
    </xf>
    <xf numFmtId="0" fontId="5" fillId="0" borderId="13" xfId="1" applyFont="1" applyBorder="1" applyAlignment="1">
      <alignment horizontal="left"/>
    </xf>
    <xf numFmtId="0" fontId="5" fillId="0" borderId="12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5" fillId="0" borderId="7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2" fontId="5" fillId="0" borderId="13" xfId="1" applyNumberFormat="1" applyFont="1" applyBorder="1" applyAlignment="1" applyProtection="1">
      <alignment horizontal="center" vertical="center" wrapText="1"/>
    </xf>
    <xf numFmtId="2" fontId="5" fillId="0" borderId="12" xfId="1" applyNumberFormat="1" applyFont="1" applyBorder="1" applyAlignment="1" applyProtection="1">
      <alignment horizontal="center" vertical="center" wrapText="1"/>
    </xf>
    <xf numFmtId="2" fontId="4" fillId="0" borderId="13" xfId="1" applyNumberFormat="1" applyFont="1" applyBorder="1" applyAlignment="1" applyProtection="1">
      <alignment horizontal="center" vertical="center" wrapText="1"/>
    </xf>
    <xf numFmtId="2" fontId="4" fillId="0" borderId="12" xfId="1" applyNumberFormat="1" applyFont="1" applyBorder="1" applyAlignment="1" applyProtection="1">
      <alignment horizontal="center" vertical="center" wrapText="1"/>
    </xf>
    <xf numFmtId="2" fontId="4" fillId="0" borderId="11" xfId="1" applyNumberFormat="1" applyFont="1" applyBorder="1" applyAlignment="1" applyProtection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/>
    <xf numFmtId="0" fontId="4" fillId="2" borderId="23" xfId="0" applyFont="1" applyFill="1" applyBorder="1"/>
    <xf numFmtId="0" fontId="4" fillId="2" borderId="24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5" fillId="2" borderId="1" xfId="1" applyFont="1" applyFill="1" applyBorder="1" applyAlignment="1">
      <alignment horizontal="left" vertical="top"/>
    </xf>
    <xf numFmtId="0" fontId="3" fillId="2" borderId="1" xfId="0" applyFont="1" applyFill="1" applyBorder="1"/>
    <xf numFmtId="0" fontId="4" fillId="2" borderId="19" xfId="0" applyFont="1" applyFill="1" applyBorder="1"/>
    <xf numFmtId="0" fontId="4" fillId="2" borderId="25" xfId="0" applyFont="1" applyFill="1" applyBorder="1"/>
    <xf numFmtId="0" fontId="4" fillId="2" borderId="32" xfId="0" applyFont="1" applyFill="1" applyBorder="1"/>
    <xf numFmtId="0" fontId="3" fillId="2" borderId="0" xfId="0" applyFont="1" applyFill="1"/>
    <xf numFmtId="0" fontId="4" fillId="2" borderId="26" xfId="0" applyFont="1" applyFill="1" applyBorder="1"/>
    <xf numFmtId="167" fontId="5" fillId="2" borderId="1" xfId="1" applyNumberFormat="1" applyFont="1" applyFill="1" applyBorder="1" applyAlignment="1" applyProtection="1">
      <alignment horizontal="left" vertical="top"/>
    </xf>
    <xf numFmtId="0" fontId="3" fillId="2" borderId="3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1" xfId="1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9" fontId="4" fillId="2" borderId="14" xfId="6" applyFont="1" applyFill="1" applyBorder="1" applyAlignment="1">
      <alignment horizontal="center" vertical="center" wrapText="1"/>
    </xf>
    <xf numFmtId="9" fontId="4" fillId="2" borderId="10" xfId="6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168" fontId="5" fillId="2" borderId="13" xfId="1" applyNumberFormat="1" applyFont="1" applyFill="1" applyBorder="1" applyAlignment="1" applyProtection="1">
      <alignment horizontal="center" vertical="top"/>
    </xf>
    <xf numFmtId="168" fontId="5" fillId="2" borderId="12" xfId="1" applyNumberFormat="1" applyFont="1" applyFill="1" applyBorder="1" applyAlignment="1" applyProtection="1">
      <alignment horizontal="center" vertical="top"/>
    </xf>
    <xf numFmtId="2" fontId="5" fillId="2" borderId="11" xfId="1" applyNumberFormat="1" applyFont="1" applyFill="1" applyBorder="1" applyAlignment="1" applyProtection="1">
      <alignment horizontal="left" vertical="center"/>
    </xf>
    <xf numFmtId="2" fontId="5" fillId="2" borderId="1" xfId="1" applyNumberFormat="1" applyFont="1" applyFill="1" applyBorder="1" applyAlignment="1" applyProtection="1">
      <alignment horizontal="left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9" fontId="5" fillId="2" borderId="14" xfId="6" applyFont="1" applyFill="1" applyBorder="1" applyAlignment="1">
      <alignment horizontal="center" vertical="center" wrapText="1"/>
    </xf>
    <xf numFmtId="9" fontId="5" fillId="2" borderId="10" xfId="6" applyFont="1" applyFill="1" applyBorder="1" applyAlignment="1">
      <alignment horizontal="center" vertical="center" wrapText="1"/>
    </xf>
    <xf numFmtId="9" fontId="5" fillId="2" borderId="14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9" fontId="4" fillId="2" borderId="14" xfId="1" applyNumberFormat="1" applyFont="1" applyFill="1" applyBorder="1" applyAlignment="1">
      <alignment horizontal="center" vertical="center" wrapText="1"/>
    </xf>
    <xf numFmtId="2" fontId="4" fillId="2" borderId="0" xfId="1" applyNumberFormat="1" applyFont="1" applyFill="1" applyBorder="1" applyAlignment="1" applyProtection="1">
      <alignment horizontal="left" vertical="top" wrapText="1"/>
    </xf>
    <xf numFmtId="9" fontId="5" fillId="2" borderId="1" xfId="6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44" fontId="5" fillId="2" borderId="1" xfId="5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2" fontId="4" fillId="2" borderId="0" xfId="1" applyNumberFormat="1" applyFont="1" applyFill="1" applyBorder="1" applyAlignment="1" applyProtection="1">
      <alignment horizontal="left" vertical="center" wrapText="1"/>
    </xf>
    <xf numFmtId="2" fontId="4" fillId="2" borderId="13" xfId="1" applyNumberFormat="1" applyFont="1" applyFill="1" applyBorder="1" applyAlignment="1" applyProtection="1">
      <alignment horizontal="left" vertical="center" wrapText="1"/>
    </xf>
    <xf numFmtId="2" fontId="4" fillId="2" borderId="12" xfId="1" applyNumberFormat="1" applyFont="1" applyFill="1" applyBorder="1" applyAlignment="1" applyProtection="1">
      <alignment horizontal="left" vertical="center" wrapText="1"/>
    </xf>
    <xf numFmtId="2" fontId="4" fillId="2" borderId="11" xfId="1" applyNumberFormat="1" applyFont="1" applyFill="1" applyBorder="1" applyAlignment="1" applyProtection="1">
      <alignment horizontal="left" vertical="center" wrapText="1"/>
    </xf>
    <xf numFmtId="2" fontId="5" fillId="2" borderId="0" xfId="1" applyNumberFormat="1" applyFont="1" applyFill="1" applyBorder="1" applyAlignment="1" applyProtection="1">
      <alignment horizontal="center" vertical="center" wrapText="1"/>
    </xf>
    <xf numFmtId="2" fontId="5" fillId="2" borderId="1" xfId="1" applyNumberFormat="1" applyFont="1" applyFill="1" applyBorder="1" applyAlignment="1" applyProtection="1">
      <alignment horizontal="center" vertical="center"/>
    </xf>
    <xf numFmtId="10" fontId="4" fillId="2" borderId="13" xfId="2" applyNumberFormat="1" applyFont="1" applyFill="1" applyBorder="1" applyAlignment="1">
      <alignment horizontal="center"/>
    </xf>
    <xf numFmtId="10" fontId="4" fillId="2" borderId="12" xfId="2" applyNumberFormat="1" applyFont="1" applyFill="1" applyBorder="1" applyAlignment="1">
      <alignment horizontal="center"/>
    </xf>
    <xf numFmtId="10" fontId="4" fillId="2" borderId="11" xfId="2" applyNumberFormat="1" applyFont="1" applyFill="1" applyBorder="1" applyAlignment="1">
      <alignment horizontal="center"/>
    </xf>
    <xf numFmtId="2" fontId="5" fillId="2" borderId="0" xfId="1" applyNumberFormat="1" applyFont="1" applyFill="1" applyBorder="1" applyAlignment="1" applyProtection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left"/>
    </xf>
    <xf numFmtId="0" fontId="5" fillId="2" borderId="12" xfId="1" applyFont="1" applyFill="1" applyBorder="1" applyAlignment="1">
      <alignment horizontal="left"/>
    </xf>
    <xf numFmtId="0" fontId="5" fillId="2" borderId="11" xfId="1" applyFont="1" applyFill="1" applyBorder="1" applyAlignment="1">
      <alignment horizontal="left"/>
    </xf>
    <xf numFmtId="0" fontId="4" fillId="2" borderId="9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 applyProtection="1">
      <alignment horizontal="center" vertical="center" wrapText="1"/>
    </xf>
    <xf numFmtId="2" fontId="5" fillId="2" borderId="12" xfId="1" applyNumberFormat="1" applyFont="1" applyFill="1" applyBorder="1" applyAlignment="1" applyProtection="1">
      <alignment horizontal="center" vertical="center" wrapText="1"/>
    </xf>
    <xf numFmtId="2" fontId="4" fillId="2" borderId="13" xfId="1" applyNumberFormat="1" applyFont="1" applyFill="1" applyBorder="1" applyAlignment="1" applyProtection="1">
      <alignment horizontal="center" vertical="center" wrapText="1"/>
    </xf>
    <xf numFmtId="2" fontId="4" fillId="2" borderId="12" xfId="1" applyNumberFormat="1" applyFont="1" applyFill="1" applyBorder="1" applyAlignment="1" applyProtection="1">
      <alignment horizontal="center" vertical="center" wrapText="1"/>
    </xf>
    <xf numFmtId="2" fontId="4" fillId="2" borderId="11" xfId="1" applyNumberFormat="1" applyFont="1" applyFill="1" applyBorder="1" applyAlignment="1" applyProtection="1">
      <alignment horizontal="center" vertical="center" wrapText="1"/>
    </xf>
    <xf numFmtId="0" fontId="5" fillId="2" borderId="57" xfId="1" applyFont="1" applyFill="1" applyBorder="1" applyAlignment="1">
      <alignment horizontal="center" vertical="center"/>
    </xf>
    <xf numFmtId="0" fontId="4" fillId="2" borderId="58" xfId="1" applyFont="1" applyFill="1" applyBorder="1" applyAlignment="1">
      <alignment horizontal="center" vertical="center" wrapText="1"/>
    </xf>
    <xf numFmtId="39" fontId="4" fillId="2" borderId="43" xfId="1" applyNumberFormat="1" applyFont="1" applyFill="1" applyBorder="1" applyAlignment="1" applyProtection="1">
      <alignment horizontal="center" vertical="center"/>
    </xf>
    <xf numFmtId="0" fontId="4" fillId="2" borderId="50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 vertical="center" wrapText="1"/>
    </xf>
    <xf numFmtId="0" fontId="5" fillId="2" borderId="51" xfId="1" applyFont="1" applyFill="1" applyBorder="1" applyAlignment="1">
      <alignment horizontal="center" vertical="center"/>
    </xf>
    <xf numFmtId="0" fontId="5" fillId="2" borderId="37" xfId="1" applyFont="1" applyFill="1" applyBorder="1" applyAlignment="1">
      <alignment horizontal="center" vertical="center"/>
    </xf>
    <xf numFmtId="0" fontId="5" fillId="2" borderId="59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 wrapText="1"/>
    </xf>
    <xf numFmtId="0" fontId="5" fillId="2" borderId="52" xfId="1" applyFont="1" applyFill="1" applyBorder="1" applyAlignment="1">
      <alignment horizontal="center" vertical="center" wrapText="1"/>
    </xf>
    <xf numFmtId="44" fontId="5" fillId="2" borderId="52" xfId="5" applyFont="1" applyFill="1" applyBorder="1" applyAlignment="1">
      <alignment horizontal="center" vertical="center" wrapText="1"/>
    </xf>
    <xf numFmtId="44" fontId="5" fillId="2" borderId="14" xfId="5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43" xfId="0" applyFont="1" applyFill="1" applyBorder="1"/>
    <xf numFmtId="0" fontId="3" fillId="2" borderId="52" xfId="0" applyFont="1" applyFill="1" applyBorder="1" applyAlignment="1">
      <alignment horizontal="center" vertical="center" wrapText="1"/>
    </xf>
    <xf numFmtId="0" fontId="5" fillId="2" borderId="42" xfId="1" applyFont="1" applyFill="1" applyBorder="1" applyAlignment="1">
      <alignment horizontal="left" vertical="center" wrapText="1"/>
    </xf>
    <xf numFmtId="0" fontId="5" fillId="2" borderId="43" xfId="1" applyFont="1" applyFill="1" applyBorder="1" applyAlignment="1">
      <alignment horizontal="left" vertical="center" wrapText="1"/>
    </xf>
    <xf numFmtId="2" fontId="4" fillId="2" borderId="47" xfId="1" applyNumberFormat="1" applyFont="1" applyFill="1" applyBorder="1" applyAlignment="1" applyProtection="1">
      <alignment horizontal="left" vertical="center" wrapText="1"/>
    </xf>
    <xf numFmtId="2" fontId="4" fillId="2" borderId="48" xfId="1" applyNumberFormat="1" applyFont="1" applyFill="1" applyBorder="1" applyAlignment="1" applyProtection="1">
      <alignment horizontal="left" vertical="center" wrapText="1"/>
    </xf>
    <xf numFmtId="2" fontId="4" fillId="2" borderId="49" xfId="1" applyNumberFormat="1" applyFont="1" applyFill="1" applyBorder="1" applyAlignment="1" applyProtection="1">
      <alignment horizontal="left" vertical="center" wrapText="1"/>
    </xf>
    <xf numFmtId="0" fontId="5" fillId="2" borderId="52" xfId="1" applyFont="1" applyFill="1" applyBorder="1" applyAlignment="1">
      <alignment horizontal="center"/>
    </xf>
    <xf numFmtId="0" fontId="5" fillId="2" borderId="56" xfId="1" applyFont="1" applyFill="1" applyBorder="1" applyAlignment="1">
      <alignment horizontal="center"/>
    </xf>
    <xf numFmtId="0" fontId="5" fillId="2" borderId="40" xfId="1" applyFont="1" applyFill="1" applyBorder="1" applyAlignment="1">
      <alignment horizontal="center" vertical="center"/>
    </xf>
    <xf numFmtId="0" fontId="5" fillId="2" borderId="60" xfId="1" applyFont="1" applyFill="1" applyBorder="1" applyAlignment="1">
      <alignment horizontal="center" vertical="center"/>
    </xf>
    <xf numFmtId="0" fontId="5" fillId="2" borderId="53" xfId="1" applyFont="1" applyFill="1" applyBorder="1" applyAlignment="1">
      <alignment horizontal="center" vertical="center" wrapText="1"/>
    </xf>
    <xf numFmtId="0" fontId="5" fillId="2" borderId="54" xfId="1" applyFont="1" applyFill="1" applyBorder="1" applyAlignment="1">
      <alignment horizontal="center" vertical="center" wrapText="1"/>
    </xf>
    <xf numFmtId="0" fontId="5" fillId="2" borderId="55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left"/>
    </xf>
    <xf numFmtId="0" fontId="5" fillId="2" borderId="35" xfId="1" applyFont="1" applyFill="1" applyBorder="1" applyAlignment="1">
      <alignment horizontal="left"/>
    </xf>
    <xf numFmtId="0" fontId="5" fillId="2" borderId="36" xfId="1" applyFont="1" applyFill="1" applyBorder="1" applyAlignment="1">
      <alignment horizontal="left"/>
    </xf>
    <xf numFmtId="0" fontId="5" fillId="2" borderId="38" xfId="1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 vertical="center" wrapText="1"/>
    </xf>
    <xf numFmtId="0" fontId="5" fillId="2" borderId="45" xfId="1" applyFont="1" applyFill="1" applyBorder="1" applyAlignment="1">
      <alignment horizontal="center" vertical="center" wrapText="1"/>
    </xf>
    <xf numFmtId="0" fontId="5" fillId="2" borderId="46" xfId="1" applyFont="1" applyFill="1" applyBorder="1" applyAlignment="1">
      <alignment horizontal="center" vertical="center" wrapText="1"/>
    </xf>
    <xf numFmtId="2" fontId="5" fillId="2" borderId="39" xfId="1" applyNumberFormat="1" applyFont="1" applyFill="1" applyBorder="1" applyAlignment="1" applyProtection="1">
      <alignment horizontal="center" vertical="center" wrapText="1"/>
    </xf>
    <xf numFmtId="14" fontId="4" fillId="2" borderId="1" xfId="1" applyNumberFormat="1" applyFont="1" applyFill="1" applyBorder="1" applyAlignment="1">
      <alignment horizontal="center" vertical="center"/>
    </xf>
    <xf numFmtId="14" fontId="4" fillId="2" borderId="43" xfId="1" applyNumberFormat="1" applyFont="1" applyFill="1" applyBorder="1" applyAlignment="1">
      <alignment horizontal="center" vertical="center"/>
    </xf>
    <xf numFmtId="14" fontId="4" fillId="2" borderId="52" xfId="1" applyNumberFormat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14" fontId="4" fillId="2" borderId="43" xfId="1" applyNumberFormat="1" applyFont="1" applyFill="1" applyBorder="1" applyAlignment="1">
      <alignment horizontal="center" vertical="center" wrapText="1"/>
    </xf>
    <xf numFmtId="9" fontId="4" fillId="2" borderId="52" xfId="1" applyNumberFormat="1" applyFont="1" applyFill="1" applyBorder="1" applyAlignment="1">
      <alignment horizontal="center" vertical="center" wrapText="1"/>
    </xf>
    <xf numFmtId="9" fontId="4" fillId="2" borderId="1" xfId="1" applyNumberFormat="1" applyFont="1" applyFill="1" applyBorder="1" applyAlignment="1">
      <alignment horizontal="center" vertical="center" wrapText="1"/>
    </xf>
    <xf numFmtId="9" fontId="4" fillId="2" borderId="43" xfId="1" applyNumberFormat="1" applyFont="1" applyFill="1" applyBorder="1" applyAlignment="1">
      <alignment horizontal="center" vertical="center" wrapText="1"/>
    </xf>
    <xf numFmtId="14" fontId="4" fillId="2" borderId="52" xfId="1" applyNumberFormat="1" applyFont="1" applyFill="1" applyBorder="1" applyAlignment="1">
      <alignment horizontal="center" vertical="center" wrapText="1"/>
    </xf>
    <xf numFmtId="2" fontId="4" fillId="2" borderId="56" xfId="1" applyNumberFormat="1" applyFont="1" applyFill="1" applyBorder="1" applyAlignment="1">
      <alignment horizontal="center" vertical="center" wrapText="1"/>
    </xf>
    <xf numFmtId="2" fontId="4" fillId="2" borderId="40" xfId="1" applyNumberFormat="1" applyFont="1" applyFill="1" applyBorder="1" applyAlignment="1">
      <alignment horizontal="center" vertical="center" wrapText="1"/>
    </xf>
    <xf numFmtId="2" fontId="4" fillId="2" borderId="50" xfId="1" applyNumberFormat="1" applyFont="1" applyFill="1" applyBorder="1" applyAlignment="1">
      <alignment horizontal="center" vertical="center" wrapText="1"/>
    </xf>
    <xf numFmtId="0" fontId="5" fillId="0" borderId="34" xfId="1" applyFont="1" applyBorder="1" applyAlignment="1">
      <alignment horizontal="left"/>
    </xf>
    <xf numFmtId="0" fontId="5" fillId="0" borderId="35" xfId="1" applyFont="1" applyBorder="1" applyAlignment="1">
      <alignment horizontal="left"/>
    </xf>
    <xf numFmtId="0" fontId="5" fillId="0" borderId="36" xfId="1" applyFont="1" applyBorder="1" applyAlignment="1">
      <alignment horizontal="left"/>
    </xf>
    <xf numFmtId="0" fontId="5" fillId="0" borderId="37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2" fontId="5" fillId="0" borderId="39" xfId="1" applyNumberFormat="1" applyFont="1" applyBorder="1" applyAlignment="1" applyProtection="1">
      <alignment horizontal="center" vertical="center" wrapText="1"/>
    </xf>
    <xf numFmtId="2" fontId="5" fillId="0" borderId="40" xfId="1" applyNumberFormat="1" applyFont="1" applyBorder="1" applyAlignment="1" applyProtection="1">
      <alignment horizontal="center" vertical="center"/>
    </xf>
    <xf numFmtId="0" fontId="4" fillId="0" borderId="41" xfId="1" applyFont="1" applyBorder="1"/>
    <xf numFmtId="166" fontId="4" fillId="0" borderId="40" xfId="1" applyNumberFormat="1" applyFont="1" applyFill="1" applyBorder="1" applyAlignment="1">
      <alignment horizontal="center" vertical="center" wrapText="1"/>
    </xf>
    <xf numFmtId="0" fontId="5" fillId="0" borderId="42" xfId="1" applyFont="1" applyBorder="1" applyAlignment="1">
      <alignment horizontal="left" vertical="center" wrapText="1"/>
    </xf>
    <xf numFmtId="0" fontId="5" fillId="0" borderId="43" xfId="1" applyFont="1" applyBorder="1" applyAlignment="1">
      <alignment horizontal="left" vertical="center" wrapText="1"/>
    </xf>
    <xf numFmtId="0" fontId="5" fillId="0" borderId="44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 wrapText="1"/>
    </xf>
    <xf numFmtId="2" fontId="4" fillId="0" borderId="47" xfId="1" applyNumberFormat="1" applyFont="1" applyBorder="1" applyAlignment="1" applyProtection="1">
      <alignment horizontal="left" vertical="center" wrapText="1"/>
    </xf>
    <xf numFmtId="2" fontId="4" fillId="0" borderId="48" xfId="1" applyNumberFormat="1" applyFont="1" applyBorder="1" applyAlignment="1" applyProtection="1">
      <alignment horizontal="left" vertical="center" wrapText="1"/>
    </xf>
    <xf numFmtId="2" fontId="4" fillId="0" borderId="49" xfId="1" applyNumberFormat="1" applyFont="1" applyBorder="1" applyAlignment="1" applyProtection="1">
      <alignment horizontal="left" vertical="center" wrapText="1"/>
    </xf>
    <xf numFmtId="0" fontId="4" fillId="0" borderId="62" xfId="1" applyFont="1" applyBorder="1" applyAlignment="1">
      <alignment horizontal="center"/>
    </xf>
    <xf numFmtId="0" fontId="4" fillId="0" borderId="53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5" fillId="0" borderId="63" xfId="1" applyFont="1" applyBorder="1" applyAlignment="1">
      <alignment horizontal="left"/>
    </xf>
    <xf numFmtId="0" fontId="5" fillId="0" borderId="64" xfId="1" applyFont="1" applyBorder="1" applyAlignment="1">
      <alignment horizontal="left"/>
    </xf>
    <xf numFmtId="0" fontId="4" fillId="0" borderId="53" xfId="1" applyFont="1" applyBorder="1" applyAlignment="1">
      <alignment horizontal="center"/>
    </xf>
    <xf numFmtId="0" fontId="4" fillId="0" borderId="65" xfId="1" applyFont="1" applyBorder="1" applyAlignment="1">
      <alignment horizontal="center"/>
    </xf>
    <xf numFmtId="0" fontId="4" fillId="0" borderId="66" xfId="1" applyFont="1" applyBorder="1" applyAlignment="1">
      <alignment horizontal="center"/>
    </xf>
    <xf numFmtId="0" fontId="4" fillId="0" borderId="41" xfId="1" applyFont="1" applyBorder="1" applyAlignment="1">
      <alignment horizontal="center"/>
    </xf>
    <xf numFmtId="0" fontId="4" fillId="0" borderId="67" xfId="1" applyFont="1" applyBorder="1" applyAlignment="1">
      <alignment horizontal="center"/>
    </xf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5" fillId="0" borderId="47" xfId="1" applyFont="1" applyBorder="1" applyAlignment="1">
      <alignment horizontal="left"/>
    </xf>
    <xf numFmtId="0" fontId="5" fillId="0" borderId="48" xfId="1" applyFont="1" applyBorder="1" applyAlignment="1">
      <alignment horizontal="left"/>
    </xf>
    <xf numFmtId="0" fontId="5" fillId="0" borderId="49" xfId="1" applyFont="1" applyBorder="1" applyAlignment="1">
      <alignment horizontal="left"/>
    </xf>
    <xf numFmtId="0" fontId="4" fillId="0" borderId="44" xfId="1" applyFont="1" applyBorder="1" applyAlignment="1">
      <alignment horizontal="center"/>
    </xf>
    <xf numFmtId="0" fontId="4" fillId="0" borderId="68" xfId="1" applyFont="1" applyBorder="1" applyAlignment="1">
      <alignment horizontal="center"/>
    </xf>
    <xf numFmtId="0" fontId="5" fillId="0" borderId="51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44" fontId="5" fillId="0" borderId="52" xfId="5" applyFont="1" applyBorder="1" applyAlignment="1">
      <alignment horizontal="center" vertical="center" wrapText="1"/>
    </xf>
    <xf numFmtId="0" fontId="5" fillId="0" borderId="53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 wrapText="1"/>
    </xf>
    <xf numFmtId="0" fontId="5" fillId="0" borderId="55" xfId="1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5" fillId="0" borderId="37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 wrapText="1"/>
    </xf>
    <xf numFmtId="44" fontId="5" fillId="0" borderId="43" xfId="5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/>
    </xf>
    <xf numFmtId="10" fontId="5" fillId="0" borderId="43" xfId="2" applyNumberFormat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 wrapText="1"/>
    </xf>
    <xf numFmtId="9" fontId="5" fillId="0" borderId="43" xfId="6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/>
    </xf>
    <xf numFmtId="0" fontId="3" fillId="4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3" fillId="4" borderId="71" xfId="0" applyFont="1" applyFill="1" applyBorder="1" applyAlignment="1">
      <alignment horizontal="center" vertical="center" wrapText="1"/>
    </xf>
    <xf numFmtId="0" fontId="3" fillId="4" borderId="70" xfId="0" applyFont="1" applyFill="1" applyBorder="1" applyAlignment="1">
      <alignment horizontal="center" vertical="center" wrapText="1"/>
    </xf>
    <xf numFmtId="171" fontId="3" fillId="4" borderId="70" xfId="0" applyNumberFormat="1" applyFont="1" applyFill="1" applyBorder="1" applyAlignment="1">
      <alignment vertical="center" wrapText="1"/>
    </xf>
    <xf numFmtId="0" fontId="5" fillId="0" borderId="52" xfId="1" applyFont="1" applyBorder="1" applyAlignment="1">
      <alignment horizontal="center" vertical="center"/>
    </xf>
    <xf numFmtId="10" fontId="5" fillId="0" borderId="52" xfId="2" applyNumberFormat="1" applyFont="1" applyBorder="1" applyAlignment="1">
      <alignment horizontal="center" vertical="center"/>
    </xf>
    <xf numFmtId="14" fontId="4" fillId="0" borderId="72" xfId="1" applyNumberFormat="1" applyFont="1" applyBorder="1" applyAlignment="1">
      <alignment horizontal="center" vertical="center"/>
    </xf>
    <xf numFmtId="14" fontId="4" fillId="0" borderId="72" xfId="1" applyNumberFormat="1" applyFont="1" applyBorder="1" applyAlignment="1">
      <alignment horizontal="center" vertical="center" wrapText="1"/>
    </xf>
    <xf numFmtId="9" fontId="4" fillId="0" borderId="72" xfId="6" applyFont="1" applyBorder="1" applyAlignment="1">
      <alignment horizontal="center" vertical="center" wrapText="1"/>
    </xf>
    <xf numFmtId="0" fontId="4" fillId="2" borderId="74" xfId="0" applyFont="1" applyFill="1" applyBorder="1"/>
    <xf numFmtId="0" fontId="3" fillId="2" borderId="75" xfId="0" applyFont="1" applyFill="1" applyBorder="1" applyAlignment="1">
      <alignment horizontal="center" vertical="center" wrapText="1"/>
    </xf>
    <xf numFmtId="0" fontId="3" fillId="4" borderId="75" xfId="0" applyFont="1" applyFill="1" applyBorder="1" applyAlignment="1">
      <alignment horizontal="center" vertical="center" wrapText="1"/>
    </xf>
    <xf numFmtId="0" fontId="4" fillId="2" borderId="76" xfId="0" applyFont="1" applyFill="1" applyBorder="1"/>
    <xf numFmtId="0" fontId="4" fillId="2" borderId="59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3" fillId="4" borderId="76" xfId="0" applyFont="1" applyFill="1" applyBorder="1" applyAlignment="1">
      <alignment horizontal="center" vertical="center" wrapText="1"/>
    </xf>
    <xf numFmtId="0" fontId="4" fillId="2" borderId="78" xfId="0" applyFont="1" applyFill="1" applyBorder="1"/>
    <xf numFmtId="0" fontId="3" fillId="2" borderId="79" xfId="0" applyFont="1" applyFill="1" applyBorder="1" applyAlignment="1">
      <alignment horizontal="center" vertical="center" wrapText="1"/>
    </xf>
    <xf numFmtId="0" fontId="4" fillId="2" borderId="80" xfId="0" applyFont="1" applyFill="1" applyBorder="1"/>
    <xf numFmtId="0" fontId="3" fillId="5" borderId="79" xfId="0" applyFont="1" applyFill="1" applyBorder="1" applyAlignment="1">
      <alignment horizontal="center" vertical="center" wrapText="1"/>
    </xf>
    <xf numFmtId="171" fontId="4" fillId="4" borderId="79" xfId="0" applyNumberFormat="1" applyFont="1" applyFill="1" applyBorder="1" applyAlignment="1">
      <alignment horizontal="center" vertical="center" wrapText="1"/>
    </xf>
    <xf numFmtId="2" fontId="4" fillId="0" borderId="43" xfId="1" applyNumberFormat="1" applyFont="1" applyBorder="1" applyAlignment="1" applyProtection="1">
      <alignment vertical="center"/>
    </xf>
    <xf numFmtId="2" fontId="4" fillId="0" borderId="43" xfId="2" applyNumberFormat="1" applyFont="1" applyBorder="1" applyAlignment="1" applyProtection="1">
      <alignment vertical="center"/>
    </xf>
    <xf numFmtId="14" fontId="4" fillId="0" borderId="58" xfId="1" applyNumberFormat="1" applyFont="1" applyBorder="1" applyAlignment="1">
      <alignment horizontal="center" vertical="center"/>
    </xf>
    <xf numFmtId="9" fontId="4" fillId="0" borderId="58" xfId="6" applyFont="1" applyBorder="1" applyAlignment="1">
      <alignment horizontal="center" vertical="center" wrapText="1"/>
    </xf>
    <xf numFmtId="2" fontId="4" fillId="0" borderId="73" xfId="1" applyNumberFormat="1" applyFont="1" applyBorder="1" applyAlignment="1">
      <alignment horizontal="center" vertical="center" wrapText="1"/>
    </xf>
    <xf numFmtId="2" fontId="4" fillId="0" borderId="61" xfId="1" applyNumberFormat="1" applyFont="1" applyBorder="1" applyAlignment="1">
      <alignment horizontal="center" vertical="center" wrapText="1"/>
    </xf>
    <xf numFmtId="2" fontId="4" fillId="0" borderId="60" xfId="1" applyNumberFormat="1" applyFont="1" applyBorder="1" applyAlignment="1">
      <alignment horizontal="center" vertical="center" wrapText="1"/>
    </xf>
    <xf numFmtId="2" fontId="4" fillId="0" borderId="81" xfId="1" applyNumberFormat="1" applyFont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/>
    </xf>
    <xf numFmtId="0" fontId="5" fillId="2" borderId="52" xfId="1" applyFont="1" applyFill="1" applyBorder="1" applyAlignment="1">
      <alignment horizontal="left" vertical="center"/>
    </xf>
    <xf numFmtId="0" fontId="4" fillId="2" borderId="72" xfId="1" applyFont="1" applyFill="1" applyBorder="1" applyAlignment="1">
      <alignment horizontal="center" vertical="center" wrapText="1"/>
    </xf>
    <xf numFmtId="0" fontId="4" fillId="2" borderId="52" xfId="1" applyFont="1" applyFill="1" applyBorder="1" applyAlignment="1">
      <alignment horizontal="center" vertical="center" wrapText="1"/>
    </xf>
    <xf numFmtId="2" fontId="4" fillId="0" borderId="52" xfId="1" applyNumberFormat="1" applyFont="1" applyBorder="1" applyAlignment="1" applyProtection="1">
      <alignment vertical="center"/>
    </xf>
    <xf numFmtId="14" fontId="5" fillId="0" borderId="52" xfId="1" applyNumberFormat="1" applyFont="1" applyBorder="1" applyAlignment="1">
      <alignment horizontal="center" vertical="center"/>
    </xf>
    <xf numFmtId="14" fontId="5" fillId="0" borderId="52" xfId="1" applyNumberFormat="1" applyFont="1" applyBorder="1" applyAlignment="1">
      <alignment horizontal="center" vertical="center" wrapText="1"/>
    </xf>
    <xf numFmtId="9" fontId="5" fillId="0" borderId="72" xfId="6" applyFont="1" applyBorder="1" applyAlignment="1">
      <alignment horizontal="center" vertical="center" wrapText="1"/>
    </xf>
    <xf numFmtId="9" fontId="5" fillId="0" borderId="73" xfId="1" applyNumberFormat="1" applyFont="1" applyBorder="1" applyAlignment="1">
      <alignment horizontal="center" vertical="center" wrapText="1"/>
    </xf>
    <xf numFmtId="10" fontId="4" fillId="0" borderId="43" xfId="2" applyNumberFormat="1" applyFont="1" applyBorder="1" applyAlignment="1" applyProtection="1">
      <alignment vertical="center"/>
    </xf>
    <xf numFmtId="14" fontId="5" fillId="0" borderId="43" xfId="1" applyNumberFormat="1" applyFont="1" applyBorder="1" applyAlignment="1">
      <alignment horizontal="center" vertical="center"/>
    </xf>
    <xf numFmtId="14" fontId="5" fillId="0" borderId="43" xfId="1" applyNumberFormat="1" applyFont="1" applyBorder="1" applyAlignment="1">
      <alignment horizontal="center" vertical="center" wrapText="1"/>
    </xf>
    <xf numFmtId="9" fontId="5" fillId="0" borderId="58" xfId="6" applyFont="1" applyBorder="1" applyAlignment="1">
      <alignment horizontal="center" vertical="center" wrapText="1"/>
    </xf>
    <xf numFmtId="0" fontId="5" fillId="0" borderId="81" xfId="1" applyFont="1" applyBorder="1" applyAlignment="1">
      <alignment horizontal="center" vertical="center" wrapText="1"/>
    </xf>
    <xf numFmtId="168" fontId="5" fillId="0" borderId="34" xfId="1" applyNumberFormat="1" applyFont="1" applyBorder="1" applyAlignment="1" applyProtection="1">
      <alignment vertical="center"/>
    </xf>
    <xf numFmtId="0" fontId="5" fillId="0" borderId="63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168" fontId="5" fillId="0" borderId="63" xfId="1" applyNumberFormat="1" applyFont="1" applyBorder="1" applyAlignment="1" applyProtection="1">
      <alignment horizontal="center" vertical="top"/>
    </xf>
    <xf numFmtId="168" fontId="5" fillId="0" borderId="35" xfId="1" applyNumberFormat="1" applyFont="1" applyBorder="1" applyAlignment="1" applyProtection="1">
      <alignment horizontal="center" vertical="top"/>
    </xf>
    <xf numFmtId="168" fontId="5" fillId="0" borderId="64" xfId="1" applyNumberFormat="1" applyFont="1" applyBorder="1" applyAlignment="1" applyProtection="1">
      <alignment vertical="top"/>
    </xf>
    <xf numFmtId="2" fontId="5" fillId="0" borderId="64" xfId="1" applyNumberFormat="1" applyFont="1" applyBorder="1" applyAlignment="1" applyProtection="1">
      <alignment horizontal="left" vertical="center"/>
    </xf>
    <xf numFmtId="2" fontId="5" fillId="0" borderId="52" xfId="1" applyNumberFormat="1" applyFont="1" applyBorder="1" applyAlignment="1" applyProtection="1">
      <alignment horizontal="left" vertical="center"/>
    </xf>
    <xf numFmtId="2" fontId="5" fillId="0" borderId="56" xfId="1" applyNumberFormat="1" applyFont="1" applyBorder="1" applyAlignment="1" applyProtection="1">
      <alignment horizontal="left" vertical="center"/>
    </xf>
    <xf numFmtId="0" fontId="5" fillId="0" borderId="59" xfId="1" applyFont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left" vertical="top" wrapText="1"/>
    </xf>
    <xf numFmtId="0" fontId="5" fillId="0" borderId="66" xfId="1" applyFont="1" applyBorder="1" applyAlignment="1">
      <alignment horizontal="center" vertical="center" wrapText="1"/>
    </xf>
    <xf numFmtId="167" fontId="5" fillId="0" borderId="40" xfId="1" applyNumberFormat="1" applyFont="1" applyBorder="1" applyAlignment="1" applyProtection="1">
      <alignment horizontal="left" vertical="top"/>
    </xf>
    <xf numFmtId="0" fontId="5" fillId="0" borderId="40" xfId="1" applyFont="1" applyBorder="1" applyAlignment="1">
      <alignment horizontal="left" vertical="top"/>
    </xf>
    <xf numFmtId="0" fontId="5" fillId="0" borderId="40" xfId="1" applyFont="1" applyFill="1" applyBorder="1" applyAlignment="1">
      <alignment horizontal="left" vertical="top"/>
    </xf>
    <xf numFmtId="0" fontId="5" fillId="0" borderId="82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38" xfId="1" applyFont="1" applyBorder="1" applyAlignment="1">
      <alignment horizontal="left" vertical="top" wrapText="1"/>
    </xf>
    <xf numFmtId="0" fontId="5" fillId="0" borderId="83" xfId="1" applyFont="1" applyBorder="1" applyAlignment="1">
      <alignment horizontal="left" vertical="top" wrapText="1"/>
    </xf>
    <xf numFmtId="0" fontId="5" fillId="0" borderId="45" xfId="1" applyFont="1" applyBorder="1" applyAlignment="1">
      <alignment horizontal="left" vertical="top" wrapText="1"/>
    </xf>
    <xf numFmtId="0" fontId="5" fillId="0" borderId="68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/>
    </xf>
    <xf numFmtId="0" fontId="5" fillId="0" borderId="12" xfId="1" applyFont="1" applyBorder="1" applyAlignment="1">
      <alignment horizontal="left" vertical="top"/>
    </xf>
    <xf numFmtId="0" fontId="5" fillId="0" borderId="11" xfId="1" applyFont="1" applyBorder="1" applyAlignment="1">
      <alignment horizontal="left" vertical="top"/>
    </xf>
    <xf numFmtId="0" fontId="5" fillId="2" borderId="15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left" vertical="top" wrapText="1"/>
    </xf>
    <xf numFmtId="0" fontId="5" fillId="2" borderId="12" xfId="1" applyFont="1" applyFill="1" applyBorder="1" applyAlignment="1">
      <alignment horizontal="left" vertical="top" wrapText="1"/>
    </xf>
    <xf numFmtId="0" fontId="5" fillId="2" borderId="11" xfId="1" applyFont="1" applyFill="1" applyBorder="1" applyAlignment="1">
      <alignment horizontal="left" vertical="top" wrapText="1"/>
    </xf>
    <xf numFmtId="0" fontId="5" fillId="2" borderId="15" xfId="1" applyFont="1" applyFill="1" applyBorder="1" applyAlignment="1">
      <alignment horizontal="left" vertical="top"/>
    </xf>
    <xf numFmtId="0" fontId="5" fillId="2" borderId="12" xfId="1" applyFont="1" applyFill="1" applyBorder="1" applyAlignment="1">
      <alignment horizontal="left" vertical="top"/>
    </xf>
    <xf numFmtId="0" fontId="5" fillId="2" borderId="11" xfId="1" applyFont="1" applyFill="1" applyBorder="1" applyAlignment="1">
      <alignment horizontal="left" vertical="top"/>
    </xf>
    <xf numFmtId="0" fontId="5" fillId="2" borderId="1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 wrapText="1"/>
    </xf>
    <xf numFmtId="44" fontId="5" fillId="2" borderId="10" xfId="5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/>
    </xf>
    <xf numFmtId="0" fontId="5" fillId="2" borderId="34" xfId="1" applyFont="1" applyFill="1" applyBorder="1" applyAlignment="1">
      <alignment horizontal="left" vertical="center"/>
    </xf>
    <xf numFmtId="0" fontId="5" fillId="2" borderId="35" xfId="1" applyFont="1" applyFill="1" applyBorder="1" applyAlignment="1">
      <alignment horizontal="left" vertical="center"/>
    </xf>
    <xf numFmtId="0" fontId="5" fillId="2" borderId="64" xfId="1" applyFont="1" applyFill="1" applyBorder="1" applyAlignment="1">
      <alignment horizontal="left" vertical="center"/>
    </xf>
    <xf numFmtId="2" fontId="5" fillId="2" borderId="63" xfId="1" applyNumberFormat="1" applyFont="1" applyFill="1" applyBorder="1" applyAlignment="1" applyProtection="1">
      <alignment horizontal="center" vertical="center" wrapText="1"/>
    </xf>
    <xf numFmtId="2" fontId="5" fillId="2" borderId="35" xfId="1" applyNumberFormat="1" applyFont="1" applyFill="1" applyBorder="1" applyAlignment="1" applyProtection="1">
      <alignment horizontal="center" vertical="center" wrapText="1"/>
    </xf>
    <xf numFmtId="2" fontId="5" fillId="2" borderId="36" xfId="1" applyNumberFormat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>
      <alignment horizontal="left" vertical="top" wrapText="1"/>
    </xf>
    <xf numFmtId="0" fontId="5" fillId="2" borderId="6" xfId="1" applyFont="1" applyFill="1" applyBorder="1" applyAlignment="1">
      <alignment horizontal="left" vertical="top" wrapText="1"/>
    </xf>
    <xf numFmtId="0" fontId="5" fillId="2" borderId="5" xfId="1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4" fillId="2" borderId="62" xfId="1" applyFont="1" applyFill="1" applyBorder="1" applyAlignment="1">
      <alignment horizontal="center"/>
    </xf>
    <xf numFmtId="0" fontId="4" fillId="2" borderId="53" xfId="1" applyFont="1" applyFill="1" applyBorder="1" applyAlignment="1">
      <alignment horizontal="center" vertical="center"/>
    </xf>
    <xf numFmtId="0" fontId="4" fillId="2" borderId="54" xfId="1" applyFont="1" applyFill="1" applyBorder="1" applyAlignment="1">
      <alignment horizontal="center" vertical="center"/>
    </xf>
    <xf numFmtId="0" fontId="4" fillId="2" borderId="55" xfId="1" applyFont="1" applyFill="1" applyBorder="1" applyAlignment="1">
      <alignment horizontal="center" vertical="center"/>
    </xf>
    <xf numFmtId="0" fontId="5" fillId="2" borderId="63" xfId="1" applyFont="1" applyFill="1" applyBorder="1" applyAlignment="1">
      <alignment horizontal="left"/>
    </xf>
    <xf numFmtId="0" fontId="5" fillId="2" borderId="64" xfId="1" applyFont="1" applyFill="1" applyBorder="1" applyAlignment="1">
      <alignment horizontal="left"/>
    </xf>
    <xf numFmtId="0" fontId="4" fillId="2" borderId="53" xfId="1" applyFont="1" applyFill="1" applyBorder="1" applyAlignment="1">
      <alignment horizontal="center"/>
    </xf>
    <xf numFmtId="0" fontId="4" fillId="2" borderId="65" xfId="1" applyFont="1" applyFill="1" applyBorder="1" applyAlignment="1">
      <alignment horizontal="center"/>
    </xf>
    <xf numFmtId="0" fontId="4" fillId="2" borderId="66" xfId="1" applyFont="1" applyFill="1" applyBorder="1" applyAlignment="1">
      <alignment horizontal="center"/>
    </xf>
    <xf numFmtId="0" fontId="4" fillId="2" borderId="41" xfId="1" applyFont="1" applyFill="1" applyBorder="1" applyAlignment="1">
      <alignment horizontal="center"/>
    </xf>
    <xf numFmtId="0" fontId="4" fillId="2" borderId="77" xfId="1" applyFont="1" applyFill="1" applyBorder="1" applyAlignment="1">
      <alignment horizontal="center"/>
    </xf>
    <xf numFmtId="0" fontId="4" fillId="2" borderId="8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left"/>
    </xf>
    <xf numFmtId="0" fontId="5" fillId="2" borderId="39" xfId="1" applyFont="1" applyFill="1" applyBorder="1" applyAlignment="1">
      <alignment horizontal="left"/>
    </xf>
    <xf numFmtId="0" fontId="5" fillId="2" borderId="42" xfId="1" applyFont="1" applyFill="1" applyBorder="1" applyAlignment="1">
      <alignment horizontal="center"/>
    </xf>
    <xf numFmtId="0" fontId="5" fillId="2" borderId="47" xfId="1" applyFont="1" applyFill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5" fillId="2" borderId="85" xfId="1" applyFont="1" applyFill="1" applyBorder="1" applyAlignment="1">
      <alignment horizontal="center"/>
    </xf>
    <xf numFmtId="0" fontId="4" fillId="2" borderId="67" xfId="1" applyFont="1" applyFill="1" applyBorder="1" applyAlignment="1">
      <alignment horizontal="center"/>
    </xf>
    <xf numFmtId="0" fontId="4" fillId="2" borderId="44" xfId="1" applyFont="1" applyFill="1" applyBorder="1" applyAlignment="1">
      <alignment horizontal="center" vertical="center"/>
    </xf>
    <xf numFmtId="0" fontId="4" fillId="2" borderId="45" xfId="1" applyFont="1" applyFill="1" applyBorder="1" applyAlignment="1">
      <alignment horizontal="center" vertical="center"/>
    </xf>
    <xf numFmtId="0" fontId="4" fillId="2" borderId="46" xfId="1" applyFont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left"/>
    </xf>
    <xf numFmtId="0" fontId="5" fillId="2" borderId="48" xfId="1" applyFont="1" applyFill="1" applyBorder="1" applyAlignment="1">
      <alignment horizontal="left"/>
    </xf>
    <xf numFmtId="0" fontId="5" fillId="2" borderId="49" xfId="1" applyFont="1" applyFill="1" applyBorder="1" applyAlignment="1">
      <alignment horizontal="left"/>
    </xf>
    <xf numFmtId="0" fontId="4" fillId="2" borderId="44" xfId="1" applyFont="1" applyFill="1" applyBorder="1" applyAlignment="1">
      <alignment horizontal="center"/>
    </xf>
    <xf numFmtId="0" fontId="4" fillId="2" borderId="68" xfId="1" applyFont="1" applyFill="1" applyBorder="1" applyAlignment="1">
      <alignment horizontal="center"/>
    </xf>
    <xf numFmtId="44" fontId="5" fillId="2" borderId="52" xfId="1" applyNumberFormat="1" applyFont="1" applyFill="1" applyBorder="1" applyAlignment="1">
      <alignment horizontal="center" vertical="center"/>
    </xf>
    <xf numFmtId="2" fontId="4" fillId="2" borderId="52" xfId="1" applyNumberFormat="1" applyFont="1" applyFill="1" applyBorder="1" applyAlignment="1" applyProtection="1">
      <alignment vertical="center"/>
    </xf>
    <xf numFmtId="14" fontId="4" fillId="2" borderId="72" xfId="1" applyNumberFormat="1" applyFont="1" applyFill="1" applyBorder="1" applyAlignment="1">
      <alignment horizontal="center" vertical="center"/>
    </xf>
    <xf numFmtId="14" fontId="5" fillId="2" borderId="52" xfId="1" applyNumberFormat="1" applyFont="1" applyFill="1" applyBorder="1" applyAlignment="1">
      <alignment horizontal="center" vertical="center" wrapText="1"/>
    </xf>
    <xf numFmtId="39" fontId="4" fillId="2" borderId="52" xfId="1" applyNumberFormat="1" applyFont="1" applyFill="1" applyBorder="1" applyAlignment="1" applyProtection="1">
      <alignment horizontal="center" vertical="center"/>
    </xf>
    <xf numFmtId="0" fontId="4" fillId="2" borderId="56" xfId="1" applyFont="1" applyFill="1" applyBorder="1" applyAlignment="1">
      <alignment horizontal="center"/>
    </xf>
    <xf numFmtId="14" fontId="4" fillId="2" borderId="58" xfId="1" applyNumberFormat="1" applyFont="1" applyFill="1" applyBorder="1" applyAlignment="1">
      <alignment horizontal="center" vertical="center"/>
    </xf>
    <xf numFmtId="168" fontId="5" fillId="2" borderId="34" xfId="1" applyNumberFormat="1" applyFont="1" applyFill="1" applyBorder="1" applyAlignment="1" applyProtection="1">
      <alignment vertical="center"/>
    </xf>
    <xf numFmtId="0" fontId="5" fillId="2" borderId="63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0" fontId="5" fillId="2" borderId="64" xfId="1" applyFont="1" applyFill="1" applyBorder="1" applyAlignment="1">
      <alignment horizontal="center" vertical="center"/>
    </xf>
    <xf numFmtId="168" fontId="5" fillId="2" borderId="63" xfId="1" applyNumberFormat="1" applyFont="1" applyFill="1" applyBorder="1" applyAlignment="1" applyProtection="1">
      <alignment horizontal="center" vertical="top"/>
    </xf>
    <xf numFmtId="168" fontId="5" fillId="2" borderId="35" xfId="1" applyNumberFormat="1" applyFont="1" applyFill="1" applyBorder="1" applyAlignment="1" applyProtection="1">
      <alignment horizontal="center" vertical="top"/>
    </xf>
    <xf numFmtId="168" fontId="5" fillId="2" borderId="64" xfId="1" applyNumberFormat="1" applyFont="1" applyFill="1" applyBorder="1" applyAlignment="1" applyProtection="1">
      <alignment vertical="top"/>
    </xf>
    <xf numFmtId="2" fontId="5" fillId="2" borderId="64" xfId="1" applyNumberFormat="1" applyFont="1" applyFill="1" applyBorder="1" applyAlignment="1" applyProtection="1">
      <alignment horizontal="left" vertical="center"/>
    </xf>
    <xf numFmtId="2" fontId="5" fillId="2" borderId="52" xfId="1" applyNumberFormat="1" applyFont="1" applyFill="1" applyBorder="1" applyAlignment="1" applyProtection="1">
      <alignment horizontal="left" vertical="center"/>
    </xf>
    <xf numFmtId="2" fontId="5" fillId="2" borderId="56" xfId="1" applyNumberFormat="1" applyFont="1" applyFill="1" applyBorder="1" applyAlignment="1" applyProtection="1">
      <alignment horizontal="left" vertical="center"/>
    </xf>
    <xf numFmtId="0" fontId="5" fillId="2" borderId="59" xfId="1" applyFont="1" applyFill="1" applyBorder="1" applyAlignment="1">
      <alignment horizontal="center" vertical="center" wrapText="1"/>
    </xf>
    <xf numFmtId="0" fontId="5" fillId="2" borderId="40" xfId="1" applyFont="1" applyFill="1" applyBorder="1" applyAlignment="1">
      <alignment horizontal="left" vertical="top" wrapText="1"/>
    </xf>
    <xf numFmtId="0" fontId="5" fillId="2" borderId="66" xfId="1" applyFont="1" applyFill="1" applyBorder="1" applyAlignment="1">
      <alignment horizontal="center" vertical="center" wrapText="1"/>
    </xf>
    <xf numFmtId="167" fontId="5" fillId="2" borderId="40" xfId="1" applyNumberFormat="1" applyFont="1" applyFill="1" applyBorder="1" applyAlignment="1" applyProtection="1">
      <alignment horizontal="left" vertical="top"/>
    </xf>
    <xf numFmtId="0" fontId="5" fillId="2" borderId="40" xfId="1" applyFont="1" applyFill="1" applyBorder="1" applyAlignment="1">
      <alignment horizontal="left" vertical="top"/>
    </xf>
    <xf numFmtId="0" fontId="5" fillId="2" borderId="82" xfId="1" applyFont="1" applyFill="1" applyBorder="1" applyAlignment="1">
      <alignment horizontal="left" vertical="top" wrapText="1"/>
    </xf>
    <xf numFmtId="0" fontId="5" fillId="2" borderId="38" xfId="1" applyFont="1" applyFill="1" applyBorder="1" applyAlignment="1">
      <alignment horizontal="left" vertical="top" wrapText="1"/>
    </xf>
    <xf numFmtId="0" fontId="5" fillId="2" borderId="83" xfId="1" applyFont="1" applyFill="1" applyBorder="1" applyAlignment="1">
      <alignment horizontal="left" vertical="top" wrapText="1"/>
    </xf>
    <xf numFmtId="0" fontId="5" fillId="2" borderId="45" xfId="1" applyFont="1" applyFill="1" applyBorder="1" applyAlignment="1">
      <alignment horizontal="left" vertical="top" wrapText="1"/>
    </xf>
    <xf numFmtId="0" fontId="5" fillId="2" borderId="68" xfId="1" applyFont="1" applyFill="1" applyBorder="1" applyAlignment="1">
      <alignment horizontal="left" vertical="top" wrapText="1"/>
    </xf>
    <xf numFmtId="0" fontId="3" fillId="2" borderId="51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/>
    </xf>
    <xf numFmtId="0" fontId="3" fillId="2" borderId="37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3" fillId="7" borderId="37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left"/>
    </xf>
  </cellXfs>
  <cellStyles count="7">
    <cellStyle name="Millares 2" xfId="4"/>
    <cellStyle name="Moneda" xfId="5" builtinId="4"/>
    <cellStyle name="Moneda 2" xfId="3"/>
    <cellStyle name="Normal" xfId="0" builtinId="0"/>
    <cellStyle name="Normal 2" xfId="1"/>
    <cellStyle name="Porcentaje" xfId="6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609600</xdr:colOff>
          <xdr:row>1</xdr:row>
          <xdr:rowOff>185057</xdr:rowOff>
        </xdr:from>
        <xdr:to>
          <xdr:col>1</xdr:col>
          <xdr:colOff>4367893</xdr:colOff>
          <xdr:row>4</xdr:row>
          <xdr:rowOff>346982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416718</xdr:colOff>
      <xdr:row>1</xdr:row>
      <xdr:rowOff>14883</xdr:rowOff>
    </xdr:from>
    <xdr:to>
      <xdr:col>14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5968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772886</xdr:colOff>
          <xdr:row>1</xdr:row>
          <xdr:rowOff>130628</xdr:rowOff>
        </xdr:from>
        <xdr:to>
          <xdr:col>1</xdr:col>
          <xdr:colOff>4816929</xdr:colOff>
          <xdr:row>4</xdr:row>
          <xdr:rowOff>292553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416718</xdr:colOff>
      <xdr:row>1</xdr:row>
      <xdr:rowOff>14883</xdr:rowOff>
    </xdr:from>
    <xdr:to>
      <xdr:col>14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5968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351066</xdr:colOff>
          <xdr:row>1</xdr:row>
          <xdr:rowOff>130628</xdr:rowOff>
        </xdr:from>
        <xdr:to>
          <xdr:col>1</xdr:col>
          <xdr:colOff>4517572</xdr:colOff>
          <xdr:row>4</xdr:row>
          <xdr:rowOff>292553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416718</xdr:colOff>
      <xdr:row>1</xdr:row>
      <xdr:rowOff>14883</xdr:rowOff>
    </xdr:from>
    <xdr:to>
      <xdr:col>14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Y92"/>
  <sheetViews>
    <sheetView tabSelected="1" zoomScale="70" zoomScaleNormal="70" workbookViewId="0">
      <selection activeCell="B10" sqref="B10:G10"/>
    </sheetView>
  </sheetViews>
  <sheetFormatPr baseColWidth="10" defaultColWidth="12.5703125" defaultRowHeight="14.25" x14ac:dyDescent="0.2"/>
  <cols>
    <col min="1" max="1" width="5.5703125" style="2" customWidth="1"/>
    <col min="2" max="2" width="76.42578125" style="2" customWidth="1"/>
    <col min="3" max="3" width="10.28515625" style="2" customWidth="1"/>
    <col min="4" max="4" width="24" style="2" customWidth="1"/>
    <col min="5" max="5" width="10" style="2" customWidth="1"/>
    <col min="6" max="6" width="28.28515625" style="43" customWidth="1"/>
    <col min="7" max="7" width="31.5703125" style="2" customWidth="1"/>
    <col min="8" max="8" width="8" style="2" customWidth="1"/>
    <col min="9" max="9" width="20.42578125" style="2" customWidth="1"/>
    <col min="10" max="10" width="15.85546875" style="2" customWidth="1"/>
    <col min="11" max="11" width="18.28515625" style="46" customWidth="1"/>
    <col min="12" max="12" width="17.7109375" style="46" customWidth="1"/>
    <col min="13" max="13" width="12.7109375" style="47" customWidth="1"/>
    <col min="14" max="14" width="14" style="47" customWidth="1"/>
    <col min="15" max="15" width="17.7109375" style="2" customWidth="1"/>
    <col min="16" max="16" width="16.42578125" style="2" customWidth="1"/>
    <col min="17" max="17" width="12.5703125" style="2"/>
    <col min="18" max="18" width="14.42578125" style="2" customWidth="1"/>
    <col min="19" max="19" width="18.5703125" style="2" customWidth="1"/>
    <col min="20" max="20" width="33.85546875" style="2" customWidth="1"/>
    <col min="21" max="21" width="12.5703125" style="2" hidden="1" customWidth="1"/>
    <col min="22" max="22" width="24.28515625" style="2" customWidth="1"/>
    <col min="23" max="23" width="22.5703125" style="2" customWidth="1"/>
    <col min="24" max="25" width="12.5703125" style="2"/>
    <col min="26" max="26" width="16.85546875" style="2" customWidth="1"/>
    <col min="27" max="27" width="12.5703125" style="2"/>
    <col min="28" max="28" width="30.140625" style="2" customWidth="1"/>
    <col min="29" max="29" width="15.42578125" style="2" customWidth="1"/>
    <col min="30" max="30" width="15.85546875" style="2" customWidth="1"/>
    <col min="31" max="31" width="24.42578125" style="2" customWidth="1"/>
    <col min="32" max="32" width="17.140625" style="2" customWidth="1"/>
    <col min="33" max="16384" width="12.5703125" style="2"/>
  </cols>
  <sheetData>
    <row r="1" spans="2:28" ht="15" thickBot="1" x14ac:dyDescent="0.25"/>
    <row r="2" spans="2:28" ht="37.5" customHeight="1" x14ac:dyDescent="0.25">
      <c r="B2" s="389"/>
      <c r="C2" s="390" t="s">
        <v>145</v>
      </c>
      <c r="D2" s="391"/>
      <c r="E2" s="391"/>
      <c r="F2" s="391"/>
      <c r="G2" s="391"/>
      <c r="H2" s="391"/>
      <c r="I2" s="392"/>
      <c r="J2" s="393" t="s">
        <v>146</v>
      </c>
      <c r="K2" s="373"/>
      <c r="L2" s="373"/>
      <c r="M2" s="394"/>
      <c r="N2" s="395"/>
      <c r="O2" s="396"/>
      <c r="P2" s="1"/>
    </row>
    <row r="3" spans="2:28" ht="37.5" customHeight="1" x14ac:dyDescent="0.25">
      <c r="B3" s="397"/>
      <c r="C3" s="230"/>
      <c r="D3" s="231"/>
      <c r="E3" s="231"/>
      <c r="F3" s="231"/>
      <c r="G3" s="231"/>
      <c r="H3" s="231"/>
      <c r="I3" s="232"/>
      <c r="J3" s="214" t="s">
        <v>147</v>
      </c>
      <c r="K3" s="215"/>
      <c r="L3" s="215"/>
      <c r="M3" s="216"/>
      <c r="N3" s="233"/>
      <c r="O3" s="398"/>
      <c r="P3" s="1"/>
    </row>
    <row r="4" spans="2:28" ht="33.75" customHeight="1" x14ac:dyDescent="0.25">
      <c r="B4" s="397"/>
      <c r="C4" s="227" t="s">
        <v>148</v>
      </c>
      <c r="D4" s="228"/>
      <c r="E4" s="228"/>
      <c r="F4" s="228"/>
      <c r="G4" s="228"/>
      <c r="H4" s="228"/>
      <c r="I4" s="229"/>
      <c r="J4" s="214" t="s">
        <v>149</v>
      </c>
      <c r="K4" s="215"/>
      <c r="L4" s="215"/>
      <c r="M4" s="216"/>
      <c r="N4" s="233"/>
      <c r="O4" s="398"/>
      <c r="P4" s="1"/>
    </row>
    <row r="5" spans="2:28" ht="38.25" customHeight="1" thickBot="1" x14ac:dyDescent="0.3">
      <c r="B5" s="399"/>
      <c r="C5" s="400"/>
      <c r="D5" s="401"/>
      <c r="E5" s="401"/>
      <c r="F5" s="401"/>
      <c r="G5" s="401"/>
      <c r="H5" s="401"/>
      <c r="I5" s="402"/>
      <c r="J5" s="403" t="s">
        <v>150</v>
      </c>
      <c r="K5" s="404"/>
      <c r="L5" s="404"/>
      <c r="M5" s="405"/>
      <c r="N5" s="406"/>
      <c r="O5" s="407"/>
      <c r="P5" s="1"/>
    </row>
    <row r="6" spans="2:28" ht="31.5" customHeight="1" x14ac:dyDescent="0.25">
      <c r="B6" s="372" t="s">
        <v>95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4"/>
      <c r="P6" s="1"/>
    </row>
    <row r="7" spans="2:28" ht="36" customHeight="1" x14ac:dyDescent="0.25">
      <c r="B7" s="375" t="s">
        <v>30</v>
      </c>
      <c r="C7" s="217" t="s">
        <v>126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376"/>
    </row>
    <row r="8" spans="2:28" ht="36" customHeight="1" x14ac:dyDescent="0.2">
      <c r="B8" s="493" t="s">
        <v>151</v>
      </c>
      <c r="C8" s="494"/>
      <c r="D8" s="494"/>
      <c r="E8" s="494"/>
      <c r="F8" s="494"/>
      <c r="G8" s="495"/>
      <c r="H8" s="198" t="s">
        <v>152</v>
      </c>
      <c r="I8" s="199"/>
      <c r="J8" s="200"/>
      <c r="K8" s="222" t="s">
        <v>28</v>
      </c>
      <c r="L8" s="223"/>
      <c r="M8" s="223"/>
      <c r="N8" s="223"/>
      <c r="O8" s="377"/>
      <c r="P8" s="3"/>
      <c r="R8" s="208"/>
      <c r="S8" s="208"/>
      <c r="T8" s="208"/>
      <c r="U8" s="208"/>
      <c r="V8" s="208"/>
      <c r="W8" s="4"/>
      <c r="X8" s="4"/>
      <c r="Y8" s="4"/>
      <c r="Z8" s="4"/>
      <c r="AA8" s="4"/>
      <c r="AB8" s="4"/>
    </row>
    <row r="9" spans="2:28" ht="36" customHeight="1" x14ac:dyDescent="0.2">
      <c r="B9" s="493" t="s">
        <v>153</v>
      </c>
      <c r="C9" s="494"/>
      <c r="D9" s="494"/>
      <c r="E9" s="494"/>
      <c r="F9" s="494"/>
      <c r="G9" s="495"/>
      <c r="H9" s="219"/>
      <c r="I9" s="220"/>
      <c r="J9" s="221"/>
      <c r="K9" s="157" t="s">
        <v>27</v>
      </c>
      <c r="L9" s="209" t="s">
        <v>26</v>
      </c>
      <c r="M9" s="209"/>
      <c r="N9" s="209"/>
      <c r="O9" s="378" t="s">
        <v>25</v>
      </c>
      <c r="P9" s="3"/>
      <c r="R9" s="156"/>
      <c r="S9" s="156"/>
      <c r="T9" s="156"/>
      <c r="U9" s="156"/>
      <c r="V9" s="156"/>
      <c r="W9" s="4"/>
      <c r="X9" s="4"/>
      <c r="Y9" s="4"/>
      <c r="Z9" s="4"/>
      <c r="AA9" s="4"/>
      <c r="AB9" s="4"/>
    </row>
    <row r="10" spans="2:28" ht="43.5" customHeight="1" x14ac:dyDescent="0.2">
      <c r="B10" s="496" t="s">
        <v>154</v>
      </c>
      <c r="C10" s="497"/>
      <c r="D10" s="497"/>
      <c r="E10" s="497"/>
      <c r="F10" s="497"/>
      <c r="G10" s="498"/>
      <c r="H10" s="219"/>
      <c r="I10" s="220"/>
      <c r="J10" s="221"/>
      <c r="K10" s="5"/>
      <c r="L10" s="210"/>
      <c r="M10" s="211"/>
      <c r="N10" s="212"/>
      <c r="O10" s="379"/>
      <c r="P10" s="3"/>
      <c r="R10" s="158"/>
      <c r="S10" s="213"/>
      <c r="T10" s="213"/>
      <c r="U10" s="213"/>
      <c r="V10" s="158"/>
      <c r="W10" s="4"/>
      <c r="X10" s="154"/>
      <c r="Y10" s="154"/>
      <c r="Z10" s="4"/>
      <c r="AA10" s="4"/>
      <c r="AB10" s="4"/>
    </row>
    <row r="11" spans="2:28" ht="33" customHeight="1" x14ac:dyDescent="0.2">
      <c r="B11" s="499" t="s">
        <v>155</v>
      </c>
      <c r="C11" s="500"/>
      <c r="D11" s="500"/>
      <c r="E11" s="500"/>
      <c r="F11" s="500"/>
      <c r="G11" s="501"/>
      <c r="H11" s="219"/>
      <c r="I11" s="220"/>
      <c r="J11" s="221"/>
      <c r="K11" s="6"/>
      <c r="L11" s="224"/>
      <c r="M11" s="225"/>
      <c r="N11" s="226"/>
      <c r="O11" s="380"/>
      <c r="P11" s="3"/>
      <c r="R11" s="7"/>
      <c r="S11" s="204"/>
      <c r="T11" s="204"/>
      <c r="U11" s="204"/>
      <c r="V11" s="8"/>
      <c r="W11" s="4"/>
      <c r="X11" s="9"/>
      <c r="Y11" s="10"/>
      <c r="Z11" s="11"/>
      <c r="AA11" s="4"/>
      <c r="AB11" s="4"/>
    </row>
    <row r="12" spans="2:28" ht="26.25" customHeight="1" x14ac:dyDescent="0.2">
      <c r="B12" s="502" t="s">
        <v>156</v>
      </c>
      <c r="C12" s="503"/>
      <c r="D12" s="503"/>
      <c r="E12" s="503"/>
      <c r="F12" s="503"/>
      <c r="G12" s="504"/>
      <c r="H12" s="219"/>
      <c r="I12" s="220"/>
      <c r="J12" s="221"/>
      <c r="K12" s="12"/>
      <c r="L12" s="205"/>
      <c r="M12" s="206"/>
      <c r="N12" s="207"/>
      <c r="O12" s="132"/>
      <c r="P12" s="3"/>
      <c r="R12" s="7"/>
      <c r="S12" s="204"/>
      <c r="T12" s="204"/>
      <c r="U12" s="204"/>
      <c r="V12" s="8"/>
      <c r="W12" s="4"/>
      <c r="X12" s="9"/>
      <c r="Y12" s="10"/>
      <c r="Z12" s="11"/>
      <c r="AA12" s="4"/>
      <c r="AB12" s="4"/>
    </row>
    <row r="13" spans="2:28" ht="49.5" customHeight="1" thickBot="1" x14ac:dyDescent="0.25">
      <c r="B13" s="381" t="s">
        <v>157</v>
      </c>
      <c r="C13" s="382"/>
      <c r="D13" s="382"/>
      <c r="E13" s="382"/>
      <c r="F13" s="382"/>
      <c r="G13" s="382"/>
      <c r="H13" s="383"/>
      <c r="I13" s="384"/>
      <c r="J13" s="385"/>
      <c r="K13" s="133"/>
      <c r="L13" s="386"/>
      <c r="M13" s="387"/>
      <c r="N13" s="388"/>
      <c r="O13" s="134"/>
      <c r="P13" s="3"/>
      <c r="R13" s="14"/>
      <c r="S13" s="204"/>
      <c r="T13" s="204"/>
      <c r="U13" s="155"/>
      <c r="V13" s="8"/>
      <c r="W13" s="15"/>
      <c r="X13" s="9"/>
      <c r="Y13" s="10"/>
      <c r="Z13" s="11"/>
      <c r="AA13" s="4"/>
      <c r="AB13" s="4"/>
    </row>
    <row r="14" spans="2:28" ht="28.5" customHeight="1" x14ac:dyDescent="0.25">
      <c r="B14" s="408" t="s">
        <v>24</v>
      </c>
      <c r="C14" s="409" t="s">
        <v>158</v>
      </c>
      <c r="D14" s="410" t="s">
        <v>23</v>
      </c>
      <c r="E14" s="410" t="s">
        <v>22</v>
      </c>
      <c r="F14" s="411" t="s">
        <v>196</v>
      </c>
      <c r="G14" s="412" t="s">
        <v>197</v>
      </c>
      <c r="H14" s="413"/>
      <c r="I14" s="413"/>
      <c r="J14" s="414"/>
      <c r="K14" s="410" t="s">
        <v>19</v>
      </c>
      <c r="L14" s="410"/>
      <c r="M14" s="415" t="s">
        <v>18</v>
      </c>
      <c r="N14" s="415"/>
      <c r="O14" s="416"/>
      <c r="R14" s="16"/>
      <c r="S14" s="195"/>
      <c r="T14" s="195"/>
      <c r="U14" s="4"/>
      <c r="V14" s="8"/>
      <c r="W14" s="4"/>
      <c r="X14" s="9"/>
      <c r="Y14" s="10"/>
      <c r="Z14" s="11"/>
      <c r="AA14" s="4"/>
      <c r="AB14" s="4"/>
    </row>
    <row r="15" spans="2:28" ht="33.75" customHeight="1" x14ac:dyDescent="0.2">
      <c r="B15" s="417"/>
      <c r="C15" s="194"/>
      <c r="D15" s="194"/>
      <c r="E15" s="194"/>
      <c r="F15" s="197"/>
      <c r="G15" s="201"/>
      <c r="H15" s="202"/>
      <c r="I15" s="202"/>
      <c r="J15" s="203"/>
      <c r="K15" s="194"/>
      <c r="L15" s="194"/>
      <c r="M15" s="196" t="s">
        <v>17</v>
      </c>
      <c r="N15" s="196" t="s">
        <v>16</v>
      </c>
      <c r="O15" s="418" t="s">
        <v>15</v>
      </c>
      <c r="R15" s="15"/>
      <c r="S15" s="195"/>
      <c r="T15" s="195"/>
      <c r="U15" s="4"/>
      <c r="V15" s="10"/>
      <c r="W15" s="4"/>
      <c r="X15" s="9"/>
      <c r="Y15" s="10"/>
      <c r="Z15" s="11"/>
      <c r="AA15" s="4"/>
      <c r="AB15" s="4"/>
    </row>
    <row r="16" spans="2:28" ht="39.75" customHeight="1" thickBot="1" x14ac:dyDescent="0.25">
      <c r="B16" s="419"/>
      <c r="C16" s="420"/>
      <c r="D16" s="420"/>
      <c r="E16" s="420"/>
      <c r="F16" s="421"/>
      <c r="G16" s="422" t="s">
        <v>14</v>
      </c>
      <c r="H16" s="422" t="s">
        <v>13</v>
      </c>
      <c r="I16" s="422" t="s">
        <v>12</v>
      </c>
      <c r="J16" s="423" t="s">
        <v>11</v>
      </c>
      <c r="K16" s="422" t="s">
        <v>10</v>
      </c>
      <c r="L16" s="424" t="s">
        <v>9</v>
      </c>
      <c r="M16" s="425"/>
      <c r="N16" s="425"/>
      <c r="O16" s="426"/>
      <c r="R16" s="15"/>
      <c r="S16" s="195"/>
      <c r="T16" s="195"/>
      <c r="U16" s="4"/>
      <c r="V16" s="10"/>
      <c r="W16" s="4"/>
      <c r="X16" s="9"/>
      <c r="Y16" s="10"/>
      <c r="Z16" s="11"/>
      <c r="AA16" s="4"/>
      <c r="AB16" s="4"/>
    </row>
    <row r="17" spans="2:28" ht="39.75" customHeight="1" x14ac:dyDescent="0.2">
      <c r="B17" s="427" t="s">
        <v>137</v>
      </c>
      <c r="C17" s="428" t="s">
        <v>2</v>
      </c>
      <c r="D17" s="429" t="s">
        <v>110</v>
      </c>
      <c r="E17" s="430">
        <v>1</v>
      </c>
      <c r="F17" s="431">
        <v>126000000</v>
      </c>
      <c r="G17" s="431">
        <v>126000000</v>
      </c>
      <c r="H17" s="432"/>
      <c r="I17" s="432"/>
      <c r="J17" s="433"/>
      <c r="K17" s="434">
        <v>44562</v>
      </c>
      <c r="L17" s="435">
        <v>44926</v>
      </c>
      <c r="M17" s="436">
        <f>E18/E17</f>
        <v>1</v>
      </c>
      <c r="N17" s="436">
        <f>F18/F17</f>
        <v>0</v>
      </c>
      <c r="O17" s="453">
        <f>N17/M17</f>
        <v>0</v>
      </c>
      <c r="R17" s="15"/>
      <c r="S17" s="161"/>
      <c r="T17" s="161"/>
      <c r="U17" s="4"/>
      <c r="V17" s="10"/>
      <c r="W17" s="4"/>
      <c r="X17" s="9"/>
      <c r="Y17" s="10"/>
      <c r="Z17" s="11"/>
      <c r="AA17" s="4"/>
      <c r="AB17" s="4"/>
    </row>
    <row r="18" spans="2:28" ht="39.75" customHeight="1" x14ac:dyDescent="0.2">
      <c r="B18" s="437"/>
      <c r="C18" s="18" t="s">
        <v>1</v>
      </c>
      <c r="D18" s="177"/>
      <c r="E18" s="19">
        <v>1</v>
      </c>
      <c r="F18" s="20">
        <v>0</v>
      </c>
      <c r="G18" s="21"/>
      <c r="H18" s="162"/>
      <c r="I18" s="162"/>
      <c r="J18" s="17"/>
      <c r="K18" s="189"/>
      <c r="L18" s="191"/>
      <c r="M18" s="175"/>
      <c r="N18" s="175"/>
      <c r="O18" s="454"/>
      <c r="R18" s="15"/>
      <c r="S18" s="161"/>
      <c r="T18" s="161"/>
      <c r="U18" s="4"/>
      <c r="V18" s="10"/>
      <c r="W18" s="4"/>
      <c r="X18" s="9"/>
      <c r="Y18" s="10"/>
      <c r="Z18" s="11"/>
      <c r="AA18" s="4"/>
      <c r="AB18" s="4"/>
    </row>
    <row r="19" spans="2:28" ht="39.75" customHeight="1" x14ac:dyDescent="0.2">
      <c r="B19" s="438" t="s">
        <v>111</v>
      </c>
      <c r="C19" s="18" t="s">
        <v>2</v>
      </c>
      <c r="D19" s="192" t="s">
        <v>115</v>
      </c>
      <c r="E19" s="18">
        <v>1</v>
      </c>
      <c r="F19" s="22">
        <v>80000000</v>
      </c>
      <c r="G19" s="22">
        <v>80000000</v>
      </c>
      <c r="H19" s="162"/>
      <c r="I19" s="162"/>
      <c r="J19" s="17"/>
      <c r="K19" s="188">
        <v>44562</v>
      </c>
      <c r="L19" s="190">
        <v>44926</v>
      </c>
      <c r="M19" s="174">
        <f t="shared" ref="M19" si="0">E20/E19</f>
        <v>1</v>
      </c>
      <c r="N19" s="174">
        <f t="shared" ref="N19" si="1">F20/F19</f>
        <v>0.89999750000000001</v>
      </c>
      <c r="O19" s="455">
        <f t="shared" ref="O19" si="2">N19/M19</f>
        <v>0.89999750000000001</v>
      </c>
      <c r="R19" s="15"/>
      <c r="S19" s="161"/>
      <c r="T19" s="161"/>
      <c r="U19" s="4"/>
      <c r="V19" s="10"/>
      <c r="W19" s="4"/>
      <c r="X19" s="9"/>
      <c r="Y19" s="10"/>
      <c r="Z19" s="11"/>
      <c r="AA19" s="4"/>
      <c r="AB19" s="4"/>
    </row>
    <row r="20" spans="2:28" ht="39.75" customHeight="1" x14ac:dyDescent="0.2">
      <c r="B20" s="437"/>
      <c r="C20" s="18" t="s">
        <v>1</v>
      </c>
      <c r="D20" s="177"/>
      <c r="E20" s="18">
        <v>1</v>
      </c>
      <c r="F20" s="22">
        <v>71999800</v>
      </c>
      <c r="G20" s="22">
        <v>71999800</v>
      </c>
      <c r="H20" s="162"/>
      <c r="I20" s="162"/>
      <c r="J20" s="17"/>
      <c r="K20" s="189"/>
      <c r="L20" s="191"/>
      <c r="M20" s="175"/>
      <c r="N20" s="175"/>
      <c r="O20" s="454"/>
      <c r="R20" s="15"/>
      <c r="S20" s="161"/>
      <c r="T20" s="161"/>
      <c r="U20" s="4"/>
      <c r="V20" s="10"/>
      <c r="W20" s="4"/>
      <c r="X20" s="9"/>
      <c r="Y20" s="10"/>
      <c r="Z20" s="11"/>
      <c r="AA20" s="4"/>
      <c r="AB20" s="4"/>
    </row>
    <row r="21" spans="2:28" ht="39.75" customHeight="1" x14ac:dyDescent="0.2">
      <c r="B21" s="439" t="s">
        <v>112</v>
      </c>
      <c r="C21" s="18" t="s">
        <v>2</v>
      </c>
      <c r="D21" s="182" t="s">
        <v>123</v>
      </c>
      <c r="E21" s="19">
        <v>1</v>
      </c>
      <c r="F21" s="20">
        <v>40000000</v>
      </c>
      <c r="G21" s="20">
        <v>40000000</v>
      </c>
      <c r="H21" s="162"/>
      <c r="I21" s="162"/>
      <c r="J21" s="17"/>
      <c r="K21" s="188">
        <v>44562</v>
      </c>
      <c r="L21" s="190">
        <v>44926</v>
      </c>
      <c r="M21" s="174">
        <f t="shared" ref="M21" si="3">E22/E21</f>
        <v>0</v>
      </c>
      <c r="N21" s="174">
        <f t="shared" ref="N21" si="4">F22/F21</f>
        <v>0</v>
      </c>
      <c r="O21" s="455">
        <v>0</v>
      </c>
      <c r="R21" s="15"/>
      <c r="S21" s="161"/>
      <c r="T21" s="161"/>
      <c r="U21" s="4"/>
      <c r="V21" s="10"/>
      <c r="W21" s="4"/>
      <c r="X21" s="9"/>
      <c r="Y21" s="10"/>
      <c r="Z21" s="11"/>
      <c r="AA21" s="4"/>
      <c r="AB21" s="4"/>
    </row>
    <row r="22" spans="2:28" ht="39.75" customHeight="1" x14ac:dyDescent="0.2">
      <c r="B22" s="437"/>
      <c r="C22" s="18" t="s">
        <v>1</v>
      </c>
      <c r="D22" s="177"/>
      <c r="E22" s="19">
        <v>0</v>
      </c>
      <c r="F22" s="20">
        <v>0</v>
      </c>
      <c r="G22" s="21"/>
      <c r="H22" s="162"/>
      <c r="I22" s="162"/>
      <c r="J22" s="17"/>
      <c r="K22" s="189"/>
      <c r="L22" s="191"/>
      <c r="M22" s="175"/>
      <c r="N22" s="175"/>
      <c r="O22" s="454"/>
      <c r="R22" s="15"/>
      <c r="S22" s="161"/>
      <c r="T22" s="161"/>
      <c r="U22" s="4"/>
      <c r="V22" s="10"/>
      <c r="W22" s="4"/>
      <c r="X22" s="9"/>
      <c r="Y22" s="10"/>
      <c r="Z22" s="11"/>
      <c r="AA22" s="4"/>
      <c r="AB22" s="4"/>
    </row>
    <row r="23" spans="2:28" ht="39.75" customHeight="1" x14ac:dyDescent="0.2">
      <c r="B23" s="439" t="s">
        <v>113</v>
      </c>
      <c r="C23" s="18" t="s">
        <v>2</v>
      </c>
      <c r="D23" s="182" t="s">
        <v>114</v>
      </c>
      <c r="E23" s="19">
        <v>1</v>
      </c>
      <c r="F23" s="20">
        <v>20000000</v>
      </c>
      <c r="G23" s="20">
        <v>20000000</v>
      </c>
      <c r="H23" s="162"/>
      <c r="I23" s="162"/>
      <c r="J23" s="17"/>
      <c r="K23" s="188">
        <v>44562</v>
      </c>
      <c r="L23" s="190">
        <v>44926</v>
      </c>
      <c r="M23" s="174">
        <f t="shared" ref="M23" si="5">E24/E23</f>
        <v>0</v>
      </c>
      <c r="N23" s="174">
        <f t="shared" ref="N23" si="6">F24/F23</f>
        <v>0</v>
      </c>
      <c r="O23" s="455">
        <v>0</v>
      </c>
      <c r="R23" s="15"/>
      <c r="S23" s="161"/>
      <c r="T23" s="161"/>
      <c r="U23" s="4"/>
      <c r="V23" s="10"/>
      <c r="W23" s="4"/>
      <c r="X23" s="9"/>
      <c r="Y23" s="10"/>
      <c r="Z23" s="11"/>
      <c r="AA23" s="4"/>
      <c r="AB23" s="4"/>
    </row>
    <row r="24" spans="2:28" ht="39.75" customHeight="1" x14ac:dyDescent="0.2">
      <c r="B24" s="437"/>
      <c r="C24" s="18" t="s">
        <v>1</v>
      </c>
      <c r="D24" s="177"/>
      <c r="E24" s="19">
        <v>0</v>
      </c>
      <c r="F24" s="20">
        <v>0</v>
      </c>
      <c r="G24" s="21"/>
      <c r="H24" s="162"/>
      <c r="I24" s="162"/>
      <c r="J24" s="17"/>
      <c r="K24" s="189"/>
      <c r="L24" s="191"/>
      <c r="M24" s="175"/>
      <c r="N24" s="175"/>
      <c r="O24" s="454"/>
      <c r="R24" s="15"/>
      <c r="S24" s="161"/>
      <c r="T24" s="161"/>
      <c r="U24" s="4"/>
      <c r="V24" s="10"/>
      <c r="W24" s="4"/>
      <c r="X24" s="9"/>
      <c r="Y24" s="10"/>
      <c r="Z24" s="11"/>
      <c r="AA24" s="4"/>
      <c r="AB24" s="4"/>
    </row>
    <row r="25" spans="2:28" ht="39.75" customHeight="1" x14ac:dyDescent="0.2">
      <c r="B25" s="438" t="s">
        <v>96</v>
      </c>
      <c r="C25" s="18" t="s">
        <v>2</v>
      </c>
      <c r="D25" s="192" t="s">
        <v>99</v>
      </c>
      <c r="E25" s="18">
        <v>1</v>
      </c>
      <c r="F25" s="22">
        <v>49000000</v>
      </c>
      <c r="G25" s="22">
        <v>9000000</v>
      </c>
      <c r="H25" s="162"/>
      <c r="I25" s="162"/>
      <c r="J25" s="17"/>
      <c r="K25" s="188">
        <v>44562</v>
      </c>
      <c r="L25" s="190">
        <v>44926</v>
      </c>
      <c r="M25" s="174">
        <f t="shared" ref="M25" si="7">E26/E25</f>
        <v>1</v>
      </c>
      <c r="N25" s="174">
        <f t="shared" ref="N25" si="8">F26/F25</f>
        <v>0.16198934693877551</v>
      </c>
      <c r="O25" s="455">
        <f t="shared" ref="O25" si="9">N25/M25</f>
        <v>0.16198934693877551</v>
      </c>
      <c r="R25" s="15"/>
      <c r="S25" s="161"/>
      <c r="T25" s="161"/>
      <c r="U25" s="4"/>
      <c r="V25" s="10"/>
      <c r="W25" s="4"/>
      <c r="X25" s="9"/>
      <c r="Y25" s="10"/>
      <c r="Z25" s="11"/>
      <c r="AA25" s="4"/>
      <c r="AB25" s="4"/>
    </row>
    <row r="26" spans="2:28" ht="39.75" customHeight="1" x14ac:dyDescent="0.2">
      <c r="B26" s="437"/>
      <c r="C26" s="18" t="s">
        <v>1</v>
      </c>
      <c r="D26" s="177"/>
      <c r="E26" s="18">
        <v>1</v>
      </c>
      <c r="F26" s="23">
        <v>7937478</v>
      </c>
      <c r="G26" s="23">
        <v>7937478</v>
      </c>
      <c r="H26" s="162"/>
      <c r="I26" s="162"/>
      <c r="J26" s="17"/>
      <c r="K26" s="189"/>
      <c r="L26" s="191"/>
      <c r="M26" s="175"/>
      <c r="N26" s="175"/>
      <c r="O26" s="454"/>
      <c r="R26" s="15"/>
      <c r="S26" s="161"/>
      <c r="T26" s="161"/>
      <c r="U26" s="4"/>
      <c r="V26" s="10"/>
      <c r="W26" s="4"/>
      <c r="X26" s="9"/>
      <c r="Y26" s="10"/>
      <c r="Z26" s="11"/>
      <c r="AA26" s="4"/>
      <c r="AB26" s="4"/>
    </row>
    <row r="27" spans="2:28" ht="39.75" customHeight="1" x14ac:dyDescent="0.2">
      <c r="B27" s="439" t="s">
        <v>117</v>
      </c>
      <c r="C27" s="18" t="s">
        <v>2</v>
      </c>
      <c r="D27" s="182" t="s">
        <v>116</v>
      </c>
      <c r="E27" s="19">
        <v>1</v>
      </c>
      <c r="F27" s="20">
        <v>95000000</v>
      </c>
      <c r="G27" s="20">
        <v>95000000</v>
      </c>
      <c r="H27" s="162"/>
      <c r="I27" s="162"/>
      <c r="J27" s="17"/>
      <c r="K27" s="188">
        <v>44562</v>
      </c>
      <c r="L27" s="190">
        <v>44926</v>
      </c>
      <c r="M27" s="174">
        <f t="shared" ref="M27" si="10">E28/E27</f>
        <v>1</v>
      </c>
      <c r="N27" s="174">
        <f t="shared" ref="N27" si="11">F28/F27</f>
        <v>0.99473684210526314</v>
      </c>
      <c r="O27" s="455">
        <f t="shared" ref="O27" si="12">N27/M27</f>
        <v>0.99473684210526314</v>
      </c>
      <c r="R27" s="15"/>
      <c r="S27" s="161"/>
      <c r="T27" s="161"/>
      <c r="U27" s="4"/>
      <c r="V27" s="10"/>
      <c r="W27" s="4"/>
      <c r="X27" s="9"/>
      <c r="Y27" s="10"/>
      <c r="Z27" s="11"/>
      <c r="AA27" s="4"/>
      <c r="AB27" s="4"/>
    </row>
    <row r="28" spans="2:28" ht="39.75" customHeight="1" x14ac:dyDescent="0.2">
      <c r="B28" s="437"/>
      <c r="C28" s="18" t="s">
        <v>1</v>
      </c>
      <c r="D28" s="183"/>
      <c r="E28" s="19">
        <v>1</v>
      </c>
      <c r="F28" s="20">
        <v>94500000</v>
      </c>
      <c r="G28" s="20">
        <v>77500000</v>
      </c>
      <c r="H28" s="162"/>
      <c r="I28" s="24"/>
      <c r="J28" s="17"/>
      <c r="K28" s="189"/>
      <c r="L28" s="191"/>
      <c r="M28" s="175"/>
      <c r="N28" s="175"/>
      <c r="O28" s="454"/>
      <c r="R28" s="15"/>
      <c r="S28" s="161"/>
      <c r="T28" s="161"/>
      <c r="U28" s="4"/>
      <c r="V28" s="10"/>
      <c r="W28" s="4"/>
      <c r="X28" s="9"/>
      <c r="Y28" s="10"/>
      <c r="Z28" s="11"/>
      <c r="AA28" s="4"/>
      <c r="AB28" s="4"/>
    </row>
    <row r="29" spans="2:28" ht="27" customHeight="1" x14ac:dyDescent="0.2">
      <c r="B29" s="439" t="s">
        <v>118</v>
      </c>
      <c r="C29" s="18" t="s">
        <v>2</v>
      </c>
      <c r="D29" s="182" t="s">
        <v>119</v>
      </c>
      <c r="E29" s="19">
        <v>2</v>
      </c>
      <c r="F29" s="20">
        <v>75000000</v>
      </c>
      <c r="G29" s="20">
        <v>75000000</v>
      </c>
      <c r="H29" s="25"/>
      <c r="I29" s="26"/>
      <c r="J29" s="25"/>
      <c r="K29" s="188">
        <v>44562</v>
      </c>
      <c r="L29" s="190">
        <v>44926</v>
      </c>
      <c r="M29" s="174">
        <f t="shared" ref="M29" si="13">E30/E29</f>
        <v>1</v>
      </c>
      <c r="N29" s="174">
        <f t="shared" ref="N29" si="14">F30/F29</f>
        <v>0.70666666666666667</v>
      </c>
      <c r="O29" s="455">
        <f t="shared" ref="O29" si="15">N29/M29</f>
        <v>0.70666666666666667</v>
      </c>
      <c r="R29" s="4"/>
      <c r="S29" s="4"/>
      <c r="T29" s="4"/>
      <c r="U29" s="4"/>
      <c r="V29" s="27"/>
      <c r="W29" s="4"/>
      <c r="X29" s="9"/>
      <c r="Y29" s="10"/>
      <c r="Z29" s="11"/>
      <c r="AA29" s="4"/>
      <c r="AB29" s="4"/>
    </row>
    <row r="30" spans="2:28" ht="27" customHeight="1" x14ac:dyDescent="0.2">
      <c r="B30" s="437"/>
      <c r="C30" s="18" t="s">
        <v>1</v>
      </c>
      <c r="D30" s="177"/>
      <c r="E30" s="19">
        <v>2</v>
      </c>
      <c r="F30" s="28">
        <v>53000000</v>
      </c>
      <c r="G30" s="28">
        <v>70000000</v>
      </c>
      <c r="H30" s="25"/>
      <c r="I30" s="26"/>
      <c r="J30" s="25"/>
      <c r="K30" s="189"/>
      <c r="L30" s="191"/>
      <c r="M30" s="175"/>
      <c r="N30" s="175"/>
      <c r="O30" s="454"/>
      <c r="R30" s="4"/>
      <c r="S30" s="4"/>
      <c r="T30" s="4"/>
      <c r="U30" s="4"/>
      <c r="V30" s="27"/>
      <c r="W30" s="4"/>
      <c r="X30" s="9"/>
      <c r="Y30" s="10"/>
      <c r="Z30" s="11"/>
      <c r="AA30" s="4"/>
      <c r="AB30" s="4"/>
    </row>
    <row r="31" spans="2:28" ht="27" customHeight="1" x14ac:dyDescent="0.2">
      <c r="B31" s="438" t="s">
        <v>97</v>
      </c>
      <c r="C31" s="18" t="s">
        <v>2</v>
      </c>
      <c r="D31" s="192" t="s">
        <v>120</v>
      </c>
      <c r="E31" s="18">
        <v>1</v>
      </c>
      <c r="F31" s="22">
        <v>5000000</v>
      </c>
      <c r="G31" s="22">
        <v>5000000</v>
      </c>
      <c r="H31" s="25"/>
      <c r="I31" s="26"/>
      <c r="J31" s="25"/>
      <c r="K31" s="188">
        <v>44562</v>
      </c>
      <c r="L31" s="190">
        <v>44926</v>
      </c>
      <c r="M31" s="174">
        <f t="shared" ref="M31" si="16">E32/E31</f>
        <v>0</v>
      </c>
      <c r="N31" s="174">
        <f t="shared" ref="N31" si="17">F32/F31</f>
        <v>0</v>
      </c>
      <c r="O31" s="455">
        <v>0</v>
      </c>
      <c r="R31" s="4"/>
      <c r="S31" s="4"/>
      <c r="T31" s="4"/>
      <c r="U31" s="4"/>
      <c r="V31" s="27"/>
      <c r="W31" s="4"/>
      <c r="X31" s="9"/>
      <c r="Y31" s="10"/>
      <c r="Z31" s="11"/>
      <c r="AA31" s="4"/>
      <c r="AB31" s="4"/>
    </row>
    <row r="32" spans="2:28" ht="21" customHeight="1" x14ac:dyDescent="0.2">
      <c r="B32" s="440"/>
      <c r="C32" s="159" t="s">
        <v>1</v>
      </c>
      <c r="D32" s="193"/>
      <c r="E32" s="159">
        <v>0</v>
      </c>
      <c r="F32" s="30">
        <v>0</v>
      </c>
      <c r="G32" s="22">
        <v>0</v>
      </c>
      <c r="H32" s="25"/>
      <c r="I32" s="26"/>
      <c r="J32" s="25"/>
      <c r="K32" s="189"/>
      <c r="L32" s="191"/>
      <c r="M32" s="175"/>
      <c r="N32" s="175"/>
      <c r="O32" s="454"/>
      <c r="R32" s="4"/>
      <c r="S32" s="4"/>
      <c r="T32" s="4"/>
      <c r="U32" s="4"/>
      <c r="V32" s="27"/>
      <c r="W32" s="4"/>
      <c r="X32" s="4"/>
      <c r="Y32" s="4"/>
      <c r="Z32" s="4"/>
      <c r="AA32" s="4"/>
      <c r="AB32" s="4"/>
    </row>
    <row r="33" spans="2:28" ht="30.75" customHeight="1" x14ac:dyDescent="0.2">
      <c r="B33" s="337" t="s">
        <v>98</v>
      </c>
      <c r="C33" s="165" t="s">
        <v>2</v>
      </c>
      <c r="D33" s="182" t="s">
        <v>125</v>
      </c>
      <c r="E33" s="165">
        <v>100</v>
      </c>
      <c r="F33" s="32">
        <v>20000000</v>
      </c>
      <c r="G33" s="32">
        <v>20000000</v>
      </c>
      <c r="H33" s="25"/>
      <c r="I33" s="26"/>
      <c r="J33" s="25"/>
      <c r="K33" s="188">
        <v>44562</v>
      </c>
      <c r="L33" s="190">
        <v>44926</v>
      </c>
      <c r="M33" s="174">
        <f t="shared" ref="M33" si="18">E34/E33</f>
        <v>0</v>
      </c>
      <c r="N33" s="174">
        <f t="shared" ref="N33" si="19">F34/F33</f>
        <v>0.95099999999999996</v>
      </c>
      <c r="O33" s="455">
        <v>0</v>
      </c>
      <c r="R33" s="4"/>
      <c r="S33" s="4"/>
      <c r="T33" s="4"/>
      <c r="U33" s="4"/>
      <c r="V33" s="27"/>
      <c r="W33" s="4"/>
      <c r="X33" s="4"/>
      <c r="Y33" s="4"/>
      <c r="Z33" s="4"/>
      <c r="AA33" s="4"/>
      <c r="AB33" s="4"/>
    </row>
    <row r="34" spans="2:28" ht="31.5" customHeight="1" x14ac:dyDescent="0.2">
      <c r="B34" s="337"/>
      <c r="C34" s="165" t="s">
        <v>1</v>
      </c>
      <c r="D34" s="183"/>
      <c r="E34" s="165">
        <v>0</v>
      </c>
      <c r="F34" s="32">
        <v>19020000</v>
      </c>
      <c r="G34" s="32">
        <v>20000000</v>
      </c>
      <c r="H34" s="25"/>
      <c r="I34" s="26"/>
      <c r="J34" s="25"/>
      <c r="K34" s="189"/>
      <c r="L34" s="191"/>
      <c r="M34" s="175"/>
      <c r="N34" s="175"/>
      <c r="O34" s="454"/>
      <c r="R34" s="4"/>
      <c r="S34" s="4"/>
      <c r="T34" s="4"/>
      <c r="U34" s="4"/>
      <c r="V34" s="27"/>
      <c r="W34" s="4"/>
      <c r="X34" s="4"/>
      <c r="Y34" s="4"/>
      <c r="Z34" s="4"/>
      <c r="AA34" s="4"/>
      <c r="AB34" s="4"/>
    </row>
    <row r="35" spans="2:28" ht="21" customHeight="1" x14ac:dyDescent="0.2">
      <c r="B35" s="441" t="s">
        <v>121</v>
      </c>
      <c r="C35" s="165" t="s">
        <v>2</v>
      </c>
      <c r="D35" s="186" t="s">
        <v>122</v>
      </c>
      <c r="E35" s="165">
        <v>1</v>
      </c>
      <c r="F35" s="32">
        <v>50000000</v>
      </c>
      <c r="G35" s="32">
        <v>50000000</v>
      </c>
      <c r="H35" s="25"/>
      <c r="I35" s="26"/>
      <c r="J35" s="25"/>
      <c r="K35" s="188">
        <v>44562</v>
      </c>
      <c r="L35" s="190">
        <v>44926</v>
      </c>
      <c r="M35" s="174">
        <f t="shared" ref="M35" si="20">E36/E35</f>
        <v>0</v>
      </c>
      <c r="N35" s="174">
        <f t="shared" ref="N35" si="21">F36/F35</f>
        <v>0.98399999999999999</v>
      </c>
      <c r="O35" s="455">
        <v>0</v>
      </c>
      <c r="R35" s="4"/>
      <c r="S35" s="4"/>
      <c r="T35" s="4"/>
      <c r="U35" s="4"/>
      <c r="V35" s="27"/>
      <c r="W35" s="4"/>
      <c r="X35" s="4"/>
      <c r="Y35" s="4"/>
      <c r="Z35" s="4"/>
      <c r="AA35" s="4"/>
      <c r="AB35" s="4"/>
    </row>
    <row r="36" spans="2:28" ht="21" customHeight="1" x14ac:dyDescent="0.2">
      <c r="B36" s="442"/>
      <c r="C36" s="165" t="s">
        <v>1</v>
      </c>
      <c r="D36" s="187"/>
      <c r="E36" s="165">
        <v>0</v>
      </c>
      <c r="F36" s="32">
        <v>49200000</v>
      </c>
      <c r="G36" s="32">
        <v>48220000</v>
      </c>
      <c r="H36" s="25"/>
      <c r="I36" s="26"/>
      <c r="J36" s="25"/>
      <c r="K36" s="189"/>
      <c r="L36" s="191"/>
      <c r="M36" s="175"/>
      <c r="N36" s="175"/>
      <c r="O36" s="454"/>
      <c r="R36" s="4"/>
      <c r="S36" s="4"/>
      <c r="T36" s="4"/>
      <c r="U36" s="4"/>
      <c r="V36" s="27"/>
      <c r="W36" s="4"/>
      <c r="X36" s="4"/>
      <c r="Y36" s="4"/>
      <c r="Z36" s="4"/>
      <c r="AA36" s="4"/>
      <c r="AB36" s="4"/>
    </row>
    <row r="37" spans="2:28" ht="19.5" customHeight="1" x14ac:dyDescent="0.2">
      <c r="B37" s="443" t="s">
        <v>124</v>
      </c>
      <c r="C37" s="33" t="s">
        <v>2</v>
      </c>
      <c r="D37" s="176" t="s">
        <v>100</v>
      </c>
      <c r="E37" s="160">
        <v>2</v>
      </c>
      <c r="F37" s="34">
        <v>20000000</v>
      </c>
      <c r="G37" s="20">
        <v>20000000</v>
      </c>
      <c r="H37" s="25"/>
      <c r="I37" s="26"/>
      <c r="J37" s="25"/>
      <c r="K37" s="188">
        <v>44562</v>
      </c>
      <c r="L37" s="188">
        <v>44926</v>
      </c>
      <c r="M37" s="174">
        <f t="shared" ref="M37" si="22">E38/E37</f>
        <v>0</v>
      </c>
      <c r="N37" s="174">
        <f t="shared" ref="N37" si="23">F38/F37</f>
        <v>1</v>
      </c>
      <c r="O37" s="455">
        <v>0</v>
      </c>
      <c r="R37" s="4"/>
      <c r="S37" s="4"/>
      <c r="T37" s="4"/>
      <c r="U37" s="4"/>
      <c r="V37" s="4"/>
      <c r="W37" s="4"/>
      <c r="X37" s="4"/>
      <c r="Y37" s="4"/>
      <c r="Z37" s="11"/>
      <c r="AA37" s="4"/>
      <c r="AB37" s="4"/>
    </row>
    <row r="38" spans="2:28" ht="25.5" customHeight="1" thickBot="1" x14ac:dyDescent="0.25">
      <c r="B38" s="444"/>
      <c r="C38" s="445" t="s">
        <v>1</v>
      </c>
      <c r="D38" s="446"/>
      <c r="E38" s="447">
        <v>0</v>
      </c>
      <c r="F38" s="448">
        <v>20000000</v>
      </c>
      <c r="G38" s="448">
        <v>20000000</v>
      </c>
      <c r="H38" s="449"/>
      <c r="I38" s="450"/>
      <c r="J38" s="449"/>
      <c r="K38" s="451"/>
      <c r="L38" s="451"/>
      <c r="M38" s="452"/>
      <c r="N38" s="452"/>
      <c r="O38" s="45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ht="15" x14ac:dyDescent="0.2">
      <c r="B39" s="457" t="s">
        <v>8</v>
      </c>
      <c r="C39" s="458" t="s">
        <v>2</v>
      </c>
      <c r="D39" s="459"/>
      <c r="E39" s="460"/>
      <c r="F39" s="166">
        <f>F37+F31+F29+F27+F25+F23+F21+F19+F17+F35+F33</f>
        <v>580000000</v>
      </c>
      <c r="G39" s="166">
        <f>G37+G31+G29+G27+G25+G23+G21+G19+G17+G35+G33</f>
        <v>540000000</v>
      </c>
      <c r="H39" s="461"/>
      <c r="I39" s="461"/>
      <c r="J39" s="461"/>
      <c r="K39" s="462"/>
      <c r="L39" s="463"/>
      <c r="M39" s="464"/>
      <c r="N39" s="464"/>
      <c r="O39" s="465"/>
    </row>
    <row r="40" spans="2:28" ht="15.75" thickBot="1" x14ac:dyDescent="0.25">
      <c r="B40" s="325"/>
      <c r="C40" s="143" t="s">
        <v>1</v>
      </c>
      <c r="D40" s="326"/>
      <c r="E40" s="144"/>
      <c r="F40" s="145">
        <f>F38+F32+F30+F28+F26+F24+F22+F20+F18+F36+F34</f>
        <v>315657278</v>
      </c>
      <c r="G40" s="145">
        <f>G38+G32+G30+G28+G26+G24+G22+G20+G18+G36+G34</f>
        <v>315657278</v>
      </c>
      <c r="H40" s="449"/>
      <c r="I40" s="466"/>
      <c r="J40" s="449"/>
      <c r="K40" s="467"/>
      <c r="L40" s="468"/>
      <c r="M40" s="469"/>
      <c r="N40" s="469"/>
      <c r="O40" s="470"/>
      <c r="R40" s="4"/>
      <c r="S40" s="4"/>
      <c r="T40" s="4"/>
      <c r="U40" s="4"/>
      <c r="V40" s="4"/>
      <c r="W40" s="4"/>
    </row>
    <row r="41" spans="2:28" s="4" customFormat="1" ht="15" x14ac:dyDescent="0.2">
      <c r="B41" s="471" t="s">
        <v>7</v>
      </c>
      <c r="C41" s="472" t="s">
        <v>6</v>
      </c>
      <c r="D41" s="473"/>
      <c r="E41" s="474"/>
      <c r="F41" s="475" t="s">
        <v>5</v>
      </c>
      <c r="G41" s="476"/>
      <c r="H41" s="476"/>
      <c r="I41" s="476"/>
      <c r="J41" s="477"/>
      <c r="K41" s="478" t="s">
        <v>4</v>
      </c>
      <c r="L41" s="479"/>
      <c r="M41" s="479"/>
      <c r="N41" s="479"/>
      <c r="O41" s="480"/>
      <c r="R41" s="2"/>
      <c r="S41" s="2"/>
      <c r="T41" s="2"/>
      <c r="U41" s="2"/>
      <c r="V41" s="2"/>
      <c r="W41" s="2"/>
    </row>
    <row r="42" spans="2:28" ht="26.25" customHeight="1" x14ac:dyDescent="0.2">
      <c r="B42" s="481" t="s">
        <v>101</v>
      </c>
      <c r="C42" s="167" t="s">
        <v>159</v>
      </c>
      <c r="D42" s="168"/>
      <c r="E42" s="168"/>
      <c r="F42" s="167" t="s">
        <v>102</v>
      </c>
      <c r="G42" s="168"/>
      <c r="H42" s="168"/>
      <c r="I42" s="163" t="s">
        <v>2</v>
      </c>
      <c r="J42" s="39">
        <v>3</v>
      </c>
      <c r="K42" s="173" t="s">
        <v>45</v>
      </c>
      <c r="L42" s="173"/>
      <c r="M42" s="173"/>
      <c r="N42" s="173"/>
      <c r="O42" s="482"/>
    </row>
    <row r="43" spans="2:28" ht="30.75" customHeight="1" x14ac:dyDescent="0.2">
      <c r="B43" s="483"/>
      <c r="C43" s="168"/>
      <c r="D43" s="168"/>
      <c r="E43" s="168"/>
      <c r="F43" s="168"/>
      <c r="G43" s="168"/>
      <c r="H43" s="168"/>
      <c r="I43" s="163" t="s">
        <v>1</v>
      </c>
      <c r="J43" s="40">
        <v>1</v>
      </c>
      <c r="K43" s="173"/>
      <c r="L43" s="173"/>
      <c r="M43" s="173"/>
      <c r="N43" s="173"/>
      <c r="O43" s="482"/>
    </row>
    <row r="44" spans="2:28" ht="43.5" customHeight="1" x14ac:dyDescent="0.2">
      <c r="B44" s="483"/>
      <c r="C44" s="167" t="s">
        <v>160</v>
      </c>
      <c r="D44" s="168"/>
      <c r="E44" s="168"/>
      <c r="F44" s="167" t="s">
        <v>103</v>
      </c>
      <c r="G44" s="168"/>
      <c r="H44" s="168"/>
      <c r="I44" s="163" t="s">
        <v>2</v>
      </c>
      <c r="J44" s="41">
        <v>1</v>
      </c>
      <c r="K44" s="169" t="s">
        <v>3</v>
      </c>
      <c r="L44" s="169"/>
      <c r="M44" s="169"/>
      <c r="N44" s="169"/>
      <c r="O44" s="484"/>
    </row>
    <row r="45" spans="2:28" ht="14.25" customHeight="1" x14ac:dyDescent="0.2">
      <c r="B45" s="483"/>
      <c r="C45" s="168"/>
      <c r="D45" s="168"/>
      <c r="E45" s="168"/>
      <c r="F45" s="168"/>
      <c r="G45" s="168"/>
      <c r="H45" s="168"/>
      <c r="I45" s="163" t="s">
        <v>1</v>
      </c>
      <c r="J45" s="40">
        <v>1</v>
      </c>
      <c r="K45" s="169"/>
      <c r="L45" s="169"/>
      <c r="M45" s="169"/>
      <c r="N45" s="169"/>
      <c r="O45" s="484"/>
    </row>
    <row r="46" spans="2:28" ht="35.25" customHeight="1" x14ac:dyDescent="0.2">
      <c r="B46" s="483"/>
      <c r="C46" s="167" t="s">
        <v>161</v>
      </c>
      <c r="D46" s="168"/>
      <c r="E46" s="168"/>
      <c r="F46" s="167" t="s">
        <v>104</v>
      </c>
      <c r="G46" s="168"/>
      <c r="H46" s="168"/>
      <c r="I46" s="163" t="s">
        <v>2</v>
      </c>
      <c r="J46" s="41">
        <v>1</v>
      </c>
      <c r="K46" s="173" t="s">
        <v>109</v>
      </c>
      <c r="L46" s="173"/>
      <c r="M46" s="173"/>
      <c r="N46" s="173"/>
      <c r="O46" s="482"/>
    </row>
    <row r="47" spans="2:28" ht="23.25" customHeight="1" x14ac:dyDescent="0.2">
      <c r="B47" s="483"/>
      <c r="C47" s="168"/>
      <c r="D47" s="168"/>
      <c r="E47" s="168"/>
      <c r="F47" s="168"/>
      <c r="G47" s="168"/>
      <c r="H47" s="168"/>
      <c r="I47" s="163" t="s">
        <v>1</v>
      </c>
      <c r="J47" s="41">
        <v>1</v>
      </c>
      <c r="K47" s="173"/>
      <c r="L47" s="173"/>
      <c r="M47" s="173"/>
      <c r="N47" s="173"/>
      <c r="O47" s="482"/>
    </row>
    <row r="48" spans="2:28" ht="26.25" customHeight="1" x14ac:dyDescent="0.2">
      <c r="B48" s="483"/>
      <c r="C48" s="167" t="s">
        <v>162</v>
      </c>
      <c r="D48" s="168"/>
      <c r="E48" s="168"/>
      <c r="F48" s="167" t="s">
        <v>105</v>
      </c>
      <c r="G48" s="168"/>
      <c r="H48" s="168"/>
      <c r="I48" s="163" t="s">
        <v>2</v>
      </c>
      <c r="J48" s="41">
        <v>1</v>
      </c>
      <c r="K48" s="169" t="s">
        <v>3</v>
      </c>
      <c r="L48" s="169"/>
      <c r="M48" s="169"/>
      <c r="N48" s="169"/>
      <c r="O48" s="484"/>
    </row>
    <row r="49" spans="2:51" ht="18" customHeight="1" x14ac:dyDescent="0.2">
      <c r="B49" s="483"/>
      <c r="C49" s="168"/>
      <c r="D49" s="168"/>
      <c r="E49" s="168"/>
      <c r="F49" s="168"/>
      <c r="G49" s="168"/>
      <c r="H49" s="168"/>
      <c r="I49" s="163" t="s">
        <v>1</v>
      </c>
      <c r="J49" s="42">
        <v>1</v>
      </c>
      <c r="K49" s="169"/>
      <c r="L49" s="169"/>
      <c r="M49" s="169"/>
      <c r="N49" s="169"/>
      <c r="O49" s="484"/>
    </row>
    <row r="50" spans="2:51" ht="37.5" customHeight="1" x14ac:dyDescent="0.2">
      <c r="B50" s="483"/>
      <c r="C50" s="167" t="s">
        <v>163</v>
      </c>
      <c r="D50" s="168"/>
      <c r="E50" s="168"/>
      <c r="F50" s="167" t="s">
        <v>106</v>
      </c>
      <c r="G50" s="168"/>
      <c r="H50" s="168"/>
      <c r="I50" s="163" t="s">
        <v>2</v>
      </c>
      <c r="J50" s="39">
        <v>2</v>
      </c>
      <c r="K50" s="169"/>
      <c r="L50" s="169"/>
      <c r="M50" s="169"/>
      <c r="N50" s="169"/>
      <c r="O50" s="484"/>
    </row>
    <row r="51" spans="2:51" ht="14.25" customHeight="1" x14ac:dyDescent="0.2">
      <c r="B51" s="483"/>
      <c r="C51" s="168"/>
      <c r="D51" s="168"/>
      <c r="E51" s="168"/>
      <c r="F51" s="168"/>
      <c r="G51" s="171"/>
      <c r="H51" s="168"/>
      <c r="I51" s="163" t="s">
        <v>1</v>
      </c>
      <c r="J51" s="39">
        <v>2</v>
      </c>
      <c r="K51" s="169"/>
      <c r="L51" s="169"/>
      <c r="M51" s="169"/>
      <c r="N51" s="169"/>
      <c r="O51" s="484"/>
    </row>
    <row r="52" spans="2:51" ht="31.5" customHeight="1" x14ac:dyDescent="0.2">
      <c r="B52" s="483"/>
      <c r="C52" s="167" t="s">
        <v>164</v>
      </c>
      <c r="D52" s="168"/>
      <c r="E52" s="168"/>
      <c r="F52" s="167" t="s">
        <v>107</v>
      </c>
      <c r="G52" s="171"/>
      <c r="H52" s="168"/>
      <c r="I52" s="163" t="s">
        <v>2</v>
      </c>
      <c r="J52" s="39">
        <v>1</v>
      </c>
      <c r="K52" s="172"/>
      <c r="L52" s="172"/>
      <c r="M52" s="172"/>
      <c r="N52" s="172"/>
      <c r="O52" s="485"/>
    </row>
    <row r="53" spans="2:51" ht="39.75" customHeight="1" x14ac:dyDescent="0.2">
      <c r="B53" s="483"/>
      <c r="C53" s="168"/>
      <c r="D53" s="168"/>
      <c r="E53" s="168"/>
      <c r="F53" s="168"/>
      <c r="G53" s="168"/>
      <c r="H53" s="168"/>
      <c r="I53" s="163" t="s">
        <v>1</v>
      </c>
      <c r="J53" s="42">
        <v>0</v>
      </c>
      <c r="K53" s="172"/>
      <c r="L53" s="172"/>
      <c r="M53" s="172"/>
      <c r="N53" s="172"/>
      <c r="O53" s="485"/>
    </row>
    <row r="54" spans="2:51" ht="26.25" customHeight="1" x14ac:dyDescent="0.2">
      <c r="B54" s="483"/>
      <c r="C54" s="167" t="s">
        <v>165</v>
      </c>
      <c r="D54" s="168"/>
      <c r="E54" s="168"/>
      <c r="F54" s="167" t="s">
        <v>108</v>
      </c>
      <c r="G54" s="168"/>
      <c r="H54" s="168"/>
      <c r="I54" s="163" t="s">
        <v>2</v>
      </c>
      <c r="J54" s="39">
        <v>100</v>
      </c>
      <c r="K54" s="170"/>
      <c r="L54" s="170"/>
      <c r="M54" s="170"/>
      <c r="N54" s="170"/>
      <c r="O54" s="486"/>
    </row>
    <row r="55" spans="2:51" ht="18" customHeight="1" x14ac:dyDescent="0.2">
      <c r="B55" s="483"/>
      <c r="C55" s="168"/>
      <c r="D55" s="168"/>
      <c r="E55" s="168"/>
      <c r="F55" s="168"/>
      <c r="G55" s="168"/>
      <c r="H55" s="168"/>
      <c r="I55" s="163" t="s">
        <v>1</v>
      </c>
      <c r="J55" s="42">
        <v>0</v>
      </c>
      <c r="K55" s="170"/>
      <c r="L55" s="170"/>
      <c r="M55" s="170"/>
      <c r="N55" s="170"/>
      <c r="O55" s="486"/>
    </row>
    <row r="56" spans="2:51" ht="15" customHeight="1" x14ac:dyDescent="0.2">
      <c r="B56" s="487" t="s">
        <v>0</v>
      </c>
      <c r="C56" s="488"/>
      <c r="D56" s="488"/>
      <c r="E56" s="488"/>
      <c r="F56" s="488"/>
      <c r="G56" s="488"/>
      <c r="H56" s="488"/>
      <c r="I56" s="488"/>
      <c r="J56" s="488"/>
      <c r="K56" s="488"/>
      <c r="L56" s="488"/>
      <c r="M56" s="488"/>
      <c r="N56" s="488"/>
      <c r="O56" s="489"/>
    </row>
    <row r="57" spans="2:51" ht="15" customHeight="1" thickBot="1" x14ac:dyDescent="0.25">
      <c r="B57" s="490"/>
      <c r="C57" s="491"/>
      <c r="D57" s="491"/>
      <c r="E57" s="491"/>
      <c r="F57" s="491"/>
      <c r="G57" s="491"/>
      <c r="H57" s="491"/>
      <c r="I57" s="491"/>
      <c r="J57" s="491"/>
      <c r="K57" s="491"/>
      <c r="L57" s="491"/>
      <c r="M57" s="491"/>
      <c r="N57" s="491"/>
      <c r="O57" s="492"/>
    </row>
    <row r="58" spans="2:51" x14ac:dyDescent="0.2">
      <c r="G58" s="4"/>
      <c r="H58" s="4"/>
      <c r="I58" s="4"/>
      <c r="J58" s="4"/>
      <c r="K58" s="44"/>
      <c r="L58" s="44"/>
      <c r="M58" s="45"/>
      <c r="N58" s="45"/>
      <c r="O58" s="4"/>
      <c r="P58" s="4"/>
    </row>
    <row r="59" spans="2:51" x14ac:dyDescent="0.2"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</row>
    <row r="60" spans="2:51" x14ac:dyDescent="0.2"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</row>
    <row r="61" spans="2:51" x14ac:dyDescent="0.2"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</row>
    <row r="62" spans="2:51" x14ac:dyDescent="0.2"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</row>
    <row r="63" spans="2:51" x14ac:dyDescent="0.2"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</row>
    <row r="64" spans="2:51" x14ac:dyDescent="0.2"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</row>
    <row r="65" spans="16:51" x14ac:dyDescent="0.2"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</row>
    <row r="66" spans="16:51" x14ac:dyDescent="0.2"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</row>
    <row r="67" spans="16:51" x14ac:dyDescent="0.2"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</row>
    <row r="68" spans="16:51" x14ac:dyDescent="0.2"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</row>
    <row r="69" spans="16:51" x14ac:dyDescent="0.2"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</row>
    <row r="70" spans="16:51" x14ac:dyDescent="0.2"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</row>
    <row r="71" spans="16:51" x14ac:dyDescent="0.2"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</row>
    <row r="72" spans="16:51" x14ac:dyDescent="0.2"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</row>
    <row r="73" spans="16:51" x14ac:dyDescent="0.2"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</row>
    <row r="74" spans="16:51" x14ac:dyDescent="0.2"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</row>
    <row r="75" spans="16:51" x14ac:dyDescent="0.2"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</row>
    <row r="76" spans="16:51" x14ac:dyDescent="0.2"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</row>
    <row r="77" spans="16:51" x14ac:dyDescent="0.2"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</row>
    <row r="78" spans="16:51" x14ac:dyDescent="0.2"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</row>
    <row r="79" spans="16:51" x14ac:dyDescent="0.2"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</row>
    <row r="80" spans="16:51" x14ac:dyDescent="0.2"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</row>
    <row r="81" spans="16:51" x14ac:dyDescent="0.2"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</row>
    <row r="82" spans="16:51" x14ac:dyDescent="0.2"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</row>
    <row r="83" spans="16:51" x14ac:dyDescent="0.2"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</row>
    <row r="84" spans="16:51" x14ac:dyDescent="0.2"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</row>
    <row r="85" spans="16:51" x14ac:dyDescent="0.2"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</row>
    <row r="86" spans="16:51" x14ac:dyDescent="0.2"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</row>
    <row r="87" spans="16:51" x14ac:dyDescent="0.2"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</row>
    <row r="88" spans="16:51" x14ac:dyDescent="0.2"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</row>
    <row r="89" spans="16:51" x14ac:dyDescent="0.2"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</row>
    <row r="90" spans="16:51" x14ac:dyDescent="0.2"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</row>
    <row r="91" spans="16:51" x14ac:dyDescent="0.2"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</row>
    <row r="92" spans="16:51" x14ac:dyDescent="0.2"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</sheetData>
  <mergeCells count="150">
    <mergeCell ref="K17:K18"/>
    <mergeCell ref="L17:L18"/>
    <mergeCell ref="K19:K20"/>
    <mergeCell ref="K21:K22"/>
    <mergeCell ref="K23:K24"/>
    <mergeCell ref="K25:K26"/>
    <mergeCell ref="K27:K28"/>
    <mergeCell ref="K29:K30"/>
    <mergeCell ref="K31:K32"/>
    <mergeCell ref="L19:L20"/>
    <mergeCell ref="L21:L22"/>
    <mergeCell ref="L23:L24"/>
    <mergeCell ref="L25:L26"/>
    <mergeCell ref="L27:L28"/>
    <mergeCell ref="L29:L30"/>
    <mergeCell ref="L31:L32"/>
    <mergeCell ref="M25:M26"/>
    <mergeCell ref="M27:M28"/>
    <mergeCell ref="M29:M30"/>
    <mergeCell ref="N17:N18"/>
    <mergeCell ref="O17:O18"/>
    <mergeCell ref="N19:N20"/>
    <mergeCell ref="N21:N22"/>
    <mergeCell ref="N23:N24"/>
    <mergeCell ref="N25:N26"/>
    <mergeCell ref="N27:N28"/>
    <mergeCell ref="N29:N30"/>
    <mergeCell ref="O19:O20"/>
    <mergeCell ref="O21:O22"/>
    <mergeCell ref="O23:O24"/>
    <mergeCell ref="O25:O26"/>
    <mergeCell ref="O27:O28"/>
    <mergeCell ref="O29:O30"/>
    <mergeCell ref="B6:O6"/>
    <mergeCell ref="C7:O7"/>
    <mergeCell ref="B8:G8"/>
    <mergeCell ref="H8:J13"/>
    <mergeCell ref="K8:O8"/>
    <mergeCell ref="B11:G11"/>
    <mergeCell ref="L11:N11"/>
    <mergeCell ref="B2:B5"/>
    <mergeCell ref="C2:I3"/>
    <mergeCell ref="J2:M2"/>
    <mergeCell ref="N2:O5"/>
    <mergeCell ref="J3:M3"/>
    <mergeCell ref="C4:I5"/>
    <mergeCell ref="J4:M4"/>
    <mergeCell ref="J5:M5"/>
    <mergeCell ref="S11:U11"/>
    <mergeCell ref="B12:G12"/>
    <mergeCell ref="L12:N12"/>
    <mergeCell ref="S12:U12"/>
    <mergeCell ref="B13:G13"/>
    <mergeCell ref="L13:N13"/>
    <mergeCell ref="S13:T13"/>
    <mergeCell ref="R8:V8"/>
    <mergeCell ref="B9:G9"/>
    <mergeCell ref="L9:N9"/>
    <mergeCell ref="B10:G10"/>
    <mergeCell ref="L10:N10"/>
    <mergeCell ref="S10:U10"/>
    <mergeCell ref="B17:B18"/>
    <mergeCell ref="D17:D18"/>
    <mergeCell ref="B19:B20"/>
    <mergeCell ref="D19:D20"/>
    <mergeCell ref="B27:B28"/>
    <mergeCell ref="D27:D28"/>
    <mergeCell ref="K14:L15"/>
    <mergeCell ref="M14:O14"/>
    <mergeCell ref="S14:T14"/>
    <mergeCell ref="M15:M16"/>
    <mergeCell ref="N15:N16"/>
    <mergeCell ref="O15:O16"/>
    <mergeCell ref="S15:T15"/>
    <mergeCell ref="S16:T16"/>
    <mergeCell ref="B14:B16"/>
    <mergeCell ref="C14:C16"/>
    <mergeCell ref="D14:D16"/>
    <mergeCell ref="E14:E16"/>
    <mergeCell ref="F14:F16"/>
    <mergeCell ref="G14:J15"/>
    <mergeCell ref="M17:M18"/>
    <mergeCell ref="M19:M20"/>
    <mergeCell ref="M21:M22"/>
    <mergeCell ref="M23:M24"/>
    <mergeCell ref="B29:B30"/>
    <mergeCell ref="D29:D30"/>
    <mergeCell ref="B31:B32"/>
    <mergeCell ref="D31:D32"/>
    <mergeCell ref="B25:B26"/>
    <mergeCell ref="D25:D26"/>
    <mergeCell ref="B21:B22"/>
    <mergeCell ref="D21:D22"/>
    <mergeCell ref="B23:B24"/>
    <mergeCell ref="D23:D24"/>
    <mergeCell ref="B37:B38"/>
    <mergeCell ref="D37:D38"/>
    <mergeCell ref="B39:B40"/>
    <mergeCell ref="D39:D40"/>
    <mergeCell ref="M39:M40"/>
    <mergeCell ref="N39:N40"/>
    <mergeCell ref="O39:O40"/>
    <mergeCell ref="B33:B34"/>
    <mergeCell ref="D33:D34"/>
    <mergeCell ref="B35:B36"/>
    <mergeCell ref="D35:D36"/>
    <mergeCell ref="N33:N34"/>
    <mergeCell ref="N35:N36"/>
    <mergeCell ref="N37:N38"/>
    <mergeCell ref="O33:O34"/>
    <mergeCell ref="O35:O36"/>
    <mergeCell ref="O37:O38"/>
    <mergeCell ref="K33:K34"/>
    <mergeCell ref="K35:K36"/>
    <mergeCell ref="K37:K38"/>
    <mergeCell ref="L37:L38"/>
    <mergeCell ref="L33:L34"/>
    <mergeCell ref="L35:L36"/>
    <mergeCell ref="M31:M32"/>
    <mergeCell ref="M33:M34"/>
    <mergeCell ref="M35:M36"/>
    <mergeCell ref="M37:M38"/>
    <mergeCell ref="C41:E41"/>
    <mergeCell ref="F41:I41"/>
    <mergeCell ref="K41:O41"/>
    <mergeCell ref="C42:E43"/>
    <mergeCell ref="F42:H43"/>
    <mergeCell ref="K42:O43"/>
    <mergeCell ref="N31:N32"/>
    <mergeCell ref="O31:O32"/>
    <mergeCell ref="C44:E45"/>
    <mergeCell ref="F44:H45"/>
    <mergeCell ref="K44:O45"/>
    <mergeCell ref="B56:O57"/>
    <mergeCell ref="C54:E55"/>
    <mergeCell ref="F54:H55"/>
    <mergeCell ref="K54:O55"/>
    <mergeCell ref="C50:E51"/>
    <mergeCell ref="F50:H51"/>
    <mergeCell ref="K50:O51"/>
    <mergeCell ref="C52:E53"/>
    <mergeCell ref="F52:H53"/>
    <mergeCell ref="K52:O53"/>
    <mergeCell ref="B42:B55"/>
    <mergeCell ref="C46:E47"/>
    <mergeCell ref="F46:H47"/>
    <mergeCell ref="K46:O47"/>
    <mergeCell ref="C48:E49"/>
    <mergeCell ref="F48:H49"/>
    <mergeCell ref="K48:O49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7169" r:id="rId4">
          <objectPr defaultSize="0" autoPict="0" r:id="rId5">
            <anchor moveWithCells="1" sizeWithCells="1">
              <from>
                <xdr:col>1</xdr:col>
                <xdr:colOff>609600</xdr:colOff>
                <xdr:row>1</xdr:row>
                <xdr:rowOff>180975</xdr:rowOff>
              </from>
              <to>
                <xdr:col>1</xdr:col>
                <xdr:colOff>4371975</xdr:colOff>
                <xdr:row>4</xdr:row>
                <xdr:rowOff>342900</xdr:rowOff>
              </to>
            </anchor>
          </objectPr>
        </oleObject>
      </mc:Choice>
      <mc:Fallback>
        <oleObject shapeId="71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Y133"/>
  <sheetViews>
    <sheetView zoomScale="70" zoomScaleNormal="70" workbookViewId="0">
      <selection activeCell="D19" sqref="D19:D20"/>
    </sheetView>
  </sheetViews>
  <sheetFormatPr baseColWidth="10" defaultColWidth="12.5703125" defaultRowHeight="14.25" x14ac:dyDescent="0.2"/>
  <cols>
    <col min="1" max="1" width="7.7109375" style="50" customWidth="1"/>
    <col min="2" max="2" width="83" style="50" customWidth="1"/>
    <col min="3" max="3" width="10.28515625" style="50" customWidth="1"/>
    <col min="4" max="4" width="22.140625" style="50" customWidth="1"/>
    <col min="5" max="5" width="10" style="50" customWidth="1"/>
    <col min="6" max="6" width="28.28515625" style="103" customWidth="1"/>
    <col min="7" max="7" width="29.85546875" style="50" customWidth="1"/>
    <col min="8" max="8" width="8" style="50" customWidth="1"/>
    <col min="9" max="9" width="28.28515625" style="50" customWidth="1"/>
    <col min="10" max="10" width="15.85546875" style="50" customWidth="1"/>
    <col min="11" max="11" width="15.28515625" style="106" customWidth="1"/>
    <col min="12" max="12" width="16.85546875" style="106" customWidth="1"/>
    <col min="13" max="13" width="12.7109375" style="107" customWidth="1"/>
    <col min="14" max="14" width="14" style="107" customWidth="1"/>
    <col min="15" max="15" width="17.7109375" style="50" customWidth="1"/>
    <col min="16" max="16" width="16.42578125" style="50" customWidth="1"/>
    <col min="17" max="17" width="12.5703125" style="50"/>
    <col min="18" max="18" width="14.42578125" style="50" customWidth="1"/>
    <col min="19" max="19" width="18.5703125" style="50" customWidth="1"/>
    <col min="20" max="20" width="33.85546875" style="50" customWidth="1"/>
    <col min="21" max="21" width="12.5703125" style="50" hidden="1" customWidth="1"/>
    <col min="22" max="22" width="24.28515625" style="50" customWidth="1"/>
    <col min="23" max="23" width="22.5703125" style="50" customWidth="1"/>
    <col min="24" max="25" width="12.5703125" style="50"/>
    <col min="26" max="26" width="16.85546875" style="50" customWidth="1"/>
    <col min="27" max="27" width="12.5703125" style="50"/>
    <col min="28" max="28" width="30.140625" style="50" customWidth="1"/>
    <col min="29" max="29" width="15.42578125" style="50" customWidth="1"/>
    <col min="30" max="30" width="15.85546875" style="50" customWidth="1"/>
    <col min="31" max="31" width="24.42578125" style="50" customWidth="1"/>
    <col min="32" max="32" width="17.140625" style="50" customWidth="1"/>
    <col min="33" max="16384" width="12.5703125" style="50"/>
  </cols>
  <sheetData>
    <row r="1" spans="2:28" ht="15" thickBot="1" x14ac:dyDescent="0.25"/>
    <row r="2" spans="2:28" ht="37.5" customHeight="1" x14ac:dyDescent="0.25">
      <c r="B2" s="533"/>
      <c r="C2" s="534" t="s">
        <v>145</v>
      </c>
      <c r="D2" s="535"/>
      <c r="E2" s="535"/>
      <c r="F2" s="535"/>
      <c r="G2" s="535"/>
      <c r="H2" s="535"/>
      <c r="I2" s="536"/>
      <c r="J2" s="537" t="s">
        <v>146</v>
      </c>
      <c r="K2" s="353"/>
      <c r="L2" s="353"/>
      <c r="M2" s="538"/>
      <c r="N2" s="539"/>
      <c r="O2" s="540"/>
      <c r="P2" s="49"/>
    </row>
    <row r="3" spans="2:28" ht="37.5" customHeight="1" x14ac:dyDescent="0.25">
      <c r="B3" s="541"/>
      <c r="C3" s="307"/>
      <c r="D3" s="308"/>
      <c r="E3" s="308"/>
      <c r="F3" s="308"/>
      <c r="G3" s="308"/>
      <c r="H3" s="308"/>
      <c r="I3" s="309"/>
      <c r="J3" s="310" t="s">
        <v>147</v>
      </c>
      <c r="K3" s="311"/>
      <c r="L3" s="311"/>
      <c r="M3" s="312"/>
      <c r="N3" s="313"/>
      <c r="O3" s="542"/>
      <c r="P3" s="49"/>
    </row>
    <row r="4" spans="2:28" ht="33.75" customHeight="1" x14ac:dyDescent="0.25">
      <c r="B4" s="541"/>
      <c r="C4" s="304" t="s">
        <v>148</v>
      </c>
      <c r="D4" s="305"/>
      <c r="E4" s="305"/>
      <c r="F4" s="305"/>
      <c r="G4" s="305"/>
      <c r="H4" s="305"/>
      <c r="I4" s="306"/>
      <c r="J4" s="310" t="s">
        <v>149</v>
      </c>
      <c r="K4" s="311"/>
      <c r="L4" s="311"/>
      <c r="M4" s="312"/>
      <c r="N4" s="313"/>
      <c r="O4" s="542"/>
      <c r="P4" s="49"/>
    </row>
    <row r="5" spans="2:28" ht="38.25" customHeight="1" x14ac:dyDescent="0.25">
      <c r="B5" s="543"/>
      <c r="C5" s="307"/>
      <c r="D5" s="308"/>
      <c r="E5" s="308"/>
      <c r="F5" s="308"/>
      <c r="G5" s="308"/>
      <c r="H5" s="308"/>
      <c r="I5" s="309"/>
      <c r="J5" s="310" t="s">
        <v>150</v>
      </c>
      <c r="K5" s="311"/>
      <c r="L5" s="311"/>
      <c r="M5" s="312"/>
      <c r="N5" s="314"/>
      <c r="O5" s="544"/>
      <c r="P5" s="49"/>
    </row>
    <row r="6" spans="2:28" ht="31.5" customHeight="1" x14ac:dyDescent="0.25">
      <c r="B6" s="545" t="s">
        <v>29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546"/>
      <c r="P6" s="49"/>
    </row>
    <row r="7" spans="2:28" ht="36" customHeight="1" thickBot="1" x14ac:dyDescent="0.3">
      <c r="B7" s="547" t="s">
        <v>30</v>
      </c>
      <c r="C7" s="548" t="s">
        <v>126</v>
      </c>
      <c r="D7" s="549"/>
      <c r="E7" s="549"/>
      <c r="F7" s="549"/>
      <c r="G7" s="549"/>
      <c r="H7" s="549"/>
      <c r="I7" s="549"/>
      <c r="J7" s="549"/>
      <c r="K7" s="549"/>
      <c r="L7" s="549"/>
      <c r="M7" s="549"/>
      <c r="N7" s="549"/>
      <c r="O7" s="550"/>
    </row>
    <row r="8" spans="2:28" ht="36" customHeight="1" x14ac:dyDescent="0.2">
      <c r="B8" s="521" t="s">
        <v>151</v>
      </c>
      <c r="C8" s="522"/>
      <c r="D8" s="522"/>
      <c r="E8" s="522"/>
      <c r="F8" s="522"/>
      <c r="G8" s="523"/>
      <c r="H8" s="349" t="s">
        <v>166</v>
      </c>
      <c r="I8" s="350"/>
      <c r="J8" s="351"/>
      <c r="K8" s="524" t="s">
        <v>28</v>
      </c>
      <c r="L8" s="525"/>
      <c r="M8" s="525"/>
      <c r="N8" s="525"/>
      <c r="O8" s="526"/>
      <c r="P8" s="51"/>
      <c r="R8" s="298"/>
      <c r="S8" s="298"/>
      <c r="T8" s="298"/>
      <c r="U8" s="298"/>
      <c r="V8" s="298"/>
      <c r="W8" s="52"/>
      <c r="X8" s="52"/>
      <c r="Y8" s="52"/>
      <c r="Z8" s="52"/>
      <c r="AA8" s="52"/>
      <c r="AB8" s="52"/>
    </row>
    <row r="9" spans="2:28" ht="36" customHeight="1" x14ac:dyDescent="0.2">
      <c r="B9" s="505" t="s">
        <v>153</v>
      </c>
      <c r="C9" s="506"/>
      <c r="D9" s="506"/>
      <c r="E9" s="506"/>
      <c r="F9" s="506"/>
      <c r="G9" s="507"/>
      <c r="H9" s="317"/>
      <c r="I9" s="318"/>
      <c r="J9" s="319"/>
      <c r="K9" s="164" t="s">
        <v>27</v>
      </c>
      <c r="L9" s="299" t="s">
        <v>26</v>
      </c>
      <c r="M9" s="299"/>
      <c r="N9" s="299"/>
      <c r="O9" s="130" t="s">
        <v>25</v>
      </c>
      <c r="P9" s="51"/>
      <c r="R9" s="54"/>
      <c r="S9" s="54"/>
      <c r="T9" s="54"/>
      <c r="U9" s="54"/>
      <c r="V9" s="54"/>
      <c r="W9" s="52"/>
      <c r="X9" s="52"/>
      <c r="Y9" s="52"/>
      <c r="Z9" s="52"/>
      <c r="AA9" s="52"/>
      <c r="AB9" s="52"/>
    </row>
    <row r="10" spans="2:28" ht="56.25" customHeight="1" x14ac:dyDescent="0.2">
      <c r="B10" s="508" t="s">
        <v>154</v>
      </c>
      <c r="C10" s="509"/>
      <c r="D10" s="509"/>
      <c r="E10" s="509"/>
      <c r="F10" s="509"/>
      <c r="G10" s="510"/>
      <c r="H10" s="317"/>
      <c r="I10" s="318"/>
      <c r="J10" s="319"/>
      <c r="K10" s="55"/>
      <c r="L10" s="300"/>
      <c r="M10" s="301"/>
      <c r="N10" s="302"/>
      <c r="O10" s="131"/>
      <c r="P10" s="51"/>
      <c r="R10" s="56"/>
      <c r="S10" s="303"/>
      <c r="T10" s="303"/>
      <c r="U10" s="303"/>
      <c r="V10" s="56"/>
      <c r="W10" s="52"/>
      <c r="X10" s="57"/>
      <c r="Y10" s="57"/>
      <c r="Z10" s="52"/>
      <c r="AA10" s="52"/>
      <c r="AB10" s="52"/>
    </row>
    <row r="11" spans="2:28" ht="74.25" customHeight="1" x14ac:dyDescent="0.2">
      <c r="B11" s="511" t="s">
        <v>167</v>
      </c>
      <c r="C11" s="512"/>
      <c r="D11" s="512"/>
      <c r="E11" s="512"/>
      <c r="F11" s="512"/>
      <c r="G11" s="513"/>
      <c r="H11" s="317"/>
      <c r="I11" s="318"/>
      <c r="J11" s="319"/>
      <c r="K11" s="13"/>
      <c r="L11" s="322"/>
      <c r="M11" s="323"/>
      <c r="N11" s="324"/>
      <c r="O11" s="132"/>
      <c r="P11" s="51"/>
      <c r="R11" s="58"/>
      <c r="S11" s="294"/>
      <c r="T11" s="294"/>
      <c r="U11" s="294"/>
      <c r="V11" s="59"/>
      <c r="W11" s="52"/>
      <c r="X11" s="60"/>
      <c r="Y11" s="61"/>
      <c r="Z11" s="62"/>
      <c r="AA11" s="52"/>
      <c r="AB11" s="52"/>
    </row>
    <row r="12" spans="2:28" ht="36.75" customHeight="1" x14ac:dyDescent="0.2">
      <c r="B12" s="514" t="s">
        <v>46</v>
      </c>
      <c r="C12" s="515"/>
      <c r="D12" s="515"/>
      <c r="E12" s="515"/>
      <c r="F12" s="515"/>
      <c r="G12" s="516"/>
      <c r="H12" s="317"/>
      <c r="I12" s="318"/>
      <c r="J12" s="319"/>
      <c r="K12" s="12"/>
      <c r="L12" s="295"/>
      <c r="M12" s="296"/>
      <c r="N12" s="297"/>
      <c r="O12" s="132"/>
      <c r="P12" s="51"/>
      <c r="R12" s="58"/>
      <c r="S12" s="294"/>
      <c r="T12" s="294"/>
      <c r="U12" s="294"/>
      <c r="V12" s="59"/>
      <c r="W12" s="52"/>
      <c r="X12" s="60"/>
      <c r="Y12" s="61"/>
      <c r="Z12" s="62"/>
      <c r="AA12" s="52"/>
      <c r="AB12" s="52"/>
    </row>
    <row r="13" spans="2:28" ht="108" customHeight="1" thickBot="1" x14ac:dyDescent="0.25">
      <c r="B13" s="340" t="s">
        <v>168</v>
      </c>
      <c r="C13" s="341"/>
      <c r="D13" s="341"/>
      <c r="E13" s="341"/>
      <c r="F13" s="341"/>
      <c r="G13" s="341"/>
      <c r="H13" s="356"/>
      <c r="I13" s="357"/>
      <c r="J13" s="358"/>
      <c r="K13" s="133"/>
      <c r="L13" s="342"/>
      <c r="M13" s="343"/>
      <c r="N13" s="344"/>
      <c r="O13" s="134"/>
      <c r="P13" s="51"/>
      <c r="R13" s="63"/>
      <c r="S13" s="294"/>
      <c r="T13" s="294"/>
      <c r="U13" s="64"/>
      <c r="V13" s="59"/>
      <c r="W13" s="65"/>
      <c r="X13" s="60"/>
      <c r="Y13" s="61"/>
      <c r="Z13" s="62"/>
      <c r="AA13" s="52"/>
      <c r="AB13" s="52"/>
    </row>
    <row r="14" spans="2:28" ht="28.5" customHeight="1" x14ac:dyDescent="0.25">
      <c r="B14" s="517" t="s">
        <v>24</v>
      </c>
      <c r="C14" s="518" t="s">
        <v>158</v>
      </c>
      <c r="D14" s="280" t="s">
        <v>23</v>
      </c>
      <c r="E14" s="280" t="s">
        <v>22</v>
      </c>
      <c r="F14" s="519" t="s">
        <v>196</v>
      </c>
      <c r="G14" s="317" t="s">
        <v>197</v>
      </c>
      <c r="H14" s="318"/>
      <c r="I14" s="318"/>
      <c r="J14" s="319"/>
      <c r="K14" s="280" t="s">
        <v>19</v>
      </c>
      <c r="L14" s="280"/>
      <c r="M14" s="520" t="s">
        <v>18</v>
      </c>
      <c r="N14" s="520"/>
      <c r="O14" s="520"/>
      <c r="R14" s="66"/>
      <c r="S14" s="283"/>
      <c r="T14" s="283"/>
      <c r="U14" s="52"/>
      <c r="V14" s="59"/>
      <c r="W14" s="52"/>
      <c r="X14" s="60"/>
      <c r="Y14" s="61"/>
      <c r="Z14" s="62"/>
      <c r="AA14" s="52"/>
      <c r="AB14" s="52"/>
    </row>
    <row r="15" spans="2:28" ht="33.75" customHeight="1" x14ac:dyDescent="0.2">
      <c r="B15" s="285"/>
      <c r="C15" s="286"/>
      <c r="D15" s="286"/>
      <c r="E15" s="286"/>
      <c r="F15" s="287"/>
      <c r="G15" s="291"/>
      <c r="H15" s="292"/>
      <c r="I15" s="292"/>
      <c r="J15" s="293"/>
      <c r="K15" s="286"/>
      <c r="L15" s="286"/>
      <c r="M15" s="284" t="s">
        <v>17</v>
      </c>
      <c r="N15" s="284" t="s">
        <v>16</v>
      </c>
      <c r="O15" s="285" t="s">
        <v>15</v>
      </c>
      <c r="R15" s="65"/>
      <c r="S15" s="283"/>
      <c r="T15" s="283"/>
      <c r="U15" s="52"/>
      <c r="V15" s="61"/>
      <c r="W15" s="52"/>
      <c r="X15" s="60"/>
      <c r="Y15" s="61"/>
      <c r="Z15" s="62"/>
      <c r="AA15" s="52"/>
      <c r="AB15" s="52"/>
    </row>
    <row r="16" spans="2:28" ht="39.75" customHeight="1" x14ac:dyDescent="0.2">
      <c r="B16" s="285"/>
      <c r="C16" s="286"/>
      <c r="D16" s="286"/>
      <c r="E16" s="286"/>
      <c r="F16" s="287"/>
      <c r="G16" s="67" t="s">
        <v>14</v>
      </c>
      <c r="H16" s="67" t="s">
        <v>13</v>
      </c>
      <c r="I16" s="67" t="s">
        <v>12</v>
      </c>
      <c r="J16" s="68" t="s">
        <v>11</v>
      </c>
      <c r="K16" s="67" t="s">
        <v>10</v>
      </c>
      <c r="L16" s="69" t="s">
        <v>9</v>
      </c>
      <c r="M16" s="284"/>
      <c r="N16" s="284"/>
      <c r="O16" s="285"/>
      <c r="R16" s="65"/>
      <c r="S16" s="283"/>
      <c r="T16" s="283"/>
      <c r="U16" s="52"/>
      <c r="V16" s="61"/>
      <c r="W16" s="52"/>
      <c r="X16" s="60"/>
      <c r="Y16" s="61"/>
      <c r="Z16" s="62"/>
      <c r="AA16" s="52"/>
      <c r="AB16" s="52"/>
    </row>
    <row r="17" spans="2:28" ht="39.75" customHeight="1" x14ac:dyDescent="0.2">
      <c r="B17" s="192" t="s">
        <v>47</v>
      </c>
      <c r="C17" s="18" t="s">
        <v>2</v>
      </c>
      <c r="D17" s="192" t="s">
        <v>65</v>
      </c>
      <c r="E17" s="18">
        <v>350</v>
      </c>
      <c r="F17" s="109">
        <v>255000000</v>
      </c>
      <c r="G17" s="110">
        <v>255000000</v>
      </c>
      <c r="H17" s="13"/>
      <c r="I17" s="13"/>
      <c r="J17" s="111"/>
      <c r="K17" s="112">
        <v>44562</v>
      </c>
      <c r="L17" s="113">
        <v>44926</v>
      </c>
      <c r="M17" s="256">
        <f>E18/E17</f>
        <v>1</v>
      </c>
      <c r="N17" s="256">
        <f>F18/F17</f>
        <v>0.92941960784313726</v>
      </c>
      <c r="O17" s="282">
        <f>M17/N17</f>
        <v>1.0759402874237347</v>
      </c>
      <c r="R17" s="65"/>
      <c r="S17" s="71"/>
      <c r="T17" s="71"/>
      <c r="U17" s="52"/>
      <c r="V17" s="61"/>
      <c r="W17" s="52"/>
      <c r="X17" s="60"/>
      <c r="Y17" s="61"/>
      <c r="Z17" s="62"/>
      <c r="AA17" s="52"/>
      <c r="AB17" s="52"/>
    </row>
    <row r="18" spans="2:28" ht="39.75" customHeight="1" x14ac:dyDescent="0.2">
      <c r="B18" s="177"/>
      <c r="C18" s="18" t="s">
        <v>1</v>
      </c>
      <c r="D18" s="177"/>
      <c r="E18" s="72">
        <v>350</v>
      </c>
      <c r="F18" s="109">
        <v>237002000</v>
      </c>
      <c r="G18" s="114">
        <f>F18</f>
        <v>237002000</v>
      </c>
      <c r="H18" s="13"/>
      <c r="I18" s="13"/>
      <c r="J18" s="111"/>
      <c r="K18" s="112">
        <v>44562</v>
      </c>
      <c r="L18" s="113">
        <v>44926</v>
      </c>
      <c r="M18" s="257"/>
      <c r="N18" s="257"/>
      <c r="O18" s="180"/>
      <c r="R18" s="65"/>
      <c r="S18" s="71"/>
      <c r="T18" s="71"/>
      <c r="U18" s="52"/>
      <c r="V18" s="61"/>
      <c r="W18" s="52"/>
      <c r="X18" s="60"/>
      <c r="Y18" s="61"/>
      <c r="Z18" s="62"/>
      <c r="AA18" s="52"/>
      <c r="AB18" s="52"/>
    </row>
    <row r="19" spans="2:28" ht="39.75" customHeight="1" x14ac:dyDescent="0.2">
      <c r="B19" s="192" t="s">
        <v>48</v>
      </c>
      <c r="C19" s="18" t="s">
        <v>2</v>
      </c>
      <c r="D19" s="236" t="s">
        <v>66</v>
      </c>
      <c r="E19" s="31">
        <v>400</v>
      </c>
      <c r="F19" s="110">
        <v>310000000</v>
      </c>
      <c r="G19" s="110">
        <v>310000000</v>
      </c>
      <c r="H19" s="13"/>
      <c r="I19" s="13"/>
      <c r="J19" s="111"/>
      <c r="K19" s="112">
        <v>44562</v>
      </c>
      <c r="L19" s="113">
        <v>44926</v>
      </c>
      <c r="M19" s="256">
        <f t="shared" ref="M19" si="0">E20/E19</f>
        <v>1</v>
      </c>
      <c r="N19" s="256">
        <f t="shared" ref="N19" si="1">F20/F19</f>
        <v>0.90277419354838706</v>
      </c>
      <c r="O19" s="282">
        <f t="shared" ref="O19" si="2">M19/N19</f>
        <v>1.1076967054956051</v>
      </c>
      <c r="R19" s="65"/>
      <c r="S19" s="71"/>
      <c r="T19" s="71"/>
      <c r="U19" s="52"/>
      <c r="V19" s="61"/>
      <c r="W19" s="52"/>
      <c r="X19" s="60"/>
      <c r="Y19" s="61"/>
      <c r="Z19" s="62"/>
      <c r="AA19" s="52"/>
      <c r="AB19" s="52"/>
    </row>
    <row r="20" spans="2:28" ht="39.75" customHeight="1" x14ac:dyDescent="0.2">
      <c r="B20" s="177"/>
      <c r="C20" s="18" t="s">
        <v>1</v>
      </c>
      <c r="D20" s="238"/>
      <c r="E20" s="73">
        <v>400</v>
      </c>
      <c r="F20" s="110">
        <v>279860000</v>
      </c>
      <c r="G20" s="115">
        <f>F20</f>
        <v>279860000</v>
      </c>
      <c r="H20" s="13"/>
      <c r="I20" s="13"/>
      <c r="J20" s="111"/>
      <c r="K20" s="112">
        <v>44562</v>
      </c>
      <c r="L20" s="113">
        <v>44926</v>
      </c>
      <c r="M20" s="257"/>
      <c r="N20" s="257"/>
      <c r="O20" s="180"/>
      <c r="R20" s="65"/>
      <c r="S20" s="71"/>
      <c r="T20" s="71"/>
      <c r="U20" s="52"/>
      <c r="V20" s="61"/>
      <c r="W20" s="52"/>
      <c r="X20" s="60"/>
      <c r="Y20" s="61"/>
      <c r="Z20" s="62"/>
      <c r="AA20" s="52"/>
      <c r="AB20" s="52"/>
    </row>
    <row r="21" spans="2:28" ht="39.75" customHeight="1" x14ac:dyDescent="0.2">
      <c r="B21" s="192" t="s">
        <v>49</v>
      </c>
      <c r="C21" s="18" t="s">
        <v>2</v>
      </c>
      <c r="D21" s="192" t="s">
        <v>67</v>
      </c>
      <c r="E21" s="74">
        <v>3</v>
      </c>
      <c r="F21" s="110">
        <v>140000000</v>
      </c>
      <c r="G21" s="110">
        <v>140000000</v>
      </c>
      <c r="H21" s="13"/>
      <c r="I21" s="13"/>
      <c r="J21" s="111"/>
      <c r="K21" s="112">
        <v>44562</v>
      </c>
      <c r="L21" s="113">
        <v>44926</v>
      </c>
      <c r="M21" s="256">
        <f t="shared" ref="M21" si="3">E22/E21</f>
        <v>1</v>
      </c>
      <c r="N21" s="256">
        <f t="shared" ref="N21" si="4">F22/F21</f>
        <v>0.52142857142857146</v>
      </c>
      <c r="O21" s="282">
        <f t="shared" ref="O21" si="5">M21/N21</f>
        <v>1.9178082191780821</v>
      </c>
      <c r="R21" s="65"/>
      <c r="S21" s="71"/>
      <c r="T21" s="71"/>
      <c r="U21" s="52"/>
      <c r="V21" s="61"/>
      <c r="W21" s="52"/>
      <c r="X21" s="60"/>
      <c r="Y21" s="61"/>
      <c r="Z21" s="62"/>
      <c r="AA21" s="52"/>
      <c r="AB21" s="52"/>
    </row>
    <row r="22" spans="2:28" ht="39.75" customHeight="1" x14ac:dyDescent="0.2">
      <c r="B22" s="177"/>
      <c r="C22" s="18" t="s">
        <v>1</v>
      </c>
      <c r="D22" s="177"/>
      <c r="E22" s="75">
        <v>3</v>
      </c>
      <c r="F22" s="110">
        <v>73000000</v>
      </c>
      <c r="G22" s="115">
        <f>F22</f>
        <v>73000000</v>
      </c>
      <c r="H22" s="13"/>
      <c r="I22" s="13"/>
      <c r="J22" s="111"/>
      <c r="K22" s="112">
        <v>44562</v>
      </c>
      <c r="L22" s="113">
        <v>44926</v>
      </c>
      <c r="M22" s="257"/>
      <c r="N22" s="257"/>
      <c r="O22" s="180"/>
      <c r="R22" s="65"/>
      <c r="S22" s="71"/>
      <c r="T22" s="71"/>
      <c r="U22" s="52"/>
      <c r="V22" s="61"/>
      <c r="W22" s="52"/>
      <c r="X22" s="60"/>
      <c r="Y22" s="61"/>
      <c r="Z22" s="62"/>
      <c r="AA22" s="52"/>
      <c r="AB22" s="52"/>
    </row>
    <row r="23" spans="2:28" ht="39.75" customHeight="1" x14ac:dyDescent="0.2">
      <c r="B23" s="192" t="s">
        <v>50</v>
      </c>
      <c r="C23" s="18" t="s">
        <v>2</v>
      </c>
      <c r="D23" s="192" t="s">
        <v>35</v>
      </c>
      <c r="E23" s="18">
        <v>1</v>
      </c>
      <c r="F23" s="84">
        <v>100000000</v>
      </c>
      <c r="G23" s="84">
        <v>100000000</v>
      </c>
      <c r="H23" s="13"/>
      <c r="I23" s="13"/>
      <c r="J23" s="111"/>
      <c r="K23" s="112">
        <v>44562</v>
      </c>
      <c r="L23" s="113">
        <v>44926</v>
      </c>
      <c r="M23" s="256">
        <f t="shared" ref="M23" si="6">E24/E23</f>
        <v>1</v>
      </c>
      <c r="N23" s="256">
        <f t="shared" ref="N23" si="7">F24/F23</f>
        <v>0.57899999999999996</v>
      </c>
      <c r="O23" s="282">
        <f t="shared" ref="O23" si="8">M23/N23</f>
        <v>1.7271157167530227</v>
      </c>
      <c r="R23" s="65"/>
      <c r="S23" s="71"/>
      <c r="T23" s="71"/>
      <c r="U23" s="52"/>
      <c r="V23" s="61"/>
      <c r="W23" s="52"/>
      <c r="X23" s="60"/>
      <c r="Y23" s="61"/>
      <c r="Z23" s="62"/>
      <c r="AA23" s="52"/>
      <c r="AB23" s="52"/>
    </row>
    <row r="24" spans="2:28" ht="39.75" customHeight="1" x14ac:dyDescent="0.2">
      <c r="B24" s="177"/>
      <c r="C24" s="18" t="s">
        <v>1</v>
      </c>
      <c r="D24" s="193"/>
      <c r="E24" s="76">
        <v>1</v>
      </c>
      <c r="F24" s="116">
        <v>57900000</v>
      </c>
      <c r="G24" s="117">
        <f>F24</f>
        <v>57900000</v>
      </c>
      <c r="H24" s="13"/>
      <c r="I24" s="13"/>
      <c r="J24" s="111"/>
      <c r="K24" s="112">
        <v>44562</v>
      </c>
      <c r="L24" s="113">
        <v>44926</v>
      </c>
      <c r="M24" s="257"/>
      <c r="N24" s="257"/>
      <c r="O24" s="180"/>
      <c r="R24" s="65"/>
      <c r="S24" s="71"/>
      <c r="T24" s="71"/>
      <c r="U24" s="52"/>
      <c r="V24" s="61"/>
      <c r="W24" s="52"/>
      <c r="X24" s="60"/>
      <c r="Y24" s="61"/>
      <c r="Z24" s="62"/>
      <c r="AA24" s="52"/>
      <c r="AB24" s="52"/>
    </row>
    <row r="25" spans="2:28" ht="39.75" customHeight="1" x14ac:dyDescent="0.2">
      <c r="B25" s="192" t="s">
        <v>128</v>
      </c>
      <c r="C25" s="18" t="s">
        <v>2</v>
      </c>
      <c r="D25" s="192" t="s">
        <v>68</v>
      </c>
      <c r="E25" s="18">
        <v>1</v>
      </c>
      <c r="F25" s="116">
        <v>100000000</v>
      </c>
      <c r="G25" s="117">
        <v>100000000</v>
      </c>
      <c r="H25" s="13"/>
      <c r="I25" s="13"/>
      <c r="J25" s="111"/>
      <c r="K25" s="112">
        <v>44562</v>
      </c>
      <c r="L25" s="113">
        <v>44926</v>
      </c>
      <c r="M25" s="256">
        <f t="shared" ref="M25" si="9">E26/E25</f>
        <v>1</v>
      </c>
      <c r="N25" s="256">
        <f t="shared" ref="N25" si="10">F26/F25</f>
        <v>0.28499999999999998</v>
      </c>
      <c r="O25" s="282">
        <f t="shared" ref="O25" si="11">M25/N25</f>
        <v>3.5087719298245617</v>
      </c>
      <c r="R25" s="65"/>
      <c r="S25" s="71"/>
      <c r="T25" s="71"/>
      <c r="U25" s="52"/>
      <c r="V25" s="61"/>
      <c r="W25" s="52"/>
      <c r="X25" s="60"/>
      <c r="Y25" s="61"/>
      <c r="Z25" s="62"/>
      <c r="AA25" s="52"/>
      <c r="AB25" s="52"/>
    </row>
    <row r="26" spans="2:28" ht="39.75" customHeight="1" x14ac:dyDescent="0.2">
      <c r="B26" s="177"/>
      <c r="C26" s="18" t="s">
        <v>1</v>
      </c>
      <c r="D26" s="177"/>
      <c r="E26" s="18">
        <v>1</v>
      </c>
      <c r="F26" s="116">
        <v>28500000</v>
      </c>
      <c r="G26" s="77">
        <v>28500000</v>
      </c>
      <c r="H26" s="13"/>
      <c r="I26" s="13"/>
      <c r="J26" s="111"/>
      <c r="K26" s="112">
        <v>44562</v>
      </c>
      <c r="L26" s="113">
        <v>44926</v>
      </c>
      <c r="M26" s="257"/>
      <c r="N26" s="257"/>
      <c r="O26" s="180"/>
      <c r="R26" s="65"/>
      <c r="S26" s="71"/>
      <c r="T26" s="71"/>
      <c r="U26" s="52"/>
      <c r="V26" s="61"/>
      <c r="W26" s="52"/>
      <c r="X26" s="60"/>
      <c r="Y26" s="61"/>
      <c r="Z26" s="62"/>
      <c r="AA26" s="52"/>
      <c r="AB26" s="52"/>
    </row>
    <row r="27" spans="2:28" ht="39.75" customHeight="1" x14ac:dyDescent="0.2">
      <c r="B27" s="192" t="s">
        <v>51</v>
      </c>
      <c r="C27" s="18" t="s">
        <v>2</v>
      </c>
      <c r="D27" s="192" t="s">
        <v>69</v>
      </c>
      <c r="E27" s="18">
        <v>200</v>
      </c>
      <c r="F27" s="118">
        <v>25000000</v>
      </c>
      <c r="G27" s="118">
        <v>25000000</v>
      </c>
      <c r="H27" s="13"/>
      <c r="I27" s="13"/>
      <c r="J27" s="111"/>
      <c r="K27" s="112">
        <v>44562</v>
      </c>
      <c r="L27" s="113">
        <v>44926</v>
      </c>
      <c r="M27" s="256">
        <f t="shared" ref="M27" si="12">E28/E27</f>
        <v>0.91</v>
      </c>
      <c r="N27" s="256">
        <f t="shared" ref="N27" si="13">F28/F27</f>
        <v>0.8</v>
      </c>
      <c r="O27" s="282">
        <f t="shared" ref="O27" si="14">M27/N27</f>
        <v>1.1375</v>
      </c>
      <c r="R27" s="65"/>
      <c r="S27" s="71"/>
      <c r="T27" s="71"/>
      <c r="U27" s="52"/>
      <c r="V27" s="61"/>
      <c r="W27" s="52"/>
      <c r="X27" s="60"/>
      <c r="Y27" s="61"/>
      <c r="Z27" s="62"/>
      <c r="AA27" s="52"/>
      <c r="AB27" s="52"/>
    </row>
    <row r="28" spans="2:28" ht="39.75" customHeight="1" x14ac:dyDescent="0.2">
      <c r="B28" s="177"/>
      <c r="C28" s="18" t="s">
        <v>1</v>
      </c>
      <c r="D28" s="177"/>
      <c r="E28" s="78">
        <v>182</v>
      </c>
      <c r="F28" s="118">
        <v>20000000</v>
      </c>
      <c r="G28" s="77">
        <v>20000000</v>
      </c>
      <c r="H28" s="13"/>
      <c r="I28" s="13"/>
      <c r="J28" s="111"/>
      <c r="K28" s="112">
        <v>44562</v>
      </c>
      <c r="L28" s="113">
        <v>44926</v>
      </c>
      <c r="M28" s="257"/>
      <c r="N28" s="257"/>
      <c r="O28" s="180"/>
      <c r="R28" s="65"/>
      <c r="S28" s="71"/>
      <c r="T28" s="71"/>
      <c r="U28" s="52"/>
      <c r="V28" s="61"/>
      <c r="W28" s="52"/>
      <c r="X28" s="60"/>
      <c r="Y28" s="61"/>
      <c r="Z28" s="62"/>
      <c r="AA28" s="52"/>
      <c r="AB28" s="52"/>
    </row>
    <row r="29" spans="2:28" ht="39.75" customHeight="1" x14ac:dyDescent="0.2">
      <c r="B29" s="192" t="s">
        <v>52</v>
      </c>
      <c r="C29" s="18" t="s">
        <v>2</v>
      </c>
      <c r="D29" s="192" t="s">
        <v>33</v>
      </c>
      <c r="E29" s="33">
        <v>4</v>
      </c>
      <c r="F29" s="118">
        <v>25000000</v>
      </c>
      <c r="G29" s="118">
        <v>25000000</v>
      </c>
      <c r="H29" s="13"/>
      <c r="I29" s="13"/>
      <c r="J29" s="111"/>
      <c r="K29" s="112">
        <v>44562</v>
      </c>
      <c r="L29" s="113">
        <v>44926</v>
      </c>
      <c r="M29" s="256">
        <f t="shared" ref="M29" si="15">E30/E29</f>
        <v>1</v>
      </c>
      <c r="N29" s="256">
        <f t="shared" ref="N29" si="16">F30/F29</f>
        <v>0.82</v>
      </c>
      <c r="O29" s="282">
        <f t="shared" ref="O29" si="17">M29/N29</f>
        <v>1.2195121951219512</v>
      </c>
      <c r="R29" s="65"/>
      <c r="S29" s="71"/>
      <c r="T29" s="71"/>
      <c r="U29" s="52"/>
      <c r="V29" s="61"/>
      <c r="W29" s="52"/>
      <c r="X29" s="60"/>
      <c r="Y29" s="61"/>
      <c r="Z29" s="62"/>
      <c r="AA29" s="52"/>
      <c r="AB29" s="52"/>
    </row>
    <row r="30" spans="2:28" ht="39.75" customHeight="1" x14ac:dyDescent="0.2">
      <c r="B30" s="177"/>
      <c r="C30" s="18" t="s">
        <v>1</v>
      </c>
      <c r="D30" s="177"/>
      <c r="E30" s="78">
        <v>4</v>
      </c>
      <c r="F30" s="118">
        <v>20500000</v>
      </c>
      <c r="G30" s="77">
        <v>20500000</v>
      </c>
      <c r="H30" s="13"/>
      <c r="I30" s="13"/>
      <c r="J30" s="111"/>
      <c r="K30" s="112">
        <v>44562</v>
      </c>
      <c r="L30" s="113">
        <v>44926</v>
      </c>
      <c r="M30" s="257"/>
      <c r="N30" s="257"/>
      <c r="O30" s="180"/>
      <c r="R30" s="65"/>
      <c r="S30" s="71"/>
      <c r="T30" s="71"/>
      <c r="U30" s="52"/>
      <c r="V30" s="61"/>
      <c r="W30" s="52"/>
      <c r="X30" s="60"/>
      <c r="Y30" s="61"/>
      <c r="Z30" s="62"/>
      <c r="AA30" s="52"/>
      <c r="AB30" s="52"/>
    </row>
    <row r="31" spans="2:28" ht="39.75" customHeight="1" x14ac:dyDescent="0.2">
      <c r="B31" s="192" t="s">
        <v>53</v>
      </c>
      <c r="C31" s="18" t="s">
        <v>2</v>
      </c>
      <c r="D31" s="192" t="s">
        <v>70</v>
      </c>
      <c r="E31" s="29">
        <v>30</v>
      </c>
      <c r="F31" s="119">
        <v>29750000</v>
      </c>
      <c r="G31" s="120">
        <v>29750000</v>
      </c>
      <c r="H31" s="13"/>
      <c r="I31" s="13"/>
      <c r="J31" s="111"/>
      <c r="K31" s="112">
        <v>44562</v>
      </c>
      <c r="L31" s="113">
        <v>44926</v>
      </c>
      <c r="M31" s="256">
        <f>E32/E31</f>
        <v>1</v>
      </c>
      <c r="N31" s="256">
        <f t="shared" ref="N31" si="18">F32/F31</f>
        <v>1</v>
      </c>
      <c r="O31" s="282">
        <f t="shared" ref="O31" si="19">M31/N31</f>
        <v>1</v>
      </c>
      <c r="R31" s="65"/>
      <c r="S31" s="71"/>
      <c r="T31" s="71"/>
      <c r="U31" s="52"/>
      <c r="V31" s="61"/>
      <c r="W31" s="52"/>
      <c r="X31" s="60"/>
      <c r="Y31" s="61"/>
      <c r="Z31" s="62"/>
      <c r="AA31" s="52"/>
      <c r="AB31" s="52"/>
    </row>
    <row r="32" spans="2:28" ht="39.75" customHeight="1" x14ac:dyDescent="0.2">
      <c r="B32" s="177"/>
      <c r="C32" s="18" t="s">
        <v>1</v>
      </c>
      <c r="D32" s="177"/>
      <c r="E32" s="78">
        <v>30</v>
      </c>
      <c r="F32" s="119">
        <v>29750000</v>
      </c>
      <c r="G32" s="121">
        <f>F32</f>
        <v>29750000</v>
      </c>
      <c r="H32" s="13"/>
      <c r="I32" s="122"/>
      <c r="J32" s="111"/>
      <c r="K32" s="112">
        <v>44562</v>
      </c>
      <c r="L32" s="113">
        <v>44926</v>
      </c>
      <c r="M32" s="257"/>
      <c r="N32" s="257"/>
      <c r="O32" s="180"/>
      <c r="R32" s="65"/>
      <c r="S32" s="71"/>
      <c r="T32" s="71"/>
      <c r="U32" s="52"/>
      <c r="V32" s="61"/>
      <c r="W32" s="52"/>
      <c r="X32" s="60"/>
      <c r="Y32" s="61"/>
      <c r="Z32" s="62"/>
      <c r="AA32" s="52"/>
      <c r="AB32" s="52"/>
    </row>
    <row r="33" spans="2:28" ht="39.75" customHeight="1" x14ac:dyDescent="0.2">
      <c r="B33" s="192" t="s">
        <v>54</v>
      </c>
      <c r="C33" s="18" t="s">
        <v>2</v>
      </c>
      <c r="D33" s="192" t="s">
        <v>71</v>
      </c>
      <c r="E33" s="29">
        <v>1</v>
      </c>
      <c r="F33" s="118">
        <v>70250000</v>
      </c>
      <c r="G33" s="77">
        <v>70250000</v>
      </c>
      <c r="H33" s="13"/>
      <c r="I33" s="13"/>
      <c r="J33" s="111"/>
      <c r="K33" s="112">
        <v>44562</v>
      </c>
      <c r="L33" s="113">
        <v>44926</v>
      </c>
      <c r="M33" s="256">
        <f t="shared" ref="M33" si="20">E34/E33</f>
        <v>1</v>
      </c>
      <c r="N33" s="256">
        <f t="shared" ref="N33" si="21">F34/F33</f>
        <v>1</v>
      </c>
      <c r="O33" s="282">
        <f t="shared" ref="O33" si="22">M33/N33</f>
        <v>1</v>
      </c>
      <c r="R33" s="65"/>
      <c r="S33" s="71"/>
      <c r="T33" s="71"/>
      <c r="U33" s="52"/>
      <c r="V33" s="61"/>
      <c r="W33" s="52"/>
      <c r="X33" s="60"/>
      <c r="Y33" s="61"/>
      <c r="Z33" s="62"/>
      <c r="AA33" s="52"/>
      <c r="AB33" s="52"/>
    </row>
    <row r="34" spans="2:28" ht="39.75" customHeight="1" x14ac:dyDescent="0.2">
      <c r="B34" s="177"/>
      <c r="C34" s="18" t="s">
        <v>1</v>
      </c>
      <c r="D34" s="177"/>
      <c r="E34" s="33">
        <v>1</v>
      </c>
      <c r="F34" s="118">
        <v>70250000</v>
      </c>
      <c r="G34" s="77">
        <v>70250000</v>
      </c>
      <c r="H34" s="13"/>
      <c r="I34" s="13"/>
      <c r="J34" s="111"/>
      <c r="K34" s="112">
        <v>44562</v>
      </c>
      <c r="L34" s="113">
        <v>44926</v>
      </c>
      <c r="M34" s="257"/>
      <c r="N34" s="257"/>
      <c r="O34" s="180"/>
      <c r="R34" s="65"/>
      <c r="S34" s="71"/>
      <c r="T34" s="71"/>
      <c r="U34" s="52"/>
      <c r="V34" s="61"/>
      <c r="W34" s="52"/>
      <c r="X34" s="60"/>
      <c r="Y34" s="61"/>
      <c r="Z34" s="62"/>
      <c r="AA34" s="52"/>
      <c r="AB34" s="52"/>
    </row>
    <row r="35" spans="2:28" ht="39.75" customHeight="1" x14ac:dyDescent="0.2">
      <c r="B35" s="192" t="s">
        <v>55</v>
      </c>
      <c r="C35" s="18" t="s">
        <v>2</v>
      </c>
      <c r="D35" s="192" t="s">
        <v>44</v>
      </c>
      <c r="E35" s="18">
        <v>50</v>
      </c>
      <c r="F35" s="116">
        <v>100000000</v>
      </c>
      <c r="G35" s="116">
        <v>80000000</v>
      </c>
      <c r="H35" s="13"/>
      <c r="I35" s="13"/>
      <c r="J35" s="111"/>
      <c r="K35" s="112">
        <v>44562</v>
      </c>
      <c r="L35" s="113">
        <v>44926</v>
      </c>
      <c r="M35" s="256">
        <f t="shared" ref="M35" si="23">E36/E35</f>
        <v>1</v>
      </c>
      <c r="N35" s="256">
        <f t="shared" ref="N35" si="24">F36/F35</f>
        <v>0.4955</v>
      </c>
      <c r="O35" s="282">
        <f t="shared" ref="O35" si="25">M35/N35</f>
        <v>2.0181634712411705</v>
      </c>
      <c r="R35" s="65"/>
      <c r="S35" s="71"/>
      <c r="T35" s="71"/>
      <c r="U35" s="52"/>
      <c r="V35" s="61"/>
      <c r="W35" s="52"/>
      <c r="X35" s="60"/>
      <c r="Y35" s="61"/>
      <c r="Z35" s="62"/>
      <c r="AA35" s="52"/>
      <c r="AB35" s="52"/>
    </row>
    <row r="36" spans="2:28" ht="39.75" customHeight="1" x14ac:dyDescent="0.2">
      <c r="B36" s="177"/>
      <c r="C36" s="18" t="s">
        <v>1</v>
      </c>
      <c r="D36" s="177"/>
      <c r="E36" s="33">
        <v>50</v>
      </c>
      <c r="F36" s="116">
        <v>49550000</v>
      </c>
      <c r="G36" s="116">
        <v>49550000</v>
      </c>
      <c r="H36" s="13"/>
      <c r="I36" s="13"/>
      <c r="J36" s="111"/>
      <c r="K36" s="112">
        <v>44562</v>
      </c>
      <c r="L36" s="113">
        <v>44926</v>
      </c>
      <c r="M36" s="257"/>
      <c r="N36" s="257"/>
      <c r="O36" s="180"/>
      <c r="R36" s="65"/>
      <c r="S36" s="71"/>
      <c r="T36" s="71"/>
      <c r="U36" s="52"/>
      <c r="V36" s="61"/>
      <c r="W36" s="52"/>
      <c r="X36" s="60"/>
      <c r="Y36" s="61"/>
      <c r="Z36" s="62"/>
      <c r="AA36" s="52"/>
      <c r="AB36" s="52"/>
    </row>
    <row r="37" spans="2:28" ht="27" customHeight="1" x14ac:dyDescent="0.2">
      <c r="B37" s="276" t="s">
        <v>56</v>
      </c>
      <c r="C37" s="18" t="s">
        <v>2</v>
      </c>
      <c r="D37" s="192" t="s">
        <v>72</v>
      </c>
      <c r="E37" s="33">
        <v>2</v>
      </c>
      <c r="F37" s="116">
        <v>200000000</v>
      </c>
      <c r="G37" s="116">
        <v>200000000</v>
      </c>
      <c r="H37" s="79"/>
      <c r="I37" s="80"/>
      <c r="J37" s="79"/>
      <c r="K37" s="112">
        <v>44562</v>
      </c>
      <c r="L37" s="113">
        <v>44926</v>
      </c>
      <c r="M37" s="256">
        <f t="shared" ref="M37" si="26">E38/E37</f>
        <v>1</v>
      </c>
      <c r="N37" s="256">
        <f t="shared" ref="N37" si="27">F38/F37</f>
        <v>0.6</v>
      </c>
      <c r="O37" s="282">
        <f t="shared" ref="O37" si="28">M37/N37</f>
        <v>1.6666666666666667</v>
      </c>
      <c r="R37" s="52"/>
      <c r="S37" s="52"/>
      <c r="T37" s="52"/>
      <c r="U37" s="52"/>
      <c r="V37" s="81"/>
      <c r="W37" s="52"/>
      <c r="X37" s="60"/>
      <c r="Y37" s="61"/>
      <c r="Z37" s="62"/>
      <c r="AA37" s="52"/>
      <c r="AB37" s="52"/>
    </row>
    <row r="38" spans="2:28" ht="21" customHeight="1" x14ac:dyDescent="0.2">
      <c r="B38" s="245"/>
      <c r="C38" s="18" t="s">
        <v>1</v>
      </c>
      <c r="D38" s="177"/>
      <c r="E38" s="78">
        <v>2</v>
      </c>
      <c r="F38" s="116">
        <v>120000000</v>
      </c>
      <c r="G38" s="117">
        <v>120000000</v>
      </c>
      <c r="H38" s="79"/>
      <c r="I38" s="80"/>
      <c r="J38" s="79"/>
      <c r="K38" s="112">
        <v>44562</v>
      </c>
      <c r="L38" s="113">
        <v>44926</v>
      </c>
      <c r="M38" s="257"/>
      <c r="N38" s="257"/>
      <c r="O38" s="180"/>
      <c r="R38" s="52"/>
      <c r="S38" s="52"/>
      <c r="T38" s="52"/>
      <c r="U38" s="52"/>
      <c r="V38" s="81"/>
      <c r="W38" s="52"/>
      <c r="X38" s="52"/>
      <c r="Y38" s="52"/>
      <c r="Z38" s="52"/>
      <c r="AA38" s="52"/>
      <c r="AB38" s="52"/>
    </row>
    <row r="39" spans="2:28" ht="39.75" customHeight="1" x14ac:dyDescent="0.2">
      <c r="B39" s="253" t="s">
        <v>129</v>
      </c>
      <c r="C39" s="18" t="s">
        <v>2</v>
      </c>
      <c r="D39" s="184" t="s">
        <v>73</v>
      </c>
      <c r="E39" s="31">
        <v>1</v>
      </c>
      <c r="F39" s="123">
        <v>90000000</v>
      </c>
      <c r="G39" s="123">
        <v>90000000</v>
      </c>
      <c r="H39" s="13"/>
      <c r="I39" s="13"/>
      <c r="J39" s="111"/>
      <c r="K39" s="112">
        <v>44562</v>
      </c>
      <c r="L39" s="113">
        <v>44926</v>
      </c>
      <c r="M39" s="256">
        <f t="shared" ref="M39" si="29">E40/E39</f>
        <v>1</v>
      </c>
      <c r="N39" s="256">
        <f t="shared" ref="N39" si="30">F40/F39</f>
        <v>0.66666666666666663</v>
      </c>
      <c r="O39" s="282">
        <f t="shared" ref="O39" si="31">M39/N39</f>
        <v>1.5</v>
      </c>
      <c r="R39" s="65"/>
      <c r="S39" s="71"/>
      <c r="T39" s="71"/>
      <c r="U39" s="52"/>
      <c r="V39" s="61"/>
      <c r="W39" s="52"/>
      <c r="X39" s="60"/>
      <c r="Y39" s="61"/>
      <c r="Z39" s="62"/>
      <c r="AA39" s="52"/>
      <c r="AB39" s="52"/>
    </row>
    <row r="40" spans="2:28" ht="39.75" customHeight="1" x14ac:dyDescent="0.2">
      <c r="B40" s="254"/>
      <c r="C40" s="18" t="s">
        <v>1</v>
      </c>
      <c r="D40" s="185"/>
      <c r="E40" s="31">
        <v>1</v>
      </c>
      <c r="F40" s="123">
        <v>60000000</v>
      </c>
      <c r="G40" s="123">
        <v>60000000</v>
      </c>
      <c r="H40" s="13"/>
      <c r="I40" s="13"/>
      <c r="J40" s="111"/>
      <c r="K40" s="112">
        <v>44562</v>
      </c>
      <c r="L40" s="113">
        <v>44926</v>
      </c>
      <c r="M40" s="257"/>
      <c r="N40" s="257"/>
      <c r="O40" s="180"/>
      <c r="R40" s="65"/>
      <c r="S40" s="71"/>
      <c r="T40" s="71"/>
      <c r="U40" s="52"/>
      <c r="V40" s="61"/>
      <c r="W40" s="52"/>
      <c r="X40" s="60"/>
      <c r="Y40" s="61"/>
      <c r="Z40" s="62"/>
      <c r="AA40" s="52"/>
      <c r="AB40" s="52"/>
    </row>
    <row r="41" spans="2:28" ht="39.75" customHeight="1" x14ac:dyDescent="0.2">
      <c r="B41" s="255" t="s">
        <v>57</v>
      </c>
      <c r="C41" s="18" t="s">
        <v>2</v>
      </c>
      <c r="D41" s="255" t="s">
        <v>74</v>
      </c>
      <c r="E41" s="33">
        <v>1</v>
      </c>
      <c r="F41" s="84">
        <v>8300000</v>
      </c>
      <c r="G41" s="84">
        <v>8300000</v>
      </c>
      <c r="H41" s="13"/>
      <c r="I41" s="13"/>
      <c r="J41" s="111"/>
      <c r="K41" s="112">
        <v>44562</v>
      </c>
      <c r="L41" s="113">
        <v>44926</v>
      </c>
      <c r="M41" s="256">
        <f t="shared" ref="M41" si="32">E42/E41</f>
        <v>1</v>
      </c>
      <c r="N41" s="256">
        <f t="shared" ref="N41" si="33">F42/F41</f>
        <v>1</v>
      </c>
      <c r="O41" s="282">
        <f t="shared" ref="O41" si="34">M41/N41</f>
        <v>1</v>
      </c>
      <c r="R41" s="65"/>
      <c r="S41" s="71"/>
      <c r="T41" s="71"/>
      <c r="U41" s="52"/>
      <c r="V41" s="61"/>
      <c r="W41" s="52"/>
      <c r="X41" s="60"/>
      <c r="Y41" s="61"/>
      <c r="Z41" s="62"/>
      <c r="AA41" s="52"/>
      <c r="AB41" s="52"/>
    </row>
    <row r="42" spans="2:28" ht="39.75" customHeight="1" x14ac:dyDescent="0.2">
      <c r="B42" s="177"/>
      <c r="C42" s="18" t="s">
        <v>1</v>
      </c>
      <c r="D42" s="177"/>
      <c r="E42" s="33">
        <v>1</v>
      </c>
      <c r="F42" s="84">
        <v>8300000</v>
      </c>
      <c r="G42" s="84">
        <v>8300000</v>
      </c>
      <c r="H42" s="13"/>
      <c r="I42" s="13"/>
      <c r="J42" s="111"/>
      <c r="K42" s="112">
        <v>44562</v>
      </c>
      <c r="L42" s="113">
        <v>44926</v>
      </c>
      <c r="M42" s="257"/>
      <c r="N42" s="257"/>
      <c r="O42" s="180"/>
      <c r="R42" s="65"/>
      <c r="S42" s="71"/>
      <c r="T42" s="71"/>
      <c r="U42" s="52"/>
      <c r="V42" s="61"/>
      <c r="W42" s="52"/>
      <c r="X42" s="60"/>
      <c r="Y42" s="61"/>
      <c r="Z42" s="62"/>
      <c r="AA42" s="52"/>
      <c r="AB42" s="52"/>
    </row>
    <row r="43" spans="2:28" ht="39.75" customHeight="1" x14ac:dyDescent="0.2">
      <c r="B43" s="192" t="s">
        <v>58</v>
      </c>
      <c r="C43" s="18" t="s">
        <v>2</v>
      </c>
      <c r="D43" s="192" t="s">
        <v>75</v>
      </c>
      <c r="E43" s="33">
        <v>1</v>
      </c>
      <c r="F43" s="84">
        <v>41700000</v>
      </c>
      <c r="G43" s="83">
        <v>41700000</v>
      </c>
      <c r="H43" s="13"/>
      <c r="I43" s="13"/>
      <c r="J43" s="111"/>
      <c r="K43" s="112">
        <v>44562</v>
      </c>
      <c r="L43" s="113">
        <v>44926</v>
      </c>
      <c r="M43" s="256">
        <f t="shared" ref="M43" si="35">E44/E43</f>
        <v>1</v>
      </c>
      <c r="N43" s="256">
        <f t="shared" ref="N43" si="36">F44/F43</f>
        <v>1</v>
      </c>
      <c r="O43" s="282">
        <f t="shared" ref="O43" si="37">M43/N43</f>
        <v>1</v>
      </c>
      <c r="R43" s="65"/>
      <c r="S43" s="71"/>
      <c r="T43" s="71"/>
      <c r="U43" s="52"/>
      <c r="V43" s="61"/>
      <c r="W43" s="52"/>
      <c r="X43" s="60"/>
      <c r="Y43" s="61"/>
      <c r="Z43" s="62"/>
      <c r="AA43" s="52"/>
      <c r="AB43" s="52"/>
    </row>
    <row r="44" spans="2:28" ht="39.75" customHeight="1" x14ac:dyDescent="0.2">
      <c r="B44" s="177"/>
      <c r="C44" s="18" t="s">
        <v>1</v>
      </c>
      <c r="D44" s="177"/>
      <c r="E44" s="33">
        <v>1</v>
      </c>
      <c r="F44" s="84">
        <v>41700000</v>
      </c>
      <c r="G44" s="84">
        <v>41700000</v>
      </c>
      <c r="H44" s="13"/>
      <c r="I44" s="13"/>
      <c r="J44" s="111"/>
      <c r="K44" s="112">
        <v>44562</v>
      </c>
      <c r="L44" s="113">
        <v>44926</v>
      </c>
      <c r="M44" s="257"/>
      <c r="N44" s="257"/>
      <c r="O44" s="180"/>
      <c r="R44" s="65"/>
      <c r="S44" s="71"/>
      <c r="T44" s="71"/>
      <c r="U44" s="52"/>
      <c r="V44" s="61"/>
      <c r="W44" s="52"/>
      <c r="X44" s="60"/>
      <c r="Y44" s="61"/>
      <c r="Z44" s="62"/>
      <c r="AA44" s="52"/>
      <c r="AB44" s="52"/>
    </row>
    <row r="45" spans="2:28" ht="27" customHeight="1" x14ac:dyDescent="0.2">
      <c r="B45" s="192" t="s">
        <v>59</v>
      </c>
      <c r="C45" s="18" t="s">
        <v>2</v>
      </c>
      <c r="D45" s="192" t="s">
        <v>76</v>
      </c>
      <c r="E45" s="33">
        <v>1</v>
      </c>
      <c r="F45" s="84">
        <v>15000000</v>
      </c>
      <c r="G45" s="84">
        <v>15000000</v>
      </c>
      <c r="H45" s="79"/>
      <c r="I45" s="80"/>
      <c r="J45" s="79"/>
      <c r="K45" s="112">
        <v>44562</v>
      </c>
      <c r="L45" s="113">
        <v>44926</v>
      </c>
      <c r="M45" s="256">
        <f t="shared" ref="M45" si="38">E46/E45</f>
        <v>1</v>
      </c>
      <c r="N45" s="256">
        <f t="shared" ref="N45" si="39">F46/F45</f>
        <v>0.96</v>
      </c>
      <c r="O45" s="282">
        <f t="shared" ref="O45" si="40">M45/N45</f>
        <v>1.0416666666666667</v>
      </c>
      <c r="R45" s="52"/>
      <c r="S45" s="52"/>
      <c r="T45" s="52"/>
      <c r="U45" s="52"/>
      <c r="V45" s="81"/>
      <c r="W45" s="52"/>
      <c r="X45" s="60"/>
      <c r="Y45" s="61"/>
      <c r="Z45" s="62"/>
      <c r="AA45" s="52"/>
      <c r="AB45" s="52"/>
    </row>
    <row r="46" spans="2:28" ht="21" customHeight="1" x14ac:dyDescent="0.2">
      <c r="B46" s="177"/>
      <c r="C46" s="18" t="s">
        <v>1</v>
      </c>
      <c r="D46" s="177"/>
      <c r="E46" s="33">
        <v>1</v>
      </c>
      <c r="F46" s="84">
        <v>14400000</v>
      </c>
      <c r="G46" s="84">
        <v>14400000</v>
      </c>
      <c r="H46" s="79"/>
      <c r="I46" s="80"/>
      <c r="J46" s="79"/>
      <c r="K46" s="112">
        <v>44562</v>
      </c>
      <c r="L46" s="113">
        <v>44926</v>
      </c>
      <c r="M46" s="257"/>
      <c r="N46" s="257"/>
      <c r="O46" s="180"/>
      <c r="R46" s="52"/>
      <c r="S46" s="52"/>
      <c r="T46" s="52"/>
      <c r="U46" s="52"/>
      <c r="V46" s="81"/>
      <c r="W46" s="52"/>
      <c r="X46" s="52"/>
      <c r="Y46" s="52"/>
      <c r="Z46" s="52"/>
      <c r="AA46" s="52"/>
      <c r="AB46" s="52"/>
    </row>
    <row r="47" spans="2:28" ht="27" customHeight="1" x14ac:dyDescent="0.2">
      <c r="B47" s="192" t="s">
        <v>131</v>
      </c>
      <c r="C47" s="18" t="s">
        <v>2</v>
      </c>
      <c r="D47" s="192" t="s">
        <v>130</v>
      </c>
      <c r="E47" s="33">
        <v>1</v>
      </c>
      <c r="F47" s="84">
        <v>15000000</v>
      </c>
      <c r="G47" s="84">
        <v>15000000</v>
      </c>
      <c r="H47" s="79"/>
      <c r="I47" s="80"/>
      <c r="J47" s="79"/>
      <c r="K47" s="112">
        <v>44562</v>
      </c>
      <c r="L47" s="113">
        <v>44926</v>
      </c>
      <c r="M47" s="256">
        <f t="shared" ref="M47" si="41">E48/E47</f>
        <v>1</v>
      </c>
      <c r="N47" s="256">
        <f t="shared" ref="N47" si="42">F48/F47</f>
        <v>0.66666666666666663</v>
      </c>
      <c r="O47" s="282">
        <f t="shared" ref="O47" si="43">M47/N47</f>
        <v>1.5</v>
      </c>
      <c r="R47" s="52"/>
      <c r="S47" s="52"/>
      <c r="T47" s="52"/>
      <c r="U47" s="52"/>
      <c r="V47" s="81"/>
      <c r="W47" s="52"/>
      <c r="X47" s="60"/>
      <c r="Y47" s="61"/>
      <c r="Z47" s="62"/>
      <c r="AA47" s="52"/>
      <c r="AB47" s="52"/>
    </row>
    <row r="48" spans="2:28" ht="27" customHeight="1" x14ac:dyDescent="0.2">
      <c r="B48" s="193"/>
      <c r="C48" s="18" t="s">
        <v>1</v>
      </c>
      <c r="D48" s="193"/>
      <c r="E48" s="82">
        <v>1</v>
      </c>
      <c r="F48" s="124">
        <v>10000000</v>
      </c>
      <c r="G48" s="124">
        <v>10000000</v>
      </c>
      <c r="H48" s="79"/>
      <c r="I48" s="80"/>
      <c r="J48" s="79"/>
      <c r="K48" s="112">
        <v>44562</v>
      </c>
      <c r="L48" s="113">
        <v>44926</v>
      </c>
      <c r="M48" s="257"/>
      <c r="N48" s="257"/>
      <c r="O48" s="180"/>
      <c r="R48" s="52"/>
      <c r="S48" s="52"/>
      <c r="T48" s="52"/>
      <c r="U48" s="52"/>
      <c r="V48" s="81"/>
      <c r="W48" s="52"/>
      <c r="X48" s="60"/>
      <c r="Y48" s="61"/>
      <c r="Z48" s="62"/>
      <c r="AA48" s="52"/>
      <c r="AB48" s="52"/>
    </row>
    <row r="49" spans="2:28" ht="19.5" customHeight="1" x14ac:dyDescent="0.2">
      <c r="B49" s="253" t="s">
        <v>132</v>
      </c>
      <c r="C49" s="18" t="s">
        <v>2</v>
      </c>
      <c r="D49" s="184" t="s">
        <v>77</v>
      </c>
      <c r="E49" s="31">
        <v>1</v>
      </c>
      <c r="F49" s="123">
        <v>50000000</v>
      </c>
      <c r="G49" s="123">
        <v>50000000</v>
      </c>
      <c r="H49" s="79"/>
      <c r="I49" s="80"/>
      <c r="J49" s="79"/>
      <c r="K49" s="112">
        <v>44562</v>
      </c>
      <c r="L49" s="113">
        <v>44926</v>
      </c>
      <c r="M49" s="256">
        <f t="shared" ref="M49" si="44">E50/E49</f>
        <v>1</v>
      </c>
      <c r="N49" s="256">
        <f t="shared" ref="N49" si="45">F50/F49</f>
        <v>0.88900000000000001</v>
      </c>
      <c r="O49" s="282">
        <f t="shared" ref="O49" si="46">M49/N49</f>
        <v>1.124859392575928</v>
      </c>
      <c r="R49" s="52"/>
      <c r="S49" s="52"/>
      <c r="T49" s="52"/>
      <c r="U49" s="52"/>
      <c r="V49" s="52"/>
      <c r="W49" s="52"/>
      <c r="X49" s="52"/>
      <c r="Y49" s="52"/>
      <c r="Z49" s="62"/>
      <c r="AA49" s="52"/>
      <c r="AB49" s="52"/>
    </row>
    <row r="50" spans="2:28" ht="25.5" customHeight="1" x14ac:dyDescent="0.2">
      <c r="B50" s="254"/>
      <c r="C50" s="18" t="s">
        <v>1</v>
      </c>
      <c r="D50" s="185"/>
      <c r="E50" s="31">
        <v>1</v>
      </c>
      <c r="F50" s="123">
        <v>44450000</v>
      </c>
      <c r="G50" s="123">
        <v>44450000</v>
      </c>
      <c r="H50" s="79"/>
      <c r="I50" s="80"/>
      <c r="J50" s="79"/>
      <c r="K50" s="112">
        <v>44562</v>
      </c>
      <c r="L50" s="113">
        <v>44926</v>
      </c>
      <c r="M50" s="257"/>
      <c r="N50" s="257"/>
      <c r="O50" s="180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</row>
    <row r="51" spans="2:28" ht="39.75" customHeight="1" x14ac:dyDescent="0.2">
      <c r="B51" s="255" t="s">
        <v>60</v>
      </c>
      <c r="C51" s="18" t="s">
        <v>2</v>
      </c>
      <c r="D51" s="255" t="s">
        <v>78</v>
      </c>
      <c r="E51" s="33">
        <v>10</v>
      </c>
      <c r="F51" s="125">
        <v>20000000</v>
      </c>
      <c r="G51" s="126">
        <v>20000000</v>
      </c>
      <c r="H51" s="13"/>
      <c r="I51" s="13"/>
      <c r="J51" s="111"/>
      <c r="K51" s="112">
        <v>44562</v>
      </c>
      <c r="L51" s="113">
        <v>44926</v>
      </c>
      <c r="M51" s="256">
        <f t="shared" ref="M51" si="47">E52/E51</f>
        <v>0</v>
      </c>
      <c r="N51" s="256">
        <f t="shared" ref="N51" si="48">F52/F51</f>
        <v>0</v>
      </c>
      <c r="O51" s="282">
        <v>0</v>
      </c>
      <c r="R51" s="65"/>
      <c r="S51" s="71"/>
      <c r="T51" s="71"/>
      <c r="U51" s="52"/>
      <c r="V51" s="61"/>
      <c r="W51" s="52"/>
      <c r="X51" s="60"/>
      <c r="Y51" s="61"/>
      <c r="Z51" s="62"/>
      <c r="AA51" s="52"/>
      <c r="AB51" s="52"/>
    </row>
    <row r="52" spans="2:28" ht="39.75" customHeight="1" x14ac:dyDescent="0.2">
      <c r="B52" s="177"/>
      <c r="C52" s="18" t="s">
        <v>1</v>
      </c>
      <c r="D52" s="177"/>
      <c r="E52" s="33">
        <v>0</v>
      </c>
      <c r="F52" s="84">
        <v>0</v>
      </c>
      <c r="G52" s="83">
        <v>0</v>
      </c>
      <c r="H52" s="13"/>
      <c r="I52" s="13"/>
      <c r="J52" s="111"/>
      <c r="K52" s="112">
        <v>44562</v>
      </c>
      <c r="L52" s="113">
        <v>44926</v>
      </c>
      <c r="M52" s="257"/>
      <c r="N52" s="257"/>
      <c r="O52" s="180"/>
      <c r="R52" s="65"/>
      <c r="S52" s="71"/>
      <c r="T52" s="71"/>
      <c r="U52" s="52"/>
      <c r="V52" s="61"/>
      <c r="W52" s="52"/>
      <c r="X52" s="60"/>
      <c r="Y52" s="61"/>
      <c r="Z52" s="62"/>
      <c r="AA52" s="52"/>
      <c r="AB52" s="52"/>
    </row>
    <row r="53" spans="2:28" ht="39.75" customHeight="1" x14ac:dyDescent="0.2">
      <c r="B53" s="276" t="s">
        <v>61</v>
      </c>
      <c r="C53" s="18" t="s">
        <v>2</v>
      </c>
      <c r="D53" s="192" t="s">
        <v>77</v>
      </c>
      <c r="E53" s="33">
        <v>1</v>
      </c>
      <c r="F53" s="84">
        <v>25000000</v>
      </c>
      <c r="G53" s="126">
        <v>25000000</v>
      </c>
      <c r="H53" s="13"/>
      <c r="I53" s="13"/>
      <c r="J53" s="111"/>
      <c r="K53" s="112">
        <v>44562</v>
      </c>
      <c r="L53" s="113">
        <v>44926</v>
      </c>
      <c r="M53" s="256">
        <f t="shared" ref="M53" si="49">E54/E53</f>
        <v>0</v>
      </c>
      <c r="N53" s="256">
        <f t="shared" ref="N53" si="50">F54/F53</f>
        <v>0</v>
      </c>
      <c r="O53" s="282">
        <v>0</v>
      </c>
      <c r="R53" s="65"/>
      <c r="S53" s="71"/>
      <c r="T53" s="71"/>
      <c r="U53" s="52"/>
      <c r="V53" s="61"/>
      <c r="W53" s="52"/>
      <c r="X53" s="60"/>
      <c r="Y53" s="61"/>
      <c r="Z53" s="62"/>
      <c r="AA53" s="52"/>
      <c r="AB53" s="52"/>
    </row>
    <row r="54" spans="2:28" ht="39.75" customHeight="1" x14ac:dyDescent="0.2">
      <c r="B54" s="245"/>
      <c r="C54" s="18" t="s">
        <v>1</v>
      </c>
      <c r="D54" s="177"/>
      <c r="E54" s="33">
        <v>0</v>
      </c>
      <c r="F54" s="84">
        <v>0</v>
      </c>
      <c r="G54" s="83">
        <v>0</v>
      </c>
      <c r="H54" s="13"/>
      <c r="I54" s="13"/>
      <c r="J54" s="111"/>
      <c r="K54" s="112">
        <v>44562</v>
      </c>
      <c r="L54" s="113">
        <v>44926</v>
      </c>
      <c r="M54" s="257"/>
      <c r="N54" s="257"/>
      <c r="O54" s="180"/>
      <c r="R54" s="65"/>
      <c r="S54" s="71"/>
      <c r="T54" s="71"/>
      <c r="U54" s="52"/>
      <c r="V54" s="61"/>
      <c r="W54" s="52"/>
      <c r="X54" s="60"/>
      <c r="Y54" s="61"/>
      <c r="Z54" s="62"/>
      <c r="AA54" s="52"/>
      <c r="AB54" s="52"/>
    </row>
    <row r="55" spans="2:28" ht="39.75" customHeight="1" x14ac:dyDescent="0.2">
      <c r="B55" s="192" t="s">
        <v>62</v>
      </c>
      <c r="C55" s="18" t="s">
        <v>2</v>
      </c>
      <c r="D55" s="192" t="s">
        <v>79</v>
      </c>
      <c r="E55" s="33">
        <v>1</v>
      </c>
      <c r="F55" s="84">
        <v>5000000</v>
      </c>
      <c r="G55" s="84">
        <v>5000000</v>
      </c>
      <c r="H55" s="13"/>
      <c r="I55" s="13"/>
      <c r="J55" s="111"/>
      <c r="K55" s="112">
        <v>44562</v>
      </c>
      <c r="L55" s="113">
        <v>44926</v>
      </c>
      <c r="M55" s="256">
        <f t="shared" ref="M55" si="51">E56/E55</f>
        <v>0</v>
      </c>
      <c r="N55" s="256">
        <f t="shared" ref="N55" si="52">F56/F55</f>
        <v>0</v>
      </c>
      <c r="O55" s="282">
        <v>0</v>
      </c>
      <c r="R55" s="65"/>
      <c r="S55" s="71"/>
      <c r="T55" s="71"/>
      <c r="U55" s="52"/>
      <c r="V55" s="61"/>
      <c r="W55" s="52"/>
      <c r="X55" s="60"/>
      <c r="Y55" s="61"/>
      <c r="Z55" s="62"/>
      <c r="AA55" s="52"/>
      <c r="AB55" s="52"/>
    </row>
    <row r="56" spans="2:28" ht="39.75" customHeight="1" x14ac:dyDescent="0.2">
      <c r="B56" s="177"/>
      <c r="C56" s="18" t="s">
        <v>1</v>
      </c>
      <c r="D56" s="177"/>
      <c r="E56" s="33">
        <v>0</v>
      </c>
      <c r="F56" s="84">
        <v>0</v>
      </c>
      <c r="G56" s="83">
        <v>0</v>
      </c>
      <c r="H56" s="13"/>
      <c r="I56" s="13"/>
      <c r="J56" s="111"/>
      <c r="K56" s="112">
        <v>44562</v>
      </c>
      <c r="L56" s="113">
        <v>44926</v>
      </c>
      <c r="M56" s="257"/>
      <c r="N56" s="257"/>
      <c r="O56" s="180"/>
      <c r="R56" s="65"/>
      <c r="S56" s="71"/>
      <c r="T56" s="71"/>
      <c r="U56" s="52"/>
      <c r="V56" s="61"/>
      <c r="W56" s="52"/>
      <c r="X56" s="60"/>
      <c r="Y56" s="61"/>
      <c r="Z56" s="62"/>
      <c r="AA56" s="52"/>
      <c r="AB56" s="52"/>
    </row>
    <row r="57" spans="2:28" ht="39.75" customHeight="1" x14ac:dyDescent="0.2">
      <c r="B57" s="281" t="s">
        <v>63</v>
      </c>
      <c r="C57" s="18" t="s">
        <v>2</v>
      </c>
      <c r="D57" s="192" t="s">
        <v>80</v>
      </c>
      <c r="E57" s="33">
        <v>1</v>
      </c>
      <c r="F57" s="84">
        <v>5000000</v>
      </c>
      <c r="G57" s="83">
        <v>5000000</v>
      </c>
      <c r="H57" s="13"/>
      <c r="I57" s="13"/>
      <c r="J57" s="111"/>
      <c r="K57" s="112">
        <v>44562</v>
      </c>
      <c r="L57" s="113">
        <v>44926</v>
      </c>
      <c r="M57" s="256">
        <f t="shared" ref="M57" si="53">E58/E57</f>
        <v>0</v>
      </c>
      <c r="N57" s="256">
        <f t="shared" ref="N57" si="54">F58/F57</f>
        <v>0</v>
      </c>
      <c r="O57" s="282">
        <v>0</v>
      </c>
      <c r="R57" s="65"/>
      <c r="S57" s="71"/>
      <c r="T57" s="71"/>
      <c r="U57" s="52"/>
      <c r="V57" s="61"/>
      <c r="W57" s="52"/>
      <c r="X57" s="60"/>
      <c r="Y57" s="61"/>
      <c r="Z57" s="62"/>
      <c r="AA57" s="52"/>
      <c r="AB57" s="52"/>
    </row>
    <row r="58" spans="2:28" ht="39.75" customHeight="1" x14ac:dyDescent="0.2">
      <c r="B58" s="177"/>
      <c r="C58" s="18" t="s">
        <v>1</v>
      </c>
      <c r="D58" s="177"/>
      <c r="E58" s="33">
        <v>0</v>
      </c>
      <c r="F58" s="84">
        <v>0</v>
      </c>
      <c r="G58" s="83">
        <v>0</v>
      </c>
      <c r="H58" s="13"/>
      <c r="I58" s="13"/>
      <c r="J58" s="111"/>
      <c r="K58" s="112">
        <v>44562</v>
      </c>
      <c r="L58" s="113">
        <v>44926</v>
      </c>
      <c r="M58" s="257"/>
      <c r="N58" s="257"/>
      <c r="O58" s="180"/>
      <c r="R58" s="65"/>
      <c r="S58" s="71"/>
      <c r="T58" s="71"/>
      <c r="U58" s="52"/>
      <c r="V58" s="61"/>
      <c r="W58" s="52"/>
      <c r="X58" s="60"/>
      <c r="Y58" s="61"/>
      <c r="Z58" s="62"/>
      <c r="AA58" s="52"/>
      <c r="AB58" s="52"/>
    </row>
    <row r="59" spans="2:28" ht="27" customHeight="1" x14ac:dyDescent="0.2">
      <c r="B59" s="276" t="s">
        <v>133</v>
      </c>
      <c r="C59" s="18" t="s">
        <v>2</v>
      </c>
      <c r="D59" s="192" t="s">
        <v>33</v>
      </c>
      <c r="E59" s="33">
        <v>1</v>
      </c>
      <c r="F59" s="84">
        <v>40000000</v>
      </c>
      <c r="G59" s="83">
        <v>40000000</v>
      </c>
      <c r="H59" s="79"/>
      <c r="I59" s="80"/>
      <c r="J59" s="79"/>
      <c r="K59" s="112">
        <v>44562</v>
      </c>
      <c r="L59" s="113">
        <v>44926</v>
      </c>
      <c r="M59" s="256">
        <f t="shared" ref="M59" si="55">E60/E59</f>
        <v>1</v>
      </c>
      <c r="N59" s="256">
        <f t="shared" ref="N59" si="56">F60/F59</f>
        <v>1</v>
      </c>
      <c r="O59" s="282">
        <f t="shared" ref="O59" si="57">M59/N59</f>
        <v>1</v>
      </c>
      <c r="R59" s="52"/>
      <c r="S59" s="52"/>
      <c r="T59" s="52"/>
      <c r="U59" s="52"/>
      <c r="V59" s="81"/>
      <c r="W59" s="52"/>
      <c r="X59" s="60"/>
      <c r="Y59" s="61"/>
      <c r="Z59" s="62"/>
      <c r="AA59" s="52"/>
      <c r="AB59" s="52"/>
    </row>
    <row r="60" spans="2:28" ht="27" customHeight="1" x14ac:dyDescent="0.2">
      <c r="B60" s="245"/>
      <c r="C60" s="18" t="s">
        <v>1</v>
      </c>
      <c r="D60" s="177"/>
      <c r="E60" s="33">
        <v>1</v>
      </c>
      <c r="F60" s="84">
        <v>40000000</v>
      </c>
      <c r="G60" s="84">
        <v>40000000</v>
      </c>
      <c r="H60" s="79"/>
      <c r="I60" s="80"/>
      <c r="J60" s="79"/>
      <c r="K60" s="112">
        <v>44562</v>
      </c>
      <c r="L60" s="113">
        <v>44926</v>
      </c>
      <c r="M60" s="257"/>
      <c r="N60" s="257"/>
      <c r="O60" s="180"/>
      <c r="R60" s="52"/>
      <c r="S60" s="52"/>
      <c r="T60" s="52"/>
      <c r="U60" s="52"/>
      <c r="V60" s="81"/>
      <c r="W60" s="52"/>
      <c r="X60" s="60"/>
      <c r="Y60" s="61"/>
      <c r="Z60" s="62"/>
      <c r="AA60" s="52"/>
      <c r="AB60" s="52"/>
    </row>
    <row r="61" spans="2:28" ht="19.5" customHeight="1" x14ac:dyDescent="0.2">
      <c r="B61" s="276" t="s">
        <v>64</v>
      </c>
      <c r="C61" s="18" t="s">
        <v>2</v>
      </c>
      <c r="D61" s="192" t="s">
        <v>81</v>
      </c>
      <c r="E61" s="33">
        <v>1</v>
      </c>
      <c r="F61" s="84">
        <v>20000000</v>
      </c>
      <c r="G61" s="84">
        <v>20000000</v>
      </c>
      <c r="H61" s="79"/>
      <c r="I61" s="80"/>
      <c r="J61" s="79"/>
      <c r="K61" s="112">
        <v>44562</v>
      </c>
      <c r="L61" s="113">
        <v>44926</v>
      </c>
      <c r="M61" s="256">
        <f t="shared" ref="M61" si="58">E62/E61</f>
        <v>1</v>
      </c>
      <c r="N61" s="256">
        <f t="shared" ref="N61" si="59">F62/F61</f>
        <v>0</v>
      </c>
      <c r="O61" s="282">
        <v>1</v>
      </c>
      <c r="R61" s="52"/>
      <c r="S61" s="52"/>
      <c r="T61" s="52"/>
      <c r="U61" s="52"/>
      <c r="V61" s="52"/>
      <c r="W61" s="52"/>
      <c r="X61" s="52"/>
      <c r="Y61" s="52"/>
      <c r="Z61" s="62"/>
      <c r="AA61" s="52"/>
      <c r="AB61" s="52"/>
    </row>
    <row r="62" spans="2:28" ht="25.5" customHeight="1" x14ac:dyDescent="0.2">
      <c r="B62" s="245"/>
      <c r="C62" s="18" t="s">
        <v>1</v>
      </c>
      <c r="D62" s="177"/>
      <c r="E62" s="33">
        <v>1</v>
      </c>
      <c r="F62" s="84">
        <v>0</v>
      </c>
      <c r="G62" s="83">
        <v>0</v>
      </c>
      <c r="H62" s="79"/>
      <c r="I62" s="80"/>
      <c r="J62" s="79"/>
      <c r="K62" s="112">
        <v>44562</v>
      </c>
      <c r="L62" s="113">
        <v>44926</v>
      </c>
      <c r="M62" s="257"/>
      <c r="N62" s="257"/>
      <c r="O62" s="180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</row>
    <row r="63" spans="2:28" ht="15" x14ac:dyDescent="0.2">
      <c r="B63" s="178" t="s">
        <v>8</v>
      </c>
      <c r="C63" s="35" t="s">
        <v>2</v>
      </c>
      <c r="D63" s="179"/>
      <c r="E63" s="36"/>
      <c r="F63" s="37">
        <f>F61+F59+F57+F55+F53+F51+F27+F25+F23+F21+F19+F17+F49+F47+F45+F43+F41+F39+F37+F35+F33+F31+F29</f>
        <v>1690000000</v>
      </c>
      <c r="G63" s="37">
        <f>G61+G59+G57+G55+G53+G51+G27+G25+G23+G21+G19+G17+G49+G47+G45+G43+G41+G39+G37+G35+G33+G31+G29</f>
        <v>1670000000</v>
      </c>
      <c r="H63" s="79"/>
      <c r="I63" s="79"/>
      <c r="J63" s="79"/>
      <c r="K63" s="70"/>
      <c r="L63" s="38"/>
      <c r="M63" s="277"/>
      <c r="N63" s="277"/>
      <c r="O63" s="279"/>
    </row>
    <row r="64" spans="2:28" ht="15" x14ac:dyDescent="0.2">
      <c r="B64" s="178"/>
      <c r="C64" s="35" t="s">
        <v>1</v>
      </c>
      <c r="D64" s="180"/>
      <c r="E64" s="36"/>
      <c r="F64" s="37">
        <f>F62+F60+F58+F56+F54+F52+F28+F26+F24+F22+F20+F18+F50+F48+F46+F44+F42+F40+F38+F36+F34+F32+F30</f>
        <v>1205162000</v>
      </c>
      <c r="G64" s="37">
        <f>G62+G60+G58+G56+G54+G52+G28+G26+G24+G22+G20+G18+G50+G48+G46+G44+G42+G40+G38+G36+G34+G32+G30</f>
        <v>1205162000</v>
      </c>
      <c r="H64" s="79"/>
      <c r="I64" s="85"/>
      <c r="J64" s="79"/>
      <c r="K64" s="70"/>
      <c r="L64" s="38"/>
      <c r="M64" s="278"/>
      <c r="N64" s="278"/>
      <c r="O64" s="280"/>
      <c r="R64" s="52"/>
      <c r="S64" s="52"/>
      <c r="T64" s="52"/>
      <c r="U64" s="52"/>
      <c r="V64" s="52"/>
      <c r="W64" s="52"/>
    </row>
    <row r="65" spans="2:23" s="52" customFormat="1" x14ac:dyDescent="0.2">
      <c r="C65" s="86"/>
      <c r="F65" s="87"/>
      <c r="G65" s="88"/>
      <c r="H65" s="89"/>
      <c r="I65" s="89"/>
      <c r="J65" s="89"/>
      <c r="K65" s="90"/>
      <c r="L65" s="90"/>
      <c r="M65" s="91"/>
      <c r="N65" s="91"/>
      <c r="O65" s="92"/>
      <c r="P65" s="93"/>
    </row>
    <row r="66" spans="2:23" s="52" customFormat="1" ht="15" x14ac:dyDescent="0.2">
      <c r="B66" s="94" t="s">
        <v>7</v>
      </c>
      <c r="C66" s="178" t="s">
        <v>6</v>
      </c>
      <c r="D66" s="258"/>
      <c r="E66" s="259"/>
      <c r="F66" s="260" t="s">
        <v>5</v>
      </c>
      <c r="G66" s="261"/>
      <c r="H66" s="261"/>
      <c r="I66" s="261"/>
      <c r="J66" s="95"/>
      <c r="K66" s="262" t="s">
        <v>4</v>
      </c>
      <c r="L66" s="263"/>
      <c r="M66" s="263"/>
      <c r="N66" s="263"/>
      <c r="O66" s="263"/>
      <c r="R66" s="50"/>
      <c r="S66" s="50"/>
      <c r="T66" s="50"/>
      <c r="U66" s="50"/>
      <c r="V66" s="50"/>
      <c r="W66" s="50"/>
    </row>
    <row r="67" spans="2:23" ht="34.5" customHeight="1" x14ac:dyDescent="0.2">
      <c r="B67" s="234" t="s">
        <v>38</v>
      </c>
      <c r="C67" s="236" t="s">
        <v>169</v>
      </c>
      <c r="D67" s="237"/>
      <c r="E67" s="244"/>
      <c r="F67" s="236" t="s">
        <v>82</v>
      </c>
      <c r="G67" s="237"/>
      <c r="H67" s="244"/>
      <c r="I67" s="18" t="s">
        <v>2</v>
      </c>
      <c r="J67" s="33">
        <v>3000</v>
      </c>
      <c r="K67" s="252" t="s">
        <v>45</v>
      </c>
      <c r="L67" s="252"/>
      <c r="M67" s="252"/>
      <c r="N67" s="252"/>
      <c r="O67" s="252"/>
    </row>
    <row r="68" spans="2:23" ht="34.5" customHeight="1" x14ac:dyDescent="0.2">
      <c r="B68" s="235"/>
      <c r="C68" s="238"/>
      <c r="D68" s="239"/>
      <c r="E68" s="245"/>
      <c r="F68" s="238"/>
      <c r="G68" s="239"/>
      <c r="H68" s="245"/>
      <c r="I68" s="18" t="s">
        <v>1</v>
      </c>
      <c r="J68" s="96">
        <v>0</v>
      </c>
      <c r="K68" s="252"/>
      <c r="L68" s="252"/>
      <c r="M68" s="252"/>
      <c r="N68" s="252"/>
      <c r="O68" s="252"/>
    </row>
    <row r="69" spans="2:23" ht="34.5" customHeight="1" x14ac:dyDescent="0.2">
      <c r="B69" s="235"/>
      <c r="C69" s="236" t="s">
        <v>170</v>
      </c>
      <c r="D69" s="237"/>
      <c r="E69" s="244"/>
      <c r="F69" s="236" t="s">
        <v>83</v>
      </c>
      <c r="G69" s="237"/>
      <c r="H69" s="244"/>
      <c r="I69" s="18" t="s">
        <v>2</v>
      </c>
      <c r="J69" s="18">
        <v>1</v>
      </c>
      <c r="K69" s="249" t="s">
        <v>3</v>
      </c>
      <c r="L69" s="249"/>
      <c r="M69" s="249"/>
      <c r="N69" s="249"/>
      <c r="O69" s="249"/>
    </row>
    <row r="70" spans="2:23" ht="34.5" customHeight="1" x14ac:dyDescent="0.2">
      <c r="B70" s="235"/>
      <c r="C70" s="238"/>
      <c r="D70" s="239"/>
      <c r="E70" s="245"/>
      <c r="F70" s="238"/>
      <c r="G70" s="239"/>
      <c r="H70" s="245"/>
      <c r="I70" s="18" t="s">
        <v>1</v>
      </c>
      <c r="J70" s="18">
        <v>0</v>
      </c>
      <c r="K70" s="249"/>
      <c r="L70" s="249"/>
      <c r="M70" s="249"/>
      <c r="N70" s="249"/>
      <c r="O70" s="249"/>
    </row>
    <row r="71" spans="2:23" ht="34.5" customHeight="1" x14ac:dyDescent="0.2">
      <c r="B71" s="235"/>
      <c r="C71" s="236" t="s">
        <v>171</v>
      </c>
      <c r="D71" s="237"/>
      <c r="E71" s="244"/>
      <c r="F71" s="236" t="s">
        <v>84</v>
      </c>
      <c r="G71" s="237"/>
      <c r="H71" s="244"/>
      <c r="I71" s="18" t="s">
        <v>2</v>
      </c>
      <c r="J71" s="18">
        <v>1</v>
      </c>
      <c r="K71" s="252" t="s">
        <v>127</v>
      </c>
      <c r="L71" s="252"/>
      <c r="M71" s="252"/>
      <c r="N71" s="252"/>
      <c r="O71" s="252"/>
    </row>
    <row r="72" spans="2:23" ht="34.5" customHeight="1" x14ac:dyDescent="0.2">
      <c r="B72" s="235"/>
      <c r="C72" s="238"/>
      <c r="D72" s="239"/>
      <c r="E72" s="245"/>
      <c r="F72" s="238"/>
      <c r="G72" s="239"/>
      <c r="H72" s="245"/>
      <c r="I72" s="18" t="s">
        <v>1</v>
      </c>
      <c r="J72" s="18">
        <v>0</v>
      </c>
      <c r="K72" s="252"/>
      <c r="L72" s="252"/>
      <c r="M72" s="252"/>
      <c r="N72" s="252"/>
      <c r="O72" s="252"/>
    </row>
    <row r="73" spans="2:23" ht="34.5" customHeight="1" x14ac:dyDescent="0.2">
      <c r="B73" s="235"/>
      <c r="C73" s="236" t="s">
        <v>172</v>
      </c>
      <c r="D73" s="237"/>
      <c r="E73" s="244"/>
      <c r="F73" s="236" t="s">
        <v>85</v>
      </c>
      <c r="G73" s="237"/>
      <c r="H73" s="244"/>
      <c r="I73" s="18" t="s">
        <v>2</v>
      </c>
      <c r="J73" s="18">
        <v>200</v>
      </c>
      <c r="K73" s="249" t="s">
        <v>3</v>
      </c>
      <c r="L73" s="249"/>
      <c r="M73" s="249"/>
      <c r="N73" s="249"/>
      <c r="O73" s="249"/>
    </row>
    <row r="74" spans="2:23" ht="34.5" customHeight="1" x14ac:dyDescent="0.2">
      <c r="B74" s="235"/>
      <c r="C74" s="238"/>
      <c r="D74" s="239"/>
      <c r="E74" s="245"/>
      <c r="F74" s="246"/>
      <c r="G74" s="247"/>
      <c r="H74" s="248"/>
      <c r="I74" s="18" t="s">
        <v>1</v>
      </c>
      <c r="J74" s="97">
        <v>182</v>
      </c>
      <c r="K74" s="249"/>
      <c r="L74" s="249"/>
      <c r="M74" s="249"/>
      <c r="N74" s="249"/>
      <c r="O74" s="249"/>
    </row>
    <row r="75" spans="2:23" ht="34.5" customHeight="1" x14ac:dyDescent="0.2">
      <c r="B75" s="235"/>
      <c r="C75" s="236" t="s">
        <v>173</v>
      </c>
      <c r="D75" s="237"/>
      <c r="E75" s="244"/>
      <c r="F75" s="250" t="s">
        <v>86</v>
      </c>
      <c r="G75" s="247"/>
      <c r="H75" s="248"/>
      <c r="I75" s="18" t="s">
        <v>2</v>
      </c>
      <c r="J75" s="33">
        <v>30</v>
      </c>
      <c r="K75" s="249"/>
      <c r="L75" s="249"/>
      <c r="M75" s="249"/>
      <c r="N75" s="249"/>
      <c r="O75" s="249"/>
    </row>
    <row r="76" spans="2:23" ht="34.5" customHeight="1" x14ac:dyDescent="0.2">
      <c r="B76" s="235"/>
      <c r="C76" s="238"/>
      <c r="D76" s="239"/>
      <c r="E76" s="245"/>
      <c r="F76" s="246"/>
      <c r="G76" s="251"/>
      <c r="H76" s="248"/>
      <c r="I76" s="18" t="s">
        <v>1</v>
      </c>
      <c r="J76" s="33">
        <v>0</v>
      </c>
      <c r="K76" s="249"/>
      <c r="L76" s="249"/>
      <c r="M76" s="249"/>
      <c r="N76" s="249"/>
      <c r="O76" s="249"/>
    </row>
    <row r="77" spans="2:23" ht="34.5" customHeight="1" x14ac:dyDescent="0.2">
      <c r="B77" s="235"/>
      <c r="C77" s="236" t="s">
        <v>174</v>
      </c>
      <c r="D77" s="237"/>
      <c r="E77" s="237"/>
      <c r="F77" s="240" t="s">
        <v>86</v>
      </c>
      <c r="G77" s="241"/>
      <c r="H77" s="241"/>
      <c r="I77" s="98" t="s">
        <v>2</v>
      </c>
      <c r="J77" s="33">
        <v>100</v>
      </c>
      <c r="K77" s="242"/>
      <c r="L77" s="242"/>
      <c r="M77" s="242"/>
      <c r="N77" s="242"/>
      <c r="O77" s="242"/>
    </row>
    <row r="78" spans="2:23" ht="34.5" customHeight="1" x14ac:dyDescent="0.2">
      <c r="B78" s="235"/>
      <c r="C78" s="238"/>
      <c r="D78" s="239"/>
      <c r="E78" s="239"/>
      <c r="F78" s="241"/>
      <c r="G78" s="241"/>
      <c r="H78" s="241"/>
      <c r="I78" s="98" t="s">
        <v>1</v>
      </c>
      <c r="J78" s="33">
        <v>0</v>
      </c>
      <c r="K78" s="242"/>
      <c r="L78" s="242"/>
      <c r="M78" s="242"/>
      <c r="N78" s="242"/>
      <c r="O78" s="242"/>
    </row>
    <row r="79" spans="2:23" ht="34.5" customHeight="1" x14ac:dyDescent="0.2">
      <c r="B79" s="235"/>
      <c r="C79" s="236" t="s">
        <v>175</v>
      </c>
      <c r="D79" s="237"/>
      <c r="E79" s="237"/>
      <c r="F79" s="240" t="s">
        <v>72</v>
      </c>
      <c r="G79" s="243"/>
      <c r="H79" s="241"/>
      <c r="I79" s="98" t="s">
        <v>2</v>
      </c>
      <c r="J79" s="33">
        <v>5</v>
      </c>
      <c r="K79" s="242"/>
      <c r="L79" s="242"/>
      <c r="M79" s="242"/>
      <c r="N79" s="242"/>
      <c r="O79" s="242"/>
    </row>
    <row r="80" spans="2:23" ht="18" customHeight="1" x14ac:dyDescent="0.2">
      <c r="B80" s="235"/>
      <c r="C80" s="238"/>
      <c r="D80" s="239"/>
      <c r="E80" s="239"/>
      <c r="F80" s="241"/>
      <c r="G80" s="243"/>
      <c r="H80" s="241"/>
      <c r="I80" s="99" t="s">
        <v>1</v>
      </c>
      <c r="J80" s="100">
        <v>2</v>
      </c>
      <c r="K80" s="242"/>
      <c r="L80" s="242"/>
      <c r="M80" s="242"/>
      <c r="N80" s="242"/>
      <c r="O80" s="242"/>
    </row>
    <row r="81" spans="2:15" ht="28.5" customHeight="1" x14ac:dyDescent="0.2">
      <c r="B81" s="235"/>
      <c r="C81" s="264" t="s">
        <v>176</v>
      </c>
      <c r="D81" s="265"/>
      <c r="E81" s="266"/>
      <c r="F81" s="270" t="s">
        <v>87</v>
      </c>
      <c r="G81" s="271"/>
      <c r="H81" s="272"/>
      <c r="I81" s="31" t="s">
        <v>2</v>
      </c>
      <c r="J81" s="101">
        <v>3</v>
      </c>
      <c r="K81" s="249"/>
      <c r="L81" s="249"/>
      <c r="M81" s="249"/>
      <c r="N81" s="249"/>
      <c r="O81" s="249"/>
    </row>
    <row r="82" spans="2:15" ht="47.25" customHeight="1" x14ac:dyDescent="0.2">
      <c r="B82" s="235"/>
      <c r="C82" s="267"/>
      <c r="D82" s="268"/>
      <c r="E82" s="269"/>
      <c r="F82" s="273"/>
      <c r="G82" s="274"/>
      <c r="H82" s="275"/>
      <c r="I82" s="31" t="s">
        <v>1</v>
      </c>
      <c r="J82" s="101">
        <v>1</v>
      </c>
      <c r="K82" s="249"/>
      <c r="L82" s="249"/>
      <c r="M82" s="249"/>
      <c r="N82" s="249"/>
      <c r="O82" s="249"/>
    </row>
    <row r="83" spans="2:15" ht="26.25" customHeight="1" x14ac:dyDescent="0.2">
      <c r="B83" s="235"/>
      <c r="C83" s="236" t="s">
        <v>177</v>
      </c>
      <c r="D83" s="237"/>
      <c r="E83" s="237"/>
      <c r="F83" s="240" t="s">
        <v>88</v>
      </c>
      <c r="G83" s="243"/>
      <c r="H83" s="241"/>
      <c r="I83" s="102" t="s">
        <v>2</v>
      </c>
      <c r="J83" s="33">
        <v>1</v>
      </c>
      <c r="K83" s="252"/>
      <c r="L83" s="252"/>
      <c r="M83" s="252"/>
      <c r="N83" s="252"/>
      <c r="O83" s="252"/>
    </row>
    <row r="84" spans="2:15" ht="18" customHeight="1" x14ac:dyDescent="0.2">
      <c r="B84" s="235"/>
      <c r="C84" s="238"/>
      <c r="D84" s="239"/>
      <c r="E84" s="239"/>
      <c r="F84" s="241"/>
      <c r="G84" s="243"/>
      <c r="H84" s="241"/>
      <c r="I84" s="98" t="s">
        <v>1</v>
      </c>
      <c r="J84" s="33">
        <v>0</v>
      </c>
      <c r="K84" s="252"/>
      <c r="L84" s="252"/>
      <c r="M84" s="252"/>
      <c r="N84" s="252"/>
      <c r="O84" s="252"/>
    </row>
    <row r="85" spans="2:15" ht="43.5" customHeight="1" x14ac:dyDescent="0.2">
      <c r="B85" s="235"/>
      <c r="C85" s="236" t="s">
        <v>178</v>
      </c>
      <c r="D85" s="237"/>
      <c r="E85" s="237"/>
      <c r="F85" s="240" t="s">
        <v>89</v>
      </c>
      <c r="G85" s="243"/>
      <c r="H85" s="241"/>
      <c r="I85" s="98" t="s">
        <v>2</v>
      </c>
      <c r="J85" s="33">
        <v>1</v>
      </c>
      <c r="K85" s="249"/>
      <c r="L85" s="249"/>
      <c r="M85" s="249"/>
      <c r="N85" s="249"/>
      <c r="O85" s="249"/>
    </row>
    <row r="86" spans="2:15" ht="14.25" customHeight="1" x14ac:dyDescent="0.2">
      <c r="B86" s="235"/>
      <c r="C86" s="238"/>
      <c r="D86" s="239"/>
      <c r="E86" s="239"/>
      <c r="F86" s="241"/>
      <c r="G86" s="243"/>
      <c r="H86" s="241"/>
      <c r="I86" s="98" t="s">
        <v>1</v>
      </c>
      <c r="J86" s="33">
        <v>0</v>
      </c>
      <c r="K86" s="249"/>
      <c r="L86" s="249"/>
      <c r="M86" s="249"/>
      <c r="N86" s="249"/>
      <c r="O86" s="249"/>
    </row>
    <row r="87" spans="2:15" ht="35.25" customHeight="1" x14ac:dyDescent="0.2">
      <c r="B87" s="235"/>
      <c r="C87" s="236" t="s">
        <v>179</v>
      </c>
      <c r="D87" s="237"/>
      <c r="E87" s="237"/>
      <c r="F87" s="240" t="s">
        <v>90</v>
      </c>
      <c r="G87" s="243"/>
      <c r="H87" s="241"/>
      <c r="I87" s="98" t="s">
        <v>2</v>
      </c>
      <c r="J87" s="33">
        <v>15</v>
      </c>
      <c r="K87" s="252"/>
      <c r="L87" s="252"/>
      <c r="M87" s="252"/>
      <c r="N87" s="252"/>
      <c r="O87" s="252"/>
    </row>
    <row r="88" spans="2:15" ht="23.25" customHeight="1" x14ac:dyDescent="0.2">
      <c r="B88" s="235"/>
      <c r="C88" s="238"/>
      <c r="D88" s="239"/>
      <c r="E88" s="239"/>
      <c r="F88" s="241"/>
      <c r="G88" s="243"/>
      <c r="H88" s="241"/>
      <c r="I88" s="98" t="s">
        <v>1</v>
      </c>
      <c r="J88" s="33">
        <v>30</v>
      </c>
      <c r="K88" s="252"/>
      <c r="L88" s="252"/>
      <c r="M88" s="252"/>
      <c r="N88" s="252"/>
      <c r="O88" s="252"/>
    </row>
    <row r="89" spans="2:15" ht="26.25" customHeight="1" x14ac:dyDescent="0.2">
      <c r="B89" s="235"/>
      <c r="C89" s="236" t="s">
        <v>180</v>
      </c>
      <c r="D89" s="237"/>
      <c r="E89" s="237"/>
      <c r="F89" s="240" t="s">
        <v>91</v>
      </c>
      <c r="G89" s="243"/>
      <c r="H89" s="241"/>
      <c r="I89" s="98" t="s">
        <v>2</v>
      </c>
      <c r="J89" s="33">
        <v>5</v>
      </c>
      <c r="K89" s="249"/>
      <c r="L89" s="249"/>
      <c r="M89" s="249"/>
      <c r="N89" s="249"/>
      <c r="O89" s="249"/>
    </row>
    <row r="90" spans="2:15" ht="18" customHeight="1" x14ac:dyDescent="0.2">
      <c r="B90" s="235"/>
      <c r="C90" s="238"/>
      <c r="D90" s="239"/>
      <c r="E90" s="239"/>
      <c r="F90" s="241"/>
      <c r="G90" s="243"/>
      <c r="H90" s="241"/>
      <c r="I90" s="98" t="s">
        <v>1</v>
      </c>
      <c r="J90" s="33">
        <v>0</v>
      </c>
      <c r="K90" s="249"/>
      <c r="L90" s="249"/>
      <c r="M90" s="249"/>
      <c r="N90" s="249"/>
      <c r="O90" s="249"/>
    </row>
    <row r="91" spans="2:15" ht="37.5" customHeight="1" x14ac:dyDescent="0.2">
      <c r="B91" s="235"/>
      <c r="C91" s="236" t="s">
        <v>181</v>
      </c>
      <c r="D91" s="237"/>
      <c r="E91" s="237"/>
      <c r="F91" s="240" t="s">
        <v>92</v>
      </c>
      <c r="G91" s="243"/>
      <c r="H91" s="241"/>
      <c r="I91" s="98" t="s">
        <v>2</v>
      </c>
      <c r="J91" s="33">
        <v>1</v>
      </c>
      <c r="K91" s="249"/>
      <c r="L91" s="249"/>
      <c r="M91" s="249"/>
      <c r="N91" s="249"/>
      <c r="O91" s="249"/>
    </row>
    <row r="92" spans="2:15" ht="34.5" customHeight="1" x14ac:dyDescent="0.2">
      <c r="B92" s="235"/>
      <c r="C92" s="238"/>
      <c r="D92" s="239"/>
      <c r="E92" s="239"/>
      <c r="F92" s="241"/>
      <c r="G92" s="243"/>
      <c r="H92" s="241"/>
      <c r="I92" s="98" t="s">
        <v>1</v>
      </c>
      <c r="J92" s="33">
        <v>0</v>
      </c>
      <c r="K92" s="249"/>
      <c r="L92" s="249"/>
      <c r="M92" s="249"/>
      <c r="N92" s="249"/>
      <c r="O92" s="249"/>
    </row>
    <row r="93" spans="2:15" ht="31.5" customHeight="1" x14ac:dyDescent="0.2">
      <c r="B93" s="235"/>
      <c r="C93" s="236" t="s">
        <v>182</v>
      </c>
      <c r="D93" s="237"/>
      <c r="E93" s="237"/>
      <c r="F93" s="240" t="s">
        <v>93</v>
      </c>
      <c r="G93" s="243"/>
      <c r="H93" s="241"/>
      <c r="I93" s="98" t="s">
        <v>2</v>
      </c>
      <c r="J93" s="33">
        <v>60</v>
      </c>
      <c r="K93" s="242"/>
      <c r="L93" s="242"/>
      <c r="M93" s="242"/>
      <c r="N93" s="242"/>
      <c r="O93" s="242"/>
    </row>
    <row r="94" spans="2:15" ht="54.75" customHeight="1" x14ac:dyDescent="0.2">
      <c r="B94" s="235"/>
      <c r="C94" s="238"/>
      <c r="D94" s="239"/>
      <c r="E94" s="239"/>
      <c r="F94" s="241"/>
      <c r="G94" s="241"/>
      <c r="H94" s="241"/>
      <c r="I94" s="98" t="s">
        <v>1</v>
      </c>
      <c r="J94" s="33">
        <v>0</v>
      </c>
      <c r="K94" s="242"/>
      <c r="L94" s="242"/>
      <c r="M94" s="242"/>
      <c r="N94" s="242"/>
      <c r="O94" s="242"/>
    </row>
    <row r="95" spans="2:15" ht="26.25" customHeight="1" x14ac:dyDescent="0.2">
      <c r="B95" s="235"/>
      <c r="C95" s="236" t="s">
        <v>183</v>
      </c>
      <c r="D95" s="237"/>
      <c r="E95" s="237"/>
      <c r="F95" s="240" t="s">
        <v>94</v>
      </c>
      <c r="G95" s="241"/>
      <c r="H95" s="241"/>
      <c r="I95" s="98" t="s">
        <v>2</v>
      </c>
      <c r="J95" s="33">
        <v>1</v>
      </c>
      <c r="K95" s="242"/>
      <c r="L95" s="242"/>
      <c r="M95" s="242"/>
      <c r="N95" s="242"/>
      <c r="O95" s="242"/>
    </row>
    <row r="96" spans="2:15" ht="39.75" customHeight="1" x14ac:dyDescent="0.2">
      <c r="B96" s="235"/>
      <c r="C96" s="238"/>
      <c r="D96" s="239"/>
      <c r="E96" s="239"/>
      <c r="F96" s="241"/>
      <c r="G96" s="241"/>
      <c r="H96" s="241"/>
      <c r="I96" s="98" t="s">
        <v>1</v>
      </c>
      <c r="J96" s="33">
        <v>1</v>
      </c>
      <c r="K96" s="242"/>
      <c r="L96" s="242"/>
      <c r="M96" s="242"/>
      <c r="N96" s="242"/>
      <c r="O96" s="242"/>
    </row>
    <row r="97" spans="2:51" ht="15" customHeight="1" x14ac:dyDescent="0.2">
      <c r="B97" s="527" t="s">
        <v>0</v>
      </c>
      <c r="C97" s="528"/>
      <c r="D97" s="528"/>
      <c r="E97" s="528"/>
      <c r="F97" s="528"/>
      <c r="G97" s="528"/>
      <c r="H97" s="528"/>
      <c r="I97" s="528"/>
      <c r="J97" s="528"/>
      <c r="K97" s="528"/>
      <c r="L97" s="528"/>
      <c r="M97" s="528"/>
      <c r="N97" s="528"/>
      <c r="O97" s="529"/>
    </row>
    <row r="98" spans="2:51" ht="15" customHeight="1" x14ac:dyDescent="0.2">
      <c r="B98" s="530"/>
      <c r="C98" s="531"/>
      <c r="D98" s="531"/>
      <c r="E98" s="531"/>
      <c r="F98" s="531"/>
      <c r="G98" s="531"/>
      <c r="H98" s="531"/>
      <c r="I98" s="531"/>
      <c r="J98" s="531"/>
      <c r="K98" s="531"/>
      <c r="L98" s="531"/>
      <c r="M98" s="531"/>
      <c r="N98" s="531"/>
      <c r="O98" s="532"/>
    </row>
    <row r="99" spans="2:51" x14ac:dyDescent="0.2">
      <c r="G99" s="52"/>
      <c r="H99" s="52"/>
      <c r="I99" s="52"/>
      <c r="J99" s="52"/>
      <c r="K99" s="104"/>
      <c r="L99" s="104"/>
      <c r="M99" s="105"/>
      <c r="N99" s="105"/>
      <c r="O99" s="52"/>
      <c r="P99" s="52"/>
    </row>
    <row r="100" spans="2:51" x14ac:dyDescent="0.2"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</row>
    <row r="101" spans="2:51" x14ac:dyDescent="0.2"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</row>
    <row r="102" spans="2:51" x14ac:dyDescent="0.2"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</row>
    <row r="103" spans="2:51" x14ac:dyDescent="0.2"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</row>
    <row r="104" spans="2:51" x14ac:dyDescent="0.2"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</row>
    <row r="105" spans="2:51" x14ac:dyDescent="0.2"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</row>
    <row r="106" spans="2:51" x14ac:dyDescent="0.2"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</row>
    <row r="107" spans="2:51" x14ac:dyDescent="0.2"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</row>
    <row r="108" spans="2:51" x14ac:dyDescent="0.2"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</row>
    <row r="109" spans="2:51" x14ac:dyDescent="0.2"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</row>
    <row r="110" spans="2:51" x14ac:dyDescent="0.2"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108"/>
      <c r="AW110" s="108"/>
      <c r="AX110" s="108"/>
      <c r="AY110" s="108"/>
    </row>
    <row r="111" spans="2:51" x14ac:dyDescent="0.2"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</row>
    <row r="112" spans="2:51" x14ac:dyDescent="0.2"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  <c r="AT112" s="108"/>
      <c r="AU112" s="108"/>
      <c r="AV112" s="108"/>
      <c r="AW112" s="108"/>
      <c r="AX112" s="108"/>
      <c r="AY112" s="108"/>
    </row>
    <row r="113" spans="16:51" x14ac:dyDescent="0.2"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</row>
    <row r="114" spans="16:51" x14ac:dyDescent="0.2"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</row>
    <row r="115" spans="16:51" x14ac:dyDescent="0.2"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08"/>
    </row>
    <row r="116" spans="16:51" x14ac:dyDescent="0.2"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08"/>
    </row>
    <row r="117" spans="16:51" x14ac:dyDescent="0.2"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</row>
    <row r="118" spans="16:51" x14ac:dyDescent="0.2"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</row>
    <row r="119" spans="16:51" x14ac:dyDescent="0.2"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08"/>
    </row>
    <row r="120" spans="16:51" x14ac:dyDescent="0.2"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</row>
    <row r="121" spans="16:51" x14ac:dyDescent="0.2"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</row>
    <row r="122" spans="16:51" x14ac:dyDescent="0.2"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/>
      <c r="AK122" s="108"/>
      <c r="AL122" s="108"/>
      <c r="AM122" s="108"/>
      <c r="AN122" s="108"/>
      <c r="AO122" s="108"/>
      <c r="AP122" s="108"/>
      <c r="AQ122" s="108"/>
      <c r="AR122" s="108"/>
      <c r="AS122" s="108"/>
      <c r="AT122" s="108"/>
      <c r="AU122" s="108"/>
      <c r="AV122" s="108"/>
      <c r="AW122" s="108"/>
      <c r="AX122" s="108"/>
      <c r="AY122" s="108"/>
    </row>
    <row r="123" spans="16:51" x14ac:dyDescent="0.2"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</row>
    <row r="124" spans="16:51" x14ac:dyDescent="0.2"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</row>
    <row r="125" spans="16:51" x14ac:dyDescent="0.2"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</row>
    <row r="126" spans="16:51" x14ac:dyDescent="0.2"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</row>
    <row r="127" spans="16:51" x14ac:dyDescent="0.2"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108"/>
      <c r="AJ127" s="108"/>
      <c r="AK127" s="108"/>
      <c r="AL127" s="108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08"/>
      <c r="AX127" s="108"/>
      <c r="AY127" s="108"/>
    </row>
    <row r="128" spans="16:51" x14ac:dyDescent="0.2"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8"/>
      <c r="AI128" s="108"/>
      <c r="AJ128" s="108"/>
      <c r="AK128" s="108"/>
      <c r="AL128" s="108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  <c r="AX128" s="108"/>
      <c r="AY128" s="108"/>
    </row>
    <row r="129" spans="16:51" x14ac:dyDescent="0.2"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8"/>
      <c r="AU129" s="108"/>
      <c r="AV129" s="108"/>
      <c r="AW129" s="108"/>
      <c r="AX129" s="108"/>
      <c r="AY129" s="108"/>
    </row>
    <row r="130" spans="16:51" x14ac:dyDescent="0.2"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8"/>
      <c r="AU130" s="108"/>
      <c r="AV130" s="108"/>
      <c r="AW130" s="108"/>
      <c r="AX130" s="108"/>
      <c r="AY130" s="108"/>
    </row>
    <row r="131" spans="16:51" x14ac:dyDescent="0.2"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  <c r="AT131" s="108"/>
      <c r="AU131" s="108"/>
      <c r="AV131" s="108"/>
      <c r="AW131" s="108"/>
      <c r="AX131" s="108"/>
      <c r="AY131" s="108"/>
    </row>
    <row r="132" spans="16:51" x14ac:dyDescent="0.2"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</row>
    <row r="133" spans="16:51" x14ac:dyDescent="0.2"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</row>
  </sheetData>
  <mergeCells count="212">
    <mergeCell ref="O55:O56"/>
    <mergeCell ref="O57:O58"/>
    <mergeCell ref="O59:O60"/>
    <mergeCell ref="O35:O36"/>
    <mergeCell ref="O37:O38"/>
    <mergeCell ref="O39:O40"/>
    <mergeCell ref="O41:O42"/>
    <mergeCell ref="O43:O44"/>
    <mergeCell ref="O47:O48"/>
    <mergeCell ref="O49:O50"/>
    <mergeCell ref="O51:O52"/>
    <mergeCell ref="O53:O54"/>
    <mergeCell ref="O45:O46"/>
    <mergeCell ref="O17:O18"/>
    <mergeCell ref="O19:O20"/>
    <mergeCell ref="O21:O22"/>
    <mergeCell ref="O23:O24"/>
    <mergeCell ref="O25:O26"/>
    <mergeCell ref="O27:O28"/>
    <mergeCell ref="O29:O30"/>
    <mergeCell ref="O31:O32"/>
    <mergeCell ref="O33:O34"/>
    <mergeCell ref="M51:M52"/>
    <mergeCell ref="M53:M54"/>
    <mergeCell ref="M55:M56"/>
    <mergeCell ref="M57:M58"/>
    <mergeCell ref="M59:M60"/>
    <mergeCell ref="N19:N20"/>
    <mergeCell ref="N21:N22"/>
    <mergeCell ref="N23:N24"/>
    <mergeCell ref="N25:N26"/>
    <mergeCell ref="N27:N28"/>
    <mergeCell ref="N29:N30"/>
    <mergeCell ref="N31:N32"/>
    <mergeCell ref="N33:N34"/>
    <mergeCell ref="N35:N36"/>
    <mergeCell ref="N47:N48"/>
    <mergeCell ref="N49:N50"/>
    <mergeCell ref="N51:N52"/>
    <mergeCell ref="N53:N54"/>
    <mergeCell ref="N55:N56"/>
    <mergeCell ref="N57:N58"/>
    <mergeCell ref="N59:N60"/>
    <mergeCell ref="M23:M24"/>
    <mergeCell ref="M25:M26"/>
    <mergeCell ref="M27:M28"/>
    <mergeCell ref="M29:M30"/>
    <mergeCell ref="M31:M32"/>
    <mergeCell ref="M33:M34"/>
    <mergeCell ref="M35:M36"/>
    <mergeCell ref="M37:M38"/>
    <mergeCell ref="M47:M48"/>
    <mergeCell ref="B6:O6"/>
    <mergeCell ref="C7:O7"/>
    <mergeCell ref="B8:G8"/>
    <mergeCell ref="H8:J13"/>
    <mergeCell ref="K8:O8"/>
    <mergeCell ref="B11:G11"/>
    <mergeCell ref="L11:N11"/>
    <mergeCell ref="B12:G12"/>
    <mergeCell ref="L12:N12"/>
    <mergeCell ref="B17:B18"/>
    <mergeCell ref="D17:D18"/>
    <mergeCell ref="B19:B20"/>
    <mergeCell ref="D19:D20"/>
    <mergeCell ref="B21:B22"/>
    <mergeCell ref="D21:D22"/>
    <mergeCell ref="K14:L15"/>
    <mergeCell ref="M14:O14"/>
    <mergeCell ref="B2:B5"/>
    <mergeCell ref="C2:I3"/>
    <mergeCell ref="J2:M2"/>
    <mergeCell ref="N2:O5"/>
    <mergeCell ref="J3:M3"/>
    <mergeCell ref="C4:I5"/>
    <mergeCell ref="J4:M4"/>
    <mergeCell ref="J5:M5"/>
    <mergeCell ref="S11:U11"/>
    <mergeCell ref="S12:U12"/>
    <mergeCell ref="B13:G13"/>
    <mergeCell ref="L13:N13"/>
    <mergeCell ref="S13:T13"/>
    <mergeCell ref="R8:V8"/>
    <mergeCell ref="B9:G9"/>
    <mergeCell ref="L9:N9"/>
    <mergeCell ref="B10:G10"/>
    <mergeCell ref="L10:N10"/>
    <mergeCell ref="S10:U10"/>
    <mergeCell ref="S14:T14"/>
    <mergeCell ref="M15:M16"/>
    <mergeCell ref="N15:N16"/>
    <mergeCell ref="O15:O16"/>
    <mergeCell ref="S15:T15"/>
    <mergeCell ref="S16:T16"/>
    <mergeCell ref="B14:B16"/>
    <mergeCell ref="C14:C16"/>
    <mergeCell ref="D14:D16"/>
    <mergeCell ref="E14:E16"/>
    <mergeCell ref="F14:F16"/>
    <mergeCell ref="G14:J15"/>
    <mergeCell ref="M17:M18"/>
    <mergeCell ref="M19:M20"/>
    <mergeCell ref="M21:M22"/>
    <mergeCell ref="N17:N18"/>
    <mergeCell ref="B51:B52"/>
    <mergeCell ref="D51:D52"/>
    <mergeCell ref="B53:B54"/>
    <mergeCell ref="D53:D54"/>
    <mergeCell ref="B55:B56"/>
    <mergeCell ref="D55:D56"/>
    <mergeCell ref="B23:B24"/>
    <mergeCell ref="D23:D24"/>
    <mergeCell ref="B25:B26"/>
    <mergeCell ref="D25:D26"/>
    <mergeCell ref="B27:B28"/>
    <mergeCell ref="D27:D28"/>
    <mergeCell ref="B45:B46"/>
    <mergeCell ref="D45:D46"/>
    <mergeCell ref="D47:D48"/>
    <mergeCell ref="B39:B40"/>
    <mergeCell ref="D39:D40"/>
    <mergeCell ref="B37:B38"/>
    <mergeCell ref="D37:D38"/>
    <mergeCell ref="M39:M40"/>
    <mergeCell ref="B61:B62"/>
    <mergeCell ref="D61:D62"/>
    <mergeCell ref="B63:B64"/>
    <mergeCell ref="D63:D64"/>
    <mergeCell ref="M63:M64"/>
    <mergeCell ref="N63:N64"/>
    <mergeCell ref="O63:O64"/>
    <mergeCell ref="B57:B58"/>
    <mergeCell ref="D57:D58"/>
    <mergeCell ref="B59:B60"/>
    <mergeCell ref="D59:D60"/>
    <mergeCell ref="N61:N62"/>
    <mergeCell ref="O61:O62"/>
    <mergeCell ref="M61:M62"/>
    <mergeCell ref="C66:E66"/>
    <mergeCell ref="F66:I66"/>
    <mergeCell ref="K66:O66"/>
    <mergeCell ref="C83:E84"/>
    <mergeCell ref="F83:H84"/>
    <mergeCell ref="K83:O84"/>
    <mergeCell ref="C85:E86"/>
    <mergeCell ref="F85:H86"/>
    <mergeCell ref="K85:O86"/>
    <mergeCell ref="K71:O72"/>
    <mergeCell ref="F67:H68"/>
    <mergeCell ref="K67:O68"/>
    <mergeCell ref="C69:E70"/>
    <mergeCell ref="F69:H70"/>
    <mergeCell ref="K69:O70"/>
    <mergeCell ref="C71:E72"/>
    <mergeCell ref="F71:H72"/>
    <mergeCell ref="C81:E82"/>
    <mergeCell ref="F81:H82"/>
    <mergeCell ref="K81:O82"/>
    <mergeCell ref="N37:N38"/>
    <mergeCell ref="N39:N40"/>
    <mergeCell ref="B97:O98"/>
    <mergeCell ref="B29:B30"/>
    <mergeCell ref="D29:D30"/>
    <mergeCell ref="B31:B32"/>
    <mergeCell ref="D31:D32"/>
    <mergeCell ref="B33:B34"/>
    <mergeCell ref="D33:D34"/>
    <mergeCell ref="B35:B36"/>
    <mergeCell ref="D35:D36"/>
    <mergeCell ref="B47:B48"/>
    <mergeCell ref="C95:E96"/>
    <mergeCell ref="F95:H96"/>
    <mergeCell ref="K95:O96"/>
    <mergeCell ref="C91:E92"/>
    <mergeCell ref="F91:H92"/>
    <mergeCell ref="K91:O92"/>
    <mergeCell ref="C93:E94"/>
    <mergeCell ref="F93:H94"/>
    <mergeCell ref="K93:O94"/>
    <mergeCell ref="N41:N42"/>
    <mergeCell ref="N43:N44"/>
    <mergeCell ref="N45:N46"/>
    <mergeCell ref="B49:B50"/>
    <mergeCell ref="D49:D50"/>
    <mergeCell ref="B41:B42"/>
    <mergeCell ref="D41:D42"/>
    <mergeCell ref="B43:B44"/>
    <mergeCell ref="D43:D44"/>
    <mergeCell ref="M41:M42"/>
    <mergeCell ref="M43:M44"/>
    <mergeCell ref="M45:M46"/>
    <mergeCell ref="M49:M50"/>
    <mergeCell ref="B67:B96"/>
    <mergeCell ref="C77:E78"/>
    <mergeCell ref="F77:H78"/>
    <mergeCell ref="K77:O78"/>
    <mergeCell ref="C79:E80"/>
    <mergeCell ref="F79:H80"/>
    <mergeCell ref="K79:O80"/>
    <mergeCell ref="C73:E74"/>
    <mergeCell ref="F73:H74"/>
    <mergeCell ref="K73:O74"/>
    <mergeCell ref="C75:E76"/>
    <mergeCell ref="F75:H76"/>
    <mergeCell ref="K75:O76"/>
    <mergeCell ref="C67:E68"/>
    <mergeCell ref="C87:E88"/>
    <mergeCell ref="F87:H88"/>
    <mergeCell ref="K87:O88"/>
    <mergeCell ref="C89:E90"/>
    <mergeCell ref="F89:H90"/>
    <mergeCell ref="K89:O90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6145" r:id="rId4">
          <objectPr defaultSize="0" autoPict="0" r:id="rId5">
            <anchor moveWithCells="1" sizeWithCells="1">
              <from>
                <xdr:col>1</xdr:col>
                <xdr:colOff>771525</xdr:colOff>
                <xdr:row>1</xdr:row>
                <xdr:rowOff>133350</xdr:rowOff>
              </from>
              <to>
                <xdr:col>1</xdr:col>
                <xdr:colOff>4819650</xdr:colOff>
                <xdr:row>4</xdr:row>
                <xdr:rowOff>295275</xdr:rowOff>
              </to>
            </anchor>
          </objectPr>
        </oleObject>
      </mc:Choice>
      <mc:Fallback>
        <oleObject shapeId="614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Y91"/>
  <sheetViews>
    <sheetView zoomScale="70" zoomScaleNormal="70" workbookViewId="0">
      <selection activeCell="B29" sqref="B29:B30"/>
    </sheetView>
  </sheetViews>
  <sheetFormatPr baseColWidth="10" defaultColWidth="12.5703125" defaultRowHeight="14.25" x14ac:dyDescent="0.2"/>
  <cols>
    <col min="1" max="1" width="4.140625" style="50" customWidth="1"/>
    <col min="2" max="2" width="84.28515625" style="50" customWidth="1"/>
    <col min="3" max="3" width="10.28515625" style="50" customWidth="1"/>
    <col min="4" max="4" width="24.5703125" style="50" customWidth="1"/>
    <col min="5" max="5" width="10" style="50" customWidth="1"/>
    <col min="6" max="6" width="28.28515625" style="103" customWidth="1"/>
    <col min="7" max="7" width="29.7109375" style="50" customWidth="1"/>
    <col min="8" max="8" width="8" style="50" customWidth="1"/>
    <col min="9" max="9" width="13.42578125" style="50" customWidth="1"/>
    <col min="10" max="10" width="15.85546875" style="50" customWidth="1"/>
    <col min="11" max="12" width="19.140625" style="106" customWidth="1"/>
    <col min="13" max="13" width="12.7109375" style="50" customWidth="1"/>
    <col min="14" max="14" width="14" style="50" customWidth="1"/>
    <col min="15" max="15" width="17.7109375" style="50" customWidth="1"/>
    <col min="16" max="16" width="16.42578125" style="50" customWidth="1"/>
    <col min="17" max="17" width="12.5703125" style="50"/>
    <col min="18" max="18" width="14.42578125" style="50" customWidth="1"/>
    <col min="19" max="19" width="18.5703125" style="50" customWidth="1"/>
    <col min="20" max="20" width="33.85546875" style="50" customWidth="1"/>
    <col min="21" max="21" width="12.5703125" style="50" hidden="1" customWidth="1"/>
    <col min="22" max="22" width="24.28515625" style="50" customWidth="1"/>
    <col min="23" max="23" width="22.5703125" style="50" customWidth="1"/>
    <col min="24" max="25" width="12.5703125" style="50"/>
    <col min="26" max="26" width="16.85546875" style="50" customWidth="1"/>
    <col min="27" max="27" width="12.5703125" style="50"/>
    <col min="28" max="28" width="30.140625" style="50" customWidth="1"/>
    <col min="29" max="29" width="15.42578125" style="50" customWidth="1"/>
    <col min="30" max="30" width="15.85546875" style="50" customWidth="1"/>
    <col min="31" max="31" width="24.42578125" style="50" customWidth="1"/>
    <col min="32" max="32" width="17.140625" style="50" customWidth="1"/>
    <col min="33" max="16384" width="12.5703125" style="50"/>
  </cols>
  <sheetData>
    <row r="1" spans="2:28" ht="15" thickBot="1" x14ac:dyDescent="0.25"/>
    <row r="2" spans="2:28" ht="37.5" customHeight="1" x14ac:dyDescent="0.25">
      <c r="B2" s="533"/>
      <c r="C2" s="534" t="s">
        <v>145</v>
      </c>
      <c r="D2" s="535"/>
      <c r="E2" s="535"/>
      <c r="F2" s="535"/>
      <c r="G2" s="535"/>
      <c r="H2" s="535"/>
      <c r="I2" s="536"/>
      <c r="J2" s="537" t="s">
        <v>146</v>
      </c>
      <c r="K2" s="353"/>
      <c r="L2" s="353"/>
      <c r="M2" s="538"/>
      <c r="N2" s="539"/>
      <c r="O2" s="540"/>
      <c r="P2" s="49"/>
    </row>
    <row r="3" spans="2:28" ht="37.5" customHeight="1" x14ac:dyDescent="0.25">
      <c r="B3" s="541"/>
      <c r="C3" s="307"/>
      <c r="D3" s="308"/>
      <c r="E3" s="308"/>
      <c r="F3" s="308"/>
      <c r="G3" s="308"/>
      <c r="H3" s="308"/>
      <c r="I3" s="309"/>
      <c r="J3" s="310" t="s">
        <v>147</v>
      </c>
      <c r="K3" s="311"/>
      <c r="L3" s="311"/>
      <c r="M3" s="312"/>
      <c r="N3" s="313"/>
      <c r="O3" s="542"/>
      <c r="P3" s="49"/>
    </row>
    <row r="4" spans="2:28" ht="33.75" customHeight="1" x14ac:dyDescent="0.25">
      <c r="B4" s="541"/>
      <c r="C4" s="304" t="s">
        <v>148</v>
      </c>
      <c r="D4" s="305"/>
      <c r="E4" s="305"/>
      <c r="F4" s="305"/>
      <c r="G4" s="305"/>
      <c r="H4" s="305"/>
      <c r="I4" s="306"/>
      <c r="J4" s="310" t="s">
        <v>149</v>
      </c>
      <c r="K4" s="311"/>
      <c r="L4" s="311"/>
      <c r="M4" s="312"/>
      <c r="N4" s="313"/>
      <c r="O4" s="542"/>
      <c r="P4" s="49"/>
    </row>
    <row r="5" spans="2:28" ht="38.25" customHeight="1" thickBot="1" x14ac:dyDescent="0.3">
      <c r="B5" s="551"/>
      <c r="C5" s="552"/>
      <c r="D5" s="553"/>
      <c r="E5" s="553"/>
      <c r="F5" s="553"/>
      <c r="G5" s="553"/>
      <c r="H5" s="553"/>
      <c r="I5" s="554"/>
      <c r="J5" s="555" t="s">
        <v>150</v>
      </c>
      <c r="K5" s="556"/>
      <c r="L5" s="556"/>
      <c r="M5" s="557"/>
      <c r="N5" s="558"/>
      <c r="O5" s="559"/>
      <c r="P5" s="49"/>
    </row>
    <row r="6" spans="2:28" ht="31.5" customHeight="1" x14ac:dyDescent="0.25">
      <c r="B6" s="352" t="s">
        <v>29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4"/>
      <c r="P6" s="49"/>
    </row>
    <row r="7" spans="2:28" ht="36" customHeight="1" x14ac:dyDescent="0.25">
      <c r="B7" s="129" t="s">
        <v>30</v>
      </c>
      <c r="C7" s="315" t="s">
        <v>126</v>
      </c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55"/>
    </row>
    <row r="8" spans="2:28" ht="36" customHeight="1" x14ac:dyDescent="0.2">
      <c r="B8" s="505" t="s">
        <v>151</v>
      </c>
      <c r="C8" s="506"/>
      <c r="D8" s="506"/>
      <c r="E8" s="506"/>
      <c r="F8" s="506"/>
      <c r="G8" s="507"/>
      <c r="H8" s="288" t="s">
        <v>184</v>
      </c>
      <c r="I8" s="289"/>
      <c r="J8" s="290"/>
      <c r="K8" s="320" t="s">
        <v>28</v>
      </c>
      <c r="L8" s="321"/>
      <c r="M8" s="321"/>
      <c r="N8" s="321"/>
      <c r="O8" s="359"/>
      <c r="P8" s="51"/>
      <c r="R8" s="298"/>
      <c r="S8" s="298"/>
      <c r="T8" s="298"/>
      <c r="U8" s="298"/>
      <c r="V8" s="298"/>
      <c r="W8" s="52"/>
      <c r="X8" s="52"/>
      <c r="Y8" s="52"/>
      <c r="Z8" s="52"/>
      <c r="AA8" s="52"/>
      <c r="AB8" s="52"/>
    </row>
    <row r="9" spans="2:28" ht="36" customHeight="1" x14ac:dyDescent="0.2">
      <c r="B9" s="505" t="s">
        <v>153</v>
      </c>
      <c r="C9" s="506"/>
      <c r="D9" s="506"/>
      <c r="E9" s="506"/>
      <c r="F9" s="506"/>
      <c r="G9" s="507"/>
      <c r="H9" s="317"/>
      <c r="I9" s="318"/>
      <c r="J9" s="319"/>
      <c r="K9" s="53" t="s">
        <v>27</v>
      </c>
      <c r="L9" s="299" t="s">
        <v>26</v>
      </c>
      <c r="M9" s="299"/>
      <c r="N9" s="299"/>
      <c r="O9" s="130" t="s">
        <v>25</v>
      </c>
      <c r="P9" s="51"/>
      <c r="R9" s="54"/>
      <c r="S9" s="54"/>
      <c r="T9" s="54"/>
      <c r="U9" s="54"/>
      <c r="V9" s="54"/>
      <c r="W9" s="52"/>
      <c r="X9" s="52"/>
      <c r="Y9" s="52"/>
      <c r="Z9" s="52"/>
      <c r="AA9" s="52"/>
      <c r="AB9" s="52"/>
    </row>
    <row r="10" spans="2:28" ht="56.25" customHeight="1" x14ac:dyDescent="0.2">
      <c r="B10" s="508" t="s">
        <v>154</v>
      </c>
      <c r="C10" s="509"/>
      <c r="D10" s="509"/>
      <c r="E10" s="509"/>
      <c r="F10" s="509"/>
      <c r="G10" s="510"/>
      <c r="H10" s="317"/>
      <c r="I10" s="318"/>
      <c r="J10" s="319"/>
      <c r="K10" s="55"/>
      <c r="L10" s="300"/>
      <c r="M10" s="301"/>
      <c r="N10" s="302"/>
      <c r="O10" s="131"/>
      <c r="P10" s="51"/>
      <c r="R10" s="56"/>
      <c r="S10" s="303"/>
      <c r="T10" s="303"/>
      <c r="U10" s="303"/>
      <c r="V10" s="56"/>
      <c r="W10" s="52"/>
      <c r="X10" s="57"/>
      <c r="Y10" s="57"/>
      <c r="Z10" s="52"/>
      <c r="AA10" s="52"/>
      <c r="AB10" s="52"/>
    </row>
    <row r="11" spans="2:28" ht="74.25" customHeight="1" x14ac:dyDescent="0.2">
      <c r="B11" s="511" t="s">
        <v>185</v>
      </c>
      <c r="C11" s="512"/>
      <c r="D11" s="512"/>
      <c r="E11" s="512"/>
      <c r="F11" s="512"/>
      <c r="G11" s="513"/>
      <c r="H11" s="317"/>
      <c r="I11" s="318"/>
      <c r="J11" s="319"/>
      <c r="K11" s="13"/>
      <c r="L11" s="322"/>
      <c r="M11" s="323"/>
      <c r="N11" s="324"/>
      <c r="O11" s="132"/>
      <c r="P11" s="51"/>
      <c r="R11" s="58"/>
      <c r="S11" s="294"/>
      <c r="T11" s="294"/>
      <c r="U11" s="294"/>
      <c r="V11" s="59"/>
      <c r="W11" s="52"/>
      <c r="X11" s="60"/>
      <c r="Y11" s="61"/>
      <c r="Z11" s="62"/>
      <c r="AA11" s="52"/>
      <c r="AB11" s="52"/>
    </row>
    <row r="12" spans="2:28" ht="36.75" customHeight="1" x14ac:dyDescent="0.2">
      <c r="B12" s="514" t="s">
        <v>186</v>
      </c>
      <c r="C12" s="515"/>
      <c r="D12" s="515"/>
      <c r="E12" s="515"/>
      <c r="F12" s="515"/>
      <c r="G12" s="516"/>
      <c r="H12" s="317"/>
      <c r="I12" s="318"/>
      <c r="J12" s="319"/>
      <c r="K12" s="12"/>
      <c r="L12" s="295"/>
      <c r="M12" s="296"/>
      <c r="N12" s="297"/>
      <c r="O12" s="132"/>
      <c r="P12" s="51"/>
      <c r="R12" s="58"/>
      <c r="S12" s="294"/>
      <c r="T12" s="294"/>
      <c r="U12" s="294"/>
      <c r="V12" s="59"/>
      <c r="W12" s="52"/>
      <c r="X12" s="60"/>
      <c r="Y12" s="61"/>
      <c r="Z12" s="62"/>
      <c r="AA12" s="52"/>
      <c r="AB12" s="52"/>
    </row>
    <row r="13" spans="2:28" ht="74.25" customHeight="1" thickBot="1" x14ac:dyDescent="0.25">
      <c r="B13" s="340" t="s">
        <v>187</v>
      </c>
      <c r="C13" s="341"/>
      <c r="D13" s="341"/>
      <c r="E13" s="341"/>
      <c r="F13" s="341"/>
      <c r="G13" s="341"/>
      <c r="H13" s="356"/>
      <c r="I13" s="357"/>
      <c r="J13" s="358"/>
      <c r="K13" s="133"/>
      <c r="L13" s="342"/>
      <c r="M13" s="343"/>
      <c r="N13" s="344"/>
      <c r="O13" s="134"/>
      <c r="P13" s="51"/>
      <c r="R13" s="63"/>
      <c r="S13" s="294"/>
      <c r="T13" s="294"/>
      <c r="U13" s="64"/>
      <c r="V13" s="59"/>
      <c r="W13" s="65"/>
      <c r="X13" s="60"/>
      <c r="Y13" s="61"/>
      <c r="Z13" s="62"/>
      <c r="AA13" s="52"/>
      <c r="AB13" s="52"/>
    </row>
    <row r="14" spans="2:28" ht="28.5" customHeight="1" x14ac:dyDescent="0.25">
      <c r="B14" s="330" t="s">
        <v>24</v>
      </c>
      <c r="C14" s="333" t="s">
        <v>158</v>
      </c>
      <c r="D14" s="334" t="s">
        <v>23</v>
      </c>
      <c r="E14" s="334" t="s">
        <v>22</v>
      </c>
      <c r="F14" s="335" t="s">
        <v>21</v>
      </c>
      <c r="G14" s="349" t="s">
        <v>20</v>
      </c>
      <c r="H14" s="350"/>
      <c r="I14" s="350"/>
      <c r="J14" s="351"/>
      <c r="K14" s="334" t="s">
        <v>19</v>
      </c>
      <c r="L14" s="334"/>
      <c r="M14" s="345" t="s">
        <v>18</v>
      </c>
      <c r="N14" s="345"/>
      <c r="O14" s="346"/>
      <c r="R14" s="66"/>
      <c r="S14" s="283"/>
      <c r="T14" s="283"/>
      <c r="U14" s="52"/>
      <c r="V14" s="59"/>
      <c r="W14" s="52"/>
      <c r="X14" s="60"/>
      <c r="Y14" s="61"/>
      <c r="Z14" s="62"/>
      <c r="AA14" s="52"/>
      <c r="AB14" s="52"/>
    </row>
    <row r="15" spans="2:28" ht="33.75" customHeight="1" x14ac:dyDescent="0.2">
      <c r="B15" s="331"/>
      <c r="C15" s="286"/>
      <c r="D15" s="286"/>
      <c r="E15" s="286"/>
      <c r="F15" s="287"/>
      <c r="G15" s="291"/>
      <c r="H15" s="292"/>
      <c r="I15" s="292"/>
      <c r="J15" s="293"/>
      <c r="K15" s="286"/>
      <c r="L15" s="286"/>
      <c r="M15" s="286" t="s">
        <v>17</v>
      </c>
      <c r="N15" s="286" t="s">
        <v>16</v>
      </c>
      <c r="O15" s="347" t="s">
        <v>15</v>
      </c>
      <c r="R15" s="65"/>
      <c r="S15" s="283"/>
      <c r="T15" s="283"/>
      <c r="U15" s="52"/>
      <c r="V15" s="61"/>
      <c r="W15" s="52"/>
      <c r="X15" s="60"/>
      <c r="Y15" s="61"/>
      <c r="Z15" s="62"/>
      <c r="AA15" s="52"/>
      <c r="AB15" s="52"/>
    </row>
    <row r="16" spans="2:28" ht="39.75" customHeight="1" thickBot="1" x14ac:dyDescent="0.25">
      <c r="B16" s="332"/>
      <c r="C16" s="329"/>
      <c r="D16" s="329"/>
      <c r="E16" s="329"/>
      <c r="F16" s="336"/>
      <c r="G16" s="149" t="s">
        <v>14</v>
      </c>
      <c r="H16" s="149" t="s">
        <v>13</v>
      </c>
      <c r="I16" s="149" t="s">
        <v>12</v>
      </c>
      <c r="J16" s="150" t="s">
        <v>11</v>
      </c>
      <c r="K16" s="149" t="s">
        <v>10</v>
      </c>
      <c r="L16" s="151" t="s">
        <v>9</v>
      </c>
      <c r="M16" s="329"/>
      <c r="N16" s="329"/>
      <c r="O16" s="348"/>
      <c r="R16" s="65"/>
      <c r="S16" s="283"/>
      <c r="T16" s="283"/>
      <c r="U16" s="52"/>
      <c r="V16" s="61"/>
      <c r="W16" s="52"/>
      <c r="X16" s="60"/>
      <c r="Y16" s="61"/>
      <c r="Z16" s="62"/>
      <c r="AA16" s="52"/>
      <c r="AB16" s="52"/>
    </row>
    <row r="17" spans="2:28" ht="24" customHeight="1" x14ac:dyDescent="0.2">
      <c r="B17" s="587" t="s">
        <v>138</v>
      </c>
      <c r="C17" s="152" t="s">
        <v>2</v>
      </c>
      <c r="D17" s="339" t="s">
        <v>134</v>
      </c>
      <c r="E17" s="152">
        <v>1</v>
      </c>
      <c r="F17" s="135">
        <v>30000000</v>
      </c>
      <c r="G17" s="136">
        <f>F17</f>
        <v>30000000</v>
      </c>
      <c r="H17" s="137"/>
      <c r="I17" s="137"/>
      <c r="J17" s="138"/>
      <c r="K17" s="362">
        <v>44562</v>
      </c>
      <c r="L17" s="368">
        <v>44926</v>
      </c>
      <c r="M17" s="365">
        <f>+E18/E17</f>
        <v>1</v>
      </c>
      <c r="N17" s="365">
        <f>+F18/F17</f>
        <v>0.86706666666666665</v>
      </c>
      <c r="O17" s="369">
        <f>+M17*M17/N17</f>
        <v>1.1533138551437798</v>
      </c>
      <c r="R17" s="65"/>
      <c r="S17" s="71"/>
      <c r="T17" s="71"/>
      <c r="U17" s="52"/>
      <c r="V17" s="61"/>
      <c r="W17" s="52"/>
      <c r="X17" s="60"/>
      <c r="Y17" s="61"/>
      <c r="Z17" s="62"/>
      <c r="AA17" s="52"/>
      <c r="AB17" s="52"/>
    </row>
    <row r="18" spans="2:28" ht="24" customHeight="1" x14ac:dyDescent="0.2">
      <c r="B18" s="588"/>
      <c r="C18" s="31" t="s">
        <v>1</v>
      </c>
      <c r="D18" s="241"/>
      <c r="E18" s="31">
        <v>1</v>
      </c>
      <c r="F18" s="128">
        <v>26012000</v>
      </c>
      <c r="G18" s="122">
        <f t="shared" ref="G18:G36" si="0">F18</f>
        <v>26012000</v>
      </c>
      <c r="H18" s="13"/>
      <c r="I18" s="13"/>
      <c r="J18" s="111"/>
      <c r="K18" s="360"/>
      <c r="L18" s="363"/>
      <c r="M18" s="366"/>
      <c r="N18" s="366"/>
      <c r="O18" s="370"/>
      <c r="R18" s="65"/>
      <c r="S18" s="71"/>
      <c r="T18" s="71"/>
      <c r="U18" s="52"/>
      <c r="V18" s="61"/>
      <c r="W18" s="52"/>
      <c r="X18" s="60"/>
      <c r="Y18" s="61"/>
      <c r="Z18" s="62"/>
      <c r="AA18" s="52"/>
      <c r="AB18" s="52"/>
    </row>
    <row r="19" spans="2:28" ht="24" customHeight="1" x14ac:dyDescent="0.2">
      <c r="B19" s="589" t="s">
        <v>135</v>
      </c>
      <c r="C19" s="31" t="s">
        <v>2</v>
      </c>
      <c r="D19" s="240" t="s">
        <v>136</v>
      </c>
      <c r="E19" s="31">
        <v>1</v>
      </c>
      <c r="F19" s="128">
        <v>50000000</v>
      </c>
      <c r="G19" s="122">
        <f t="shared" si="0"/>
        <v>50000000</v>
      </c>
      <c r="H19" s="13"/>
      <c r="I19" s="13"/>
      <c r="J19" s="111"/>
      <c r="K19" s="360">
        <v>44562</v>
      </c>
      <c r="L19" s="363">
        <v>44926</v>
      </c>
      <c r="M19" s="366">
        <f t="shared" ref="M19:N19" si="1">+E20/E19</f>
        <v>1</v>
      </c>
      <c r="N19" s="366">
        <f t="shared" si="1"/>
        <v>0.57479999999999998</v>
      </c>
      <c r="O19" s="370">
        <f t="shared" ref="O19" si="2">+M19*M19/N19</f>
        <v>1.7397355601948505</v>
      </c>
      <c r="R19" s="65"/>
      <c r="S19" s="71"/>
      <c r="T19" s="71"/>
      <c r="U19" s="52"/>
      <c r="V19" s="61"/>
      <c r="W19" s="52"/>
      <c r="X19" s="60"/>
      <c r="Y19" s="61"/>
      <c r="Z19" s="62"/>
      <c r="AA19" s="52"/>
      <c r="AB19" s="52"/>
    </row>
    <row r="20" spans="2:28" ht="24" customHeight="1" x14ac:dyDescent="0.2">
      <c r="B20" s="588"/>
      <c r="C20" s="31" t="s">
        <v>1</v>
      </c>
      <c r="D20" s="241"/>
      <c r="E20" s="31">
        <v>1</v>
      </c>
      <c r="F20" s="128">
        <v>28740000</v>
      </c>
      <c r="G20" s="122">
        <f t="shared" si="0"/>
        <v>28740000</v>
      </c>
      <c r="H20" s="13"/>
      <c r="I20" s="13"/>
      <c r="J20" s="111"/>
      <c r="K20" s="360">
        <v>44562</v>
      </c>
      <c r="L20" s="363">
        <v>44926</v>
      </c>
      <c r="M20" s="366"/>
      <c r="N20" s="366"/>
      <c r="O20" s="370"/>
      <c r="R20" s="65"/>
      <c r="S20" s="71"/>
      <c r="T20" s="71"/>
      <c r="U20" s="52"/>
      <c r="V20" s="61"/>
      <c r="W20" s="52"/>
      <c r="X20" s="60"/>
      <c r="Y20" s="61"/>
      <c r="Z20" s="62"/>
      <c r="AA20" s="52"/>
      <c r="AB20" s="52"/>
    </row>
    <row r="21" spans="2:28" ht="24" customHeight="1" x14ac:dyDescent="0.2">
      <c r="B21" s="590" t="s">
        <v>36</v>
      </c>
      <c r="C21" s="31" t="s">
        <v>2</v>
      </c>
      <c r="D21" s="181" t="s">
        <v>37</v>
      </c>
      <c r="E21" s="31">
        <v>1</v>
      </c>
      <c r="F21" s="128">
        <v>25000000</v>
      </c>
      <c r="G21" s="122">
        <f t="shared" si="0"/>
        <v>25000000</v>
      </c>
      <c r="H21" s="13"/>
      <c r="I21" s="13"/>
      <c r="J21" s="111"/>
      <c r="K21" s="360">
        <v>44562</v>
      </c>
      <c r="L21" s="363">
        <v>44926</v>
      </c>
      <c r="M21" s="366">
        <f t="shared" ref="M21:N21" si="3">+E22/E21</f>
        <v>0</v>
      </c>
      <c r="N21" s="366">
        <f t="shared" si="3"/>
        <v>0</v>
      </c>
      <c r="O21" s="370">
        <v>0</v>
      </c>
      <c r="R21" s="65"/>
      <c r="S21" s="71"/>
      <c r="T21" s="71"/>
      <c r="U21" s="52"/>
      <c r="V21" s="61"/>
      <c r="W21" s="52"/>
      <c r="X21" s="60"/>
      <c r="Y21" s="61"/>
      <c r="Z21" s="62"/>
      <c r="AA21" s="52"/>
      <c r="AB21" s="52"/>
    </row>
    <row r="22" spans="2:28" ht="24" customHeight="1" x14ac:dyDescent="0.2">
      <c r="B22" s="590"/>
      <c r="C22" s="31" t="s">
        <v>1</v>
      </c>
      <c r="D22" s="181"/>
      <c r="E22" s="31">
        <v>0</v>
      </c>
      <c r="F22" s="128">
        <v>0</v>
      </c>
      <c r="G22" s="122">
        <f t="shared" si="0"/>
        <v>0</v>
      </c>
      <c r="H22" s="13"/>
      <c r="I22" s="13"/>
      <c r="J22" s="111"/>
      <c r="K22" s="360">
        <v>44562</v>
      </c>
      <c r="L22" s="363">
        <v>44926</v>
      </c>
      <c r="M22" s="366"/>
      <c r="N22" s="366"/>
      <c r="O22" s="370"/>
      <c r="R22" s="65"/>
      <c r="S22" s="71"/>
      <c r="T22" s="71"/>
      <c r="U22" s="52"/>
      <c r="V22" s="61"/>
      <c r="W22" s="52"/>
      <c r="X22" s="60"/>
      <c r="Y22" s="61"/>
      <c r="Z22" s="62"/>
      <c r="AA22" s="52"/>
      <c r="AB22" s="52"/>
    </row>
    <row r="23" spans="2:28" ht="24" customHeight="1" x14ac:dyDescent="0.2">
      <c r="B23" s="589" t="s">
        <v>139</v>
      </c>
      <c r="C23" s="31" t="s">
        <v>2</v>
      </c>
      <c r="D23" s="240" t="s">
        <v>32</v>
      </c>
      <c r="E23" s="31">
        <v>1</v>
      </c>
      <c r="F23" s="128">
        <v>10000000</v>
      </c>
      <c r="G23" s="122">
        <f t="shared" si="0"/>
        <v>10000000</v>
      </c>
      <c r="H23" s="13"/>
      <c r="I23" s="13"/>
      <c r="J23" s="111"/>
      <c r="K23" s="360">
        <v>44562</v>
      </c>
      <c r="L23" s="363">
        <v>44926</v>
      </c>
      <c r="M23" s="366">
        <f t="shared" ref="M23:N23" si="4">+E24/E23</f>
        <v>1</v>
      </c>
      <c r="N23" s="366">
        <f t="shared" si="4"/>
        <v>0.95</v>
      </c>
      <c r="O23" s="370">
        <f t="shared" ref="O23" si="5">+M23*M23/N23</f>
        <v>1.0526315789473684</v>
      </c>
      <c r="R23" s="65"/>
      <c r="S23" s="71"/>
      <c r="T23" s="71"/>
      <c r="U23" s="52"/>
      <c r="V23" s="61"/>
      <c r="W23" s="52"/>
      <c r="X23" s="60"/>
      <c r="Y23" s="61"/>
      <c r="Z23" s="62"/>
      <c r="AA23" s="52"/>
      <c r="AB23" s="52"/>
    </row>
    <row r="24" spans="2:28" ht="24" customHeight="1" x14ac:dyDescent="0.2">
      <c r="B24" s="588"/>
      <c r="C24" s="31" t="s">
        <v>1</v>
      </c>
      <c r="D24" s="241"/>
      <c r="E24" s="31">
        <v>1</v>
      </c>
      <c r="F24" s="128">
        <v>9500000</v>
      </c>
      <c r="G24" s="122">
        <f t="shared" si="0"/>
        <v>9500000</v>
      </c>
      <c r="H24" s="13"/>
      <c r="I24" s="13"/>
      <c r="J24" s="111"/>
      <c r="K24" s="360">
        <v>44562</v>
      </c>
      <c r="L24" s="363">
        <v>44926</v>
      </c>
      <c r="M24" s="366"/>
      <c r="N24" s="366"/>
      <c r="O24" s="370"/>
      <c r="R24" s="65"/>
      <c r="S24" s="71"/>
      <c r="T24" s="71"/>
      <c r="U24" s="52"/>
      <c r="V24" s="61"/>
      <c r="W24" s="52"/>
      <c r="X24" s="60"/>
      <c r="Y24" s="61"/>
      <c r="Z24" s="62"/>
      <c r="AA24" s="52"/>
      <c r="AB24" s="52"/>
    </row>
    <row r="25" spans="2:28" ht="24" customHeight="1" x14ac:dyDescent="0.2">
      <c r="B25" s="589" t="s">
        <v>140</v>
      </c>
      <c r="C25" s="31" t="s">
        <v>2</v>
      </c>
      <c r="D25" s="240" t="s">
        <v>32</v>
      </c>
      <c r="E25" s="31">
        <v>1</v>
      </c>
      <c r="F25" s="128">
        <v>42400000</v>
      </c>
      <c r="G25" s="122">
        <f t="shared" si="0"/>
        <v>42400000</v>
      </c>
      <c r="H25" s="13"/>
      <c r="I25" s="13"/>
      <c r="J25" s="111"/>
      <c r="K25" s="360">
        <v>44562</v>
      </c>
      <c r="L25" s="363">
        <v>44926</v>
      </c>
      <c r="M25" s="366">
        <f t="shared" ref="M25:N25" si="6">+E26/E25</f>
        <v>1</v>
      </c>
      <c r="N25" s="366">
        <f t="shared" si="6"/>
        <v>1</v>
      </c>
      <c r="O25" s="370">
        <f t="shared" ref="O25" si="7">+M25*M25/N25</f>
        <v>1</v>
      </c>
      <c r="R25" s="65"/>
      <c r="S25" s="71"/>
      <c r="T25" s="71"/>
      <c r="U25" s="52"/>
      <c r="V25" s="61"/>
      <c r="W25" s="52"/>
      <c r="X25" s="60"/>
      <c r="Y25" s="61"/>
      <c r="Z25" s="62"/>
      <c r="AA25" s="52"/>
      <c r="AB25" s="52"/>
    </row>
    <row r="26" spans="2:28" ht="24" customHeight="1" x14ac:dyDescent="0.2">
      <c r="B26" s="588"/>
      <c r="C26" s="31" t="s">
        <v>1</v>
      </c>
      <c r="D26" s="241"/>
      <c r="E26" s="31">
        <v>1</v>
      </c>
      <c r="F26" s="128">
        <v>42400000</v>
      </c>
      <c r="G26" s="122">
        <f t="shared" si="0"/>
        <v>42400000</v>
      </c>
      <c r="H26" s="13"/>
      <c r="I26" s="13"/>
      <c r="J26" s="111"/>
      <c r="K26" s="360">
        <v>44562</v>
      </c>
      <c r="L26" s="363">
        <v>44926</v>
      </c>
      <c r="M26" s="366"/>
      <c r="N26" s="366"/>
      <c r="O26" s="370"/>
      <c r="R26" s="65"/>
      <c r="S26" s="71"/>
      <c r="T26" s="71"/>
      <c r="U26" s="52"/>
      <c r="V26" s="61"/>
      <c r="W26" s="52"/>
      <c r="X26" s="60"/>
      <c r="Y26" s="61"/>
      <c r="Z26" s="62"/>
      <c r="AA26" s="52"/>
      <c r="AB26" s="52"/>
    </row>
    <row r="27" spans="2:28" ht="24" customHeight="1" x14ac:dyDescent="0.2">
      <c r="B27" s="589" t="s">
        <v>31</v>
      </c>
      <c r="C27" s="31" t="s">
        <v>2</v>
      </c>
      <c r="D27" s="240" t="s">
        <v>34</v>
      </c>
      <c r="E27" s="31">
        <v>6</v>
      </c>
      <c r="F27" s="128">
        <v>8000000</v>
      </c>
      <c r="G27" s="122">
        <f t="shared" si="0"/>
        <v>8000000</v>
      </c>
      <c r="H27" s="13"/>
      <c r="I27" s="13"/>
      <c r="J27" s="111"/>
      <c r="K27" s="360">
        <v>44562</v>
      </c>
      <c r="L27" s="363">
        <v>44926</v>
      </c>
      <c r="M27" s="366">
        <f t="shared" ref="M27:N27" si="8">+E28/E27</f>
        <v>1</v>
      </c>
      <c r="N27" s="366">
        <f t="shared" si="8"/>
        <v>0.98750000000000004</v>
      </c>
      <c r="O27" s="370">
        <f t="shared" ref="O27" si="9">+M27*M27/N27</f>
        <v>1.0126582278481011</v>
      </c>
      <c r="R27" s="65"/>
      <c r="S27" s="71"/>
      <c r="T27" s="71"/>
      <c r="U27" s="52"/>
      <c r="V27" s="61"/>
      <c r="W27" s="52"/>
      <c r="X27" s="60"/>
      <c r="Y27" s="61"/>
      <c r="Z27" s="62"/>
      <c r="AA27" s="52"/>
      <c r="AB27" s="52"/>
    </row>
    <row r="28" spans="2:28" ht="24" customHeight="1" x14ac:dyDescent="0.2">
      <c r="B28" s="588"/>
      <c r="C28" s="31" t="s">
        <v>1</v>
      </c>
      <c r="D28" s="241"/>
      <c r="E28" s="31">
        <v>6</v>
      </c>
      <c r="F28" s="128">
        <v>7900000</v>
      </c>
      <c r="G28" s="122">
        <f t="shared" si="0"/>
        <v>7900000</v>
      </c>
      <c r="H28" s="13"/>
      <c r="I28" s="13"/>
      <c r="J28" s="111"/>
      <c r="K28" s="360">
        <v>44562</v>
      </c>
      <c r="L28" s="363">
        <v>44926</v>
      </c>
      <c r="M28" s="366"/>
      <c r="N28" s="366"/>
      <c r="O28" s="370"/>
      <c r="R28" s="65"/>
      <c r="S28" s="71"/>
      <c r="T28" s="71"/>
      <c r="U28" s="52"/>
      <c r="V28" s="61"/>
      <c r="W28" s="52"/>
      <c r="X28" s="60"/>
      <c r="Y28" s="61"/>
      <c r="Z28" s="62"/>
      <c r="AA28" s="52"/>
      <c r="AB28" s="52"/>
    </row>
    <row r="29" spans="2:28" ht="24" customHeight="1" x14ac:dyDescent="0.2">
      <c r="B29" s="589" t="s">
        <v>141</v>
      </c>
      <c r="C29" s="31" t="s">
        <v>2</v>
      </c>
      <c r="D29" s="240" t="s">
        <v>142</v>
      </c>
      <c r="E29" s="31">
        <v>1</v>
      </c>
      <c r="F29" s="128">
        <v>22000000</v>
      </c>
      <c r="G29" s="122">
        <f t="shared" si="0"/>
        <v>22000000</v>
      </c>
      <c r="H29" s="13"/>
      <c r="I29" s="13"/>
      <c r="J29" s="111"/>
      <c r="K29" s="360">
        <v>44562</v>
      </c>
      <c r="L29" s="363">
        <v>44926</v>
      </c>
      <c r="M29" s="366">
        <f t="shared" ref="M29:N29" si="10">+E30/E29</f>
        <v>1</v>
      </c>
      <c r="N29" s="366">
        <f t="shared" si="10"/>
        <v>0.98181818181818181</v>
      </c>
      <c r="O29" s="370">
        <f t="shared" ref="O29" si="11">+M29*M29/N29</f>
        <v>1.0185185185185186</v>
      </c>
      <c r="R29" s="65"/>
      <c r="S29" s="71"/>
      <c r="T29" s="71"/>
      <c r="U29" s="52"/>
      <c r="V29" s="61"/>
      <c r="W29" s="52"/>
      <c r="X29" s="60"/>
      <c r="Y29" s="61"/>
      <c r="Z29" s="62"/>
      <c r="AA29" s="52"/>
      <c r="AB29" s="52"/>
    </row>
    <row r="30" spans="2:28" ht="24" customHeight="1" x14ac:dyDescent="0.2">
      <c r="B30" s="588"/>
      <c r="C30" s="31" t="s">
        <v>1</v>
      </c>
      <c r="D30" s="241"/>
      <c r="E30" s="31">
        <v>1</v>
      </c>
      <c r="F30" s="128">
        <v>21600000</v>
      </c>
      <c r="G30" s="122">
        <f t="shared" si="0"/>
        <v>21600000</v>
      </c>
      <c r="H30" s="13"/>
      <c r="I30" s="13"/>
      <c r="J30" s="111"/>
      <c r="K30" s="360">
        <v>44562</v>
      </c>
      <c r="L30" s="363">
        <v>44926</v>
      </c>
      <c r="M30" s="366"/>
      <c r="N30" s="366"/>
      <c r="O30" s="370"/>
      <c r="R30" s="65"/>
      <c r="S30" s="71"/>
      <c r="T30" s="71"/>
      <c r="U30" s="52"/>
      <c r="V30" s="61"/>
      <c r="W30" s="52"/>
      <c r="X30" s="60"/>
      <c r="Y30" s="61"/>
      <c r="Z30" s="62"/>
      <c r="AA30" s="52"/>
      <c r="AB30" s="52"/>
    </row>
    <row r="31" spans="2:28" ht="24" customHeight="1" x14ac:dyDescent="0.2">
      <c r="B31" s="591" t="s">
        <v>143</v>
      </c>
      <c r="C31" s="31" t="s">
        <v>2</v>
      </c>
      <c r="D31" s="240" t="s">
        <v>134</v>
      </c>
      <c r="E31" s="31">
        <v>1</v>
      </c>
      <c r="F31" s="127">
        <v>22600000</v>
      </c>
      <c r="G31" s="122">
        <f t="shared" si="0"/>
        <v>22600000</v>
      </c>
      <c r="H31" s="79"/>
      <c r="I31" s="80"/>
      <c r="J31" s="79"/>
      <c r="K31" s="360">
        <v>44562</v>
      </c>
      <c r="L31" s="363">
        <v>44926</v>
      </c>
      <c r="M31" s="366">
        <f t="shared" ref="M31:N31" si="12">+E32/E31</f>
        <v>1</v>
      </c>
      <c r="N31" s="366">
        <f t="shared" si="12"/>
        <v>0.95575221238938057</v>
      </c>
      <c r="O31" s="370">
        <f t="shared" ref="O31" si="13">+M31*M31/N31</f>
        <v>1.0462962962962963</v>
      </c>
      <c r="R31" s="52"/>
      <c r="S31" s="52"/>
      <c r="T31" s="52"/>
      <c r="U31" s="52"/>
      <c r="V31" s="81"/>
      <c r="W31" s="52"/>
      <c r="X31" s="60"/>
      <c r="Y31" s="61"/>
      <c r="Z31" s="62"/>
      <c r="AA31" s="52"/>
      <c r="AB31" s="52"/>
    </row>
    <row r="32" spans="2:28" ht="24" customHeight="1" x14ac:dyDescent="0.2">
      <c r="B32" s="588"/>
      <c r="C32" s="31" t="s">
        <v>1</v>
      </c>
      <c r="D32" s="241"/>
      <c r="E32" s="31">
        <v>1</v>
      </c>
      <c r="F32" s="127">
        <v>21600000</v>
      </c>
      <c r="G32" s="122">
        <f t="shared" si="0"/>
        <v>21600000</v>
      </c>
      <c r="H32" s="79"/>
      <c r="I32" s="80"/>
      <c r="J32" s="79"/>
      <c r="K32" s="360">
        <v>44562</v>
      </c>
      <c r="L32" s="363">
        <v>44926</v>
      </c>
      <c r="M32" s="366"/>
      <c r="N32" s="366"/>
      <c r="O32" s="370"/>
      <c r="R32" s="52"/>
      <c r="S32" s="52"/>
      <c r="T32" s="52"/>
      <c r="U32" s="52"/>
      <c r="V32" s="81"/>
      <c r="W32" s="52"/>
      <c r="X32" s="60"/>
      <c r="Y32" s="61"/>
      <c r="Z32" s="62"/>
      <c r="AA32" s="52"/>
      <c r="AB32" s="52"/>
    </row>
    <row r="33" spans="2:28" ht="24" customHeight="1" x14ac:dyDescent="0.2">
      <c r="B33" s="589" t="s">
        <v>144</v>
      </c>
      <c r="C33" s="31" t="s">
        <v>2</v>
      </c>
      <c r="D33" s="240" t="s">
        <v>33</v>
      </c>
      <c r="E33" s="31">
        <v>150</v>
      </c>
      <c r="F33" s="127">
        <v>10000000</v>
      </c>
      <c r="G33" s="122">
        <f t="shared" si="0"/>
        <v>10000000</v>
      </c>
      <c r="H33" s="79"/>
      <c r="I33" s="80"/>
      <c r="J33" s="79"/>
      <c r="K33" s="360">
        <v>44562</v>
      </c>
      <c r="L33" s="363">
        <v>44926</v>
      </c>
      <c r="M33" s="366">
        <f t="shared" ref="M33:N33" si="14">+E34/E33</f>
        <v>0.8</v>
      </c>
      <c r="N33" s="366">
        <f t="shared" si="14"/>
        <v>0.72</v>
      </c>
      <c r="O33" s="370">
        <f t="shared" ref="O33" si="15">+M33*M33/N33</f>
        <v>0.88888888888888906</v>
      </c>
      <c r="R33" s="52"/>
      <c r="S33" s="52"/>
      <c r="T33" s="52"/>
      <c r="U33" s="52"/>
      <c r="V33" s="52"/>
      <c r="W33" s="52"/>
      <c r="X33" s="52"/>
      <c r="Y33" s="52"/>
      <c r="Z33" s="62"/>
      <c r="AA33" s="52"/>
      <c r="AB33" s="52"/>
    </row>
    <row r="34" spans="2:28" ht="24" customHeight="1" thickBot="1" x14ac:dyDescent="0.25">
      <c r="B34" s="592"/>
      <c r="C34" s="153" t="s">
        <v>1</v>
      </c>
      <c r="D34" s="338"/>
      <c r="E34" s="153">
        <v>120</v>
      </c>
      <c r="F34" s="139">
        <v>7200000</v>
      </c>
      <c r="G34" s="140">
        <f t="shared" si="0"/>
        <v>7200000</v>
      </c>
      <c r="H34" s="141"/>
      <c r="I34" s="142"/>
      <c r="J34" s="141"/>
      <c r="K34" s="361">
        <v>44562</v>
      </c>
      <c r="L34" s="364">
        <v>44926</v>
      </c>
      <c r="M34" s="367"/>
      <c r="N34" s="367"/>
      <c r="O34" s="371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</row>
    <row r="35" spans="2:28" ht="15" x14ac:dyDescent="0.2">
      <c r="B35" s="457" t="s">
        <v>8</v>
      </c>
      <c r="C35" s="458" t="s">
        <v>2</v>
      </c>
      <c r="D35" s="459"/>
      <c r="E35" s="460"/>
      <c r="F35" s="166">
        <f>F33+F31+F29+F27+F25+F23+F21+F19+F17</f>
        <v>220000000</v>
      </c>
      <c r="G35" s="560">
        <f t="shared" si="0"/>
        <v>220000000</v>
      </c>
      <c r="H35" s="561"/>
      <c r="I35" s="561"/>
      <c r="J35" s="561"/>
      <c r="K35" s="562"/>
      <c r="L35" s="563"/>
      <c r="M35" s="564"/>
      <c r="N35" s="564"/>
      <c r="O35" s="565"/>
    </row>
    <row r="36" spans="2:28" ht="15.75" thickBot="1" x14ac:dyDescent="0.25">
      <c r="B36" s="325"/>
      <c r="C36" s="143" t="s">
        <v>1</v>
      </c>
      <c r="D36" s="326"/>
      <c r="E36" s="144"/>
      <c r="F36" s="145">
        <f>F34+F32+F30+F28+F26+F24+F22+F20+F18</f>
        <v>164952000</v>
      </c>
      <c r="G36" s="146">
        <f t="shared" si="0"/>
        <v>164952000</v>
      </c>
      <c r="H36" s="141"/>
      <c r="I36" s="147"/>
      <c r="J36" s="141"/>
      <c r="K36" s="566"/>
      <c r="L36" s="148"/>
      <c r="M36" s="327"/>
      <c r="N36" s="327"/>
      <c r="O36" s="328"/>
      <c r="R36" s="52"/>
      <c r="S36" s="52"/>
      <c r="T36" s="52"/>
      <c r="U36" s="52"/>
      <c r="V36" s="52"/>
      <c r="W36" s="52"/>
    </row>
    <row r="37" spans="2:28" s="52" customFormat="1" ht="15" thickBot="1" x14ac:dyDescent="0.25">
      <c r="C37" s="86"/>
      <c r="F37" s="87"/>
      <c r="G37" s="88"/>
      <c r="H37" s="89"/>
      <c r="I37" s="89"/>
      <c r="J37" s="89"/>
      <c r="K37" s="90"/>
      <c r="L37" s="90"/>
      <c r="M37" s="88"/>
      <c r="N37" s="93"/>
      <c r="O37" s="92"/>
      <c r="P37" s="93"/>
    </row>
    <row r="38" spans="2:28" s="52" customFormat="1" ht="15" x14ac:dyDescent="0.2">
      <c r="B38" s="567" t="s">
        <v>7</v>
      </c>
      <c r="C38" s="568" t="s">
        <v>6</v>
      </c>
      <c r="D38" s="569"/>
      <c r="E38" s="570"/>
      <c r="F38" s="571" t="s">
        <v>5</v>
      </c>
      <c r="G38" s="572"/>
      <c r="H38" s="572"/>
      <c r="I38" s="572"/>
      <c r="J38" s="573"/>
      <c r="K38" s="574" t="s">
        <v>4</v>
      </c>
      <c r="L38" s="575"/>
      <c r="M38" s="575"/>
      <c r="N38" s="575"/>
      <c r="O38" s="576"/>
      <c r="R38" s="50"/>
      <c r="S38" s="50"/>
      <c r="T38" s="50"/>
      <c r="U38" s="50"/>
      <c r="V38" s="50"/>
      <c r="W38" s="50"/>
    </row>
    <row r="39" spans="2:28" ht="26.25" customHeight="1" x14ac:dyDescent="0.2">
      <c r="B39" s="577" t="s">
        <v>38</v>
      </c>
      <c r="C39" s="236" t="s">
        <v>188</v>
      </c>
      <c r="D39" s="237"/>
      <c r="E39" s="244"/>
      <c r="F39" s="236" t="s">
        <v>39</v>
      </c>
      <c r="G39" s="237"/>
      <c r="H39" s="244"/>
      <c r="I39" s="18" t="s">
        <v>2</v>
      </c>
      <c r="J39" s="33">
        <v>1</v>
      </c>
      <c r="K39" s="252" t="s">
        <v>45</v>
      </c>
      <c r="L39" s="252"/>
      <c r="M39" s="252"/>
      <c r="N39" s="252"/>
      <c r="O39" s="578"/>
    </row>
    <row r="40" spans="2:28" ht="18" customHeight="1" x14ac:dyDescent="0.2">
      <c r="B40" s="579"/>
      <c r="C40" s="238"/>
      <c r="D40" s="239"/>
      <c r="E40" s="245"/>
      <c r="F40" s="238"/>
      <c r="G40" s="239"/>
      <c r="H40" s="245"/>
      <c r="I40" s="18" t="s">
        <v>1</v>
      </c>
      <c r="J40" s="18">
        <v>0</v>
      </c>
      <c r="K40" s="252"/>
      <c r="L40" s="252"/>
      <c r="M40" s="252"/>
      <c r="N40" s="252"/>
      <c r="O40" s="578"/>
    </row>
    <row r="41" spans="2:28" ht="43.5" customHeight="1" x14ac:dyDescent="0.2">
      <c r="B41" s="579"/>
      <c r="C41" s="236" t="s">
        <v>189</v>
      </c>
      <c r="D41" s="237"/>
      <c r="E41" s="244"/>
      <c r="F41" s="236" t="s">
        <v>40</v>
      </c>
      <c r="G41" s="237"/>
      <c r="H41" s="244"/>
      <c r="I41" s="18" t="s">
        <v>2</v>
      </c>
      <c r="J41" s="18">
        <v>1</v>
      </c>
      <c r="K41" s="249" t="s">
        <v>3</v>
      </c>
      <c r="L41" s="249"/>
      <c r="M41" s="249"/>
      <c r="N41" s="249"/>
      <c r="O41" s="580"/>
    </row>
    <row r="42" spans="2:28" ht="14.25" customHeight="1" x14ac:dyDescent="0.2">
      <c r="B42" s="579"/>
      <c r="C42" s="238"/>
      <c r="D42" s="239"/>
      <c r="E42" s="245"/>
      <c r="F42" s="238"/>
      <c r="G42" s="239"/>
      <c r="H42" s="245"/>
      <c r="I42" s="18" t="s">
        <v>1</v>
      </c>
      <c r="J42" s="18">
        <v>0</v>
      </c>
      <c r="K42" s="249"/>
      <c r="L42" s="249"/>
      <c r="M42" s="249"/>
      <c r="N42" s="249"/>
      <c r="O42" s="580"/>
    </row>
    <row r="43" spans="2:28" ht="35.25" customHeight="1" x14ac:dyDescent="0.2">
      <c r="B43" s="579"/>
      <c r="C43" s="236" t="s">
        <v>190</v>
      </c>
      <c r="D43" s="237"/>
      <c r="E43" s="244"/>
      <c r="F43" s="236" t="s">
        <v>41</v>
      </c>
      <c r="G43" s="237"/>
      <c r="H43" s="244"/>
      <c r="I43" s="18" t="s">
        <v>2</v>
      </c>
      <c r="J43" s="18">
        <v>1</v>
      </c>
      <c r="K43" s="252" t="s">
        <v>127</v>
      </c>
      <c r="L43" s="252"/>
      <c r="M43" s="252"/>
      <c r="N43" s="252"/>
      <c r="O43" s="578"/>
    </row>
    <row r="44" spans="2:28" ht="23.25" customHeight="1" x14ac:dyDescent="0.2">
      <c r="B44" s="579"/>
      <c r="C44" s="238"/>
      <c r="D44" s="239"/>
      <c r="E44" s="245"/>
      <c r="F44" s="238"/>
      <c r="G44" s="239"/>
      <c r="H44" s="245"/>
      <c r="I44" s="18" t="s">
        <v>1</v>
      </c>
      <c r="J44" s="18">
        <v>1</v>
      </c>
      <c r="K44" s="252"/>
      <c r="L44" s="252"/>
      <c r="M44" s="252"/>
      <c r="N44" s="252"/>
      <c r="O44" s="578"/>
    </row>
    <row r="45" spans="2:28" ht="26.25" customHeight="1" x14ac:dyDescent="0.2">
      <c r="B45" s="579"/>
      <c r="C45" s="236" t="s">
        <v>191</v>
      </c>
      <c r="D45" s="237"/>
      <c r="E45" s="244"/>
      <c r="F45" s="236" t="s">
        <v>42</v>
      </c>
      <c r="G45" s="237"/>
      <c r="H45" s="244"/>
      <c r="I45" s="18" t="s">
        <v>2</v>
      </c>
      <c r="J45" s="18">
        <v>2</v>
      </c>
      <c r="K45" s="249" t="s">
        <v>3</v>
      </c>
      <c r="L45" s="249"/>
      <c r="M45" s="249"/>
      <c r="N45" s="249"/>
      <c r="O45" s="580"/>
    </row>
    <row r="46" spans="2:28" ht="18" customHeight="1" x14ac:dyDescent="0.2">
      <c r="B46" s="579"/>
      <c r="C46" s="238"/>
      <c r="D46" s="239"/>
      <c r="E46" s="245"/>
      <c r="F46" s="238"/>
      <c r="G46" s="239"/>
      <c r="H46" s="245"/>
      <c r="I46" s="18" t="s">
        <v>1</v>
      </c>
      <c r="J46" s="33">
        <v>1</v>
      </c>
      <c r="K46" s="249"/>
      <c r="L46" s="249"/>
      <c r="M46" s="249"/>
      <c r="N46" s="249"/>
      <c r="O46" s="580"/>
    </row>
    <row r="47" spans="2:28" ht="37.5" customHeight="1" x14ac:dyDescent="0.2">
      <c r="B47" s="579"/>
      <c r="C47" s="236" t="s">
        <v>192</v>
      </c>
      <c r="D47" s="237"/>
      <c r="E47" s="244"/>
      <c r="F47" s="236" t="s">
        <v>42</v>
      </c>
      <c r="G47" s="237"/>
      <c r="H47" s="244"/>
      <c r="I47" s="18" t="s">
        <v>2</v>
      </c>
      <c r="J47" s="33">
        <v>2</v>
      </c>
      <c r="K47" s="249"/>
      <c r="L47" s="249"/>
      <c r="M47" s="249"/>
      <c r="N47" s="249"/>
      <c r="O47" s="580"/>
    </row>
    <row r="48" spans="2:28" ht="14.25" customHeight="1" x14ac:dyDescent="0.2">
      <c r="B48" s="579"/>
      <c r="C48" s="238"/>
      <c r="D48" s="239"/>
      <c r="E48" s="245"/>
      <c r="F48" s="238"/>
      <c r="G48" s="239"/>
      <c r="H48" s="245"/>
      <c r="I48" s="18" t="s">
        <v>1</v>
      </c>
      <c r="J48" s="33">
        <v>1</v>
      </c>
      <c r="K48" s="249"/>
      <c r="L48" s="249"/>
      <c r="M48" s="249"/>
      <c r="N48" s="249"/>
      <c r="O48" s="580"/>
    </row>
    <row r="49" spans="2:51" ht="31.5" customHeight="1" x14ac:dyDescent="0.2">
      <c r="B49" s="579"/>
      <c r="C49" s="236" t="s">
        <v>193</v>
      </c>
      <c r="D49" s="237"/>
      <c r="E49" s="244"/>
      <c r="F49" s="236" t="s">
        <v>43</v>
      </c>
      <c r="G49" s="237"/>
      <c r="H49" s="244"/>
      <c r="I49" s="18" t="s">
        <v>2</v>
      </c>
      <c r="J49" s="33">
        <v>1</v>
      </c>
      <c r="K49" s="242"/>
      <c r="L49" s="242"/>
      <c r="M49" s="242"/>
      <c r="N49" s="242"/>
      <c r="O49" s="581"/>
    </row>
    <row r="50" spans="2:51" ht="39.75" customHeight="1" x14ac:dyDescent="0.2">
      <c r="B50" s="579"/>
      <c r="C50" s="238"/>
      <c r="D50" s="239"/>
      <c r="E50" s="245"/>
      <c r="F50" s="238"/>
      <c r="G50" s="239"/>
      <c r="H50" s="245"/>
      <c r="I50" s="18" t="s">
        <v>1</v>
      </c>
      <c r="J50" s="33">
        <v>1</v>
      </c>
      <c r="K50" s="242"/>
      <c r="L50" s="242"/>
      <c r="M50" s="242"/>
      <c r="N50" s="242"/>
      <c r="O50" s="581"/>
    </row>
    <row r="51" spans="2:51" ht="26.25" customHeight="1" x14ac:dyDescent="0.2">
      <c r="B51" s="579"/>
      <c r="C51" s="236" t="s">
        <v>194</v>
      </c>
      <c r="D51" s="237"/>
      <c r="E51" s="244"/>
      <c r="F51" s="236" t="s">
        <v>44</v>
      </c>
      <c r="G51" s="237"/>
      <c r="H51" s="244"/>
      <c r="I51" s="18" t="s">
        <v>2</v>
      </c>
      <c r="J51" s="18">
        <v>1</v>
      </c>
      <c r="K51" s="242"/>
      <c r="L51" s="242"/>
      <c r="M51" s="242"/>
      <c r="N51" s="242"/>
      <c r="O51" s="581"/>
    </row>
    <row r="52" spans="2:51" ht="18" customHeight="1" x14ac:dyDescent="0.2">
      <c r="B52" s="579"/>
      <c r="C52" s="238"/>
      <c r="D52" s="239"/>
      <c r="E52" s="245"/>
      <c r="F52" s="238"/>
      <c r="G52" s="239"/>
      <c r="H52" s="245"/>
      <c r="I52" s="18" t="s">
        <v>1</v>
      </c>
      <c r="J52" s="33">
        <v>0</v>
      </c>
      <c r="K52" s="242"/>
      <c r="L52" s="242"/>
      <c r="M52" s="242"/>
      <c r="N52" s="242"/>
      <c r="O52" s="581"/>
    </row>
    <row r="53" spans="2:51" ht="28.5" customHeight="1" x14ac:dyDescent="0.2">
      <c r="B53" s="579"/>
      <c r="C53" s="236" t="s">
        <v>195</v>
      </c>
      <c r="D53" s="237"/>
      <c r="E53" s="244"/>
      <c r="F53" s="236" t="s">
        <v>44</v>
      </c>
      <c r="G53" s="237"/>
      <c r="H53" s="244"/>
      <c r="I53" s="18" t="s">
        <v>2</v>
      </c>
      <c r="J53" s="33">
        <v>110</v>
      </c>
      <c r="K53" s="249"/>
      <c r="L53" s="249"/>
      <c r="M53" s="249"/>
      <c r="N53" s="249"/>
      <c r="O53" s="580"/>
    </row>
    <row r="54" spans="2:51" ht="47.25" customHeight="1" x14ac:dyDescent="0.2">
      <c r="B54" s="579"/>
      <c r="C54" s="238"/>
      <c r="D54" s="239"/>
      <c r="E54" s="245"/>
      <c r="F54" s="238"/>
      <c r="G54" s="239"/>
      <c r="H54" s="245"/>
      <c r="I54" s="18" t="s">
        <v>1</v>
      </c>
      <c r="J54" s="33">
        <v>0</v>
      </c>
      <c r="K54" s="249"/>
      <c r="L54" s="249"/>
      <c r="M54" s="249"/>
      <c r="N54" s="249"/>
      <c r="O54" s="580"/>
    </row>
    <row r="55" spans="2:51" ht="15" customHeight="1" x14ac:dyDescent="0.2">
      <c r="B55" s="582" t="s">
        <v>0</v>
      </c>
      <c r="C55" s="528"/>
      <c r="D55" s="528"/>
      <c r="E55" s="528"/>
      <c r="F55" s="528"/>
      <c r="G55" s="528"/>
      <c r="H55" s="528"/>
      <c r="I55" s="528"/>
      <c r="J55" s="528"/>
      <c r="K55" s="528"/>
      <c r="L55" s="528"/>
      <c r="M55" s="528"/>
      <c r="N55" s="528"/>
      <c r="O55" s="583"/>
    </row>
    <row r="56" spans="2:51" ht="15" customHeight="1" thickBot="1" x14ac:dyDescent="0.25">
      <c r="B56" s="584"/>
      <c r="C56" s="585"/>
      <c r="D56" s="585"/>
      <c r="E56" s="585"/>
      <c r="F56" s="585"/>
      <c r="G56" s="585"/>
      <c r="H56" s="585"/>
      <c r="I56" s="585"/>
      <c r="J56" s="585"/>
      <c r="K56" s="585"/>
      <c r="L56" s="585"/>
      <c r="M56" s="585"/>
      <c r="N56" s="585"/>
      <c r="O56" s="586"/>
    </row>
    <row r="57" spans="2:51" x14ac:dyDescent="0.2">
      <c r="G57" s="52"/>
      <c r="H57" s="52"/>
      <c r="I57" s="52"/>
      <c r="J57" s="52"/>
      <c r="K57" s="104"/>
      <c r="L57" s="104"/>
      <c r="M57" s="52"/>
      <c r="N57" s="52"/>
      <c r="O57" s="52"/>
      <c r="P57" s="52"/>
    </row>
    <row r="58" spans="2:51" x14ac:dyDescent="0.2"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</row>
    <row r="59" spans="2:51" x14ac:dyDescent="0.2"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</row>
    <row r="60" spans="2:51" x14ac:dyDescent="0.2"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</row>
    <row r="61" spans="2:51" x14ac:dyDescent="0.2"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</row>
    <row r="62" spans="2:51" x14ac:dyDescent="0.2"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</row>
    <row r="63" spans="2:51" x14ac:dyDescent="0.2"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</row>
    <row r="64" spans="2:51" x14ac:dyDescent="0.2"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</row>
    <row r="65" spans="16:51" x14ac:dyDescent="0.2"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</row>
    <row r="66" spans="16:51" x14ac:dyDescent="0.2"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</row>
    <row r="67" spans="16:51" x14ac:dyDescent="0.2"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</row>
    <row r="68" spans="16:51" x14ac:dyDescent="0.2"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</row>
    <row r="69" spans="16:51" x14ac:dyDescent="0.2"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</row>
    <row r="70" spans="16:51" x14ac:dyDescent="0.2"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</row>
    <row r="71" spans="16:51" x14ac:dyDescent="0.2"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</row>
    <row r="72" spans="16:51" x14ac:dyDescent="0.2"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</row>
    <row r="73" spans="16:51" x14ac:dyDescent="0.2"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</row>
    <row r="74" spans="16:51" x14ac:dyDescent="0.2"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</row>
    <row r="75" spans="16:51" x14ac:dyDescent="0.2"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</row>
    <row r="76" spans="16:51" x14ac:dyDescent="0.2"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</row>
    <row r="77" spans="16:51" x14ac:dyDescent="0.2"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</row>
    <row r="78" spans="16:51" x14ac:dyDescent="0.2"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</row>
    <row r="79" spans="16:51" x14ac:dyDescent="0.2"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</row>
    <row r="80" spans="16:51" x14ac:dyDescent="0.2"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</row>
    <row r="81" spans="16:51" x14ac:dyDescent="0.2"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</row>
    <row r="82" spans="16:51" x14ac:dyDescent="0.2"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</row>
    <row r="83" spans="16:51" x14ac:dyDescent="0.2"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</row>
    <row r="84" spans="16:51" x14ac:dyDescent="0.2"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</row>
    <row r="85" spans="16:51" x14ac:dyDescent="0.2"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</row>
    <row r="86" spans="16:51" x14ac:dyDescent="0.2"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</row>
    <row r="87" spans="16:51" x14ac:dyDescent="0.2"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</row>
    <row r="88" spans="16:51" x14ac:dyDescent="0.2"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</row>
    <row r="89" spans="16:51" x14ac:dyDescent="0.2"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</row>
    <row r="90" spans="16:51" x14ac:dyDescent="0.2"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</row>
    <row r="91" spans="16:51" x14ac:dyDescent="0.2"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</row>
  </sheetData>
  <mergeCells count="140">
    <mergeCell ref="N33:N34"/>
    <mergeCell ref="O19:O20"/>
    <mergeCell ref="O21:O22"/>
    <mergeCell ref="O23:O24"/>
    <mergeCell ref="O25:O26"/>
    <mergeCell ref="O27:O28"/>
    <mergeCell ref="O29:O30"/>
    <mergeCell ref="O31:O32"/>
    <mergeCell ref="O33:O34"/>
    <mergeCell ref="N19:N20"/>
    <mergeCell ref="N21:N22"/>
    <mergeCell ref="N23:N24"/>
    <mergeCell ref="N25:N26"/>
    <mergeCell ref="L27:L28"/>
    <mergeCell ref="O17:O18"/>
    <mergeCell ref="N27:N28"/>
    <mergeCell ref="N29:N30"/>
    <mergeCell ref="N31:N32"/>
    <mergeCell ref="N17:N18"/>
    <mergeCell ref="L29:L30"/>
    <mergeCell ref="L31:L32"/>
    <mergeCell ref="L33:L34"/>
    <mergeCell ref="M17:M18"/>
    <mergeCell ref="M27:M28"/>
    <mergeCell ref="M29:M30"/>
    <mergeCell ref="M31:M32"/>
    <mergeCell ref="M33:M34"/>
    <mergeCell ref="L17:L18"/>
    <mergeCell ref="L19:L20"/>
    <mergeCell ref="L21:L22"/>
    <mergeCell ref="L23:L24"/>
    <mergeCell ref="L25:L26"/>
    <mergeCell ref="M19:M20"/>
    <mergeCell ref="M21:M22"/>
    <mergeCell ref="M23:M24"/>
    <mergeCell ref="M25:M26"/>
    <mergeCell ref="K27:K28"/>
    <mergeCell ref="K29:K30"/>
    <mergeCell ref="K31:K32"/>
    <mergeCell ref="K33:K34"/>
    <mergeCell ref="K35:K36"/>
    <mergeCell ref="K17:K18"/>
    <mergeCell ref="K19:K20"/>
    <mergeCell ref="K21:K22"/>
    <mergeCell ref="K23:K24"/>
    <mergeCell ref="K25:K26"/>
    <mergeCell ref="B2:B5"/>
    <mergeCell ref="C2:I3"/>
    <mergeCell ref="J2:M2"/>
    <mergeCell ref="N2:O5"/>
    <mergeCell ref="J3:M3"/>
    <mergeCell ref="C4:I5"/>
    <mergeCell ref="J4:M4"/>
    <mergeCell ref="J5:M5"/>
    <mergeCell ref="B6:O6"/>
    <mergeCell ref="C7:O7"/>
    <mergeCell ref="H8:J13"/>
    <mergeCell ref="K8:O8"/>
    <mergeCell ref="L11:N11"/>
    <mergeCell ref="L9:N9"/>
    <mergeCell ref="L10:N10"/>
    <mergeCell ref="S15:T15"/>
    <mergeCell ref="S16:T16"/>
    <mergeCell ref="S10:U10"/>
    <mergeCell ref="B8:G8"/>
    <mergeCell ref="B9:G9"/>
    <mergeCell ref="B10:G10"/>
    <mergeCell ref="R8:V8"/>
    <mergeCell ref="S11:U11"/>
    <mergeCell ref="L12:N12"/>
    <mergeCell ref="S12:U12"/>
    <mergeCell ref="B13:G13"/>
    <mergeCell ref="L13:N13"/>
    <mergeCell ref="S13:T13"/>
    <mergeCell ref="B11:G11"/>
    <mergeCell ref="B12:G12"/>
    <mergeCell ref="K14:L15"/>
    <mergeCell ref="M14:O14"/>
    <mergeCell ref="S14:T14"/>
    <mergeCell ref="M15:M16"/>
    <mergeCell ref="N15:N16"/>
    <mergeCell ref="O15:O16"/>
    <mergeCell ref="G14:J15"/>
    <mergeCell ref="C38:E38"/>
    <mergeCell ref="F38:I38"/>
    <mergeCell ref="B14:B16"/>
    <mergeCell ref="C14:C16"/>
    <mergeCell ref="D14:D16"/>
    <mergeCell ref="E14:E16"/>
    <mergeCell ref="F14:F16"/>
    <mergeCell ref="B23:B24"/>
    <mergeCell ref="B21:B22"/>
    <mergeCell ref="D33:D34"/>
    <mergeCell ref="D25:D26"/>
    <mergeCell ref="D17:D18"/>
    <mergeCell ref="D19:D20"/>
    <mergeCell ref="D23:D24"/>
    <mergeCell ref="D21:D22"/>
    <mergeCell ref="D27:D28"/>
    <mergeCell ref="D29:D30"/>
    <mergeCell ref="D31:D32"/>
    <mergeCell ref="B29:B30"/>
    <mergeCell ref="B31:B32"/>
    <mergeCell ref="B33:B34"/>
    <mergeCell ref="B27:B28"/>
    <mergeCell ref="B17:B18"/>
    <mergeCell ref="B19:B20"/>
    <mergeCell ref="B55:O56"/>
    <mergeCell ref="B39:B54"/>
    <mergeCell ref="C53:E54"/>
    <mergeCell ref="F53:H54"/>
    <mergeCell ref="K53:O54"/>
    <mergeCell ref="C49:E50"/>
    <mergeCell ref="F49:H50"/>
    <mergeCell ref="C45:E46"/>
    <mergeCell ref="F45:H46"/>
    <mergeCell ref="B25:B26"/>
    <mergeCell ref="B35:B36"/>
    <mergeCell ref="D35:D36"/>
    <mergeCell ref="M35:M36"/>
    <mergeCell ref="N35:N36"/>
    <mergeCell ref="O35:O36"/>
    <mergeCell ref="K38:O38"/>
    <mergeCell ref="C51:E52"/>
    <mergeCell ref="F51:H52"/>
    <mergeCell ref="K51:O52"/>
    <mergeCell ref="C39:E40"/>
    <mergeCell ref="F39:H40"/>
    <mergeCell ref="K39:O40"/>
    <mergeCell ref="C41:E42"/>
    <mergeCell ref="F41:H42"/>
    <mergeCell ref="K41:O42"/>
    <mergeCell ref="C43:E44"/>
    <mergeCell ref="F43:H44"/>
    <mergeCell ref="K43:O44"/>
    <mergeCell ref="K49:O50"/>
    <mergeCell ref="K45:O46"/>
    <mergeCell ref="C47:E48"/>
    <mergeCell ref="F47:H48"/>
    <mergeCell ref="K47:O48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1</xdr:col>
                <xdr:colOff>352425</xdr:colOff>
                <xdr:row>1</xdr:row>
                <xdr:rowOff>133350</xdr:rowOff>
              </from>
              <to>
                <xdr:col>1</xdr:col>
                <xdr:colOff>4514850</xdr:colOff>
                <xdr:row>4</xdr:row>
                <xdr:rowOff>295275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TURISMO</vt:lpstr>
      <vt:lpstr>EMPRENDIMIENTO</vt:lpstr>
      <vt:lpstr>EMPLEO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dcterms:created xsi:type="dcterms:W3CDTF">2017-08-24T15:03:39Z</dcterms:created>
  <dcterms:modified xsi:type="dcterms:W3CDTF">2022-05-27T14:38:53Z</dcterms:modified>
</cp:coreProperties>
</file>