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backup lina\Documentos\AÑO 2023\PUBLICACIONES PAGINA WEB 2023\RIESGOS DE CORRUPCION\RIEGOS CORTE AL 31 DIC 2022\"/>
    </mc:Choice>
  </mc:AlternateContent>
  <bookViews>
    <workbookView xWindow="0" yWindow="0" windowWidth="8580" windowHeight="5628" firstSheet="1" activeTab="23"/>
  </bookViews>
  <sheets>
    <sheet name="INDICE"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6" r:id="rId13"/>
    <sheet name="13" sheetId="17" r:id="rId14"/>
    <sheet name="14" sheetId="13" r:id="rId15"/>
    <sheet name="15" sheetId="14" r:id="rId16"/>
    <sheet name="16" sheetId="15" r:id="rId17"/>
    <sheet name="17" sheetId="18" r:id="rId18"/>
    <sheet name="18" sheetId="19" r:id="rId19"/>
    <sheet name="19" sheetId="20" r:id="rId20"/>
    <sheet name="20" sheetId="21" r:id="rId21"/>
    <sheet name="21" sheetId="22" r:id="rId22"/>
    <sheet name="22" sheetId="23" r:id="rId23"/>
    <sheet name="23" sheetId="28"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3" l="1"/>
  <c r="G4" i="13"/>
  <c r="F4" i="13"/>
  <c r="E4" i="13"/>
  <c r="D4" i="13"/>
  <c r="C4" i="13"/>
  <c r="AJ12" i="16" l="1"/>
  <c r="AH9" i="16"/>
  <c r="AH12" i="16" s="1"/>
  <c r="AG9" i="16"/>
  <c r="AG12" i="16" s="1"/>
  <c r="AF9" i="16"/>
  <c r="AF12" i="16" s="1"/>
  <c r="AE9" i="16"/>
  <c r="AE12" i="16" s="1"/>
  <c r="AD9" i="16"/>
  <c r="AD12" i="16" s="1"/>
  <c r="AC9" i="16"/>
  <c r="AC12" i="16" s="1"/>
  <c r="AL8" i="16"/>
  <c r="AL9" i="16" s="1"/>
  <c r="AL11" i="16" s="1"/>
  <c r="AL12" i="16" s="1"/>
  <c r="AK8" i="16"/>
  <c r="AK9" i="16" s="1"/>
  <c r="AK11" i="16" s="1"/>
  <c r="AK12" i="16" s="1"/>
  <c r="AH6" i="16"/>
  <c r="AH8" i="16" s="1"/>
  <c r="AH11" i="16" s="1"/>
  <c r="AG6" i="16"/>
  <c r="AG8" i="16" s="1"/>
  <c r="AG11" i="16" s="1"/>
  <c r="AF6" i="16"/>
  <c r="AF8" i="16" s="1"/>
  <c r="AF11" i="16" s="1"/>
  <c r="AE6" i="16"/>
  <c r="AE8" i="16" s="1"/>
  <c r="AE11" i="16" s="1"/>
  <c r="AD6" i="16"/>
  <c r="AD8" i="16" s="1"/>
  <c r="AD11" i="16" s="1"/>
  <c r="AC6" i="16"/>
  <c r="AC8" i="16" s="1"/>
  <c r="AC11" i="16" s="1"/>
  <c r="AH5" i="16"/>
  <c r="AG5" i="16"/>
  <c r="AF5" i="16"/>
  <c r="AE5" i="16"/>
  <c r="AD5" i="16"/>
  <c r="AC5" i="16"/>
  <c r="I8" i="20" l="1"/>
  <c r="I7" i="20"/>
  <c r="D7" i="20"/>
  <c r="I6" i="20"/>
  <c r="D6" i="20"/>
  <c r="I5" i="20"/>
  <c r="D5" i="20"/>
  <c r="I4" i="20"/>
  <c r="G4" i="20"/>
  <c r="F4" i="20"/>
  <c r="E4" i="20"/>
  <c r="D4" i="20"/>
  <c r="C4" i="20"/>
  <c r="B4" i="20"/>
  <c r="A4" i="20"/>
  <c r="D6" i="7"/>
  <c r="D5" i="7"/>
  <c r="G4" i="7"/>
  <c r="F4" i="7"/>
  <c r="E4" i="7"/>
  <c r="D4" i="7"/>
  <c r="C4" i="7"/>
  <c r="B4" i="7"/>
  <c r="A4" i="7"/>
  <c r="AA5" i="9" l="1"/>
  <c r="X5" i="9"/>
  <c r="U5" i="9"/>
  <c r="R5" i="9"/>
  <c r="O5" i="9"/>
  <c r="I6" i="6" l="1"/>
  <c r="G4" i="17"/>
  <c r="L1" i="28" l="1"/>
  <c r="K1" i="28"/>
  <c r="J1" i="28"/>
  <c r="I1" i="28"/>
</calcChain>
</file>

<file path=xl/comments1.xml><?xml version="1.0" encoding="utf-8"?>
<comments xmlns="http://schemas.openxmlformats.org/spreadsheetml/2006/main">
  <authors>
    <author>Asomeritos</author>
    <author>CARMEN</author>
    <author>HACIENDA149</author>
  </authors>
  <commentList>
    <comment ref="AK2" authorId="0" shapeId="0">
      <text>
        <r>
          <rPr>
            <b/>
            <sz val="9"/>
            <color indexed="81"/>
            <rFont val="Tahoma"/>
            <family val="2"/>
          </rPr>
          <t xml:space="preserve">DESCRIPCION DE LO QUE PUEDE  PRESENTARSE </t>
        </r>
        <r>
          <rPr>
            <sz val="9"/>
            <color indexed="81"/>
            <rFont val="Tahoma"/>
            <family val="2"/>
          </rPr>
          <t xml:space="preserve">:  El control no opera como esta diseñado, no esta implementado, opera como esta diseñado pero  con algunas falencias (especifique), el control opera como esta diseñado es efectivo porque  contribuye al logro del objetivo del proceso o los  estratégicos y evita la materialización del riesgo, El control esta bien diseñado pero no se aplica, el control no es coherente para atacar la causa generadora del riesgo. 
</t>
        </r>
      </text>
    </comment>
    <comment ref="AL2" authorId="0" shapeId="0">
      <text>
        <r>
          <rPr>
            <sz val="9"/>
            <color indexed="81"/>
            <rFont val="Tahoma"/>
            <family val="2"/>
          </rPr>
          <t xml:space="preserve">AYUDAS:  EN COHERENCIA CON  LA CONCLUSIÓN  DEBEN  </t>
        </r>
        <r>
          <rPr>
            <b/>
            <sz val="9"/>
            <color indexed="81"/>
            <rFont val="Tahoma"/>
            <family val="2"/>
          </rPr>
          <t xml:space="preserve">ESTABLECER LAS  RECOMENDACIONES SOBRE LOS CONTROLES -  POSIBLES   OPCIONES: </t>
        </r>
        <r>
          <rPr>
            <sz val="9"/>
            <color indexed="81"/>
            <rFont val="Tahoma"/>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text>
    </comment>
    <comment ref="D3" authorId="1" shapeId="0">
      <text>
        <r>
          <rPr>
            <sz val="9"/>
            <color indexed="81"/>
            <rFont val="Tahoma"/>
            <family val="2"/>
          </rPr>
          <t xml:space="preserve">
</t>
        </r>
        <r>
          <rPr>
            <sz val="12"/>
            <color indexed="81"/>
            <rFont val="Tahoma"/>
            <family val="2"/>
          </rPr>
          <t xml:space="preserve">La   causa   se encuentra priorizada pero no incluida en el contexto  ( como factor interno )  y a su vez tampoco se encuentra relacionada como debilidad en la dofa </t>
        </r>
      </text>
    </comment>
    <comment ref="I3" authorId="1" shapeId="0">
      <text>
        <r>
          <rPr>
            <sz val="12"/>
            <color indexed="81"/>
            <rFont val="Tahoma"/>
            <family val="2"/>
          </rPr>
          <t xml:space="preserve">
la causa generadora del riesgo no esta asociada dentro de las debilidades que conforman la estrategia en la dofa</t>
        </r>
      </text>
    </comment>
    <comment ref="D4" authorId="1" shapeId="0">
      <text>
        <r>
          <rPr>
            <sz val="12"/>
            <color indexed="81"/>
            <rFont val="Tahoma"/>
            <family val="2"/>
          </rPr>
          <t>Es una debilidad en la dofa, pero a su vez tampoco esta relacionada en el contexto como factor interno</t>
        </r>
        <r>
          <rPr>
            <sz val="9"/>
            <color indexed="81"/>
            <rFont val="Tahoma"/>
            <family val="2"/>
          </rPr>
          <t xml:space="preserve"> 
</t>
        </r>
      </text>
    </comment>
    <comment ref="I4" authorId="1" shapeId="0">
      <text>
        <r>
          <rPr>
            <sz val="12"/>
            <color indexed="81"/>
            <rFont val="Tahoma"/>
            <family val="2"/>
          </rPr>
          <t xml:space="preserve">La amenaza No. 8 no corresponde a la causa del hallazgo, la causa por la que se debe formular la estrategia en la dofa es una debilidad y no esta relacionada en la dofa  </t>
        </r>
        <r>
          <rPr>
            <sz val="9"/>
            <color indexed="81"/>
            <rFont val="Tahoma"/>
            <family val="2"/>
          </rPr>
          <t xml:space="preserve">
</t>
        </r>
      </text>
    </comment>
    <comment ref="L4" authorId="1" shapeId="0">
      <text>
        <r>
          <rPr>
            <sz val="12"/>
            <color indexed="81"/>
            <rFont val="Tahoma"/>
            <family val="2"/>
          </rPr>
          <t xml:space="preserve">La  actividad esta programada  para cada dos meses, consultar desde el correo institucional la fecha en la que se envió el mapa actualizado a fortalecimiento, para evaluar a partir de ahí el cumplimiento de la actividad 
</t>
        </r>
        <r>
          <rPr>
            <sz val="9"/>
            <color indexed="81"/>
            <rFont val="Tahoma"/>
            <family val="2"/>
          </rPr>
          <t xml:space="preserve">
</t>
        </r>
      </text>
    </comment>
    <comment ref="N4" authorId="2" shapeId="0">
      <text>
        <r>
          <rPr>
            <sz val="9"/>
            <color indexed="81"/>
            <rFont val="Tahoma"/>
            <family val="2"/>
          </rPr>
          <t xml:space="preserve">la actividad esta programada para realizarla con periodicidad bimestral  (cada 2 meses) 
</t>
        </r>
      </text>
    </comment>
    <comment ref="D5" authorId="1" shapeId="0">
      <text>
        <r>
          <rPr>
            <sz val="12"/>
            <color indexed="81"/>
            <rFont val="Tahoma"/>
            <family val="2"/>
          </rPr>
          <t xml:space="preserve">No esta relacionada en el contexto, ni en la Dofa  como debilidad </t>
        </r>
        <r>
          <rPr>
            <sz val="9"/>
            <color indexed="81"/>
            <rFont val="Tahoma"/>
            <family val="2"/>
          </rPr>
          <t xml:space="preserve">
</t>
        </r>
      </text>
    </comment>
    <comment ref="I5" authorId="1" shapeId="0">
      <text>
        <r>
          <rPr>
            <sz val="12"/>
            <color indexed="81"/>
            <rFont val="Tahoma"/>
            <family val="2"/>
          </rPr>
          <t xml:space="preserve">La debilidad No. 9 por la que se formuló la estrategia en la DOFA , no corresponden a la causa generadora del hallazgo </t>
        </r>
        <r>
          <rPr>
            <sz val="9"/>
            <color indexed="81"/>
            <rFont val="Tahoma"/>
            <family val="2"/>
          </rPr>
          <t xml:space="preserve">
</t>
        </r>
      </text>
    </comment>
  </commentList>
</comments>
</file>

<file path=xl/comments10.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11.xml><?xml version="1.0" encoding="utf-8"?>
<comments xmlns="http://schemas.openxmlformats.org/spreadsheetml/2006/main">
  <authors>
    <author>Autor</author>
  </authors>
  <commentList>
    <comment ref="AA4" authorId="0" shapeId="0">
      <text>
        <r>
          <rPr>
            <b/>
            <sz val="9"/>
            <color indexed="81"/>
            <rFont val="Tahoma"/>
            <family val="2"/>
          </rPr>
          <t xml:space="preserve">Autor:
</t>
        </r>
      </text>
    </comment>
  </commentList>
</comments>
</file>

<file path=xl/comments12.xml><?xml version="1.0" encoding="utf-8"?>
<comments xmlns="http://schemas.openxmlformats.org/spreadsheetml/2006/main">
  <authors>
    <author>Asomeritos</author>
    <author>CARMEN</author>
  </authors>
  <commentList>
    <comment ref="AK2" authorId="0" shapeId="0">
      <text>
        <r>
          <rPr>
            <b/>
            <sz val="9"/>
            <color indexed="81"/>
            <rFont val="Tahoma"/>
            <family val="2"/>
          </rPr>
          <t xml:space="preserve">DESCRIPCION DE LO QUE PUEDE  PRESENTARSE </t>
        </r>
        <r>
          <rPr>
            <sz val="9"/>
            <color indexed="81"/>
            <rFont val="Tahoma"/>
            <family val="2"/>
          </rPr>
          <t xml:space="preserve">:  El control no opera como esta diseñado, no esta implementado, opera como esta diseñado pero  con algunas falencias (especifique), el control opera como esta diseñado es efectivo porque  contribuye al logro del objetivo del proceso o los  estratégicos y evita la materialización del riesgo, El control esta bien diseñado pero no se aplica, el control no es coherente para atacar la causa generadora del riesgo. 
</t>
        </r>
      </text>
    </comment>
    <comment ref="AL2" authorId="0" shapeId="0">
      <text>
        <r>
          <rPr>
            <sz val="9"/>
            <color indexed="81"/>
            <rFont val="Tahoma"/>
            <family val="2"/>
          </rPr>
          <t xml:space="preserve">AYUDAS:  EN COHERENCIA CON  LA CONCLUSIÓN  DEBEN  </t>
        </r>
        <r>
          <rPr>
            <b/>
            <sz val="9"/>
            <color indexed="81"/>
            <rFont val="Tahoma"/>
            <family val="2"/>
          </rPr>
          <t xml:space="preserve">ESTABLECER LAS  RECOMENDACIONES SOBRE LOS CONTROLES -  POSIBLES   OPCIONES: </t>
        </r>
        <r>
          <rPr>
            <sz val="9"/>
            <color indexed="81"/>
            <rFont val="Tahoma"/>
            <family val="2"/>
          </rPr>
          <t xml:space="preserve">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text>
    </comment>
    <comment ref="I5" authorId="1" shapeId="0">
      <text>
        <r>
          <rPr>
            <sz val="9"/>
            <color indexed="81"/>
            <rFont val="Tahoma"/>
            <family val="2"/>
          </rPr>
          <t xml:space="preserve">
Se recomienda, registrar de forma concreta las   acciones a realizar para la recuperación de los bienes,  junto a la denuncia interpuesta a Control Disciplinario, si está a cargo  de  personal Planta y se recomienda a la Procuraduría si se trata de un bien a cargo de un contratista</t>
        </r>
      </text>
    </comment>
    <comment ref="D6" authorId="1" shapeId="0">
      <text>
        <r>
          <rPr>
            <sz val="9"/>
            <color indexed="81"/>
            <rFont val="Tahoma"/>
            <family val="2"/>
          </rPr>
          <t xml:space="preserve">A que se refiere con baja seguridad informática?
</t>
        </r>
      </text>
    </comment>
    <comment ref="I8" authorId="1" shapeId="0">
      <text>
        <r>
          <rPr>
            <sz val="9"/>
            <color indexed="81"/>
            <rFont val="Tahoma"/>
            <family val="2"/>
          </rPr>
          <t xml:space="preserve">Especifique las acciones  o plan  de contingencia a implementar en caso de materialización del riesgo 
</t>
        </r>
      </text>
    </comment>
  </commentList>
</comments>
</file>

<file path=xl/comments13.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2.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3.xml><?xml version="1.0" encoding="utf-8"?>
<comments xmlns="http://schemas.openxmlformats.org/spreadsheetml/2006/main">
  <authors>
    <author>HACIENDA6</author>
  </authors>
  <commentList>
    <comment ref="AL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M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4.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5.xml><?xml version="1.0" encoding="utf-8"?>
<comments xmlns="http://schemas.openxmlformats.org/spreadsheetml/2006/main">
  <authors>
    <author>HACIENDA6</author>
  </authors>
  <commentList>
    <comment ref="AZ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BA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6.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comments7.xml><?xml version="1.0" encoding="utf-8"?>
<comments xmlns="http://schemas.openxmlformats.org/spreadsheetml/2006/main">
  <authors>
    <author>CARMEN</author>
  </authors>
  <commentList>
    <comment ref="AK3" authorId="0" shapeId="0">
      <text>
        <r>
          <rPr>
            <sz val="9"/>
            <color indexed="81"/>
            <rFont val="Tahoma"/>
            <family val="2"/>
          </rPr>
          <t xml:space="preserve">DESCRIPCION DE LO QUE PUEDE  PRESENTARSE :  El control no opera como esta diseñado, no esta implementado, opera como esta diseñado pero  con algunas falencias (especifique), el control opera como esta diseñado es efectivo porque  contribuye al logro del objetivo del proceso o los  estratégicos y evita la materialización del riesgo, El control esta bien diseñado pero no se aplica, el control no es coherente para atacar la causa generadora del riesgo. 
</t>
        </r>
      </text>
    </comment>
    <comment ref="AL3" authorId="0" shapeId="0">
      <text>
        <r>
          <rPr>
            <sz val="9"/>
            <color indexed="81"/>
            <rFont val="Tahoma"/>
            <family val="2"/>
          </rPr>
          <t xml:space="preserve">
AYUDAS:  EN COHERENCIA CON  LA CONCLUSIÓN  DEBEN  ESTABLECER LAS  RECOMENDACIONES SOBRE LOS CONTROLES -  POSIBLES   OPCIONES: 
Si en la conclusión estableció que el control se  encuentra presente y funcionando, recomiende mantener la aplicación del control;  Si en la conclusión dijo que el control se  encuentra presente y funcionando pero requiere mejoras frente al diseño,  en la recomendación diga  hacia cuales de los criterios del diseño  del control debe estar orientada  la acción de mejora;  si en la conclusión dijo que el control no se aplica,  deben  orientar la recomendación a la aplicación; si en la conclusión dijo que el control no era coherente para atacar la causa generadora del riesgo, la recomendación debe estar orientada a rediseñar el control.   En conclusión la recomendación debe estar orientada a mejorar el diseño y a la aplicación del control
</t>
        </r>
      </text>
    </comment>
  </commentList>
</comments>
</file>

<file path=xl/comments8.xml><?xml version="1.0" encoding="utf-8"?>
<comments xmlns="http://schemas.openxmlformats.org/spreadsheetml/2006/main">
  <authors>
    <author>HACIENDA149</author>
    <author>CARMEN</author>
  </authors>
  <commentList>
    <comment ref="T4" authorId="0" shapeId="0">
      <text>
        <r>
          <rPr>
            <sz val="9"/>
            <color indexed="81"/>
            <rFont val="Tahoma"/>
            <family val="2"/>
          </rPr>
          <t xml:space="preserve">
Durante el periodo evaluado se realizaron oportunamente 2 monitoreos:                                                                                                             Primer monitoreo Mayo  a Junio de 2022:   se realizó el 3 de mayo de 2022, tal como lo registra el acta de comité técnico No. 04 ,  y el reporte del monitoreo  al mapa riesgos del proceso  evaluado se envió a la dirección de fortalecimiento institucional el  2 de julio de 2022 a través de correo institucional de la Secretaria de las TIC. Segundo monitoreo Julio a Agosto de 2022: Se realizó el 5 de julio y 1 de septiembre de 2022, tal como lo registra el acta de comité técnico No. 06 y el reporte de monitoreo al mapa riesgos del proceso evaluado se envió a la dirección de fortalecimiento el  2 de septiembre de 2022.  </t>
        </r>
      </text>
    </comment>
    <comment ref="N5" authorId="1" shapeId="0">
      <text>
        <r>
          <rPr>
            <sz val="9"/>
            <color indexed="81"/>
            <rFont val="Tahoma"/>
            <family val="2"/>
          </rPr>
          <t xml:space="preserve">? Planiallas de asistencia a las capcitaciones 
</t>
        </r>
      </text>
    </comment>
    <comment ref="N12" authorId="0" shapeId="0">
      <text>
        <r>
          <rPr>
            <sz val="9"/>
            <color indexed="81"/>
            <rFont val="Tahoma"/>
            <family val="2"/>
          </rPr>
          <t xml:space="preserve">Se encuentran programadas 2 actividades  preguntar si se actualizó el petic. 
</t>
        </r>
      </text>
    </comment>
  </commentList>
</comments>
</file>

<file path=xl/comments9.xml><?xml version="1.0" encoding="utf-8"?>
<comments xmlns="http://schemas.openxmlformats.org/spreadsheetml/2006/main">
  <authors>
    <author>HACIENDA6</author>
  </authors>
  <commentList>
    <comment ref="AK3" authorId="0" shapeId="0">
      <text>
        <r>
          <rPr>
            <b/>
            <sz val="16"/>
            <color indexed="81"/>
            <rFont val="Arial"/>
            <family val="2"/>
          </rPr>
          <t xml:space="preserve">DESCRIPCION DE LO QUE PUEDE  PRESENTARSE : </t>
        </r>
        <r>
          <rPr>
            <sz val="16"/>
            <color indexed="81"/>
            <rFont val="Arial"/>
            <family val="2"/>
          </rPr>
          <t xml:space="preserve"> El control no opera como esta diseñado, no esta implementado, opera como esta diseñado pero no con algunas falencias ( especifique), el control opera como esta diseñado es efectivo para el cumplimiento del  objetivo del proceso o el  estratégico y para evitar la materialización del riesgo, </t>
        </r>
        <r>
          <rPr>
            <b/>
            <sz val="16"/>
            <color indexed="81"/>
            <rFont val="Arial"/>
            <family val="2"/>
          </rPr>
          <t xml:space="preserve">El control esta bien diseñado pero no se aplica, el control no guarda coherencia para prevenir la materialización del riesgo. </t>
        </r>
        <r>
          <rPr>
            <sz val="9"/>
            <color indexed="81"/>
            <rFont val="Tahoma"/>
            <family val="2"/>
          </rPr>
          <t xml:space="preserve">
</t>
        </r>
      </text>
    </comment>
    <comment ref="AL3" authorId="0" shapeId="0">
      <text>
        <r>
          <rPr>
            <b/>
            <sz val="16"/>
            <color indexed="81"/>
            <rFont val="Arial"/>
            <family val="2"/>
          </rPr>
          <t>AYUDAS:  SEGÚN  LA CONCLUSIÓN  EN RECOMENDACIONES OPCIONES:</t>
        </r>
        <r>
          <rPr>
            <sz val="16"/>
            <color indexed="81"/>
            <rFont val="Arial"/>
            <family val="2"/>
          </rPr>
          <t xml:space="preserve"> 
Se encuentra presente y funciona correctamente, por lo tanto se requiere acciones o actividades dirigidas a su mantenimiento dentro del marco de las líneas de defensa, Se encuentra presente y funcionando, pero requiere mejoras
frente a su diseño, ya que opera de manera efectiva, No se aplica por lo tanto deben  orientar la recomendación a la aplicación, 
lo que hace que se requieran acciones dirigidas a fortalecer
su diseño y puesta en marcha. </t>
        </r>
        <r>
          <rPr>
            <b/>
            <sz val="16"/>
            <color indexed="81"/>
            <rFont val="Arial"/>
            <family val="2"/>
          </rPr>
          <t xml:space="preserve">   NOTA:    Recuerden que QUIEN DEBE ASEGURARSE QUE EL CONTROL SE EJECUTE el líder del proceso PRIMERA LINEA DE DEFENSA  y  LO CONFIRMA  control interno como 3 línea de defensa  </t>
        </r>
      </text>
    </comment>
  </commentList>
</comments>
</file>

<file path=xl/sharedStrings.xml><?xml version="1.0" encoding="utf-8"?>
<sst xmlns="http://schemas.openxmlformats.org/spreadsheetml/2006/main" count="2356" uniqueCount="868">
  <si>
    <t>PROCESO</t>
  </si>
  <si>
    <t>SISTEMA INTEGRADO DE GESTION</t>
  </si>
  <si>
    <t>PLANEACIÓN ESTRATÉGICA Y TERRITORIAL</t>
  </si>
  <si>
    <t>GESTIÓN DEL SERVICIO Y ATENCIÓN AL CIUDADANO</t>
  </si>
  <si>
    <t>GESTIÓN HUMANA</t>
  </si>
  <si>
    <t>GESTIÓN JURÍDICA</t>
  </si>
  <si>
    <t>GESTIÓN DE LA SALUD</t>
  </si>
  <si>
    <t>GESTION SOCIAL Y COMUNITARIA</t>
  </si>
  <si>
    <t>GESTION EDUCATIVA</t>
  </si>
  <si>
    <t>GESTION DEL TRANSITO Y LA MOVILIDAD</t>
  </si>
  <si>
    <t>GESTIÓN DE HACIENDA PÚBLICA</t>
  </si>
  <si>
    <t>GESTION AMBIENTAL</t>
  </si>
  <si>
    <t>GESTION DE INFRAESTRUCTURA TECNOLOGICA</t>
  </si>
  <si>
    <t xml:space="preserve">GESTIÒN DEL DESARROLLO ECONÒMICO Y LA COMPETITIVIDAD </t>
  </si>
  <si>
    <t>GESTIÓN DE LA GOBERNABILIDAD, PARTICIPACIÓN Y CONVIVENCIA CIUDADANA.</t>
  </si>
  <si>
    <t>GESTIÓN DE LA INFORMACIÓN Y LA COMUNICACIÓN</t>
  </si>
  <si>
    <t>GESTION Y CONTROL DISCIPLINARIO</t>
  </si>
  <si>
    <t>GESTIÓN DE INNOVACION Y TICS</t>
  </si>
  <si>
    <t>GESTION DE INFRAESTRUCTURA Y OBRAS PUBLICAS</t>
  </si>
  <si>
    <t>GESTION DOCUMENTAL</t>
  </si>
  <si>
    <t>GESTIÓN DE EVALUACIÓN Y  SEGUIMIENTO</t>
  </si>
  <si>
    <t>GESTIÓN DE RECURSOS FISICOS</t>
  </si>
  <si>
    <t>GESTION CONTRACTUAL</t>
  </si>
  <si>
    <t>IND</t>
  </si>
  <si>
    <t>ACCIÓN DE CONTINGENCIA</t>
  </si>
  <si>
    <t xml:space="preserve">GESTION ARTISTICA Y CULTURAL </t>
  </si>
  <si>
    <t xml:space="preserve">EL PROCESO  SISTEMA INTEGRADO DE GESTIÓN. NO TIENE RIESGOS DE CORRUPCIÓN </t>
  </si>
  <si>
    <t xml:space="preserve">EL PROCESO  DE ATENCION AL CIUDADANO  NO TIENE RIESGOS DE CORRUPCIÓN </t>
  </si>
  <si>
    <t>El proceso no tiene asociado riesgos de corrupción, no obstante siendo este un proceso MISIONAL  teniendo en cuenta el objetivo del mismo, y la complejidad de la ejecución de los proyectos de obra el cual están articulados con la contratación de obra y la  susceptibilidad que a través del tiempo se presenta,  por lo tanto se recomienda realizar el ejercicio de identificación de riesgos de corrupción tal como lo contempla la guía de administración del riesgo y los lineamientos establecidos por la función publica, en pro de que se genere la articulación de los procesos y la mejora continua.</t>
  </si>
  <si>
    <t>PROCESO Y OBJETIVO</t>
  </si>
  <si>
    <t xml:space="preserve">Riesgo </t>
  </si>
  <si>
    <t>Clasificación</t>
  </si>
  <si>
    <t>CAUSAS</t>
  </si>
  <si>
    <t>Probabilidad</t>
  </si>
  <si>
    <t>Impacto</t>
  </si>
  <si>
    <t>Riesgo Residual</t>
  </si>
  <si>
    <t>Opción de Manejo</t>
  </si>
  <si>
    <t>Actividad de Control</t>
  </si>
  <si>
    <t>Soporte</t>
  </si>
  <si>
    <t>Responsable</t>
  </si>
  <si>
    <t>Tiempo</t>
  </si>
  <si>
    <t>Indicador</t>
  </si>
  <si>
    <t xml:space="preserve">Cumplimiento de las acciones programadas  por riesgo y proceso </t>
  </si>
  <si>
    <t xml:space="preserve">Seguimiento al cumplimiento de la política de riesgos </t>
  </si>
  <si>
    <t xml:space="preserve">Seguimiento a la  correcta identificación del riesgo </t>
  </si>
  <si>
    <t xml:space="preserve">Revisión  del adecuado diseño y la  ejecución del control  </t>
  </si>
  <si>
    <t>Criterio para la clasificación del riesgo</t>
  </si>
  <si>
    <t xml:space="preserve">Clasificación </t>
  </si>
  <si>
    <t xml:space="preserve">Conclusión  asociada a la  clasificación del riesgo </t>
  </si>
  <si>
    <t>ACTIVIDADES REALIZADAS</t>
  </si>
  <si>
    <t>PORCENTAJE DE EJECUCIÓN</t>
  </si>
  <si>
    <t xml:space="preserve">Conclusión </t>
  </si>
  <si>
    <t>Creación del comité riesgos</t>
  </si>
  <si>
    <r>
      <t xml:space="preserve">Numeral  8. Lineamientos:   a). </t>
    </r>
    <r>
      <rPr>
        <sz val="12"/>
        <color indexed="8"/>
        <rFont val="Arial"/>
        <family val="2"/>
      </rPr>
      <t>Si el   riesgo de Corrupción esta asociado a un trámite, determine  si el riesgo  se encuentra   documentado siguiendo loa lineamientos establecidos  en el anexo 3 de la guía de riesgos descrito:  Protocolo  para identificación de los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</si>
  <si>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t>En el periodo evaluado, la línea estratégica  en Comité de Coordinación de Control  Interno realizó  monitoreo   semestral  al cumplimiento de la Política de  Riesgos?</t>
  </si>
  <si>
    <t xml:space="preserve">Durante el periodo evaluado, la  primera  línea de defensa  realizó monitoreo  Bimestral  a las acciones tendientes a controlar y
Gestionar los riesgos y  los remitió  los resultados  a la Secretaría de Planeación ? </t>
  </si>
  <si>
    <t xml:space="preserve">Si durante el periodo evaluado se materializó el riesgo,  determinar si se cumplió lo siguiente:  Informar al representante legal,   si consideró necesario  denunciar al ente de control respectivo,  iniciar las acciones correctivas necesarias,  analizar las causas y determinar acciones de mejora,  actualización del mapa,  implementación de acciones de contingencia. </t>
  </si>
  <si>
    <t xml:space="preserve">Descripción del Riesgo </t>
  </si>
  <si>
    <t>Acción u omisión</t>
  </si>
  <si>
    <t>Uso del Poder</t>
  </si>
  <si>
    <t>Desviación de la Gestión de lo público</t>
  </si>
  <si>
    <t>Beneficio privado</t>
  </si>
  <si>
    <t>Está definido el responsable de la actividad  de control</t>
  </si>
  <si>
    <t xml:space="preserve">Está definida la periodicidad para la ejecución del control </t>
  </si>
  <si>
    <t xml:space="preserve">Se encuentra definido el propósito del control </t>
  </si>
  <si>
    <t xml:space="preserve">Se encuentra establecido como realizar la actividad de control </t>
  </si>
  <si>
    <t xml:space="preserve">Se encuentra establecido que pasa con las observaciones o desviaciones resultantes al ejecutar el control </t>
  </si>
  <si>
    <t xml:space="preserve">Cuenta con evidencia de ejecución de control </t>
  </si>
  <si>
    <t xml:space="preserve">Verificar que se encuentre  correctamente evaluada la solidez del conjunto de controles para establecer la zona de riesgo residual  </t>
  </si>
  <si>
    <t>Verificar que los controles establecidos en los mapas de riesgos, estén presentes en  la política operativa o en los procedimientos,  guías, actos administrativos, etc…</t>
  </si>
  <si>
    <t xml:space="preserve">Conclusiones  sobre el diseño y ejecución del control </t>
  </si>
  <si>
    <t xml:space="preserve">Recomendaciones para el fortalecimiento del control </t>
  </si>
  <si>
    <t xml:space="preserve">PROCESO:  GESTIÓN DE LA INFORMACIÓN Y LA COMUNICACIÓN 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 PROCESOS DE LA ADMINISTRACIÓN.
</t>
  </si>
  <si>
    <t>Posibilidad de solicitud y/o recibimiento de dadivas para filtrar información en beneficio propio y/o de un tercero</t>
  </si>
  <si>
    <t>CORRUPCION</t>
  </si>
  <si>
    <t>Falta o deficiente apropiación de los valores y principios institucionales</t>
  </si>
  <si>
    <t>Improbable</t>
  </si>
  <si>
    <t>Mayor</t>
  </si>
  <si>
    <t>ALTA</t>
  </si>
  <si>
    <t>REDUCIR EL RIESGO</t>
  </si>
  <si>
    <t>F1, A1 Realizar la promoción apropiación y socialización del Código de Integridad y Buen Gobierno, para potencializar la política de transparencia al interior del proceso.</t>
  </si>
  <si>
    <t xml:space="preserve">Boletín interno y/o piezas y productos comunicaciones </t>
  </si>
  <si>
    <t>Jefe de Oficina y funcionarios de la Oficina de Comunicaciones</t>
  </si>
  <si>
    <t>Semestral</t>
  </si>
  <si>
    <t xml:space="preserve">EFICACIA: Índice de Cumplimiento= (Actividades ejecutadas /Actividades programadas)*100.                                                                                                                                                                                                                                        </t>
  </si>
  <si>
    <t xml:space="preserve">Lo correspondiente al corte evaluado, se evidenció, la socialización del Código de Integridad y buen gobierno a contratistas y funcionarios de la Oficina de Comunicaciones durante consejo de redacción llevado a cabo el día 28 de septiembre del 2022, dejando como constancia acta 015 del 28/09/2022. De igual manera la oficina de comunicaciones apoyo la realización de pieza gráfica para la socialización del principio de la EQUIDAD, complementariedad e integridad, de igual forma las normas del código de integridad para promover el uso adecuado de los recursos físicos y naturales.  </t>
  </si>
  <si>
    <t xml:space="preserve">Durante el periodo evaluado las actividades programadas a realizar para fortalecer el control diseñado para prevenir la materialización del riesgo se encuentran ejecutadas en el 100%. </t>
  </si>
  <si>
    <t>la creación del comité fue realizada, mediante la Resolución N°  1050-00007 del 23 de agosto de 2019.</t>
  </si>
  <si>
    <t>La Oficina de Control Interno constata que las de las actividades de control se encuentran establecidas mediante el  uso adecuado de la  herramienta DOFA y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</si>
  <si>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Durante el periodo septiembre a octubre del 2022, la jefe de la Oficina de Control  Interno, socializó en el  Comité de Coordinación de Control Interno, los resultados del seguimiento al cumplimiento de la política de riesgos.  La evidencia reposa en el    acta No. 3 del 28 de octubre del 2022.</t>
  </si>
  <si>
    <t>Se evidenció realización de Reunión de seguimiento y monitoreo de los mapas de riesgos del proceso.
Septiembre - octubre : Realizadas el día 16 de noviembre del 2022 , mediante Acta N° 07.
Noviembre-diciembre: Realizada el  día 2 de diciembre del 2022, mediante Acta N° 01</t>
  </si>
  <si>
    <t>No se materializó el riesgo</t>
  </si>
  <si>
    <t>SI</t>
  </si>
  <si>
    <t xml:space="preserve">SI </t>
  </si>
  <si>
    <t xml:space="preserve">CORRUPCION </t>
  </si>
  <si>
    <t>El riesgo se encuentra  clasificado Conforme a la metodología de la guía para la administración del riesgo y diseño de controles en la entidades públicas versión 4,  con uso adecuado de la herramienta DOFA</t>
  </si>
  <si>
    <t xml:space="preserve">Se encuentra bien evaluada la solidez  del conjunto de controles, por lo tanto esta bien establecida la zona del riesgo. residual. </t>
  </si>
  <si>
    <t>Se encuentra inmersa en el manual del  PLAN: ESTRATÉGICO DE
COMUNICACIONES</t>
  </si>
  <si>
    <t>El control se encuentra bien diseñado, se aplica  y es efectivo,  contribuyendo al  cumplimiento del objetivo del proceso y evitando la materialización del riesgo. Así mismo,  se concluye que el  control esta presente y funcionando.</t>
  </si>
  <si>
    <t xml:space="preserve">Mantener la cultura de aplicación del control, sin embargo, si se generan  cambios en el contexto estratégico del proceso (factores internos y externos),  se recomienda analizar si se continúan aplicando  el mismo control.  
</t>
  </si>
  <si>
    <t>Deficientes controles para el manejo de la  información</t>
  </si>
  <si>
    <t>F2, A1 Elaborar y socializar un procedimiento que contenga la información relevante del proceso y los controles establecidos</t>
  </si>
  <si>
    <t>Procedimiento y acta de socialización</t>
  </si>
  <si>
    <t>socialización semestral</t>
  </si>
  <si>
    <t>Se evidenció que mediante reunión técnica de la Oficina de comunicaciones cuyo objetivo era el Consejo de redacción se socializó el procedimiento realizado el día llevado a cabo el 28 de septiembre del 2022, quedando como constancia el acta N° 0015</t>
  </si>
  <si>
    <t xml:space="preserve"> D4, A1 Presentar las denuncias pertinentes a los entes de control, según proceda y revisar las sanciones administrativas</t>
  </si>
  <si>
    <t>Entidad que reciba la denuncia</t>
  </si>
  <si>
    <t>Cada vez que sea necesario</t>
  </si>
  <si>
    <t>no se materializó el riesgo en el período evaluado</t>
  </si>
  <si>
    <t xml:space="preserve">No se materializó el riesgo </t>
  </si>
  <si>
    <t xml:space="preserve">PROCESO: GESTION CONTRACTUAL 
OBJETIVO: CONTRIBUIR ANUALMENTE EN LA GESTION DE ADQUISICION DE BIENES Y SERVICIOS REQUERIDOS EN LA OPERACIÓN DE LOS PROCESOS DE LA ENTIDAD CUMPLIENDO LA NORMATIVIDAD CONTRACTUAL VIGENTE.
</t>
  </si>
  <si>
    <t>osibilidad de que se presente direccionamiento de los procesos de contratación a favor de terceros</t>
  </si>
  <si>
    <t xml:space="preserve">CORRUPCIÓN </t>
  </si>
  <si>
    <t xml:space="preserve">Falta de Ética y valores  y de aplicación del código de integridad y buen gobierno. </t>
  </si>
  <si>
    <t xml:space="preserve">Probable </t>
  </si>
  <si>
    <t>Catastrofico</t>
  </si>
  <si>
    <t>EXTREMA</t>
  </si>
  <si>
    <t xml:space="preserve">REDUCIR EL RIESGO </t>
  </si>
  <si>
    <t xml:space="preserve">D2O10 Realizar una capacitación anual con el equipo de trabajo de la oficina de contratación con el fin de  fortalecer el trabajo en equipo, y los valores institucionales </t>
  </si>
  <si>
    <t>Acta y planilla de asistencia</t>
  </si>
  <si>
    <t>Jefe de Oficina</t>
  </si>
  <si>
    <t xml:space="preserve">Indice de cumplimiento = (Actividades ejecutadas /Actividades programadas)*100.    
</t>
  </si>
  <si>
    <t>Para la fecha de evaluación, se evidenció la realización de capacitación con el equipo de trabajo de la oficina de contratación sobre  los valores institucionales y trabajo en equipo, soportada mediante Acta No. 02 del 17 de enero de 2022, para el segundo semestre se evidenció la realización de capacitación con el equipo de trabajo de la oficina de contratación sobre la actualización del instructivo de estudios previos ,formatos de estudios previos , clausulado de procesos de selección y capacitación sobre los  valores, soportada mediante Acta No. 14 del 05 de agosto de 2022.</t>
  </si>
  <si>
    <t xml:space="preserve">Las  acciones  formulada para fortalecer los controles y prevenir la materialización del riesgo se encuentra implementada en el  100%. Sin embargo es necesario fortalecer esta actividad y realizar con más frecuencia teniendo en cuenta los cambios  de contratistas. </t>
  </si>
  <si>
    <t>Creación del Comité de Riesgos mediante Resolución No. 000069 del 27 de mayo de 2022.</t>
  </si>
  <si>
    <t>Se evidenció Monitoreo del Mapa de Riesgo de Gestión y de Corrupción del proceso de Gestión Contractual. 
Septiembre - octubre: realizado el 1 de noviembre del 2022, mediante el Acta N° 18
Noviembre - diciembre : realizado el  29 de diciembre del 2022, mediante Acta N° 21</t>
  </si>
  <si>
    <t xml:space="preserve">No se materializo el riesgo </t>
  </si>
  <si>
    <t>Posibilidad de que se presente direccionamiento de los procesos de contratación a favor de terceros</t>
  </si>
  <si>
    <t>Se encuentra bien evaluada la solidez  del conjunto de controles, por lo tanto esta bien establecida la zona del riesgo residual, lo que indica ue fue realizada correctamente, siendo coherente con los criterios establecidos por la Guía para la Administración de Riesgos Versión 4.</t>
  </si>
  <si>
    <t xml:space="preserve">No se encuentra inmersa en el procedimiento, políticas manuales </t>
  </si>
  <si>
    <t>Conforme a lo establecido en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dió  cumplimiento de forma adecuada a los pasos establecidos en el numeral  3.2.2 valoración de controles - diseño de controles. Se efectuó la actualización del normograma del proceso, el cual fue enviado a la dirección de talento humano conforme al procedimiento establecido</t>
  </si>
  <si>
    <t xml:space="preserve">Mantener la cultura de aplicación del control, sin embargo, si se generan  cambios en el contexto estratégico del proceso (factores internos y externos),  se recomienda analizar si se continúan aplicando  el mismo control, se reitera documentar el control en el procedimiento, manual o guías asociados al proceso </t>
  </si>
  <si>
    <t>Falta de controles en el proceso de selección de los proponentes</t>
  </si>
  <si>
    <t>011 D03 Estudios previos (procesos de selección)con vistos buenos de la revisión del equipo estructurador responsable del proceso</t>
  </si>
  <si>
    <t>Informe trimestral  de Muestreo de los contratos suscritos con sus respectivos  estudios previos aprobados ( visto bueno por parte  del equipo estructurador de la secretaria ejecutora)</t>
  </si>
  <si>
    <t>Secretarias ejecutoras y oficina de contratación</t>
  </si>
  <si>
    <t>Trimestral</t>
  </si>
  <si>
    <t>Se evidenció informe trimestral  procede a realizar revisión de los contratos publicados en la plataforma contractual de la entidad-Pisami, verificando que los estudios previos estén publicados en SECOP II, y que cuenten con los vistos buenos del equipo estructurador responsable del proceso (ordenador del gasto y supervisor), donde se realizo una muestra de  Se tomó muestra de 62 contratos suscritos del tercer  trimestre, de los cuales se evidencia que él 100%, cuenta con los estudios previos publicados en el SECOP II y con los vistos buenos por parte del equipo estructurador responsable de cada proceso así: 2442, 2451, 2459, 2470, 2481, 2501, 2510, 2513, 2516, 2520, 2527, 2537, 2552, 2562, 2572, 2579, 2585, 2591, 2596, 2602, 2610, 2618, 2629,2635, 2640,  2647,  2656,  2666, 2672, 2677, 2680, 2687, 2693, 2699, 2712, 2719, 2725, 2728, 2737,  2745, 2769,  2779,  2788, 2807,  2823, 2827, 2835, 2850, 2863, 2872, 2881, 2897, 2905, 2911, 2921, 2923, 2931, 2939, 2943, 2949, 2959, 2970, 2975, 2981</t>
  </si>
  <si>
    <t xml:space="preserve">Las  acciones  formulada para fortalecer los controles y prevenir la materialización del riesgo se encuentra implementada en el  100%. Y se dio cumplimiento al 100% para el I trimestre de la vigencia. </t>
  </si>
  <si>
    <t>Se encuentra documentado en el Manual de contratación  MAN-GC-01 versión 05 del  05/12/2020</t>
  </si>
  <si>
    <t>Mantener la cultura de aplicación del control, sin embargo, si se generan  cambios en el contexto estratégico del proceso (factores internos y externos)</t>
  </si>
  <si>
    <t>No aplicación de la normatividad vigente y de las directrices establecidas en el manual de contratación</t>
  </si>
  <si>
    <t>D11O2 Realizar una capacitación semestral con los lideres de los procesos, para el fortalecimiento y la toma de conciencia del proceso gestión contractual.</t>
  </si>
  <si>
    <t>Dos Actas y dos planillas de asistencia</t>
  </si>
  <si>
    <t xml:space="preserve">Se evidenció la socialización y capacitación del proceso de Gestión Contractual  para ordenadores del gasto, jefes de oficina, directores y supervisores, en relación a  las actualizaciones realizadas al  formato de informe de supervisión , soportada mediante Acta No. 07 del 12 de mayo de 2022., adicionalmente, se socializó y capacitó sobre el Proceso de Gestión Contractual para ordenadores del gasto, jefes de oficina, directores y supervisores, en relación a  como se utiliza la plataforma de bolsa mercantil, soportadlo mediante Acta No. 12 del 28 de julio de 2022 </t>
  </si>
  <si>
    <t xml:space="preserve">Mantener la cultura de aplicación del control, sin embargo, si se generan  cambios en el contexto estratégico del proceso (factores internos y externos),  documentar el control en los procedimientos, guías o manuales del proceso </t>
  </si>
  <si>
    <t xml:space="preserve">ACCION DE CONTINGENCIA </t>
  </si>
  <si>
    <t>A1 D2 Reporte para Inicio de procesos Disciplinarios, penales, Fiscales, administrativo según corresponda</t>
  </si>
  <si>
    <t>Oficios y Memorando</t>
  </si>
  <si>
    <t xml:space="preserve">No se materializo el riesgo en el periodo evaluado </t>
  </si>
  <si>
    <t>se recomienda documentar el control en el procedimiento, manual o guías asociados al proceso.</t>
  </si>
  <si>
    <t>Posibilidad de Indebida utilización de la figura de urgencia manifiesta en el marco de la ley 80 de 1993 y sus normas concordantes</t>
  </si>
  <si>
    <t>Contratar bienes, obras y servicios no relacionados ni vinculados con la emergencia y/o justificándose en ella.</t>
  </si>
  <si>
    <t>Posible</t>
  </si>
  <si>
    <t>Catastrófico</t>
  </si>
  <si>
    <t xml:space="preserve">O3D3 Realizar una capacitación semestral  para la unificación de criterios en los procesos contractuales, con el personal adscrito a la oficina de contratación. </t>
  </si>
  <si>
    <t xml:space="preserve">Índice de cumplimiento = (Actividades ejecutadas /Actividades programadas)*100.    
</t>
  </si>
  <si>
    <t>Se evidenció la realizó capacitación y revisión con el equipo de trabajo de la oficina de contratación sobre  la actualización de los  procedimientos del proceso contractual con acta No. 03 del 21 de febrero  de 2022, para el segundo semestre se realizó capacitación con el equipo de trabajo de la oficina de contratación sobre la actualización del instructivo de estudios previos , formatos de estudios previos , clausulado de procesos de selección y capacitación sobre los  valores con acta No. 14 del 05 de agosto de 2022</t>
  </si>
  <si>
    <t>La evaluación de los controles en su solidez, encontrando que fue realizada correctamente, siendo coherente con los criterios establecidos por la Guía para la Administración de Riesgos Versión 4</t>
  </si>
  <si>
    <t xml:space="preserve">Conforme a lo establecido en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dio  cumplimiento de forma adecuada a los pasos establecidos en el numeral  3.2.2 valoración de controles - diseño de controles. Se efectuó la actualización del normograma del proceso, el cual fue enviado a la dirección de talento humano conforme al procedimiento establecido
</t>
  </si>
  <si>
    <t>Se reitera documentar el control en el procedimiento, manual o guías asociados al proceso.</t>
  </si>
  <si>
    <t>Adjudicación de contratos a proveedores sin idoneidad, o sin adecuada capacidad financiera o experiencia necesaria en detrimento de la ejecución del contrato</t>
  </si>
  <si>
    <t>O7 D13 Verificar el objeto contractual tenga estrecha relación entre  la urgencia manifiesta , con lo proferido en la resolución de declaración de la misma</t>
  </si>
  <si>
    <t>Resolución de urgencia manifiesta</t>
  </si>
  <si>
    <t>Secretarias ejecutoras</t>
  </si>
  <si>
    <t>Semestral (Si se celebran contratos de urgencia manifiesta)</t>
  </si>
  <si>
    <t>No aplica , durante los meses de noviembre y diciembre de 2022, no se suscribieron contratos de urgencia manifiesta</t>
  </si>
  <si>
    <t xml:space="preserve">Las  acciones  formulada para fortalecer los controles y prevenir la materialización del riesgo se encuentra implementada en el  0%.  </t>
  </si>
  <si>
    <t xml:space="preserve">Mantener la cultura de aplicación del control, sin embargo, si se generan  cambios en el contexto estratégico del proceso (factores internos y externos),  se recomienda analizar si se continúan aplicando  el mismo control.  </t>
  </si>
  <si>
    <t xml:space="preserve">O1 D15 Verificar que los proponentes sean empresas formalmente constituidas, y que estén registrados en la Cámara de Comercio </t>
  </si>
  <si>
    <t>SECOP II</t>
  </si>
  <si>
    <t>Sobrecostos en los contratos de bienes, obras o servicios independiente de posibles distorsiones del mercado</t>
  </si>
  <si>
    <t>07 O1 D16 Uso de las plataformas, herramientas y demás instrumentos de la Agencia Nacional de Contratación por parte de las Secretarias Ejecutoras, de tal manera que se garanticen precios del mercado justos y razonables</t>
  </si>
  <si>
    <t>Documento Soporte de análisis de precios de mercado en el expediente contractual</t>
  </si>
  <si>
    <t>Memorandos y Oficios</t>
  </si>
  <si>
    <t>Posibilidad de que el supervisor certifique el cumplimiento de  las obligaciones contractuales del contratista sin la respectiva verificación</t>
  </si>
  <si>
    <t>Desconocimiento del manual de contratación y manual de supervisión por parte del supervisor</t>
  </si>
  <si>
    <t>BAJA</t>
  </si>
  <si>
    <t xml:space="preserve">Se  evidenció  realizó socialización y capacitación del proceso de Gestión  contractual, para ordenadores del gasto, jefes de oficina, directores y supervisores, en relación a  las actualizaciones realizadas al  formato de informe de supervisión, soportadas mediante Acta No. 07 del 12 de mayo de 2022 y se evidenció socialización y capacitación del Proceso de Gestión Contractual para ordenadores del gasto, jefes de oficina, directores y supervisores, en relación a  como se utiliza la plataforma de bolsa mercantil, soportada mediante acta No. 12 del 28 de julio de 2022, con sus planillas de asistencia. 
</t>
  </si>
  <si>
    <t xml:space="preserve">Las  acciones  formulada para fortalecer los controles y prevenir la materialización del riesgo se encuentra implementada en el  100%.  </t>
  </si>
  <si>
    <t xml:space="preserve">Conforme a lo establecido en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dio  cumplimiento de forma adecuada a los pasos establecidos en el numeral  3.2.2 valoración de controles - diseño de controles. Se efectuó la actualización del normograma del proceso, el cual fue enviado a la dirección de talento humano conforme al procedimiento establecido
</t>
  </si>
  <si>
    <t>Mantener la cultura de aplicación del control, sin embargo, si se generan  cambios en el contexto estratégico del proceso (factores internos y externos),  se recomienda analizar si se continúan aplicando  el mismo control.  
Se recomienda documentar el control en los procedimientos</t>
  </si>
  <si>
    <t>Incumplimiento de las obligaciones por parte del contratista</t>
  </si>
  <si>
    <t xml:space="preserve">D18 O12. Realizar circular  trimestral a los ordenadores del gasto y supervisores, reiterando el cumplimiento de la circular No. 00035 del 14/09/2021. Directriz de seguimiento a riesgos contractuales en la etapa de ejecución por parte de los ordenadores del gasto y supervisores de contratos y/o convenios </t>
  </si>
  <si>
    <t>Cuatro circulares</t>
  </si>
  <si>
    <t>Se  evidenció circular  No. 00014 del  3 de marzo del 2022, sobre la reiteración de las directrices de seguimiento a riesgos contractuales 
Se realizó circular  No. 00014 del 03 de marzo de 2022 y  circular N° 00040 del 17 de junio de 2022, reiterando la circular No. 35 del 14/09/2021, Circular  0052 del 30/09/2022 Directriz de seguimiento a riesgos contractuales, para los ordenadores del gasto ,secretarios de despacho y supervisores.</t>
  </si>
  <si>
    <t>ACCON DE CONTIGENCIA</t>
  </si>
  <si>
    <t>Supervisor y Ordenador del Gasto</t>
  </si>
  <si>
    <r>
      <t xml:space="preserve">Numeral  8. Lineamientos:   a). </t>
    </r>
    <r>
      <rPr>
        <sz val="12"/>
        <color indexed="8"/>
        <rFont val="Arial"/>
        <family val="2"/>
      </rPr>
      <t>Si el   riesgo de Corrupción esta asociado a un trámite, determine  si el riesgo  se encuentra   documentado siguiendo loa lineamientos establecidos  en el anexo 3 de la guía de riesgos descrito:  Protocolo  para identificación de los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</si>
  <si>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t xml:space="preserve">Verificar que se encuentre correctamente evaluada la solidez del conjunto de controles para establecer la zona de riesgo residual  </t>
  </si>
  <si>
    <t>PROCESO: GESTIÓN HUMANA
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t>
  </si>
  <si>
    <t>Posibilidad de tener Investigaciones Disciplinarias, Penales y Fiscales por otorgar encargos y provisionalidades sin el cumplimiento de los requisitos según manual de funciones</t>
  </si>
  <si>
    <t>Falta de aplicación y apropiación de la normatividad vigente</t>
  </si>
  <si>
    <t xml:space="preserve">Rara vez </t>
  </si>
  <si>
    <t xml:space="preserve">Mayor </t>
  </si>
  <si>
    <t xml:space="preserve">ALTA </t>
  </si>
  <si>
    <t>Vincular personal competente, y suministrar capacitación al personal  que lo requiera para mejorar las competencias</t>
  </si>
  <si>
    <t>Acto administrativo, Resolución para otorgamiento de encargos o provisionalidades</t>
  </si>
  <si>
    <t xml:space="preserve">Director (a) Talento Humano </t>
  </si>
  <si>
    <t>EFICACIA: Índice de Cumplimiento                    A= (# de encargos otorgados bajo el cumplimiento de la normatividad/ # encargos otorgados)*100</t>
  </si>
  <si>
    <t xml:space="preserve">Durante el periodo evaluado no se generó encargos </t>
  </si>
  <si>
    <t>Una vez verificado los soportes y evidencias de la ejecución de la actividad este se dio cumplimiento y realizada la capacitación a diferentes secretarías. por lo tanto cumple al 100%.</t>
  </si>
  <si>
    <t>Comité de Riesgos fue creado, mediante Resolución No. 1010-0288 del 12 de marzo del 2019</t>
  </si>
  <si>
    <t>La Oficina de Control Interno constata que las de las actividades de control  no se encuentran establecidas mediante el  uso adecuado de la  herramienta DOFA y por lo tanto no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</si>
  <si>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Durante el periodo septiembre a octubre del 2022, la jefe de la Oficina de Control  Interno, socializó en el  Comité de Coordinación de Control Interno, los resultados del seguimiento al cumplimiento de la política de riesgos.  La evidencia reposa en el    acta No. 3 del 28 de octubre del 2022,</t>
  </si>
  <si>
    <r>
      <t>Se evidenció realización de Reunión de seguimiento y monitoreo de los mapas de riesgos del proceso.
Septiembre- octubre: Realizada el 4 de noviembre del 2022, mediante Acta N° 007 de reunion ordinaria  del comité de evaluación, seguimiento y manejo de los riesgos de la secretaria Administrativa
Noviembre- diciembre: Realizada el 30 de diciembre del 2022, mediante Acta N° 008 de reunion ordinaria  del comité de evaluación, seguimiento y manejo de los riesgos de la secretaria Administrativa.</t>
    </r>
    <r>
      <rPr>
        <sz val="12"/>
        <color theme="1"/>
        <rFont val="Arial"/>
        <family val="2"/>
      </rPr>
      <t xml:space="preserve">
</t>
    </r>
  </si>
  <si>
    <t xml:space="preserve">Durante el periodo evaluado no se materializo el riesgo </t>
  </si>
  <si>
    <t>Los controles están presentes en el manual de inducción y reinducción: MAN-GH001
 versión 04 del 25/02/2022</t>
  </si>
  <si>
    <t xml:space="preserve">Se reitera que se debe mantener la cultura de aplicación del control, sin embargo, si se generan  cambios en el contexto estratégico del proceso (factores internos y externos),  se recomienda verificar y utilizar la herramienta DOFA de manera correcta, toda vez que la actividad del control no se encuentra identificada dentro de la matriz, por lo que indica debilidades en la utilización de la herramienta, conllevando a que el control no sea eficaz. 
Por otra parte, se recomienda dar claridad frente a la periodicidad y cantidad de actos administrativos y fortalecer el control con las evidencias. 
Se exhorta a los líderes de proceso a realizar la revisión de las observaciones de la oficina de control Interno y fortalecer los controles y herramientas de la identificación en pro del mejoramiento continuo.    </t>
  </si>
  <si>
    <t>Falta de apropiación a los valores y principios  establecidos en el  Código de Integridad y Buen Gobierno</t>
  </si>
  <si>
    <t>Socializar del Código de integridad y buen gobierno a través de procesos de inducción y reinducción</t>
  </si>
  <si>
    <t xml:space="preserve">Circulares </t>
  </si>
  <si>
    <t xml:space="preserve">Se evidenció, que en el boletín interno de la entidad se realizó la socialización de los valores, Se realizó un concurso de sopa de letras en el mes de septiembre mediante una
actividad por correo electrónico participaron 50 funcionarios y 5 ganadores de un incentivo lúdico. 
se realizo encuesta de integridad. 
NO se evidencio la emisión de circular. 
durante el periodo evaluado no se realizó inducción reinducción </t>
  </si>
  <si>
    <t>Una vez verificado los soportes y evidencias de la ejecución de la actividad este se dio cumplimiento y realizada la capacitación a diferentes secretarías. por lo tanto cumple al 11%.</t>
  </si>
  <si>
    <t xml:space="preserve">Si bien es cierto las causas generadoras del riesgo se encuentran relacionadas en la herramienta DOFA, no se encuentra descrita la estrategia, que ataca la causa generadora del riesgo, por lo que se concluye que no se da aplicabilidad efectiva a la herramienta. 
</t>
  </si>
  <si>
    <t>la actividad de control no se encuentra identificada en la herramienta y asociar la estrategia en la DOFA</t>
  </si>
  <si>
    <t xml:space="preserve">Se reitera la recomendación de hacer uso efectivo  de la herramienta DOFA y verificar, las causas generadoras del riesgo, toda vez que la actividad de control no se encuentra identificada en la herramienta y asociar la estrategia en la DOFA. Adicionalmente, realizar un análisis de l indicador que sea coherente con las actividades del control y reevaluar el tema de la periodicidad, teniendo en cuenta que los encargos se generando de forma continua sino esporádica dependiendo de la necesidad y esto no permite realizar una medición de cumplimiento eficaz. 
 </t>
  </si>
  <si>
    <t>Aplicación de la normatividad  regulada por la CNSC y el DAFP para las entidades públicas</t>
  </si>
  <si>
    <t>Memorandos u oficios remitidos a las autoridades correspondientes</t>
  </si>
  <si>
    <t>Posibilidad de tener Sanciones por parte de los entes de control, cuando se presenta un procesos contractual, legal o administrativo, por favorecer interes propios o a terceros con decisiones o actuaciones dentro de la Administración Municipal</t>
  </si>
  <si>
    <t>Falta de documentación y socialización del identificación y declaración de conflictos de intereses</t>
  </si>
  <si>
    <t xml:space="preserve">Menor </t>
  </si>
  <si>
    <t>D6 O10 Documentación actualizada frente a conflicto de intereses y socialización de la misma</t>
  </si>
  <si>
    <t xml:space="preserve">Se evidenció FORMATO: DECLARACIÓN DE SITUACIÓN DE CONFLICTO DE INTERESES Código: FOR-22-PRO-GH-01 del 12/05/2020.  en el periodo de evaluación no se presentó situaciones de conflicto de interés.  Por lo cual no fueron diligenciadas ni se realizó ninguna reunión </t>
  </si>
  <si>
    <t xml:space="preserve">Las  acciones  formulada para fortalecer los controles y prevenir la materialización del riesgo se encuentra implementada en el  100%  </t>
  </si>
  <si>
    <t>La Oficina de Control Interno constata que las de las actividades de control  se encuentran establecidas mediante el  uso adecuado de la  herramienta DOFA y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</si>
  <si>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Favorecer interés propios o a terceros con decisiones o actuaciones dentro de la Administración Municipal</t>
  </si>
  <si>
    <t>Teniendo en cuenta los criterios establecidos en la Guía para la Administración del Riesgo y el Diseño de Controles en Entidades Públicas, cumple con las características y  los cuatro criterios para que la descripción del riesgo y su clasificación sea de corrupción.</t>
  </si>
  <si>
    <t>S</t>
  </si>
  <si>
    <t>los controles están presentes el instructivo para el manejo y declaración de posibles casos de conflicto de intereses en la entidad: INS-GH-004 version 01 del 05/08/2022</t>
  </si>
  <si>
    <t xml:space="preserve">Conforme a lo establecido en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dio  cumplimiento de forma adecuada a los pasos establecidos en el numeral  3.2.2 valoración de controles - diseño de controles. </t>
  </si>
  <si>
    <t xml:space="preserve">Una vez se presente declaratoria de conflicto de interés documentarlo. Continuar con la aplicabilidad del control </t>
  </si>
  <si>
    <t xml:space="preserve">Prevalecer el interés particular en vez del común en una situación determinada </t>
  </si>
  <si>
    <t xml:space="preserve">Socialización del conflicto de interés </t>
  </si>
  <si>
    <t>Actas de reunión, formatos de declaración, matriz seguimiento</t>
  </si>
  <si>
    <t>Se evidencio la socialización de 50 personas sobre el tema de valores principios y declaración de conflicto de intereses</t>
  </si>
  <si>
    <t xml:space="preserve">Si bien es cierto las causas generadoras del riesgo  se encuentran relacionadas en la herramienta DOFA, no se encuentra descrita la estrategia, que ataca la causa generadora del riesgo, por lo que se concluye que no se da aplicabilidad efectiva a la herramienta.  </t>
  </si>
  <si>
    <t xml:space="preserve">Se reitera verificar, las causas generadoras del riesgo y dar manejo efectivo a la herramienta DOFA, toda vez que la actividad de control no se encuentra identificada en la herramienta y asociar la estrategia en la DOFA. Por otra parte, se recomienda dar claridad frente a la periodicidad y cantidad de actos administrativos y fortalecer el control con las evidencias. 
Se exhorta a los líderes de proceso a realizar la revisión de las observaciones de la oficina de control Interno y fortalecer los controles y herramientas de la identificación en pro del mejoramiento continuo.    
 </t>
  </si>
  <si>
    <t xml:space="preserve">Convoca a comité extraordinario de riesgo para tratar los casos detectados </t>
  </si>
  <si>
    <t xml:space="preserve">PROCESO: GESTIÓN DE HACIENDA PÚBLICA  
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</si>
  <si>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Posibilidad de recibir o solicitar cualquier dadiva para modificar y/o alterar los datos existentes en los distintos sistemas de información</t>
  </si>
  <si>
    <t>Falta de capacidad de liderazgo</t>
  </si>
  <si>
    <t>Casi Seguro</t>
  </si>
  <si>
    <t>EVITAR EL RIESGO</t>
  </si>
  <si>
    <t>D1,2,4,6, O3,4,5 Cada Director de la secretaria de Hacienda convoca mensualmente a su equipo de trabajo para revisar y hacer seguimiento a los planes de acción y demás planes estratégicos, Revisando las metas proyectas y su ejecución.</t>
  </si>
  <si>
    <t>Acta y registro de asistencia ( puede ser pantallazos o planilla física de asistencia de videoconferencias virtuales)</t>
  </si>
  <si>
    <t>Cada Director de las diferentes dependencias de la Secretaria de Hacienda</t>
  </si>
  <si>
    <t xml:space="preserve">Bimestralmente </t>
  </si>
  <si>
    <t>Actividades ejecutadas/ Actividades programadas*100</t>
  </si>
  <si>
    <r>
      <t xml:space="preserve">De acuerdo a lo previsto durante el monitoreo y revisión del Mapa de riesgos de la Secretaria de Hacienda, se realizo la siguiente AUTOEVALUCION: para esta actividad de control, y durante los bimestre septiembre- octubre y noviembre y diciembre:            
</t>
    </r>
    <r>
      <rPr>
        <u/>
        <sz val="11"/>
        <rFont val="Arial"/>
        <family val="2"/>
      </rPr>
      <t>La Dirección de rentas</t>
    </r>
    <r>
      <rPr>
        <sz val="11"/>
        <rFont val="Arial"/>
        <family val="2"/>
      </rPr>
      <t xml:space="preserve">, realizó reunión mediante plataforma MEET, la revisión de planes y programas de l vigencia 2022, soportada mediante Acta N° 009 del   30  septiembre de 2022 y el 28 de octubre mediante Acta N° 010 28 octubre de 2022.
Contabilidad: realizó revisión y seguimiento a los planes de Acción,  Planes Estratégicos y/o Plan de Trabajo de la vigencia 2022  junto con los Servidores Públicos de la Dirección de Contabilidad mediante reuniones de Comité Técnico los días: 19 de septiembre,  donde se socializó los avances de cada una de las metas, actividades y procesos que tienen asignados los funcionarios en el Plan de Trabajo de la vigencia 2022 y que han realizado durante el mes de septiembre de 2022 y el día 5 de octubre del 2022, evidenciándose las Actas y planillas de asistencia acta N° 011 y Acta N° 012.                                                                                                                                                                                                                  *Se 
</t>
    </r>
    <r>
      <rPr>
        <u/>
        <sz val="11"/>
        <rFont val="Arial"/>
        <family val="2"/>
      </rPr>
      <t>Presupuesto:</t>
    </r>
    <r>
      <rPr>
        <sz val="11"/>
        <rFont val="Arial"/>
        <family val="2"/>
      </rPr>
      <t xml:space="preserve"> realizó Comité Técnico los días 28-Septiembre y 28 -octubre /2022 a través de plataforma meet.  Evidencias:  Acta N. 009 28/09/2022 y Acta N.  010 28/10/2022.
Tesorería: realizó mesa de trabajo el día 11 de octubre de 2022 por parte de la dirección de Tesorería (REUNIÓN SOCIALIZACIÓN GRUPO DE TRABAJO DIRECCIÓN DE TESORERÍA- COBRO COACTIVO) - Acta No 9, adicionalmente se realizó mesa de trabajo el día 27 de agosto  de 2022 por parte de la dirección de Tesorería (REUNIÓN SOCIALIZACIÓN PLANES DE MEJORAMIENTO-DIRECCIÓN DE TESORERÍA  )  - Acta No 10
Se realizó mesa de trabajo el día 31 de agosto  de 2022 por parte de la dirección de Tesorería (REUNIÓN SOCIALIZACIÓN CÓDIGO DE INTEGRIDAD Y BUEN GOBIERNO   )  - Acta No 11. para el ultimo bimestre se evidenció que la Dirección de contabilidad ,  realizo revisión y seguimiento a los Planes de Acción,  Planes Estratégicos y/o Plan de Trabajo de la vigencia 2022,  el día 29 de noviembre  y se socializó los avances de cada una de las metas, actividades y procesos que tienen asignados los funcionarios en el Plan de Trabajo de la vigencia 2022 y también se expuso los avances saneamiento contable y plan de trabajo que se han realizado durante el mes de noviembre de 2022, realizó reunión el día 12 de diciembre para la socialización del instructivo N° 002 para la realización del cierre fiscal del 2022 , soportadas mediante las Actas y planillas de asistencia ;Acta N° 013 Y 015.                                                                                                                                                                                                                                                                                                                                      
la Dirección de tesorería, realizó mesa de trabajo  (MESA DE TRABAJO PLAN DE ACCIÓN AUDITORIA INTERNA PROCESO DE GESTIÓN DE HACIENDA PUBLICA – OPORTUNIDAD DE MEJORA NUMERAL 7.5 INFORMACIÓN DOCUMENTADA DIRECCIÓN DE TESORERÍA- COBRO COACTIVO)  el día ya 10 de noviembre de 2022 por parte de la dirección de Tesorería  - Acta No 12 y adicionalmente realizó mesa de trabajo (REUNIÓN PLAN DE ACCIÓN CONCILIACIONES CUENTAS BANCARIAS   -DIRECCIÓN DE TESORERÍA)  - Acta No 13       
 por parte de la Dirección de Rentas, se realizo reunión de revisión y seguimiento a planes y programas de l vigencia 2022 los días 29 de noviembre del 2022 soportada mediante Acta N| 013 y el día 19 de diciembre  acta N° 0014
presupuesto: realizó Comité Técnico los días 30-Noviembre y 20 -Diciembre /2022 a través de plataforma meet.  Evidencias:  Acta N. 011 30/11/2022 y Acta N.  012 20/12/2022.                                                                                                                                                                                                                                                                                                                                                                          
                                                          </t>
    </r>
    <r>
      <rPr>
        <b/>
        <sz val="12"/>
        <rFont val="Arial"/>
        <family val="2"/>
      </rPr>
      <t/>
    </r>
  </si>
  <si>
    <r>
      <rPr>
        <b/>
        <sz val="12"/>
        <rFont val="Arial"/>
        <family val="2"/>
      </rPr>
      <t>Indicador de eficacia</t>
    </r>
    <r>
      <rPr>
        <sz val="12"/>
        <rFont val="Arial"/>
        <family val="2"/>
      </rPr>
      <t xml:space="preserve">  = 100%                         
</t>
    </r>
    <r>
      <rPr>
        <b/>
        <sz val="12"/>
        <rFont val="Arial"/>
        <family val="2"/>
      </rPr>
      <t>Indicador de efectividad:</t>
    </r>
    <r>
      <rPr>
        <sz val="12"/>
        <rFont val="Arial"/>
        <family val="2"/>
      </rPr>
      <t xml:space="preserve">    
Durante el periodo evaluado no se materializó el riesgo, por lo tanto las acciones formuladas para  fortalecer los controles fueron efectivas</t>
    </r>
  </si>
  <si>
    <t xml:space="preserve">La acciones formuladas para fortalecer los controles y prevenir la materialización del riesgo en el SEGUNDO cuatrimestre del año 2022 se encuentran ejecutadas  al 100%. </t>
  </si>
  <si>
    <t>El comité de Riesgos del proceso esta creado a través de la Resolución No. 1030-07-0152 de abril 12 de 2019. Y se realizo modificacion con Resolución 0389 del 26 de octubre 2021.</t>
  </si>
  <si>
    <t>Las actividades de control se encuentran establecidas mediante el uso adecuado de la herramienta DOFA , y están atacando las causas identificadas como generadoras del riesgo.</t>
  </si>
  <si>
    <t>SEGUIMIENTO DESPACHO SECRETARIA DE HACIENDA BIMESTRE 05 2022, evidenciado mediante Acta N° 6 del 26 de octubre del 2022.
SEGUIMIENTO DESPACHO SECRETARIA DE HACIENDA BIMESTRE 06 2022, evidenciado mediante Acta N° 07 del 5 de diciembre del 2022</t>
  </si>
  <si>
    <t>No aplica porque durante el periodo evaluado no se materializo el riesgo.</t>
  </si>
  <si>
    <t>Posibilidad de recibir o solicitar cualquier dadiva para modificar y/o alterar los datos existentes en los distintos sistemas de información.</t>
  </si>
  <si>
    <t>El riesgo se encuentra bien clasificado.</t>
  </si>
  <si>
    <t xml:space="preserve">Se encuentra valorada adecuadamente la solidez del conjunto de controles, por lo tanto esta bien establecida la zona del riesgo. residual. </t>
  </si>
  <si>
    <t>Se verificó que los controles están presentes en la política operativa del proceso.</t>
  </si>
  <si>
    <t>El control se encuentra bien diseñado, se aplica y es efectivo,  contribuyendo al  cumplimiento del objetivo del proceso y evitando la materialización del riesgo. 
Por lo anterior se concluye que los controles están presentes y funcionando.</t>
  </si>
  <si>
    <t xml:space="preserve">Se reitera que la acción de contingencia no es responsabilidad del Jefe de Control disciplinario Interno, lo inicial es el líder del proceso quien se da cuenta de esta acción y debe remitir a una segunda instancia que es el jefe disciplinario  por lo tanto una vez se presente o materialice el riesgo, es competencia y responsabilidad del director de la dependencia de remitir el proceso a las instancias necesarias.  por lo anterior, se debe ajustar y cambiar el responsable de la acción. 
</t>
  </si>
  <si>
    <t xml:space="preserve">Falta de ética profesional y compromiso en el desarrollo de las actividades del procesos </t>
  </si>
  <si>
    <t xml:space="preserve">D1,2,4,6, O3,4,5,7  Cada Director de las diferentes dependencias de la Secretaria de Hacienda se encarga de programar cada (4)cuatro meses una capacitación al personal, Con el fin de fortalecer los valores y principios éticos del servidor público. Esta actividad control se realizará mediante actividades pedagógicos y lúdicos sensibilizando a los funcionarios en principios, ética y valores Institucionales. Aplicación del Código de Integridad y buen Gobierno, para la satisfacción de clientes y grupos de valor,  
</t>
  </si>
  <si>
    <t>Registro de asistencia ( puede ser pantallazos o planilla física de asistencia de videoconferencias virtuales)</t>
  </si>
  <si>
    <t xml:space="preserve">cada cuatro Meses </t>
  </si>
  <si>
    <t xml:space="preserve">* De acuerdo a lo previsto durante el monitoreo y revisión del Mapa de riesgos de la Secretaria de Hacienda, se realizo la siguiente AUTOEVALUCION: 
La Dirección de Rentas: el 30 de septiembre  de 2022,  realizó socialización de los valores del servidor público de acuerdo a lo establecido en el código de integridad y buen Gobierno. memorando 1340-051761 del 27 de septiembre de 2022. se adjunta registro fotográfico, el 28 de octubre de 2022, se realizó socialización de los valores del servidor público de acuerdo a lo establecido en el código de integridad y buen Gobierno. memorando 1340-058710 del 27 de octubre de 2022. se adjunta registro fotográfico.
La Dirección de Contabilidad : realizó Capacitación y/o Socialización sobre "Sensibilización en Principios, Ética y Valores Institucionales Aplicando el Código de Integridad y Buen Gobierno", en el mes de noviembre de 2022.         
La Dirección de Tesorería realizo sensibilización al personal tanto de Planta como Contratistas a través de material didáctico de los valores del funcionario público actividad realizada el 31 de agosto, soportado mediante material didáctico, registro fotográfico y actas de compromiso por parte de los funcionarios)
por otra parte, la dirección de contabilidad: el 29 de noviembre de 2022, La Dirección de Contabilidad con el fin de fortalecer  los Valores y Principios Éticos del Servidor Público realizó la Capacitación al personal de Planta  sobre "Sensibilización en Principios, Ética, Valores Institucionales Aplicando el Código de Integridad y Buen Gobierno", se evidenció Acta N° 0014 del 26/11/2022. La Dirección de Tesorería realizó sensibilización al personal tanto de Planta como Contratistas a través de material didáctico de los valores del funcionario público actividad realizada el 31 de agosto, sobre los Valores y Principio Éticos del Servidor Público, soportada con material didáctico, registro fotográfico y actas de compromiso por parte de los funcionarios.  La dirección de rentas, efectuó socialización  de los valores y código de integridad el  29/11/2022, soportado con memorando 1340-058710 del 27 de octubre de 2022. se adjunta registro fotográfico. el 19 de diciembre de 2022, se realizó socialización de los valores del servidor público de acuerdo a lo establecido en el código de integridad y buen Gobierno. memorando 1340-068299 del 15 de diciembre de 2022.   la dirección de presupuesto realizó la actividad - "Sensibilización principios, ética y valores Institucionales Aplicación del Código de Integridad y buen Gobierno", se llevó a cabo en el punto 5 del orden de día del Comité Técnico que se llevó acabo el  20/12/2022, soportado mediante ACTA  012                              </t>
  </si>
  <si>
    <t>D1,2,3,4,6,7,8 A1  Al Iniciar la investigación disciplinaria, fiscal o remitir a las instancias correspondientes para el proceso penal</t>
  </si>
  <si>
    <t>Comunicación iniciando o remitiendo investigación.</t>
  </si>
  <si>
    <t>Jefe de Control Disciplinario Interno</t>
  </si>
  <si>
    <t xml:space="preserve">Una semana una vez el Riesgo se materialice </t>
  </si>
  <si>
    <t>NO SE MATERIALIZO EL RIESGO</t>
  </si>
  <si>
    <t>Posibilidad de recibir o solicitar cualquier dadiva para omitir requisitos en el desarrollo de los trámites y servicios del proceso de gestión de Hacienda Pública</t>
  </si>
  <si>
    <t>Falta de información clara y debilidad en canales de acceso a la publicidad de las condiciones del trámite</t>
  </si>
  <si>
    <t>D 1,2,4,6,7,8 O 1,2,3,4,6,7 El director de Rentas y Tesorería anualmente actualizará los trámites , teniendo en cuenta la normatividad vigente y los requisitos requeridos.</t>
  </si>
  <si>
    <t xml:space="preserve">Memorando remisorio a la dirección de Fortalecimiento Institucional para la actualización de los trámites, </t>
  </si>
  <si>
    <t>correspondientes para el proceso penal.</t>
  </si>
  <si>
    <t>Anualmente</t>
  </si>
  <si>
    <t>* De acuerdo a lo previsto durante el monitoreo y revisión del Mapa de riesgos de la Secretaria de Hacienda, se realizo la siguiente AUTOEVALUCION: 
La Dirección de renta realizó seguimiento al trámite de la facturación del Impuesto Predial Unificado, se remite mediante memorando 1340-2021-014407 del 25 de febrero de 2022, a la Dirección de Fortalecimiento Institucional. la dirección de tesorería mediante el memorando 40327 del 04 de agosto de 2022 a la secretaria de Tics solicita la actualización de la firma digital del nuevo director el doctor Luis Gabriel Ricaurte para la generación de paz y salvo del impuesto predial, resoluciones de acuerdo de pago de impuesto predial e industrial y comercio para masivos., se evidenció memorando y respuesta de la Secretaría de las Tic memorando  N° 40940,</t>
  </si>
  <si>
    <t xml:space="preserve">La acción  formulada para fortalecer los controles y prevenir la materialización del riesgo en el segundo cuatrimestre del año 2022 se encuentra ejecutada  en el 100%. </t>
  </si>
  <si>
    <t xml:space="preserve">Falta de controles de la gestión de trámites </t>
  </si>
  <si>
    <t>D 1,2,4,6,7,8,10 O 1,2,3,4,6,7 La Dirección de Tesorería Cuatrimestralmente a través de la profesional de acuerdos de pago, verificará los acuerdos de pago de tránsito, impuesto PREDIAL e ICA cumplan con los requisitos de aprobación establecidos en los decretos. lo anterior se realizará semanalmente a través de muestreos aleatorios y espontáneos revisando los requisitos exigidos del trámite con lo señalado en la hoja de vida del mismo.</t>
  </si>
  <si>
    <t xml:space="preserve"> informe.</t>
  </si>
  <si>
    <t xml:space="preserve">Dirección  Tesorería </t>
  </si>
  <si>
    <t>Cuatrimestrales</t>
  </si>
  <si>
    <t>* De acuerdo a lo previsto durante el monitoreo y revisión del Mapa de riesgos de la Secretaria de Hacienda, se realizo la siguiente AUTOEVALUCION:
RENTAS: 
Realizó seguimiento al trámite de la facturación del Impuesto Predial Unificado, se remite mediante memorando 1340-2021-014407 del 25 de febrero de 2022, a la Dirección de Fortalecimiento Institucional.
TESORERIA:
Mediante el memorando 40327 del 04 de agosto de 2022 a la secretaria de Tics solicita la actualización de la firma digital del nuevo director el doctor Luis Gabriel Ricaurte para la generación de paz y salvo del impuesto predial, resoluciones de acuerdo de pago de impuesto predial e industrial y comercio para masivos. Se evidenció respuesta por parte de la Secretaria de las Tic Memorando No. 40940. 
Para el 6 bimestre:  la dirección de tesorería mediante el memorando 40327 del 04 de agosto de 2022 a la secretaria de Tics solicita la actualización de la firma digital del nuevo director el doctor Luis Gabriel Ricaurte para la generación de paz y salvo del impuesto predial, resoluciones de acuerdo de pago de impuesto predial e industrial y comercio para masivos.
la dirección de Rentas, realizó seguimiento al trámite de la facturación del Impuesto Predial Unificado, se remite mediante memorando 1340-2021-014407 del 25 de febrero de 2022, a la Dirección de Fortalecimiento Institucional.</t>
  </si>
  <si>
    <t xml:space="preserve">PROCESO: GESTION SOCIAL Y COMUNITARIA 
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</si>
  <si>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POSIBILIDAD DE RECIBIR O SOLICITAR  DADIVAS A NOMBRE PROPIO O DE TERCEROS PARA OTORGAR BENEFICIOS SIN EL PLENO CUMPLIMIENTO DE LOS REQUISITOS</t>
  </si>
  <si>
    <t>Desconocimiento de la informacion y/o requisitos previos para acceder a las ayudas o beneficios brindados a la comunidad.</t>
  </si>
  <si>
    <t>F4. A3  Socializar al interior de la secretaría  la estrategía IEC con el fin de dar a conocer la oferta institucional   y como acceder a los beneficios que se ofrecen.</t>
  </si>
  <si>
    <t xml:space="preserve"> Memorandos y/o circular interna, piezas graficas y correos electronicos.</t>
  </si>
  <si>
    <t>Secretario (a) y Directoras</t>
  </si>
  <si>
    <t>Semestralmente</t>
  </si>
  <si>
    <t xml:space="preserve">Se evidenció piezas graficas sobre las diferentes ofertas institucional de los diferentes programas de la Secretaría de Desarrollo Social Comunitario que permiten llegar al ciudadano de manera eficaz, lo anterior dando cumplimiento a la estrategia IEC (Instruir, enseñar y comunicar). entre ellas esta: beneficiarios familias en acción, en ibague florece la vida, entrega de incentivos, circuito social comunitario. </t>
  </si>
  <si>
    <t>Se evidencia que el comité de riesgos de la secretaria de Desarrollo Social y Comunitario fue creado medianteResolucion No. 21000020 del 20 de agosto del 2020.</t>
  </si>
  <si>
    <t xml:space="preserve">La Oficina de Control Interno constata que las de las actividades de control se encuentran establecidas mediante el  uso adecuado de la  herramienta DOFA y están  atacando las  causas generadoras del riesgo. Los demás criterios del numeral 8 de la política no se evaluaron porque NO aplican   para  este riesgo como lo indica la Guía para la Administración del Riesgo y el Diseño de Controles en Entidades Públicas Versión 4. No obstante, al realizar la revisión de la herramioenta DOFA la estrategia se encuentra descrita de forma diferente, lo que hace necesario realizar el ajuste a esta actividad. </t>
  </si>
  <si>
    <t>Se evidenció realización de Reunión de seguimiento y monitoreo de los mapas de riesgos del proceso.
Septiembre- Octubre: Realizadas el día 2 de noviembre del 2022 , mediante Acta N° 16 
Noviembre- Diciembre: Realizada el  día 30 de diciembre del 2022, mediante Acta N° 18</t>
  </si>
  <si>
    <t xml:space="preserve">No aplica por que el riesgo no se materializó durante el periodo evaluado. </t>
  </si>
  <si>
    <t>Se encuentra bien evaluada la solidez del conjunto de controles, por lo tanto, está bien establecida la zona del riesgo; pero los controles formulados, aunque cumplen los criterios de diseño del control, corresponden a acciones no ha controles porque no están diseñados para: Comparar, cotejar o verificar.</t>
  </si>
  <si>
    <t>Se verificó que los controles están presentes en la política operativa del proceso (véase caracterización del proceso); En Manuales. Cumple los criterios para diseñar un control, no está documentado   para    validar, verificar, cotejar o comparar, concluyendo que lo diseñado no es un control, es una acción.</t>
  </si>
  <si>
    <t xml:space="preserve">Mantener la cultura de aplicación del control, sin embargo, si se generan  cambios en el contexto estratégico del proceso (factores internos y externos),  se recomienda analizar si se continúan aplicando  el mismo control. Ajustar la estrategia descrita en la herramienta DOFA, al mapa de riesgos, teniendo en cuenta que cada cambio o actualización debe quedar totalmente ajustado al mapa de riesgos. 
</t>
  </si>
  <si>
    <t xml:space="preserve">Incremento de la demanda y/o  poblacion objeto de cada uno de los programas. </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</si>
  <si>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</si>
  <si>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Actas de reunión y planillas de asistencia</t>
  </si>
  <si>
    <t>Directores de la secretaría de desarrollo social comunitario</t>
  </si>
  <si>
    <t>Trimestralmente</t>
  </si>
  <si>
    <t xml:space="preserve">Se evidenció Acta No. 5 del 14 de septiembre de 2022, Entrega ayudas técnicas por parte de la dirección de etnias, Acta No.3 del 12 de octubre de 2022, Reunión Corporación Jardín de los Abuelos,  Acta No.5 del 13 de octubre de 2022 Consejo Municipal de Adulto Mayor, Acta No. 7 del 24 de octubre de 2022, Jornada de atención habitante de calle liderado por la dirección de mujer y de etnias, Acta 21 del 24 noviembre  de 2022, Conmemoración del día de no violencia contra la mujer en el marco de los 16 días de altivismo y Acta 22 del 15 de diciembre  de 2022, Entrega de ayudas de inmdiates a la población victima del comflicto y otros grupos poblacionales.  </t>
  </si>
  <si>
    <t xml:space="preserve">Desconocimiento del codigo de integridad y buen gobierno </t>
  </si>
  <si>
    <t>F 3,4. A 3 Realizar socializaciones y capacitaciones semestralmente al personal adscrito a la Secretaría que permitan conocer  la actualización de los procedimientos y procesos establecidos para la entrega de ayudas así como también, el pleno conocimiento del código de integridad y buen gobierno de la entidad.</t>
  </si>
  <si>
    <t xml:space="preserve">Memorando, Correos electronicos, planillas de asistencia y circulares </t>
  </si>
  <si>
    <t>Secretaria (a)</t>
  </si>
  <si>
    <t xml:space="preserve">Se evidenció,  la realización de comité técnico para la socialización del documento de plan de trabajo social comunitario a los directivos y referentes de los programas de la secretaría de desarrollo social comunitario, soportada mediante Acta No. 13 del 19 de octubre de 2022, adicionalmente se evidenció, la realización de la revisión de tareas pendientes proceso gestión social y comunitaria y asignación de tareas a los funcionarios de planta vigencia  para la vigencia 2023, soportada mediante Acta No. 17 del 30 de diciembre </t>
  </si>
  <si>
    <t>Actas, Informes y Memorandos</t>
  </si>
  <si>
    <t>Cada vez que se requiera</t>
  </si>
  <si>
    <t xml:space="preserve">No se materilizó el riesgo </t>
  </si>
  <si>
    <t xml:space="preserve">PROCESO: GESTIÓN DEL TRÁNSITO Y LA MOVILIDAD
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t>
  </si>
  <si>
    <t xml:space="preserve">Posibilidad de solicitar y/o recibir dádivas para  retardar, agilizar u omitir un trámite o servicio en beneficio propio o de un tercero </t>
  </si>
  <si>
    <t>fallas en la cultura de la probidad (honradez)</t>
  </si>
  <si>
    <t>Probable</t>
  </si>
  <si>
    <t xml:space="preserve">Catastrófico </t>
  </si>
  <si>
    <t xml:space="preserve">EXTREMO </t>
  </si>
  <si>
    <t>D12 O4 Definir un plan de socialización y capacitación del código de integridad y buen gobierno para funcionarios de planta y contrato.</t>
  </si>
  <si>
    <t>Capacitaciones</t>
  </si>
  <si>
    <t>Secretario y directores</t>
  </si>
  <si>
    <t>1 vez al año</t>
  </si>
  <si>
    <t xml:space="preserve">Indicador de eficacia: 
Índice de cumplimiento = (Actividades ejecutadas /Actividades programadas)*100.    
</t>
  </si>
  <si>
    <t>No se obtuvo respuesta por parte de la secretaria encargada, para realizar la capacitación; se espera programar dicha capacitación en el primer trimestre del año 2023</t>
  </si>
  <si>
    <t xml:space="preserve">Durante el periodo evaluado las actividades programadas a realizar para fortalecer el control diseñado para prevenir la materialización del riesgo se encuentran ejecutadas en el 0% </t>
  </si>
  <si>
    <t>Mediante Resolución 2400- 000128 del 02 de marzo del 2022, por medio del cual se implementa actualización del comité de riesgos.</t>
  </si>
  <si>
    <t>La Oficina de Control Interno constata que las de las actividades de control se encuentran establecidas mediante el  uso adecuado de la  herramienta DOFA y el anexo 3, toda vez que este se encuentra adherido  a riesgos de corrupción asociados con tramites,  están  atacando   las  causas generadoras del riesgo. Los demás criterios del numeral 8 de la política no se evaluaron porque NO aplican   para  este riesgo como lo indica la Guía para la Administración del Riesgo y el Diseño de Controles en Entidades Públicas Versión 4., por lo tanto se uso efectivamente la herramienta del FORMATO: PRIORIZACIÓN DE CAUSAS DE  RIESGOS DE CORRUPCIÓN ASOCIADOS A TRÁMITES</t>
  </si>
  <si>
    <t xml:space="preserve">Se evidenció realización de COMITÉ TECNICO
Monitoreo Mapas de Riego de Corrupción y de Gestión de la Secretaría de Movilidad
Septiembre - octubre: realizada el 30 de noviembre del 2022
Noviembre - diciembre: no se evidenció  Monitoreo Mapas de Riego de Corrupción </t>
  </si>
  <si>
    <t xml:space="preserve">No se encuentran inmersos el los procedimientos ni manuales asociados al proceso </t>
  </si>
  <si>
    <t>El control cumple los criterios, pero no es coherente para atacar la causa generadora del riesgo,.</t>
  </si>
  <si>
    <t xml:space="preserve">Se recomienda, realizar estudio y análisis de la actividad de control, teniendo en cuenta que este no se cumplió durante la vigencia evaluada. 
Adicionalmente, se reitera la necesidad de que se designe un funcionario de planta, responsable de la entrega total de las evidencias de la ejecución de las actividades de los controles y definir un plan de contingencia en el evento de que este, se ausente, que pueda efectuar la evaluación junto con la Oficina de control Interno, la validación de los soportes evidencias de la realización de las actividades y controles. Por otra parte los controles deben estar documentados en los procedimientos , manuales o guías del proceso. 
Se recomienda, que las actividades de control Vs la ejecución y evidencias sea coherentes y que se realice análisis de causas del incumplimiento de las estrategias definidas en el DOFA, toda vez que no se cumplieron a cabalidad.
Las Acta de Monitoreo de riesgos deben estar enumeradas en consecutivo., las actas de monitoreo son bimensuales, por lo tanto se reitera la imprtancia de allegar los soportes evidencias que sean coherentes. 
Revisar y actualizar el mapa de riesgos, teniendo en cuenta las observaciones realizadas por la Oficina de Control Interno y hacer un buen uso de  la metodología establecida en la guía de riesgos para la priorización de las causas.
</t>
  </si>
  <si>
    <t>Dificultad para la ejecución de trámite soportados con el uso de herramientas tecnológicas que previenen las acciones presenciales</t>
  </si>
  <si>
    <t>F4A8 Incrementar al 20% los tramites totalmente en línea</t>
  </si>
  <si>
    <t xml:space="preserve">Desarrollo trámites en línea </t>
  </si>
  <si>
    <t xml:space="preserve">Indicador de eficacia: 
índice de cumplimiento = (Actividades ejecutadas /Actividades programadas)*100.    
</t>
  </si>
  <si>
    <t>Se evidenció,  que mediante la pagina Administrador organismos de transito, desde el  29 de noviembre de 2022, se incluyeron los tramites de RNA (registro nacional del automotor) y RNC (registro nacional del conductor) en la página de la Alcaldía Municipal de Ibagué, donde el usuario puede solicitar la cita, según el trámite que requiera, lo que indica que se tienen ofertado todos los trámites en línea de la Secretaria de Movilidad, a disposición de toda la ciudadanía. (trámite RNA, Inmovilizados, RUNT y Trámites RNC)</t>
  </si>
  <si>
    <t>La Oficina de Control Interno constata que las de las actividades de control  se encuentran establecidas mediante el  uso adecuado de la  herramienta DOFA y están  atacando   las  causas generadoras del riesgo. en cuanto a los demás criterios del numeral 8 de la política  se evaluaron  el anexo N° 3 toda vez que el riesgo está asociado a tramites, y verificando la priorización de causas de riesgos de corrupción de tramites, se evidenció que  se utilizo la herramienta adecuadamente.  por lo cual,  se dio manejo a lo que indica la Guía para la Administración del Riesgo y el Diseño de Controles en Entidades Públicas Versión 4. por lo tanto se uso efectivamente la herramienta del FORMATO: PRIORIZACIÓN DE CAUSAS DE  RIESGOS DE CORRUPCIÓN ASOCIADOS A TRÁMITES</t>
  </si>
  <si>
    <t xml:space="preserve">El control cumple los criterios, pero no es coherente para atacar la causa generadora del riesgo, en razón a que el control indicado seria los que se  encuentra establecido en la hoja de vida de los trámites propensos a riesgos de corrupción, asociados a los criterios establecidos  y validados por quien emite  la respuesta al requerimiento del ciudadano.  </t>
  </si>
  <si>
    <t>Falta de mecanismos de control sobre los tramitadores que orientan al cliente y saturan las oficinas</t>
  </si>
  <si>
    <t>F1 F4 A4 A7Mesas de trabajo con tramitadores para mitigar el impacto negativo que pueden producir en los procesos de la Secretaría.</t>
  </si>
  <si>
    <t>Actas</t>
  </si>
  <si>
    <t>Secretario y Directores</t>
  </si>
  <si>
    <t xml:space="preserve">En el mes de octubre, se llevaron a cabo jornadas adicionales de atención a la ciudadanía los días 8, 14 y 22 del presente mes para la realización de todos los trámites que se ofertan desde la Secretaria de Movilidad. De esta manera, se logró avanzar en respuestas de solicitudes presentadas por los usuarios, optimizando estos procesos. El 19 y 26 de noviembre se realizaron jornadas adicionales de atención a los usuarios, para llevar a cabo los tramites respectivos que se ofertan desde la Secretaria de Movilidad. Logrando una jornada a satisfacción, en la evacuación de trámites. sin embargo a pesar de que se efectuó actividades. no se evidencio mesas de trabajo con los funcionarios ni actas frente a la mitigación  del impacto negativo </t>
  </si>
  <si>
    <t xml:space="preserve">Durante el periodo evaluado las actividades programadas a realizar para fortalecer el control diseñado para prevenir la materialización del riesgo se encuentran ejecutadas en el 0%. </t>
  </si>
  <si>
    <t>La Oficina de Control Interno constata que las de las actividades de control  se encuentran establecidas mediante el  uso adecuado de la  herramienta DOFA y están  atacando   las  causas generadoras del riesgo. en cuanto a los demás criterios del numeral 8 de la política  se evaluaron  el anexo N° 3 toda vez que el riesgo está asociado a tramites, y verificando la priorización de causas de riesgos de corrupción de tramites, se evidenció que  se utilizo la herramienta adecuadamente.  por lo cual,  se dio manejo a lo que indica la Guía para la Administración del Riesgo y el Diseño de Controles en Entidades Públicas Versión 4. por lo tanto  se uso efectivamente la herramienta del FORMATO: PRIORIZACIÓN DE CAUSAS DE  RIESGOS DE CORRUPCIÓN ASOCIADOS A TRÁMITES</t>
  </si>
  <si>
    <t xml:space="preserve">El control cumple los criterios, pero no es coherente para atacar la causa generadora del riesgo, teniendo en cuenta la complejidad del proceso y los cambios tecnológico y de tramites que se realizan con el uso de las plataformas tecnológicas. </t>
  </si>
  <si>
    <t>D12 A4A5Denuncias y apertura de procesos según el caso</t>
  </si>
  <si>
    <t xml:space="preserve">Procesos Instaurados </t>
  </si>
  <si>
    <t>Se evidenció, Se presenta denuncia instaurada por un ciudadano mediante correo electrónico, el día 22 de noviembre de 2022, 16:17, donde se remite a través de correo electrónico a  JURIDICOS DE TRANSITO &lt;juridicamovilidad@ibague.gov.co&gt; 22 de noviembre de 2022, 16:54</t>
  </si>
  <si>
    <t xml:space="preserve">Se materializó el riesgo  y fue remitido a las dependencias pertinentes de realizar las gestiones disciplinarias. </t>
  </si>
  <si>
    <t>El control cumple los criterios, pero no es coherente para atacar la causa generadora del riesgo, toda vez que este ya se materializó.</t>
  </si>
  <si>
    <t xml:space="preserve">PROCESO:  GESTIÓN DEL DESARROLLO ECONÓMICO Y LA COMPETITIVIDAD.
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
</t>
  </si>
  <si>
    <t>PROBABILIDAD QUE SE GENERE TRAFICO DE INFLUENCIA PARA SELECCIÓN DE BENEFICIARIOS QUE NO CUMPLAN LOS REQUISITOS ESTABLECIDOS</t>
  </si>
  <si>
    <t>FALTA DE CONOCIMIENTO Y RESITENCIA AL CAMBIO POR PARTE DE LOS FUNCIONARIOS</t>
  </si>
  <si>
    <t>PROBABLE</t>
  </si>
  <si>
    <t>MAYOR</t>
  </si>
  <si>
    <t>REDUCIR</t>
  </si>
  <si>
    <t>D2-O9: PROCESOS DE CONVOCATORIA PUBLICA TRANSPARENTE Y/O  POR SOLICITUD DE LAS PARTES INTERESADAS POR MEDIO DE LOS CUALES, SE LE GARANTICE A LA COMUNIDAD TOTAL EQUIDAD EN CUANTO A LA SELECCIÓN DE BENEFICIARIOS.</t>
  </si>
  <si>
    <t>Acta de reunión,  lista de asistencia, registro fotográfico y/o piezas de convocatoria y/o solicitud de las partes interesadas</t>
  </si>
  <si>
    <t>Secretario Desarrollo económico y Secretario de agricultura y desarrollo rural</t>
  </si>
  <si>
    <t xml:space="preserve">Cada vez que se realice selección de beneficiarios. </t>
  </si>
  <si>
    <r>
      <t xml:space="preserve">Se evidencia Acta de reunión, lista de asistencia, registro fotográfico.
</t>
    </r>
    <r>
      <rPr>
        <u/>
        <sz val="10"/>
        <color theme="1"/>
        <rFont val="Arial"/>
        <family val="2"/>
      </rPr>
      <t>Octubre</t>
    </r>
    <r>
      <rPr>
        <sz val="10"/>
        <color theme="1"/>
        <rFont val="Arial"/>
        <family val="2"/>
      </rPr>
      <t xml:space="preserve">:  1.Feria Microempresarial, Banner endulza a Ibagué en sus 472 años octubre 6.
2.Evento Mercados campesinos.
</t>
    </r>
    <r>
      <rPr>
        <u/>
        <sz val="10"/>
        <color theme="1"/>
        <rFont val="Arial"/>
        <family val="2"/>
      </rPr>
      <t>Noviembre</t>
    </r>
    <r>
      <rPr>
        <sz val="10"/>
        <color theme="1"/>
        <rFont val="Arial"/>
        <family val="2"/>
      </rPr>
      <t>:Feria Gastronómica El Salado, noviembre 13, Café Festival 5 al 6 de noviembre.</t>
    </r>
  </si>
  <si>
    <t>RESOLUCION 109008 DEL 13 MARZO DEL 2019</t>
  </si>
  <si>
    <t>a) No Aplica. 
B) No Aplica.
C)Si se hizo uso   de la Matriz Dofa en aplicación del anexo 5 de la guía
D) No aplica.</t>
  </si>
  <si>
    <r>
      <t xml:space="preserve">Se evidencia el envió de monitoreo así:
</t>
    </r>
    <r>
      <rPr>
        <sz val="10"/>
        <color theme="1"/>
        <rFont val="Arial"/>
        <family val="2"/>
      </rPr>
      <t xml:space="preserve">
Se evidencia acta No. 11 del 31 de octubre del 2022 de monitoreo de mapa de riesgos del periodo de septiembre y octubre del 2022 y fue enviado por correo institucional el día 11 de noviembre a la Dirección de Fortalecimiento.
El monitoreo correspondiente al periodo de noviembre y diciembre se efectuó con cata No. 12 del 27 de diciembre del 2022 y enviado a Dirección de fortalecimiento el día 10 de enero del 2023 por correo institucional. </t>
    </r>
  </si>
  <si>
    <t>El riesgo se encuentra  clasificado conforme a la metodología de la guía para la administración del riesgo y diseño de controles en la entidades públicas versión 4.  
2.Se evidencia uso adecuado de la herramienta DOFA.</t>
  </si>
  <si>
    <t>La periodicidad se relaciona "Cada Vez" por ser actividades de eventos a realizar y estos no tienen fechas estipuladas. Son cada Vez que se realizan.</t>
  </si>
  <si>
    <t xml:space="preserve">Se encuentra bien evaluada la solidez  del conjunto de controles, por lo tanto esta bien establecida la zona del riesgo residual. </t>
  </si>
  <si>
    <t>El control se encuentra documentado en :
-Instructivo para la producción y suministro de material vegetal.
-Instructivo participación en eventos, ferias y misiones comerciales.
-Instructivo de capacitaciones.
Instructivo Estrategias para la gestión de microcréditos de fortalecimiento empresarial.</t>
  </si>
  <si>
    <t>FALTA DE ETICA PROFESIONAL, AMIGUISMO, DESCONOCIMIENTO DE LOS PROCESOS DEL SIGAMI Y RESITENCIA AL CAMBIO</t>
  </si>
  <si>
    <t>D4-O10 EL PERSONAL ADSCRIITO AL PROCESO DE  GESTION DEL DESARROLLO ECONÓMICO Y LA COMPETITIVIDAD SE DEBE CAPACITAR Y RETROALIMENTAR CONSTANTEMENTE EN LAS ACTIVIDADES PROPIAS DEL CUMPLIMIENTO DEL PLAN DE DE DESARROLLO, ACTUALIZACION DE LOS INSTRUMENTOS DE PLANEACION Y TODO LO CONCERNIENTE AL MANEJO DE LAS HERRAMIENTAS DEL SIGAMI</t>
  </si>
  <si>
    <t>Acta de reunión, circular, lista de asistencia y/o registro fotográfico</t>
  </si>
  <si>
    <t>Cuatrimestralmente</t>
  </si>
  <si>
    <r>
      <rPr>
        <u/>
        <sz val="10"/>
        <color theme="1"/>
        <rFont val="Arial"/>
        <family val="2"/>
      </rPr>
      <t>Diciembre:</t>
    </r>
    <r>
      <rPr>
        <sz val="10"/>
        <color theme="1"/>
        <rFont val="Arial"/>
        <family val="2"/>
      </rPr>
      <t xml:space="preserve">
Se evidencia que la Secretaria de Desarrollo Económico  Socializo del Sigami  el ABC y realizo acta del 07 de diciembre 2022 y Acta de comité técnico diciembre 19 en donde se reviso el cumplimiento del Plan de acción.
La secretaria de Agricultura y Desarrollo rural socializo aspectos del SIGAMI y revisión y diligenciamiento de la documentación del proceso de gestión del desarrollo económico y la competitividad. con acta No. 006 de l 12 de didiembre del 2022.</t>
    </r>
  </si>
  <si>
    <t>D2,A2: DENUNCIAR ACTOS DE CORRUPCION FRENTE A LOS ENTES COMPETENTES Y TOMAR LAS MEDIDAS LEGALES CORRESPONDIENTES A LA SITUACION QUE SE EVIDENCIE.</t>
  </si>
  <si>
    <t>Documentos de la denuncias presentadas</t>
  </si>
  <si>
    <t>cada vez que se presente</t>
  </si>
  <si>
    <t>SEGUIMIENTO ENERO -FEBRERO</t>
  </si>
  <si>
    <t>INDICADOR DE AVANCE</t>
  </si>
  <si>
    <t>AUTO EVALUACION</t>
  </si>
  <si>
    <t>SEGUIMIENTOMARZO-ABRIL</t>
  </si>
  <si>
    <t>SEGUIMIENTO MAYO-JUNIO</t>
  </si>
  <si>
    <t>SEGUIMIENTO JULIO - AGOSTO</t>
  </si>
  <si>
    <t>SEGUIMIENTO SEPTIEMBRE -OCTUBRE</t>
  </si>
  <si>
    <t>PROCESO: GESTIÓN EDUCATIVA</t>
  </si>
  <si>
    <t>IMPROBABLE</t>
  </si>
  <si>
    <t>MENOR</t>
  </si>
  <si>
    <t xml:space="preserve">Planillas de asistencia de socialización  </t>
  </si>
  <si>
    <t>Dirección Administrativa y Financiera</t>
  </si>
  <si>
    <t>01/01/2022 - 31/12/2022</t>
  </si>
  <si>
    <t>el di 5 de julio se realizo seguimiento y no se tiene avance</t>
  </si>
  <si>
    <t>el di 2  de Septiembrese realizo seguimiento y no se tiene avance</t>
  </si>
  <si>
    <t>El 3 de noviembre se realizo seguimiento y no se tiene avance.</t>
  </si>
  <si>
    <t>Resolución No.  000966 del 27 de Marzo de 2019</t>
  </si>
  <si>
    <t>a)aplica. Se evidencia hoja denominada anexo 3 n el mapa de riesgos del proceso donde identifican paso a paso el riesgo de corrupción relacionado con los trámites de acuerdo a la metodología del DAFP
B) no aplica.
C) Si se hizo uso   de la Matriz Dofa en aplicación del anexo 5 de la guía
D) No aplica.</t>
  </si>
  <si>
    <t xml:space="preserve">El riesgo se encuentra  clasificado conforme a la metodología de la guía para la administración del riesgo y diseño de controles en la entidades públicas versión 4.  </t>
  </si>
  <si>
    <t>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</si>
  <si>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 xml:space="preserve">Coordinador del SAC </t>
  </si>
  <si>
    <t>01/01/2022 a 31/12/2022</t>
  </si>
  <si>
    <t xml:space="preserve">16.66% </t>
  </si>
  <si>
    <t>33.33%</t>
  </si>
  <si>
    <t>Documento donde se soporte la comunicación el inicio de investigación  o su remisión para tal efecto.</t>
  </si>
  <si>
    <t>Auto evaluación Septiembre</t>
  </si>
  <si>
    <t xml:space="preserve">PROCESO: GESTIÓN JURÍDICA.
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</si>
  <si>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Posibilidad de omitir, retardar, negar o rehusarse a realizar actos propios que le corresponden de las funciones de servidor público y/o de apoderado para beneficio propio o de un tercero en las acciones legales</t>
  </si>
  <si>
    <t>Corrupción</t>
  </si>
  <si>
    <t>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t>
  </si>
  <si>
    <t>RARA VEZ</t>
  </si>
  <si>
    <t xml:space="preserve">F1,3,10,15 A1,2 Que el Jefe de la Oficina Jurídica, mediante memorando, requiere de la asistencia de los asesores de la oficina jurídica, a las audiencias de los procesos judiciales  y así mismo,  solicite la  asistencia  de los secretarios de despacho a las audiencias de los procesos judicial. </t>
  </si>
  <si>
    <t xml:space="preserve">Memorando y/o Circular </t>
  </si>
  <si>
    <t xml:space="preserve">1  Memorando por mes y/o una circular </t>
  </si>
  <si>
    <t xml:space="preserve">Indice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</si>
  <si>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r>
      <t xml:space="preserve">Frente a la presente Actividad, y De acuerdo a lo previsto durante el monitoreo y revisión del Mapa de riesgos de la Oficina Jurídica, se propuso que en procura de mejorar el proceso, se reformulara  la presente actividad de control, ya que, la mejor manera de atacar la causa es mediante los memorandos, enviados   tanto a los asesores de la oficina como a los secretarios de despacho, para la asistencia a las audiencias de los procesos judiciales,  cambios fueron a probados tanto para actividad como para el tiempo.     </t>
    </r>
    <r>
      <rPr>
        <b/>
        <sz val="10"/>
        <rFont val="Arial"/>
        <family val="2"/>
      </rPr>
      <t xml:space="preserve">AUTOEVALUCION: </t>
    </r>
    <r>
      <rPr>
        <sz val="10"/>
        <rFont val="Arial"/>
        <family val="2"/>
      </rPr>
      <t>para esta actividad de control, la oficina Jurídica emitió durante el mes de enero: 28 memorandos, informando a los secretarios de despacho la asistencia a las audiencias de los procesos judiciales en los que se ha requerido su presencia. en el mes de Febrero: 25 memorandos, en el mes de Marzo: 8 memorandos, en el mes de Abril 0 memorandos, en el mes de Mayo:  0 memorandos, en el mes de Junio:0 memorandos, en el mes de Julio 10 memorandos, en el mes de Agosto: 2 memorandos,</t>
    </r>
  </si>
  <si>
    <r>
      <t xml:space="preserve">Frente a la presente Actividad, y de acuerdo al corte evaluado, se evidenció:
</t>
    </r>
    <r>
      <rPr>
        <u/>
        <sz val="10"/>
        <color theme="1"/>
        <rFont val="Arial"/>
        <family val="2"/>
      </rPr>
      <t>SEPTIEMBRE:</t>
    </r>
    <r>
      <rPr>
        <sz val="10"/>
        <color theme="1"/>
        <rFont val="Arial"/>
        <family val="2"/>
      </rPr>
      <t xml:space="preserve"> la Oficina Jurídica emitió el  memorando No.2022-046921 del 08/09/2022 en el que solicita ASISTENCIA AUDIENCIA DE VERIFICACION DE FALLO DENTRO DE LA ACCION POPULAR PROMOVIDA POR PERSONERIA MUNICIPAL RAD 00611-2011.
</t>
    </r>
    <r>
      <rPr>
        <u/>
        <sz val="10"/>
        <color theme="1"/>
        <rFont val="Arial"/>
        <family val="2"/>
      </rPr>
      <t>OCTUBRE</t>
    </r>
    <r>
      <rPr>
        <sz val="10"/>
        <color theme="1"/>
        <rFont val="Arial"/>
        <family val="2"/>
      </rPr>
      <t xml:space="preserve">: Se emitió el memorando
- No. 2022-058250 del 26/10/2022, en el que solicita acompamiento a ASITENCIA AUDIENCIA DE VERIFICACION DE FALLO PARA EL 27 DE OCTUBRE DE 2022 A LAS 2 Y 30 PM DE MANERA VIRTUAL DENTRO DE LA ACCION POPULAR DE LA DEFENSORIA DL PUEBLO RAD 00036-2012 
</t>
    </r>
    <r>
      <rPr>
        <u/>
        <sz val="10"/>
        <color theme="1"/>
        <rFont val="Arial"/>
        <family val="2"/>
      </rPr>
      <t>NOVIEMBRE</t>
    </r>
    <r>
      <rPr>
        <sz val="10"/>
        <color theme="1"/>
        <rFont val="Arial"/>
        <family val="2"/>
      </rPr>
      <t xml:space="preserve">: la Oficina Jurídica emitió el  memorando No.2022-064090 del 22/11/2022 en el que solicita ACOMPAÑAMIENTO AUDIENCIA DE PACTO DE CUMPLIMIENTO EL 6 DE DICIEMBRE DE 2022 A LAS 9 AM DE MANERA VIRTUAL.
</t>
    </r>
    <r>
      <rPr>
        <u/>
        <sz val="10"/>
        <color theme="1"/>
        <rFont val="Arial"/>
        <family val="2"/>
      </rPr>
      <t>DICIEMBRE</t>
    </r>
    <r>
      <rPr>
        <sz val="10"/>
        <color theme="1"/>
        <rFont val="Arial"/>
        <family val="2"/>
      </rPr>
      <t xml:space="preserve">: la Oficina Jurídica emitió el  memorando No.2022-067239 del 09/12/2022 en el que solicita ANTECEDENTES PARA  ASISTENCIA  AUDIENCIA DE CONCILIACION DENTRO DEL PROCESO DE REPARACION DIRECTA, PROMOVIDO POR ALVARO DUQUE.
</t>
    </r>
  </si>
  <si>
    <t>Se encuentra creado el  comité de riesgo mediante  Resolución 0314 del 16 de febrero del 2022</t>
  </si>
  <si>
    <t>Se evidenció la  realización de  acta  de fecha 4 de noviembre del año 2022 enviada por por correo institucional el día 22 de noviembre por correo institucional a la dirección de fortalecimiento sobre seguimiento al mapa de riesgo del periodo correspondete a los meses de septiembre y octubre  del año 2022  
No se evidencio el envió del periodo correspondiente de Noviembre y diciembre del año 2022.</t>
  </si>
  <si>
    <t>Presentan el procedimiento No. PRO-GJ - 001 -REPRESENTACIÓN EXTRAJUDICIAL, JUDICAL,
ADMINISTRATIVA Y SEGUIMIENTO A FALLOS JUDICIALES</t>
  </si>
  <si>
    <t>No proyectar la adopción de las providencias por parte de los apoderados que ejercen la representación judicial y legal del municipio</t>
  </si>
  <si>
    <t>F1,10 A1,2 Que los asesores de la oficina jurídica, junto con los servidores públicos, que tengan a su cargo la representación judicial y legal del Municipio, deberán adoptar las providencias dentro del termino legal mediante Resolución de adopción de fallo, las cuales deben ser cargadas a la plataforma PISAMI y SOFTCON.</t>
  </si>
  <si>
    <t xml:space="preserve">Actos Administrativos </t>
  </si>
  <si>
    <t xml:space="preserve">3 Resoluciones por mes </t>
  </si>
  <si>
    <r>
      <t xml:space="preserve">Frente a la presente Actividad, y De acuerdo a lo previsto durante el monitoreo y revisión del Mapa de riesgos de la Oficina Jurídica, se, evidencio que frente a la presente causa, no se encontraba relacionada ninguna actividad, por lo tanto, los integrantes del comité aprobaron para esta causa la siguiente  actividad: Que los asesores de la oficina jurídica, junto con los servidores públicos, que tengan a su cargo la representación judicial y legal del Municipio, deberán adoptar las providencias dentro del termino legal mediante Resolución de adopción de fallo, las cuales deben ser cargadas a la plataforma PISAMI y SOFTCON.                </t>
    </r>
    <r>
      <rPr>
        <b/>
        <sz val="10"/>
        <rFont val="Arial"/>
        <family val="2"/>
      </rPr>
      <t>AUTOEVALUACION:</t>
    </r>
    <r>
      <rPr>
        <sz val="10"/>
        <rFont val="Arial"/>
        <family val="2"/>
      </rPr>
      <t xml:space="preserve"> Para el cumplimiento de esta actividad de control , la oficina Jurídica a emitido 260 Resoluciones de Adopción de fallo, durante el periodo comprendido entre el 01 de enero al 31 de agosto de 2020, en las que ha adoptado las providencias judiciales.  </t>
    </r>
  </si>
  <si>
    <r>
      <t xml:space="preserve">Frente a la presente Actividad, y de acuerdo al corte evaluado, se evidenció:
</t>
    </r>
    <r>
      <rPr>
        <u/>
        <sz val="10"/>
        <color theme="1"/>
        <rFont val="Arial"/>
        <family val="2"/>
      </rPr>
      <t>SEPTIEMBRE</t>
    </r>
    <r>
      <rPr>
        <sz val="10"/>
        <color theme="1"/>
        <rFont val="Arial"/>
        <family val="2"/>
      </rPr>
      <t xml:space="preserve">: la Oficina Jurídica emitió 3 Resoluciones de adopciones de fallo judicial.
1, RESOLUCION 2022-000148 DENTRO DETUTELA PROMOVIDA POR LA PERSONERIA RAD: 2022-00145.
2, RESOLUCION No. 2022-000155. DENTRO DE LA  ACCION DE TUTELA PROMOVIDA POR ADRIANA MARCELA GUZMAN ZAPATA RAD 00160-2022.
3. RESOLUCION No.2022-000159 DENTRO DE LA ACCION DE TUTELA PROMOVIDA POR JUAN CAMILO MENESES RUBIO RAD 00180-2022.
</t>
    </r>
    <r>
      <rPr>
        <u/>
        <sz val="10"/>
        <color theme="1"/>
        <rFont val="Arial"/>
        <family val="2"/>
      </rPr>
      <t>OCTUBRE</t>
    </r>
    <r>
      <rPr>
        <sz val="10"/>
        <color theme="1"/>
        <rFont val="Arial"/>
        <family val="2"/>
      </rPr>
      <t xml:space="preserve">: la Oficina Jurídica emitió 3 Resoluciones de adopciones de fallo judicial.
1, RESOLUCION 2022-000197 DEL 07/10/2022 DENTRO DE LA ACCION DE TUTELA PROMOVIDA POR 2022-000241
2, RESOLUCION No. 2022-000201 DEL12/10/2022 DENTRO DE LA ACCION DE TUTELA PROMOVIDA POR CARLOS ALQUINAR RODRIGUEZ MARTINEZ RAD 00184-2022.
3. RESOLUCION No. 2022-000207 DEL 13/10/2022 DENTRO DE LA ACCION DE ACCION LA DE TUTELA PROMOVIDA POR ANDERSON CUBILLOS VARGAS RAD 00464-2022.
</t>
    </r>
    <r>
      <rPr>
        <u/>
        <sz val="10"/>
        <color theme="1"/>
        <rFont val="Arial"/>
        <family val="2"/>
      </rPr>
      <t>NOVIEMBRE</t>
    </r>
    <r>
      <rPr>
        <sz val="10"/>
        <color theme="1"/>
        <rFont val="Arial"/>
        <family val="2"/>
      </rPr>
      <t xml:space="preserve">: la Oficina Jurídica emitió 3 Resoluciones de adopciones de fallo judicial.
1, RESOLUCION 2022-000220 DENTRO DE ACCION DE TUTELA PROMOVIDA POR GERMAN QUEZADA RAD 00422-2021
2, RESOLUCION No. 2022-000232. DENTRO DE LA ACCION DE TUTELA PROMOVIDA POR MARIA ROCAELINA URUEÑA Y OTROS RAD 00222-2022
3. RESOLUCION No.2022-000241 DENTRO DE LATUTELA PROMOVIDA POR NACIANCENO BUITRAGO PEÑA RAD 00203-2022.
</t>
    </r>
    <r>
      <rPr>
        <u/>
        <sz val="10"/>
        <color theme="1"/>
        <rFont val="Arial"/>
        <family val="2"/>
      </rPr>
      <t>DICIEMBRE:</t>
    </r>
    <r>
      <rPr>
        <sz val="10"/>
        <color theme="1"/>
        <rFont val="Arial"/>
        <family val="2"/>
      </rPr>
      <t xml:space="preserve"> la Oficina Jurídica emitió 3 Resoluciones de adopciones de fallo judicial.
1, RESOLUCION 2022-000247 DEL06/12/2022 DENTRO DEL PROCESO DE FTZ STUDIOS, RADICADO 00232 DE 2015.
2, RESOLUCION No. 2022-000251 DEL/0912/2022 DENTRO DE LA ACCION DE TUTELA A 2022-00541.
3. RESOLUCION No.2022-000265 DEL 27/12/2022 DENTRO DE LA ACCION DE TUTELA PROMOVIDA POR ACCION DE TUTELA EL SEÑORA OSCAR PEÑA ACOSTA RAD 73001333300720220030500.
</t>
    </r>
  </si>
  <si>
    <t>Acta</t>
  </si>
  <si>
    <t xml:space="preserve">Cada vez que se materialice el riesgo </t>
  </si>
  <si>
    <t>No se ha materializado el riesgo.</t>
  </si>
  <si>
    <t>Posibilidad de la utilizaciòn del cargo, para favorecer a un tercero en la realizaciòn de un tramite</t>
  </si>
  <si>
    <t>Trafico de influencias en los diferentes tràmites de la entidad</t>
  </si>
  <si>
    <t xml:space="preserve">Mediante capacitacion( 1)  socializar y aplicar Codigo de Integridad y Buen Gobierno entre los funcionarios  de la Secretaría de Educación </t>
  </si>
  <si>
    <t>indice de cumplimienmto=(ActividadesEjecutadas/Actividades programadas)*100</t>
  </si>
  <si>
    <t>el dia 28 de febrero  se realizo seguimiento y no tenemos avance en esta actividad.</t>
  </si>
  <si>
    <t>el dia 2 de mayo  se realizo seguimiento y no tenemos avance en esta actividad.</t>
  </si>
  <si>
    <t>Se evidencia para el mes de Diciembre del 2022 una capacitacion, con inviutacion en circular No. 624 de 12 de diciembre del 2022 que se efectuo el dia  15 de diciembre de 2002. como evidencia fotos y listado de asitstencia- Tema Codigo de Integridad y Buen Goibierno.</t>
  </si>
  <si>
    <t>Se evidencia los monitoreos de:
Septiembre y Octubre  con acta No. 006 de fecha noviembre 3 del 2022.
Noviembre y diciembre se evidencio acta No. 006 de fecha diciembre 29 del 2022 y enviada  por pisami con el numero 102.</t>
  </si>
  <si>
    <t>Actualmente se encuentra en la caracterizacion del proceso.</t>
  </si>
  <si>
    <t>No cumplimiento de tiempos establecidos por cada uno de los tramites, segùn la fecha de readicaciòn</t>
  </si>
  <si>
    <t xml:space="preserve">Verificaciones y socializaciones bimensuales, al sistema de información SAC, sobre cumplimiento de tiempos en  ejecución del trámite  para detectar posibles anomalías. cumplimiento a los terminos establecidos por la Ley.  </t>
  </si>
  <si>
    <t xml:space="preserve">Correos electrónicos, convocatoiras y actas de video reuniones. </t>
  </si>
  <si>
    <t xml:space="preserve">El dia 28 de febrero se realizo seguimiento a los informes emitidos por la funcionaria del SAC, enviando correos  y memorandos a los funcionarios que no eestan dando </t>
  </si>
  <si>
    <t>El dia 2 de mayo se realizo seguimiento a los informes emitidos por la funcionaria del SAC de los meses de marzo y abril , enviando correos  y memorandos a los funcionarios  que no estan dando cumplimiento a los tiempos establecidos  por la Ley.</t>
  </si>
  <si>
    <t xml:space="preserve">el dia 5 de julio se realizo seguimiento seanexa copia de seguimiento mayo y junio </t>
  </si>
  <si>
    <t>El dia 2deSeptiembre se realzio seguimiento  a los informes del Sac de los meses de julioy Agosto se adjunta acta, circular 0221 y oficios dirigido a cada uno de los directores.</t>
  </si>
  <si>
    <t>El 3 de noviembre se realizo seguimiento del sac de losmeses de septiembre y octuybre se anexan informes</t>
  </si>
  <si>
    <t xml:space="preserve">Se evidencia informe del mes de septiembre y mes de octubre del  2022 con informe de requerimientos vencidos. Correo electronicos de fecha: 1, del 10 de noviembre de los periodos de septiembre y octubre,  2, De  fecha 10 de enro del año 2023 del periodo correspondiente a noviemnbre y diciembre del 2022  enviado por la coordinadora del SAC  al Secretario y a cada uno de los funcionarios que tienen requerimientos vencidos. </t>
  </si>
  <si>
    <t xml:space="preserve">al 28 de febrero no se ha enviado a la Oficina de control disciplinarion ningun proceso </t>
  </si>
  <si>
    <t xml:space="preserve">al 2 de Mayo no se ha enviado a la Oficina de control disciplinarion ningun proceso </t>
  </si>
  <si>
    <t xml:space="preserve">no se ha enviado a la Oficina de control disciplinarion ningun proceso </t>
  </si>
  <si>
    <t>No se ha enviado ala Oficina de Control Disciplinario ningun proceso.</t>
  </si>
  <si>
    <t>ACTIVIDADES REALIZADAS SEPTIEMBRE A DICIEMBRE DE 2022</t>
  </si>
  <si>
    <r>
      <t xml:space="preserve">Numeral  8. Lineamientos:   a). </t>
    </r>
    <r>
      <rPr>
        <sz val="12"/>
        <color theme="1"/>
        <rFont val="Arial"/>
        <family val="2"/>
      </rPr>
      <t>Si el   riesgo de Corrupción esta asociado a un trámite, determine  si el riesgo  se encuentra   documentado siguiendo loa lineamientos establecidos  en el anexo 3 de la guía de riesgos descrito:  Protocolo  para identificación de los riesgos de Corrupció</t>
    </r>
    <r>
      <rPr>
        <b/>
        <sz val="12"/>
        <color theme="1"/>
        <rFont val="Arial"/>
        <family val="2"/>
      </rPr>
      <t>n.  b).</t>
    </r>
    <r>
      <rPr>
        <sz val="12"/>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theme="1"/>
        <rFont val="Arial"/>
        <family val="2"/>
      </rPr>
      <t xml:space="preserve">.   C)  </t>
    </r>
    <r>
      <rPr>
        <sz val="12"/>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theme="1"/>
        <rFont val="Arial"/>
        <family val="2"/>
      </rPr>
      <t>D) Solo aplica al proceso contractual</t>
    </r>
    <r>
      <rPr>
        <sz val="12"/>
        <color theme="1"/>
        <rFont val="Arial"/>
        <family val="2"/>
      </rPr>
      <t>: evaluar si se hizo uso del Manual para la Identificación
y Cobertura del Riesgo en los
Procesos de Contratación</t>
    </r>
    <r>
      <rPr>
        <b/>
        <sz val="12"/>
        <color theme="1"/>
        <rFont val="Arial"/>
        <family val="2"/>
      </rPr>
      <t xml:space="preserve">. </t>
    </r>
  </si>
  <si>
    <t>En el periodo evaluado, la línea estratégica  en Comité de Coordinación de Control  Interno realizó  monitoreó   semestral  al cumplimiento de la Política de  Riesgos?</t>
  </si>
  <si>
    <t>Verificar que los controles establecidos en los mapas de riesgos, estén presentes en  la política operativa o en los procedimientos,  guías, actos administrativos, etc.…</t>
  </si>
  <si>
    <t xml:space="preserve">PROCESO:  CONTROL UNICO DISCIPLINARIO     
OBJETIVO: 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  </t>
  </si>
  <si>
    <t>Posibilidad de demora en el tramite o incumplimiento de las etapas del proceso disciplinario para beneficio del sujeto procesal</t>
  </si>
  <si>
    <t>El personal sustanciador no cuenta con conocimientos idóneos para realizar la labor de impulso y tramite de los procesos</t>
  </si>
  <si>
    <t>Rara vez</t>
  </si>
  <si>
    <t>Menor</t>
  </si>
  <si>
    <t>D2O1 : Al ingreso del personal sustanciador de los procesos se realizara una inducción amplia y suficiente sobre sus obligaciones dentro del proceso gestión y control único disciplinario.</t>
  </si>
  <si>
    <t>Acta de reunión</t>
  </si>
  <si>
    <t>Jefe de Oficina de Control Único Disciplinario</t>
  </si>
  <si>
    <t>Indicador de eficacia: 
Índice de cumplimiento = (Actividades ejecutadas /Actividades programadas)*10</t>
  </si>
  <si>
    <t>El día 11 de octubre de 2022, se realizo una capacitación por parte del Doctor Juan Manuel Ortiz Giraldo, funcionario de planta de la Oficina de Control Único Disciplinario dirigido a las contratitas María Alejandra Contreras y Zully Vivian Martínez Arias, quienes ingresaron como abogadas instructoras a la oficina por el periodo octubre a diciembre de 2022, se cuenta con el Acta No. 011 del 11 de octubre de 2022</t>
  </si>
  <si>
    <t>La acciones   formuladas para fortalecer los controles y prevenir la materialización del riesgo en el tercer cuatrimestre del año 2022 se encuentran ejecutadas  al 50%,  lo atnerior dbido a que la segunda actividad de control no se ejecuto.</t>
  </si>
  <si>
    <t>El comité de Riesgos del proceso esta creado a través de la Resolución No.001  de mayo 18 de 2020, integrdo pro: Jefe oficina control ùnico disciplinaro, profesional universitario grdo 10, profesional universitario grado 05 y Tecnico operativo.</t>
  </si>
  <si>
    <t>No se pudo establecer si las actividades de control se encuentran establecidas mediante el uso adecuado de la herramienta DOFA. . Los demás criterios del numeral 8 de la política no se evaluaron porque NO aplican   para  este riesgo como lo indica la Guía para la Administración del Riesgo y el Diseño de Controles en Entidades Públicas Versión 4.</t>
  </si>
  <si>
    <t>1, En el comité de coordinación de control interno realizado el 27 de julio de 2022, la Jefe de Control Interno, socializó el resultado del seguimiento al plan del manejo de los riesgos de corrupción, con corte a 30 de abril de 2022. La evidencia reposa en el acta No. 002 del 27 de julio de 2022. Del Comité de Coordinación de Control Interno.</t>
  </si>
  <si>
    <r>
      <rPr>
        <b/>
        <sz val="12"/>
        <rFont val="Arial"/>
        <family val="2"/>
      </rPr>
      <t xml:space="preserve">Primer monitoreo periodo Enero a Febrero de 2022 </t>
    </r>
    <r>
      <rPr>
        <sz val="12"/>
        <rFont val="Arial"/>
        <family val="2"/>
      </rPr>
      <t xml:space="preserve">: No se evidencio monitoreo.              </t>
    </r>
    <r>
      <rPr>
        <b/>
        <sz val="12"/>
        <rFont val="Arial"/>
        <family val="2"/>
      </rPr>
      <t xml:space="preserve">                  Segundo  monitoreo periodo Marzo a Abril de 2022 : </t>
    </r>
    <r>
      <rPr>
        <sz val="12"/>
        <rFont val="Arial"/>
        <family val="2"/>
      </rPr>
      <t xml:space="preserve">  Se realizó el 2 de mayo   como lo registra el acta 05. El  Correo electrónico es enviado a fortalecimiento el día 2 de mayo de 2022.   
</t>
    </r>
    <r>
      <rPr>
        <b/>
        <sz val="12"/>
        <rFont val="Arial"/>
        <family val="2"/>
      </rPr>
      <t>Tercer monitoreo</t>
    </r>
    <r>
      <rPr>
        <sz val="12"/>
        <rFont val="Arial"/>
        <family val="2"/>
      </rPr>
      <t xml:space="preserve">
Periodo Mayo Junio de 2022, Se evidencia Acta No. 04 del 05 de julio de 2022, mediante la cual se efectúo seguimiento a los riesgos del proceso de gestión disciplinario.
</t>
    </r>
    <r>
      <rPr>
        <b/>
        <sz val="12"/>
        <rFont val="Arial"/>
        <family val="2"/>
      </rPr>
      <t>Cuarto Monitoreo</t>
    </r>
    <r>
      <rPr>
        <sz val="12"/>
        <rFont val="Arial"/>
        <family val="2"/>
      </rPr>
      <t xml:space="preserve">
Para el periodo Julio a agosto de 2022, no se evidencio acta de monitoreo de riesgos.     
</t>
    </r>
    <r>
      <rPr>
        <b/>
        <sz val="12"/>
        <rFont val="Arial"/>
        <family val="2"/>
      </rPr>
      <t xml:space="preserve">Quinto Monitorero
</t>
    </r>
    <r>
      <rPr>
        <sz val="12"/>
        <rFont val="Arial"/>
        <family val="2"/>
      </rPr>
      <t>Acta No. 05 del 01 de noviembre de 2022, periodo de  septiembre  a octubre de 2022.</t>
    </r>
    <r>
      <rPr>
        <b/>
        <sz val="12"/>
        <rFont val="Arial"/>
        <family val="2"/>
      </rPr>
      <t xml:space="preserve">
Sexto Monitoreo
</t>
    </r>
    <r>
      <rPr>
        <sz val="12"/>
        <rFont val="Arial"/>
        <family val="2"/>
      </rPr>
      <t xml:space="preserve">Acta No. 06 del 02 de enero de 2022, seguimetno del periodo noviembre adiciembre de 2022
     </t>
    </r>
  </si>
  <si>
    <t>Posibilidad de demora en el tramite o incumplimiento de las etapas del proceso disciplinario para beneficio del sujeto procesal.</t>
  </si>
  <si>
    <t>Teniendo en cuenta los lineamientos establecidos en el numeral 2.2 Identificación de riesgos - técnicas para la identificación de riesgos de la guía para la administración del riesgo y diseño de controles, podemos determinar  que el riesgo se encuentra bien clasificado como riesgo de corrupción</t>
  </si>
  <si>
    <t xml:space="preserve">Se encuentra valorada adecuadamente la solidez del conjunto de controles, por lo tanto esta bien establecida la zona del riesgo residual. </t>
  </si>
  <si>
    <t>Se verificó que los controles están presentes en la política operativa del proceso. CAR-GCD-01 V-5 del 30 de octubre de 2019,</t>
  </si>
  <si>
    <t>El control se encuentra bien diseñado, se aplica y es efectivo,  contribuyendo al  cumplimiento del objetivo del proceso y evitando la materialización del riesgo, sin embargo para el cuatrimestre septiembre a dicimebre de 2022 nose ejecuto la segunda actividad e control.
Para el periodo septiembre a diciembre la oficna de control interno solicito la autoevaluacion de los riesgos de corrupciòn mediante circlar Noo. 0016  diciembre de 2022, sin embargo la oficina de ocntrol sisciplinaro remitio el memornado No.  1010-2023-00142 del 03 de enero de 2023, con la autoevaluacion de los riesgos del sistema integrado de gestiòn, informaciòn que no corresponde a la requerid apro la Oficina de Control Interno.</t>
  </si>
  <si>
    <t>Nuevamente se recomienda hacer los monitoreo  de formal bimensual y enviarlos a fortalecimiento, lo anterior teniendo en cuenta que para el bimestre septiembre a diciembre de 2022 no se evidencio en envió de los mismos a la direccion de fortalecimiento institucional.
Teniendo en cuenta que no se evidencio el proceso de elaboración del mapa de riesgos de corrupción del proceso de Gestión Disciplinario conforme a la guía par ala administración del riesgo y diseño de controles del Departamento administrativo de la Función Publica , se recomienda para la vigencia 2023, elaborarlo conforme al procedimiento establecido en la guía.</t>
  </si>
  <si>
    <t>Falta de ética del personal encargado de impulsar los procesos disciplinarios.</t>
  </si>
  <si>
    <t>F4A1A3: Realizar capacitación para la apropiación del código de integridad y buen gobierno para los servidores públicos y contratistas de la dependencia.</t>
  </si>
  <si>
    <t>Para el periodo evaluado septiembre a diciembre de 2022, no se ejecuto la actividad de control establecida.</t>
  </si>
  <si>
    <t>D3A1 :Se declara la prescripción del proceso y se compulsa de copia a la procuraduría.</t>
  </si>
  <si>
    <t>Auto declaración prescripción.</t>
  </si>
  <si>
    <r>
      <t xml:space="preserve">Numeral  8. Lineamientos:   a). </t>
    </r>
    <r>
      <rPr>
        <sz val="12"/>
        <color indexed="8"/>
        <rFont val="Arial"/>
        <family val="2"/>
      </rPr>
      <t>Si el   riesgo de Corrupción esta asociado a un trámite, determine  si el riesgo  se encuentra   documentado siguiendo loa lineamientos establecidos  en el anexo 3 de la guía de riesgos descrito:  Protocolo  para identicación de los riesgos de Corrupció</t>
    </r>
    <r>
      <rPr>
        <b/>
        <sz val="12"/>
        <color indexed="8"/>
        <rFont val="Arial"/>
        <family val="2"/>
      </rPr>
      <t>n.  b).</t>
    </r>
    <r>
      <rPr>
        <sz val="12"/>
        <color indexed="8"/>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indexed="8"/>
        <rFont val="Arial"/>
        <family val="2"/>
      </rPr>
      <t xml:space="preserve">.   C)  </t>
    </r>
    <r>
      <rPr>
        <sz val="12"/>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2"/>
        <color indexed="8"/>
        <rFont val="Arial"/>
        <family val="2"/>
      </rPr>
      <t>D) Solo aplica al proceso contractual</t>
    </r>
    <r>
      <rPr>
        <sz val="12"/>
        <color indexed="8"/>
        <rFont val="Arial"/>
        <family val="2"/>
      </rPr>
      <t>: evaluar si se hizo uso del Manual para la Identificación
y Cobertura del Riesgo en los
Procesos de Contratación</t>
    </r>
    <r>
      <rPr>
        <b/>
        <sz val="12"/>
        <color indexed="8"/>
        <rFont val="Arial"/>
        <family val="2"/>
      </rPr>
      <t xml:space="preserve">. </t>
    </r>
  </si>
  <si>
    <t>D4;D5; 05 Realizar campañas de sensibilización a los usuarios de los PVD con relación al buen uso y practicas de la infraestructura física y tecnológica en concordancia con el reglamento interno de los mismos.</t>
  </si>
  <si>
    <t xml:space="preserve">Registro fotografico y planilla de asistencia de la primer clase del curso y/o actividad programada, donde se evidencie la presentacion del reglamento interno del PVD </t>
  </si>
  <si>
    <t>Secretario de TIC, Asesor y Supervisor del punto PVD</t>
  </si>
  <si>
    <t>A partir del 1 de Julio de 2022</t>
  </si>
  <si>
    <t>EFICACIA: Índice de Cumplimiento= (Actividades ejecutadas *100 /Actividades programadas)
No. De Sensibilizacion * 100 / No. De Capacitaciones programadas en los PVD</t>
  </si>
  <si>
    <t xml:space="preserve">Durante el periodo de monitoreo comprendidos entre el mes de septiembre a diciembre de 2022, se elaboro la infografía con los datos específicos del reglamento interno aprobado por la secretaria de las TIC, el día 04 de octubre  se socializo con los administradores de los puntos vive digita, durante los días 12 y 19 de octubre se efectuó capacitación sobre reglamento interno de los puntos vive digital, p., se cuenta como evidencia el acta No. 03 </t>
  </si>
  <si>
    <r>
      <rPr>
        <b/>
        <sz val="12"/>
        <rFont val="Arial"/>
        <family val="2"/>
      </rPr>
      <t>Indicador de Eficacia</t>
    </r>
    <r>
      <rPr>
        <sz val="12"/>
        <rFont val="Arial"/>
        <family val="2"/>
      </rPr>
      <t xml:space="preserve"> =  (1*100)/1 = </t>
    </r>
    <r>
      <rPr>
        <b/>
        <sz val="12"/>
        <rFont val="Arial"/>
        <family val="2"/>
      </rPr>
      <t>100%                Indicador de Efectividad</t>
    </r>
    <r>
      <rPr>
        <sz val="12"/>
        <rFont val="Arial"/>
        <family val="2"/>
      </rPr>
      <t xml:space="preserve">= </t>
    </r>
    <r>
      <rPr>
        <b/>
        <sz val="12"/>
        <rFont val="Arial"/>
        <family val="2"/>
      </rPr>
      <t>100%</t>
    </r>
    <r>
      <rPr>
        <sz val="12"/>
        <rFont val="Arial"/>
        <family val="2"/>
      </rPr>
      <t xml:space="preserve">                                              Durante el periodo evaluado el riesgo no se ha materializado, los controles y las acciones formuladas para  prevenir la materialización del riesgo fueron efectivas. </t>
    </r>
  </si>
  <si>
    <r>
      <t xml:space="preserve">La actividades de control formuladas para fortalecer los controles diseñados para atacar las causas generadoras del riesgo y prevenir la materialziación del riesgo, se encuentran implementadas al </t>
    </r>
    <r>
      <rPr>
        <b/>
        <sz val="12"/>
        <rFont val="Arial"/>
        <family val="2"/>
      </rPr>
      <t>100%</t>
    </r>
    <r>
      <rPr>
        <sz val="12"/>
        <rFont val="Arial"/>
        <family val="2"/>
      </rPr>
      <t xml:space="preserve"> . El riesgo no se ha materializado durante el  periodo evaluado septiembre a diciembre de 2022. </t>
    </r>
  </si>
  <si>
    <t>Mediante Resolucion No. 2500-000002 del 30 de Abril de 2019, se crea el comité de riesgos del proceso de infraestructura tecnològia, innovaciòn y TI, integrado por  un porfesional especializado, un poroffesional universitario y un tecnico del grupo de lplanta de ciencia y tecnologìa.</t>
  </si>
  <si>
    <t xml:space="preserve">Las actividades de control se encuentran establecidas mediante el  uso adecuado de la  herramienta DOFA y estan  atacando   las  causas generadoras del riesgo. Los demás criterios del numeral 8 de la politica no se evaluaron porque no aplican para  este riesgo. </t>
  </si>
  <si>
    <t xml:space="preserve">En  el  comité de Coordinación de Control Interno  realizado el  28 de octubre de 2022, la  jefe de control interno, socializo el  resultado del seguimiento al plan de manejo de los riesgos  por  proceso y plan anticorrupción y atención al ciudadano  con corte al 30 agosto de 2022.  La evidencia reposa en el acta No. 003 del 28 de octubre de 2022.                                                                     </t>
  </si>
  <si>
    <t xml:space="preserve">Durante el periodo evaluado Septiembre octubre de 2022, se evidenció oportunamente la realización del primer monitoreo al mapa de riesgos de corrupción del proceso de gestión de Innovación y TIC., según acta No. 02 del    02 de noviembre de 2022.  El segundo monitoreo correspondiente al bimestre noviembre a diciembre de 2020 se realizo mediante acta No. 003 del      02 de enero de 2023                                                          
</t>
  </si>
  <si>
    <t xml:space="preserve">No aplica porque el riesgo no se materializó durante el periodo evaluado. </t>
  </si>
  <si>
    <t>Posibilidad de solicitar y/o recibir dadivas para la utilización de la infraestructura física y tecnológica para el beneficio de un privado.</t>
  </si>
  <si>
    <t>Teniendo en cuenta los lineamientos establecidos en el numeral 2.2 Identificación de riesgos - técnicas para la identificación de riesgos de la guía para la administración del riesgo y diseño de controles, podemos determinar  que el riesgo se encuentra bien clasificado como riesgo de corrupción.</t>
  </si>
  <si>
    <t>Si</t>
  </si>
  <si>
    <t xml:space="preserve">Si </t>
  </si>
  <si>
    <t>Se verificó la evaluación de los controles en su solidez, encontrando que fue realizada correctamente, siendo coherente con los criterios establecidos por la Guía para la Administración de Riesgos Versión 4.</t>
  </si>
  <si>
    <t>El control diseñado para atacar la causa del riesgo y prevenir su materialización, se encuentra documentado en el la política de operación y en la caracterización del proceso Gestión de Innovación y TIC, código CAR-GI-001 V-7 del 05 de Agosto de 2022 y en el reglamento interno de los  PVD.</t>
  </si>
  <si>
    <t>El control se encuentra bien diseñado, presente y funcionando,  contribuyendo al  cumplimiento del objetivo del proceso y evitando la materialización del riesgo.</t>
  </si>
  <si>
    <t>Continuar ejecutando las actividades de control y efectuar el seguimiento de forma bimensual dejando evidencia de lo actuado.</t>
  </si>
  <si>
    <t>Durante los meses de noviembre y diciembre de 2022, se continuo con la socialización al publico del reglamento de los puntos vive digital y la infografía, se cuenta con planilla de asistencia del 08 de noviembre de 2022 y registro fotográfico</t>
  </si>
  <si>
    <t>D4;D5; A4 Realizar denuncia a los entes que corresponda de acuerdo a la gravedad del incidente presentado.</t>
  </si>
  <si>
    <t>Registros definidos en el proceso de gestión de incidentes</t>
  </si>
  <si>
    <t>Secretario de TIC</t>
  </si>
  <si>
    <t>Cuando se materialice el riesgo</t>
  </si>
  <si>
    <t>Actividades de control   realizadas del 01 de Septiembre al 30 de Diciembre de 2022</t>
  </si>
  <si>
    <t xml:space="preserve">Porcentaje de cumplimiento </t>
  </si>
  <si>
    <r>
      <t xml:space="preserve">Numeral  8. Lineamientos:   a). </t>
    </r>
    <r>
      <rPr>
        <sz val="12"/>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t>
    </r>
    <r>
      <rPr>
        <b/>
        <sz val="12"/>
        <color rgb="FF000000"/>
        <rFont val="Arial"/>
        <family val="2"/>
      </rPr>
      <t>n.  b).</t>
    </r>
    <r>
      <rPr>
        <sz val="12"/>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2"/>
        <color rgb="FF000000"/>
        <rFont val="Arial"/>
        <family val="2"/>
      </rPr>
      <t xml:space="preserve">.   C)  </t>
    </r>
    <r>
      <rPr>
        <sz val="12"/>
        <color theme="1"/>
        <rFont val="Arial"/>
        <family val="2"/>
      </rPr>
      <t xml:space="preserve"> Evalué  si  para establecer  las actividades de control  o las estrategias  para  fortalecer los controles  y  atacar  las causas generadoras del riesgo , se  hizo  uso de la Matriz Cofa en aplicación del anexo 5 de la guía. </t>
    </r>
    <r>
      <rPr>
        <b/>
        <sz val="12"/>
        <color rgb="FF000000"/>
        <rFont val="Arial"/>
        <family val="2"/>
      </rPr>
      <t>D) Solo aplica al proceso contractual</t>
    </r>
    <r>
      <rPr>
        <sz val="12"/>
        <color theme="1"/>
        <rFont val="Arial"/>
        <family val="2"/>
      </rPr>
      <t>: evaluar si se hizo uso del Manual para la Identificación
y Cobertura del Riesgo en los
Procesos de Contratación</t>
    </r>
    <r>
      <rPr>
        <b/>
        <sz val="12"/>
        <color rgb="FF000000"/>
        <rFont val="Arial"/>
        <family val="2"/>
      </rPr>
      <t>.</t>
    </r>
    <r>
      <rPr>
        <b/>
        <sz val="12"/>
        <color rgb="FFFF0000"/>
        <rFont val="Arial"/>
        <family val="2"/>
      </rPr>
      <t xml:space="preserve"> </t>
    </r>
  </si>
  <si>
    <t xml:space="preserve">Durante el periodo evaluado, la  primera  línea de defensa  realizó monitoreo  Bimestral  a las acciones tendientes a controlar y
Gestionar los riesgos y  realizaron el reporte  a la  Dirección de Fortalecimiento Institucional  ? </t>
  </si>
  <si>
    <r>
      <t xml:space="preserve">Conclusiones  sobre el diseño y ejecución del control </t>
    </r>
    <r>
      <rPr>
        <b/>
        <sz val="12"/>
        <color rgb="FFFF0000"/>
        <rFont val="Arial"/>
        <family val="2"/>
      </rPr>
      <t xml:space="preserve"> </t>
    </r>
    <r>
      <rPr>
        <b/>
        <sz val="12"/>
        <color rgb="FF000000"/>
        <rFont val="Arial"/>
        <family val="2"/>
      </rPr>
      <t xml:space="preserve">( 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r>
  </si>
  <si>
    <r>
      <rPr>
        <b/>
        <sz val="12"/>
        <rFont val="Arial"/>
        <family val="2"/>
      </rPr>
      <t>F1A4</t>
    </r>
    <r>
      <rPr>
        <sz val="12"/>
        <rFont val="Arial"/>
        <family val="2"/>
      </rPr>
      <t xml:space="preserve"> Organizar los conceptos de forma técnico - jurídicos y especifica según la normatividad vigente a través de un sistema de información, que permita consultar en el momento que se requiera.</t>
    </r>
  </si>
  <si>
    <t>Actualización de nomograma de SIGAMI</t>
  </si>
  <si>
    <t>Secretario (a) de despacho</t>
  </si>
  <si>
    <t>Índice de cumplimiento = (Actividades ejecutadas /Actividades programadas)*100</t>
  </si>
  <si>
    <t>Actividades de control   realizadas del 1 de septiembre al 31 de octubre de 2022.
 Se realizó reunión de Comité Sigami el 28 de septiembre del 2022, según acta 068 y acta No. 073 del 31 de octubre del 2022. Se socializó el Nomograma, la caracterización del proceso Gestión Salud y los indicadores mediante Circular 108 del 11 de octubre del 2022.
Actividades de Control realizadas del 1 de noviembre al 31 de diciembre del 2022.                                                                                                        Se realizó reunión de Comité Sigami el 22 de noviembre del 2022, mediante acta No. 075, Acta No. 078 del 16 de diciembre del 2022 y    Mediante correo electrónico de diciembre 22 se solicitó a las direcciones  y equipos de trabajo información respecto a los reportes bimensuales y trimestrales con sus respectivas documentos y/o evidencias a fin de ser cargados para seguimiento del mapa de riesgo.
Ultima actualización del normograma  30 de septiembre de 2022,</t>
  </si>
  <si>
    <t>Se viene dando cumplimiento a las actividades de control propuestas con el fin de fortalecer los controles y prevenir la materialización del riesgo, actividad que esta orientada a atacar la causa del riesgos fortaleciendo los sistemas de información y normatividad vigente, evidenciando que la última actualización se efectúo en el mes de septiembre de 2022,</t>
  </si>
  <si>
    <t>Se expidió la Resolución 085 del 01 de Septiembre de  2021, por medio de la cual se modifica parcialmente  la resolución No. 014 del 11 de marzo de 2019 , mediante el cual se crea el comité de seguimiento evaluación y manejo de los  riesgos en los procesos de la secretaria de salud municipal , quedando constituido de la siguiente manera:  Secretario de salud o quien haga sus veces, Directores salud publica, prestación de servicios y calidad, aseguramiento o quien haga  sus veces, asesor despacho, profesional especializado, profesional universitario dirección de prestación de servicio  y profesional universitario dirección salud publica, un técnico operativo de la dirección de aseguramiento.</t>
  </si>
  <si>
    <t>La Oficina de Control Interno constata que  las actividades de control se encuentran establecidas mediante el  uso adecuado de la  herramienta DOFA y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</si>
  <si>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 xml:space="preserve">En  el  comité de Coordinación de Control Interno  realizado el  28 de octubre de 2022, la  jefe de control interno, socializo el  resultado del seguimiento al plan de manejo de los riesgos  por  proceso y plan anticorrupción y atención al ciudadano  con corte al 30 agosto de 2022.  La evidencia reposa en el acta No. 003 del 28 de octubre de 2022.    </t>
  </si>
  <si>
    <t xml:space="preserve">El comité de riesgos de la Secretaria de Salud, efectúo el monitoreo al mapa de riesgos de corrupción de forma bimensual,  se cuenta con la siguiente evidencia:  Acta No. 0071 del 25 de octubre de 2022, se efectúa seguimiento del bimestre septiembre a octubre de 2022, remitida a la Dirección de fortalecimiento institucional mediante Memorando 1600-2022-062510 del 15-11-22      
Segundo seguimiento bimestre Noviembre a diciembre de 2022, según acta No. 080 del 27 de diciembre de 2022, la cual se enviará a la dirección de fortalecimiento institucional en el mes de enero de 2023.
</t>
  </si>
  <si>
    <t>No aplica porque el riesgo no se materializó durante el periodo evaluado</t>
  </si>
  <si>
    <t>Posibilidad de Recibir y/o solicitar dadivas o beneficios a nombre propio o de terceros por realizar tramites sin el cumplimiento de los requisitos</t>
  </si>
  <si>
    <t>si</t>
  </si>
  <si>
    <t>corrupción</t>
  </si>
  <si>
    <t>Los controles se encuentran incluido en la caracterización del proceso CAR-GS-001 Versión 6 de la Secretaria de Salud Municipal y fueron incluidos en  la política de operación del proceso.</t>
  </si>
  <si>
    <t xml:space="preserve">En el seguimiento efectuado con corte al 3 de diciembre de 2022 y teniendo en cuenta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concluyendo, que se estableció un control para cada causa del riesgos. Se efectuó la actualización del nomograma del proceso, el cual fue enviado a la dirección de fortalecimiento institucional conforme al procedimiento establecido.
Se observa que la Secretaria de Salud municipal, acato las recomendaciones efectuadas pro la Oficina de Control Interno en el Seguimiento efectuado con corte al 30 de agosto de 2022 </t>
  </si>
  <si>
    <t>Continuar ejecutando las actividades de controles establecidas para atacar las causas de los riesgos y efectuar autoevaluación permanente a su cumplimiento, conforme lo establece la resolución No. 085 de 2021 y 041 de 2019, de creación y modificación del comité de riesgos.</t>
  </si>
  <si>
    <r>
      <rPr>
        <b/>
        <sz val="12"/>
        <rFont val="Arial"/>
        <family val="2"/>
      </rPr>
      <t>F1A4</t>
    </r>
    <r>
      <rPr>
        <sz val="12"/>
        <rFont val="Arial"/>
        <family val="2"/>
      </rPr>
      <t>Realizar una vez al mes mesa de trabajo con el equipo de calidad de la Secretaría de Salud, con el fin de revisar y actualizar los documentos que hacen parte del proceso Gestión Salud  de acuerdo a la normatividad vigente.</t>
    </r>
  </si>
  <si>
    <t>Actualización de formatos y procedimientos  de salud, actualización de nomograma.
Actas de comité de sigami.</t>
  </si>
  <si>
    <t>mensual</t>
  </si>
  <si>
    <t>Actividad ejecutada con corte al 31 de diciembre de 2022.  
Se han efectuado reuniones de los diferentes comités que se implementaron en la secretaria de salud así:  Comité Técnico Directivo,  según Actas Nos.  067 del 19 de septiembre del 2022, No. 070 de octubre 12 del 2022. .     Nos. 073 del noviembre 15 del 2022, No. 074 del 22 de noviembre del 2022, No. 077 del 06 de diciembre y Acta No. 079 del 19 de diciembre del 2022.
Se realizó reunión de Comité Sigami el 28 de septiembre del 2022, según acta 068 y acta No. 073 del 31 de octubre del 2022. Se socializó el Nomograma, la caracterización del proceso Gestión Salud y los indicadores mediante Circular 108 del 11 de octubre del 2022.
Actividades de Control realizadas del 1 de noviembre al 31 de diciembre del 2022.                                                                                                        Se realizó reunión de Comité Sigami el 22 de noviembre del 2022, mediante acta No. 075, Acta No. 078 del 16 de diciembre del 2022 y    Mediante correo electrónico de diciembre 22 se solicitó a las direcciones  y equipos de trabajo información respecto a los reportes bimensuales y trimestrales con sus respectivas documentos y/o evidencias a fin de ser cargados para seguimiento del mapa de riesgo.
.</t>
  </si>
  <si>
    <t>Se viene dando cumplimiento a las actividades de control propuestas con el fin de fortalecer los controles y prevenir la materialización del riesgo, actividad que esta orientada a atacar la causa del riesgos actualizando los formatos y procedimientos de la secretaria de salud municipal, como se evidencia en las actas del comité SIGAMI y actas de las reuniones internas realizadas por cada uno de las direcciones de la secretaria y que se aportaron como evidencia.-</t>
  </si>
  <si>
    <r>
      <rPr>
        <b/>
        <sz val="12"/>
        <rFont val="Arial"/>
        <family val="2"/>
      </rPr>
      <t>D6O4:</t>
    </r>
    <r>
      <rPr>
        <sz val="12"/>
        <rFont val="Arial"/>
        <family val="2"/>
      </rPr>
      <t>Socialización y seguimiento del código de integridad y buen gobierno .</t>
    </r>
  </si>
  <si>
    <t>A través de la Pagina wix , y en los comités internos por dirección se realiza la  socialización de Código de Ética y buen gobierno.</t>
  </si>
  <si>
    <t>Delegados(Enlaces)</t>
  </si>
  <si>
    <t>Actividad realizada con corte al 31 de octubre del 2022.                                                                                                                                                                  Se realizó la socialización del código de integridad y buen gobierno ante los asistentes de la reunión de cada comité interno por Dirección. Así mismo se realiza la presentación del video de concepto sanitario, para que los asistentes a la reunión lo conozcan y lo socialicen en cada equipo de trabajo.  Se evidencia en las actas de Comités Sigami, Directivo y actas internas por dirección según la relación del ítem anterior. 
En Comité técnico según acta No. 073 el 15 de noviembre del 2022,   se socializó el código e Integridad y buen gobierno y se solicitó al equipo directivo socializar en sus comités internos cuando llegue el personal a contratar próximamente.   De igual manera, a través de las redes sociales de la alcaldía y secretaría se socializa el video de concepto sanitario, a fin de evitar cobros por las acciones que realiza la secretaría y que conlleve a la   del riesgo</t>
  </si>
  <si>
    <t>Teniendo en cuenta las evidencias presentadas por la Secretaría de Salud Municipal, se pudo constatar que durante los meses de septiembre a diciembre de 2022, se efectúo la socialización de código de integridad y buen  gobierno, dando cumplimento a la actividad de control, como se puede evidenciar en las acta 073del 15 de noviembre  de  2022 y evidencias presentadas.</t>
  </si>
  <si>
    <r>
      <rPr>
        <b/>
        <sz val="12"/>
        <rFont val="Arial"/>
        <family val="2"/>
      </rPr>
      <t>A3A4D5:</t>
    </r>
    <r>
      <rPr>
        <sz val="12"/>
        <rFont val="Arial"/>
        <family val="2"/>
      </rPr>
      <t>Tomar  una muestra aleatoria de los establecimientos, IPS, EAPBS , entre otros , para  la emisión del concepto sanitario, auditorias técnicas, con el fin de verificar el cumplimiento del procedimiento.</t>
    </r>
  </si>
  <si>
    <t>Visita de IPS -EPS- establecimientos comerciales</t>
  </si>
  <si>
    <t>Director (a) Salud Publica, Aseguramiento y Prestación de Servicios</t>
  </si>
  <si>
    <t xml:space="preserve">Se realizó Auditoría aleatoria a 6 IPS del municipio, a fin de verificar y seguimiento a la prestación del servicios de salud, como se evidencia en el informe de seguimiento de Auditoría Programada con corte a 31 de octubre del 2022 realizada por la dirección de Prestación de Servicios de Salud y Calidad.     Así mismo, se realizó Auditoría a 6 EAPB del municipio de Ibagué, como se evidencia en el informe de auditoría con corte a 31 de octubre  del 2022, realizado por la dirección de Aseguramiento
Se realizó Auditoría aleatoria a 6 IPS del municipio, a fin de verificar y seguimiento a la prestación del servicios de salud, como se evidencia en el informe de seguimiento de Auditoría Programada con corte a 31 de diciembre del 2022 realizada por la dirección de Prestación de Servicios de Salud y Calidad.     Así mismo, se realizó Auditoría a 6 EAPB del municipio de Ibagué, como se evidencia en el informe de auditoría con corte a 31 de diciembre, realizado por la dirección de Aseguramiento..      </t>
  </si>
  <si>
    <t>Se realizaron dos auditorias a 6 IPS y  6EAPB del Municipio de Ibagué, con corte al 30 de octubre y 31 de diciembre de 2022 por parte del equipo auditor de la dirección de aseguramiento y prestación de servicios.</t>
  </si>
  <si>
    <r>
      <rPr>
        <b/>
        <sz val="12"/>
        <rFont val="Arial"/>
        <family val="2"/>
      </rPr>
      <t>A3D5</t>
    </r>
    <r>
      <rPr>
        <sz val="12"/>
        <rFont val="Arial"/>
        <family val="2"/>
      </rPr>
      <t>:Realizar Jornadas de socialización a través de diferentes medios de comunicación  para la ciudadanía sobre los  tramites y  actividades que se desarrollen en la secretaria de salud municipal.</t>
    </r>
  </si>
  <si>
    <t>informes de las actividades realizadas por los gestores de salud. 
Video Concepto sanitario
actividades realizadas por la Secretaría de Salud socializadas en las  diferentes redes sociales .</t>
  </si>
  <si>
    <t>Bimestral</t>
  </si>
  <si>
    <t>Así mismo, se anexa, informe trimestral anticorrupción de Concepto Sanitario a 30 de septiembre del 2022, seguimiento y evaluación realizada por la Dirección de Salud Pública.   Se anexan informes de los gestores, respecto a todas las actividades desarrolladas durante el periodo de septiembre a octubre del 2022.  Al igual se anexa informe de comunicaciones donde se evidencia toda las actividades realizadas por la Secretaría, publicadas a través de sus redes sociales, pagina web,  Boletines, entre otros.  Se anexa video de concepto sanitario.                             Se cuenta con una pieza gráfica y un video en la pagina web de la secretaría de salud municipal, mediante el cual se da a conocer a la ciudadanía sobre los diferentes trámites y actividades desarrolladas por la Secretaria de Salud Municipal, el cual es difundido a través de las diferentes redes sociales que maneja la Administración Municipal, la cual cuenta en la actualidad con  1.400 personas  visitantes de la página, 29 compartidas, 99  me gusta .  Se realizaron 4  boletines para dar a conocer  los eventos programados por la secretaria de salud en cumplimiento de sus funciones.                                                                                    A través de la oficina de comunicaciones de la Administración central municipal, se efectúa la publicación de piezas gráficas mediante las cuales se informa a la comunidad sobre los servicios que presta la secretaria de salud municipal.
 En este bimestre se anexa informe de los gestores, por parte de la dirección de aseguramiento.          Al igual se anexa informe de comunicaciones donde se evidencia toda las actividades realizadas por la Secretaría, publicadas a través de sus redes sociales, pagina web,  Boletines, entre otros del bimestre julio y agosto.  Se anexa video de concepto sanitario.                             Se cuenta con una pieza gráfica y un video en la pagina web de la secretaría de salud municipal, mediante el cual se da a conocer a la ciudadanía sobre los diferentes trámites y actividades desarrolladas por la Secretaria de Salud Municipal, el cual es difundido a través de las diferentes redes sociales que maneja la Administración Municipal, la cual cuenta en la actualidad con  8,700  personas  visitantes de la página, 18,512 compartidas, 7688  me gusta .  Se realizaron 32 Comunicados   para dar a conocer  los eventos programados por la secretaria de salud en cumplimiento de sus funciones.  
 A través de la oficina de comunicaciones de la Administración central municipal, se efectúa la publicación de piezas gráficas mediante las cuales se informa a la comunidad sobre los servicios que presta la secretaria de salud municipal.</t>
  </si>
  <si>
    <t>Según la evidencias presenta das por la Secretaria de salud, se pudo establecer que se esta dando cumplimiento a las actividades de control establecidas para esta causa del riesgo, lo cual se puede consultar en la página web de la entidad,  se realizan boletines para dar a conocer a la comunidad los servicios que presta la Secretaria
Se evidencio los boletines emitidos para dar a conocer los servicios que presta la secretaria, publicados en la página web y a través de la oficina de comunicaciones.</t>
  </si>
  <si>
    <r>
      <t xml:space="preserve">D2D3A3A4 </t>
    </r>
    <r>
      <rPr>
        <sz val="12"/>
        <rFont val="Arial"/>
        <family val="2"/>
      </rPr>
      <t>Denunciar el acto de corrupción frente al ente que corresponda a fin de que se tomen las medidas legales correspondientes a la situación detectada</t>
    </r>
  </si>
  <si>
    <t>No existe evidencia, no se ha presentado.</t>
  </si>
  <si>
    <t xml:space="preserve">Cuando se presente </t>
  </si>
  <si>
    <t xml:space="preserve">
● Publicaciones redes 
● Correos electrónicos
</t>
  </si>
  <si>
    <t>Líder del proceso
grupo de gestión documental</t>
  </si>
  <si>
    <t>Cada vez que se  oferte</t>
  </si>
  <si>
    <t xml:space="preserve">Índice de cumplimiento = (Actividades ejecutadas /Actividades programadas)*100.    
</t>
  </si>
  <si>
    <t xml:space="preserve">Durante los meses septiembre a octubre de 2022, no se presento avance, para el bimestre noviembre a diciembre se realizaron  6 capacitaciones en: organización de documentos de los archivos de gestión acorde a las tablas de retención documental establecidas pro la Alcaldía de Ibagué,  con 78 asistentes para un acumulado de 66 capacitaciones con 887 personas capacitadas. Para un avance del 73,33 ( 90 programadas), dando cumplimiento a la meta programada del  87%
</t>
  </si>
  <si>
    <t>Teniendo en cuenta las evidencias entregadas por el grupo de gestión documental, a 31 de diciembre de 2022, presenta un cumplimiento del  87% en la ejecución de las actividades de control planteadas.</t>
  </si>
  <si>
    <t>De acuerdo a las evidencias presentadas por el grupo de gestión documental, presenta una cumplimiento del 68%,  de las actividades de control establecidas en el mapa de riesgos de corrupción, con corte al 31 de dicimebre de 2022</t>
  </si>
  <si>
    <t>Se expidió la Resolución 1010-0288 del 12 de marzo de  2019, por medio de la cual se crea el comité de riesgos de la secretaría administrativa, quedando conformado el comité del proceso de gestión documental de la siguiente manera:  Director de recursos físico y/o quien haga sus veces, un funcionario de planta de la dirección de recursos físicos - grupo gestión documental, y /o el servidor público delegado por el nivel directivo antes mencionado.</t>
  </si>
  <si>
    <t xml:space="preserve">En  el  comité de Coordinación de Control Interno  realizado el  28 de octubre de 2022, la  jefe de control interno, socializo el  resultado del seguimiento al plan de manejo de los riesgos  por  proceso y plan anticorrupción y atención al ciudadano  con corte al 30 agosto de 2022.  La evidencia reposa en el acta No. 003 del 28 de octubre de 2022.  </t>
  </si>
  <si>
    <t xml:space="preserve">El comité de riesgos de la Secretaria Administrativa, efectúo el monitoreo al mapa de riesgos de corrupción de forma bimensual,  se cuenta con la siguiente evidencia:  Acta No. 007 del 4 de noviembre de 2022, donde se efectúo seguimiento del bimestre septeimbre a octube 2022, y se remite Dirección de fortalecimiento institucional mediante correo electrónico institucional fecha remisiòn.
Segundo seguimiento bimestre noviembre a diciemnbre de 2022, según acta No. 05 del 30 de diciembre de 2022,remitida a la Dirección de fortalecimiento institucional mediante correo electrónico institucional     
</t>
  </si>
  <si>
    <t>POSIBILIDAD DE RECIBIR O SOLICITAR CUALQUIER DADIVA O BENEFICIO A NOMBRE PROPIO O DE TERCEROS, CON EL FIN DE MANIPULAR, OCULTAR, ALTERAR O DESTRUIR UN DOCUMENTO O EXPEDIENTE</t>
  </si>
  <si>
    <t xml:space="preserve">Se verificó la evaluación de los controles en su solidez, encontrando que fue realizada correctamente, siendo coherente con los criterios establecidos por la Guía para la Administración de Riesgos Versión 4, </t>
  </si>
  <si>
    <t>Los controles se encuentran incluido en la caracterización del proceso CAR-GD-001 Versión 7 del proceso de gestión documental .</t>
  </si>
  <si>
    <t xml:space="preserve">Se concluye que en los controles establecidos para el riesgo de corrupción del proceso de gestión documental, se esta dando cumplimiento a los criterios establecidos en el numeral 3.2.2. de la guía de administración del riesgo y diseño de controles para entidades públicas versión 04, sin embargo no se estan ejecutando todas las actividades de control porlo tanto podemos conlcuir que no son efectivas.
</t>
  </si>
  <si>
    <t>Teniendo en cuenta que al verificar el mapa de riesgos publicado en el portal SIGAMI, no corresponde al establecido por procesos para el caso de Gestión Documental, se recomienda al grupo de Fortalecimiento Institucional efectuar las correcciones solicitadas por el Grupo e Gestión Documental mediante correo electrónico de fecha 09 de septiembre de 2022, respecto a la publicación del mapa que corresponde al proceso.
Debido a que en el cuatrimestre de septiembre a diciembre de 2022, no se ejecuto la actividad de control denominada: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el riesgo se puede materializar y afectar el proceso, por lo tanto se debe replantear la actividad de control a fin de que sea ejecutada y prevenir la materialización del riesgo.</t>
  </si>
  <si>
    <t xml:space="preserve">
● Convocatoria
● Actas
● Planilla de asistencia
</t>
  </si>
  <si>
    <t>NOVIEMBRE - DICIEMBRE
Durante este periodo se realiza mesa técnica con SIGAMI para propuesta de unificación de indicador de gestión del proceso, según acto del 12 de diciembre de 2022, donde se trataron los temas de  Revisión de indicadores actuales año 2022 del proceso Gestión documental, Consideración de consolidación de Indicadores, Presentación avance de actualización de hoja de vida del Indicador, se cuenta con listados de asistencia y convocatoria a través del correo electrónico.</t>
  </si>
  <si>
    <t>Durante el período septiembre a diciembre de 2022, no se presenta avance por lo tanto el cumplimiento continúa en el  42,85% en la ejecución de las actividades de control planteadas por el grupo de gestión documental para atacar las causas del riesgo</t>
  </si>
  <si>
    <t xml:space="preserve">
● Actas
● Planilla de asistencia</t>
  </si>
  <si>
    <t>Mensual</t>
  </si>
  <si>
    <t>Para el periodo septiembre a diciembre de 2022, se realizaron reuniones con el grupo de gestión documental según  acta del 15 de Diciembre de 2022, donde se trataron temas de Fomento de los valores institucionales del código Integridad y
buen gobierno en el Grupo de Gestión Documental.</t>
  </si>
  <si>
    <t>De acuerdo a las evidencias presentadas por el grupo de gestión documental, se concluye que al corte de seguimiento diciembre de 2022, se presenta una avance del 100%</t>
  </si>
  <si>
    <t>● Cronograma de Actividades 
● Formato de servicios de archivo_FOR-17-PRO-GD-01 
● Formato acta de reunión_ FOR-02-PRO-GD-01
● Formato análisis de archivos de gestión_FOR–16–PRO–GD–01</t>
  </si>
  <si>
    <t>Durante el periodo septiembre a diciembre de 2022, no se presento avance en la ejecución de las actividades de control.</t>
  </si>
  <si>
    <t>Según la se videncias presentadas y verificadas por la oficina de control interno, se concluye que a la fecha de corte de seguimiento, diciembre 31 de 2022, se continúa con el avance del 40,59%</t>
  </si>
  <si>
    <t xml:space="preserve">● Memorando
● Informe  </t>
  </si>
  <si>
    <t>Permanentemente</t>
  </si>
  <si>
    <t xml:space="preserve">Índice de cumplimiento = (Actividades ejecutadas /Actividades programadas)*100.    
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</si>
  <si>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No se ha materializado el riesgos en el período evaluado</t>
  </si>
  <si>
    <t>ACTIVIDADES REALIZADAS SEPTIEMBRE A DICIMEBRE DE 2022</t>
  </si>
  <si>
    <t>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</si>
  <si>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Posibilidad de recibir y/o solicitar dadivas para el otorgamiento de estímulos sin el lleno de los requisitos</t>
  </si>
  <si>
    <t>Limitación en el presupuesto de inversión destinado para la entrega de  beneficios a los programas y prestación de servicios.</t>
  </si>
  <si>
    <t>extrema</t>
  </si>
  <si>
    <t>D3 O1 O2. PRESENTAR  AL MENOS UN PROYECTO A ENTIDAS GUBERNAMENTALES Y NO GUBERNAMENTALES PARA CONSECUCIÓN DE RECURSOS ADICIONALES</t>
  </si>
  <si>
    <t xml:space="preserve">CONVENIO </t>
  </si>
  <si>
    <t>Secretario y Directora</t>
  </si>
  <si>
    <t>SEMESTRAL</t>
  </si>
  <si>
    <t>Indicador de eficacia:                                          Índice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</si>
  <si>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El municipio otorga anualmente unos estímulos a artistas y gestores culturales consistente en recursos económicos según lo establecido en la resolución 1010-2022- 0039 de 2022, modificada pro la Resolución No. 1010-0071 del 23de noviembre de 2022.
Se han celebrado los convenios No. 4154, 4157 y 3649 de 2022, mediante los cuales se ha aunado esfuerzos entre entidades externas y el municipio de Ibagué, para brindar promoción cultural, circulación artística y formación a la comunidad ibaguereña.
Adicionalmente se cuenta con el procedimiento denominado CONVOCATORIA ESTIMULOS, Código PRO-GAC-005 Versión 3 del 18 de julio de 2022,  cuyo objetivo es garantizar el acceso por parte de todos los artistas y gestor culturales sin distingo alguno a la oferta de bines y servicios culturales en condiciones de equidad.</t>
  </si>
  <si>
    <t>Con las evidencias presentadas por la Secretaría de Cultura, se pudo establecer que a la fecha 31 de diciembre de 2022, ha dado cumplimiento al 100% a las actividades de control establecidas</t>
  </si>
  <si>
    <t>Mediante  resolución No. 1010-2022-000033 del 12 de Julio de 2022, por medio de la cual se designan los integrantes del comité de riesgos del proceso de gestión artística y cultural, quedando conformado por:  Director fomento a las prácticas artística y culturales y del patrimonio, Profesional Universitario Grupo Patrimonio, Profesional Universitario Grupo fomento al arte y cultura, Profesional Universitario Grupo red de bibliotecas, Técnico designado Red de Bibliotecas, Profesional Universitario de formación, Profesional Especializado Dirección de fomento a las práctica artística y cultural y del patrimonio, Un contratista adscrito a cualquier grupo de la secretaria de cultura.</t>
  </si>
  <si>
    <t>La Oficina de Control Interno constata que  las actividades de control se encuentran establecidas mediante el  uso adecuado de la  herramienta DOFA y están  atacando   las  causas generadoras del riesgo. Los demás criterios del numeral 8 de la política no se evaluaron porque NO aplican   para  este riesgo como lo indica la Guía para la Administración del Riesgo y el Diseño de Controles en Entidades Públicas Versión 4</t>
  </si>
  <si>
    <t>En el bimestre septiembre a diciembre de 2022,  se reunió el comité de riesgos una sola vez con el fin de efectuar el seguimiento a los riesgos de corrupción del proceso de Gestión  Artística y Cultural, se cuenta con acta No. 005 del  22 de diciembre de 2022, no se presento mas actas de seguimiento y/o monitoreo, pro tanto no se esta dando cumplimiento a lo establecido en la Resolución No. 1010-2022-000033 del 12 de julio de 2022, información enviada a la Dirección de Fortalecimiento institucional el 03 de enero de 2023, vía correo institucional.</t>
  </si>
  <si>
    <t>Posibilidad de recibir y/o solicitar dadivas para el otorgamiento de estímulos sin el lleno de los requisito</t>
  </si>
  <si>
    <t>De acuerdo a los criterios establecidos en la Guía para la Administración del Riesgo y el Diseño de Controles en Entidades Públicas, se observa y se constata que si cumple con los cuatro criterios para que la descripción del riesgo y su clasificación sea de corrupción.</t>
  </si>
  <si>
    <t>Se verificó la evaluación de los controles en su solidez, encontrando que fue realizada correctamente, siendo coherente con los criterios establecidos por la Guía para la Administración de Riesgos Versión 4,</t>
  </si>
  <si>
    <t>Se verificó que los controles están presentes en la política operativa del proceso (véase caracterización del proceso de Gestión Artística y Cultural CAR-GAC-01 VERSION 4. del 11 de noviembre de 2021</t>
  </si>
  <si>
    <t>Teniendo en cuenta la  Guía para la Administración del riesgo y el Diseño de controles en entidades públicas Versión 4 del Departamento Administrativo de la Función Pública vigencia  2018, se revisó el cumplimiento a lo establecido en el numeral 3.2 Evaluación de Riesgos y subsiguientes, concluyéndose, que se estableció un control para cada causa del riesgos, según lo establecido en la guía, se dio cumplimiento de forma adecuada a los pasos establecidos en el numeral  3.2.2 valoración de controles - diseño de controles. Se efectuó la actualización del normograma del proceso, el cual fue enviado a la dirección de fortalecimiento institucional conforme al procedimiento establecido,</t>
  </si>
  <si>
    <t xml:space="preserve">1, Se recomienda realizar las reuniones de seguimiento y monitoreo a los riesgos de corrupción, según lo establecido en la Resolución No. 10101-00033 el 12 de julio de 2022, en cuanto a la periodicidad de las reuniones ya que para el bimestre septiembre a octubre no presenta acta de reunión. 
Para la vigencia 2023, se recomienda replantear las actividades de control  ya que las planteadas no están atacando la causa del riesgo
</t>
  </si>
  <si>
    <t>Desconocimiento de la actualización normativa por parte de algunos funcionarios</t>
  </si>
  <si>
    <t xml:space="preserve">D2.D4.09,Elaborar un plan Interno de Capacitación en la secretaria con los temas prioritarios para el proceso </t>
  </si>
  <si>
    <t>plan de capacitaciones formulado e implementado</t>
  </si>
  <si>
    <t>semestral</t>
  </si>
  <si>
    <t>Se cuenta con el Plan Interno de Capacitación en el cual se incluye las necesidades de capacitación de la Secretario de Cultura para la vigencia 2022, a la fecha se ha dado capacitación en "Calves para el fortalecimiento en la construcción y seguimiento de los indicadores de gestión y desempeño, Taller de lectura y escritura para la primera infancia, Capacitación Gestión documental. Noviembre 28 de 2022.</t>
  </si>
  <si>
    <t>ESTRATEGIA DA (CONTINGENCIA)
Cuando el riesgo se materialice a partir de la combinación de debilidades
con amenazas, para formular acciones de contingencia.</t>
  </si>
  <si>
    <t>DENUNCIAS Y OFICIOS</t>
  </si>
  <si>
    <t xml:space="preserve">Actividades de control   realizadas </t>
  </si>
  <si>
    <r>
      <t xml:space="preserve">Numeral  8. Lineamientos:   a). </t>
    </r>
    <r>
      <rPr>
        <sz val="11"/>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t>
    </r>
    <r>
      <rPr>
        <b/>
        <sz val="11"/>
        <color theme="1"/>
        <rFont val="Arial"/>
        <family val="2"/>
      </rPr>
      <t>n.  b).</t>
    </r>
    <r>
      <rPr>
        <sz val="11"/>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1"/>
        <color theme="1"/>
        <rFont val="Arial"/>
        <family val="2"/>
      </rPr>
      <t xml:space="preserve">.   C)  </t>
    </r>
    <r>
      <rPr>
        <sz val="11"/>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1"/>
        <color theme="1"/>
        <rFont val="Arial"/>
        <family val="2"/>
      </rPr>
      <t>D) Solo aplica al proceso contractual</t>
    </r>
    <r>
      <rPr>
        <sz val="11"/>
        <color theme="1"/>
        <rFont val="Arial"/>
        <family val="2"/>
      </rPr>
      <t>: evaluar si se hizo uso del Manual para la Identificación  y Cobertura del Riesgo en los Procesos de Contratación</t>
    </r>
    <r>
      <rPr>
        <b/>
        <sz val="11"/>
        <color theme="1"/>
        <rFont val="Arial"/>
        <family val="2"/>
      </rPr>
      <t>.</t>
    </r>
    <r>
      <rPr>
        <b/>
        <sz val="11"/>
        <color rgb="FFFF0000"/>
        <rFont val="Arial"/>
        <family val="2"/>
      </rPr>
      <t xml:space="preserve"> </t>
    </r>
  </si>
  <si>
    <t>Beneficio propio o privado</t>
  </si>
  <si>
    <t>Verificar que los controles establecidos en los mapas de riesgos, estén presentes en  la política operativa o en los procedimientos,  guías, actos administrativos, etc.</t>
  </si>
  <si>
    <r>
      <t xml:space="preserve">Conclusiones  sobre el diseño y ejecución del control </t>
    </r>
    <r>
      <rPr>
        <b/>
        <sz val="11"/>
        <color rgb="FFFF0000"/>
        <rFont val="Arial"/>
        <family val="2"/>
      </rPr>
      <t xml:space="preserve"> </t>
    </r>
    <r>
      <rPr>
        <b/>
        <sz val="11"/>
        <color theme="1"/>
        <rFont val="Arial"/>
        <family val="2"/>
      </rPr>
      <t xml:space="preserve">(Es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r>
  </si>
  <si>
    <t xml:space="preserve">PROCESO: GESTIÓN DE EVALUACIÓN Y SEGUIMIENTO 
OBJETIVO: AGREGAR  VALOR A LA GESTION  Y MEJORAR LAS OPERACIONES DE LA ENTIDAD,  ENTREGANDO  A LIDERES DE PROCESOS Y  AL  COMITÉ DE COOORDINACIÓN DE CONTROL INTERNO,  INFORMACIÓN REAL Y OPORTUNA DEL ESTADO DE LOS PROCESOS, LA ORGANIZACIÓN Y EL SISTEMA DE CONTROL INTERNO EN UN PERIODO DE TIEMPO;  A TRAVÉS DE LA SOCIALIZACIÓN   DE  LOS INFORMES  EMITIDOS  POR LA OFICINA  EN CUMPLIMIENTO DE LOS   ROLES;   PARA QUE  TOMEN  DECISIONES ORIENTADAS   A LA IMPLEMETACION DE  MEJORAS QUE CONTRIBUYAN AL LOGRO DE LOS  OBJETIVOS INSTITUCIONALES.   
  </t>
  </si>
  <si>
    <t>Desvío de los resultados  de la auditoría en beneficio propio o del auditado.</t>
  </si>
  <si>
    <t>Asignación de auditorias a procesos no acordes al perfil profesional del auditor.</t>
  </si>
  <si>
    <r>
      <t xml:space="preserve">1.    </t>
    </r>
    <r>
      <rPr>
        <b/>
        <sz val="14"/>
        <color theme="1"/>
        <rFont val="Arial"/>
        <family val="2"/>
      </rPr>
      <t xml:space="preserve">  D</t>
    </r>
    <r>
      <rPr>
        <b/>
        <vertAlign val="subscript"/>
        <sz val="14"/>
        <color theme="1"/>
        <rFont val="Arial"/>
        <family val="2"/>
      </rPr>
      <t xml:space="preserve">3, 7 </t>
    </r>
    <r>
      <rPr>
        <b/>
        <sz val="14"/>
        <color theme="1"/>
        <rFont val="Arial"/>
        <family val="2"/>
      </rPr>
      <t>O</t>
    </r>
    <r>
      <rPr>
        <b/>
        <vertAlign val="subscript"/>
        <sz val="14"/>
        <color theme="1"/>
        <rFont val="Arial"/>
        <family val="2"/>
      </rPr>
      <t>9,10,11,19,20</t>
    </r>
    <r>
      <rPr>
        <b/>
        <sz val="14"/>
        <color theme="1"/>
        <rFont val="Arial"/>
        <family val="2"/>
      </rPr>
      <t>.</t>
    </r>
    <r>
      <rPr>
        <sz val="12"/>
        <color theme="1"/>
        <rFont val="Arial"/>
        <family val="2"/>
      </rPr>
      <t xml:space="preserve">   Socializar y aplicar  los principios y valores establecidos en   el Código de integridad y buen gobierno  incluidos los lineamientos  para identificar y declarar el conflicto de interés, los lineamientos antisoborno establecidos  en la política del SIG  y  su vez, socializar  la guía de declaración de conflicto de interés  al personal adscrito a la Oficina de Control interno.                                                                                                       
2.    </t>
    </r>
    <r>
      <rPr>
        <sz val="16"/>
        <color theme="1"/>
        <rFont val="Arial"/>
        <family val="2"/>
      </rPr>
      <t>F</t>
    </r>
    <r>
      <rPr>
        <vertAlign val="subscript"/>
        <sz val="16"/>
        <color theme="1"/>
        <rFont val="Arial"/>
        <family val="2"/>
      </rPr>
      <t>7</t>
    </r>
    <r>
      <rPr>
        <sz val="16"/>
        <color theme="1"/>
        <rFont val="Arial"/>
        <family val="2"/>
      </rPr>
      <t>A</t>
    </r>
    <r>
      <rPr>
        <vertAlign val="subscript"/>
        <sz val="16"/>
        <color theme="1"/>
        <rFont val="Arial"/>
        <family val="2"/>
      </rPr>
      <t>6</t>
    </r>
    <r>
      <rPr>
        <vertAlign val="subscript"/>
        <sz val="12"/>
        <color theme="1"/>
        <rFont val="Arial"/>
        <family val="2"/>
      </rPr>
      <t>.</t>
    </r>
    <r>
      <rPr>
        <sz val="12"/>
        <color theme="1"/>
        <rFont val="Arial"/>
        <family val="2"/>
      </rPr>
      <t xml:space="preserve">    Socializar y aplicar los  principios y valores   establecidos en  el Código del Auditor Interno y  el Estatuto de Auditoría.  </t>
    </r>
  </si>
  <si>
    <t>Acta de comité técnico, Informe semestral emitido por Control Disciplinario.</t>
  </si>
  <si>
    <t xml:space="preserve">Jefe  de la Oficina de Control Interno   y   auditores de la Oficina de Control Interno </t>
  </si>
  <si>
    <t>01/02/2022  - 31/12/2022</t>
  </si>
  <si>
    <t>EFICACIA: Índice de Cumplimiento= (Actividades ejecutadas /Actividades programadas)*100.                                                                                                                                                                                                                                        EFECTIVIDAD: 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</si>
  <si>
    <t xml:space="preserve">El  27 de abril de 2022, se socializó al personal adscrito a la Oficina de Control Interno,  el concepto, El procedimiento y la  normatividad para la declarar el conflicto de interés,  el código del auditor interno, código de ética y buen gobierno y el estatuto de auditoria. La evidencia reposa en el acta NO. 4  de Comité técnico de la Oficina de Control Interno de fecha 27 de abril de 2022.  así mismo como evidecnia de aplicación de los principios y valores establecidos en el código del auditor interno, la jefe de la  Oficina de Control Interno a través de los   memorandos:   No. 036273 del 12 de julio de 2022 y  No. 070139 de fecha 27 de diciembre de 2022, solicitó a la Oficina de Control Disciplinario informar si los funcionarios adscritos a la Oficina de Control Interno  se encuentran inmersos en investigaciones  disciplinarias por incumplimineto de principios y valores;  en respuesta a los  requerimientos  la Oficina de Control Disciplinario a través de los memorandos:  No. 038136 del 22 de julio de 2022 y No. 00009 del 2 de  enero de 2022, manifiesta que los funcionarios adscritos a la Oficina de Control Interno no se encuentran inmersos en investigaciones disciplinnarias.  Generando un cumplimiento  del 100% de las actividades programadas, para fortalecer los controles del riesgo. </t>
  </si>
  <si>
    <r>
      <rPr>
        <b/>
        <sz val="12"/>
        <color theme="1"/>
        <rFont val="Calibri"/>
        <family val="2"/>
        <scheme val="minor"/>
      </rPr>
      <t>Indicador de eficacia</t>
    </r>
    <r>
      <rPr>
        <sz val="12"/>
        <color theme="1"/>
        <rFont val="Calibri"/>
        <family val="2"/>
        <scheme val="minor"/>
      </rPr>
      <t xml:space="preserve">: (2/2) *100% =  100%   </t>
    </r>
    <r>
      <rPr>
        <b/>
        <sz val="12"/>
        <color theme="1"/>
        <rFont val="Calibri"/>
        <family val="2"/>
        <scheme val="minor"/>
      </rPr>
      <t>Indicador de efectividad</t>
    </r>
    <r>
      <rPr>
        <sz val="12"/>
        <color theme="1"/>
        <rFont val="Calibri"/>
        <family val="2"/>
        <scheme val="minor"/>
      </rPr>
      <t>:   Durante el periodo evaluado no se materializó el riesgo, por lo tanto  lo controles establecidos para prevenir la materialización del riesgo han sido efectivo.</t>
    </r>
  </si>
  <si>
    <t xml:space="preserve">Las  acciones  formulada para fortalecer los controles y prevenir la materialización del riesgo se encuentran implementadas  el  100%. </t>
  </si>
  <si>
    <t>Mediante resolución No. 1002. 2019 - 0004 del  28 de marzo de 2019, se encuentra conformado  el comité riesgos  del proceso.</t>
  </si>
  <si>
    <t xml:space="preserve">Las actividades de control se encuentran establecidas mediante el  uso adecuado de la  herramienta DOFA y están  atacando   las  causas generadoras del riesgo. Los demás criterios del numeral 8 de la política no se evaluaron porque no aplican   para  este riesgo. </t>
  </si>
  <si>
    <r>
      <t xml:space="preserve">Durante el periodo  enero a diciembre   de 2022,  la línea estratégica a realizado 3 monitoreos al cumplimiento de la política de riesgos, como registro de cumplimiento está:                                                                 - </t>
    </r>
    <r>
      <rPr>
        <b/>
        <sz val="12"/>
        <color theme="1"/>
        <rFont val="Calibri"/>
        <family val="2"/>
        <scheme val="minor"/>
      </rPr>
      <t xml:space="preserve">Acta No. 1 </t>
    </r>
    <r>
      <rPr>
        <sz val="12"/>
        <color theme="1"/>
        <rFont val="Calibri"/>
        <family val="2"/>
        <scheme val="minor"/>
      </rPr>
      <t>del Comité de Coordinación de Control Interno  del  3   de mayo  de  2022.                                                                                                                  -</t>
    </r>
    <r>
      <rPr>
        <b/>
        <sz val="12"/>
        <color theme="1"/>
        <rFont val="Calibri"/>
        <family val="2"/>
        <scheme val="minor"/>
      </rPr>
      <t xml:space="preserve"> Acta No. 2 </t>
    </r>
    <r>
      <rPr>
        <sz val="12"/>
        <color theme="1"/>
        <rFont val="Calibri"/>
        <family val="2"/>
        <scheme val="minor"/>
      </rPr>
      <t xml:space="preserve">del Comité de Coordinación de Control interno  del 27 de julio de 2022.                                                                                                                              </t>
    </r>
    <r>
      <rPr>
        <b/>
        <sz val="12"/>
        <color theme="1"/>
        <rFont val="Calibri"/>
        <family val="2"/>
        <scheme val="minor"/>
      </rPr>
      <t>- Acta No.3</t>
    </r>
    <r>
      <rPr>
        <sz val="12"/>
        <color theme="1"/>
        <rFont val="Calibri"/>
        <family val="2"/>
        <scheme val="minor"/>
      </rPr>
      <t xml:space="preserve"> del Comité de Coordinación de Control Interno  de fecha 28 de octubre de 2022.                                  Fechas en las cuales según el orden del día la jefe de la Oficina de Control Interno,  socializó a la alta dirección el resultado del Cumplimiento de las acciones programas en cada componente del Plan anticorrupción y el estado de cumplimiento de la Política de riesgos.    </t>
    </r>
  </si>
  <si>
    <r>
      <rPr>
        <b/>
        <sz val="12"/>
        <color theme="1"/>
        <rFont val="Calibri"/>
        <family val="2"/>
        <scheme val="minor"/>
      </rPr>
      <t>Durante  la vigencia   2022  se realizaron oportunamente 6 monitoreos:</t>
    </r>
    <r>
      <rPr>
        <sz val="12"/>
        <color theme="1"/>
        <rFont val="Calibri"/>
        <family val="2"/>
        <scheme val="minor"/>
      </rPr>
      <t xml:space="preserve">                                                                                                         </t>
    </r>
    <r>
      <rPr>
        <b/>
        <sz val="12"/>
        <color theme="1"/>
        <rFont val="Calibri"/>
        <family val="2"/>
        <scheme val="minor"/>
      </rPr>
      <t>Primer monitoreo:</t>
    </r>
    <r>
      <rPr>
        <sz val="12"/>
        <color theme="1"/>
        <rFont val="Calibri"/>
        <family val="2"/>
        <scheme val="minor"/>
      </rPr>
      <t xml:space="preserve">  Enero  a febrero de 2022   se realizó el 8 de marzo de 2022, tal como registra el acta de comité técnico No. 3 del  8 de marzo de 2022  y el reporte del monitoreo  al mapa riesgos del proceso evaluación y seguimiento a la Dirección de Fortalecimiento institucional el 9 de marzo a través del correo Institucional de Control Interno.                                                                                                                                                                                       </t>
    </r>
    <r>
      <rPr>
        <b/>
        <sz val="12"/>
        <color theme="1"/>
        <rFont val="Calibri"/>
        <family val="2"/>
        <scheme val="minor"/>
      </rPr>
      <t>Segundo Monitoreo</t>
    </r>
    <r>
      <rPr>
        <sz val="12"/>
        <color theme="1"/>
        <rFont val="Calibri"/>
        <family val="2"/>
        <scheme val="minor"/>
      </rPr>
      <t xml:space="preserve">:  Marzo a abril de 2022: Se realizó el 2 de mayo de 2022, tal como lo registra el acta de comité técnico No. 5 de fecha 2 de mayo de 2022  y el log de envió del reporte de monitoreo al mapa riesgos del proceso  gestión de evaluación y seguimiento  a  la Dirección de Fortalecimiento el  2 de mayo  de 2022.                                                                                                  </t>
    </r>
    <r>
      <rPr>
        <b/>
        <sz val="12"/>
        <color theme="1"/>
        <rFont val="Calibri"/>
        <family val="2"/>
        <scheme val="minor"/>
      </rPr>
      <t xml:space="preserve">Tercer  Monitoreo:  </t>
    </r>
    <r>
      <rPr>
        <sz val="12"/>
        <color theme="1"/>
        <rFont val="Calibri"/>
        <family val="2"/>
        <scheme val="minor"/>
      </rPr>
      <t xml:space="preserve">Mayo a junio  de 2022: Se realizó el 7  de julio  de 2022, tal como lo registra el acta de comité técnico No. 7 de fecha 7 de julio  de 2022  y el log de envió del reporte de monitoreo al mapa riesgos del proceso  gestión de evaluación y seguimiento  a  la Dirección de Fortalecimiento el   7 de julio   de 2022.                                                                                                                                  </t>
    </r>
    <r>
      <rPr>
        <b/>
        <sz val="12"/>
        <color theme="1"/>
        <rFont val="Calibri"/>
        <family val="2"/>
        <scheme val="minor"/>
      </rPr>
      <t>Cuarto   Monitoreo</t>
    </r>
    <r>
      <rPr>
        <sz val="12"/>
        <color theme="1"/>
        <rFont val="Calibri"/>
        <family val="2"/>
        <scheme val="minor"/>
      </rPr>
      <t xml:space="preserve">:  Julio  a  agosto   de 2022: Se realizó el 2   de septiembre  de 2022, tal como lo registra el acta de comité técnico No. 9 de fecha 2  de  septiembre   de 2022  y el log de envió del reporte de monitoreo al mapa riesgos del proceso  gestión de evaluación y seguimiento  a  la Dirección de Fortalecimiento el    2 de septiembre   de 2022                                                                                                                                                                                 </t>
    </r>
    <r>
      <rPr>
        <b/>
        <sz val="12"/>
        <color theme="1"/>
        <rFont val="Calibri"/>
        <family val="2"/>
        <scheme val="minor"/>
      </rPr>
      <t xml:space="preserve">Quinto   Monitoreo: </t>
    </r>
    <r>
      <rPr>
        <sz val="12"/>
        <color theme="1"/>
        <rFont val="Calibri"/>
        <family val="2"/>
        <scheme val="minor"/>
      </rPr>
      <t>Septiembre a octubre</t>
    </r>
    <r>
      <rPr>
        <b/>
        <sz val="12"/>
        <color theme="1"/>
        <rFont val="Calibri"/>
        <family val="2"/>
        <scheme val="minor"/>
      </rPr>
      <t xml:space="preserve"> </t>
    </r>
    <r>
      <rPr>
        <sz val="12"/>
        <color theme="1"/>
        <rFont val="Calibri"/>
        <family val="2"/>
        <scheme val="minor"/>
      </rPr>
      <t xml:space="preserve">   de 2022: Se realizó el 2   de  noviembre   de 2022, tal como lo registra el acta de comité técnico No. 10  de fecha 2  de  noviembre    de 2022  y el log de envió del reporte de monitoreo al mapa riesgos del proceso  gestión de evaluación y seguimiento  a  la Dirección de Fortalecimiento el    2 de  noviembre    de 2022.                                                                                                                                                                                          </t>
    </r>
    <r>
      <rPr>
        <b/>
        <sz val="12"/>
        <color theme="1"/>
        <rFont val="Calibri"/>
        <family val="2"/>
        <scheme val="minor"/>
      </rPr>
      <t>Sexto   Monitoreo:</t>
    </r>
    <r>
      <rPr>
        <sz val="12"/>
        <color theme="1"/>
        <rFont val="Calibri"/>
        <family val="2"/>
        <scheme val="minor"/>
      </rPr>
      <t xml:space="preserve">  noviembre  a diciembre     de 2022: Se realizó el 3   de  enero   de 2023, tal como lo registra el acta de comité técnico No. 1  de fecha 3  de  enero    de 2023  y el log de envió del reporte de monitoreo al mapa riesgos del proceso  gestión de evaluación y seguimiento  a  la Dirección de Fortalecimiento el    3 de  enero    de 2023.                                                                                                                                                                           </t>
    </r>
  </si>
  <si>
    <t xml:space="preserve">Corrupción </t>
  </si>
  <si>
    <t>El riesgo se encuentra bien clasificado</t>
  </si>
  <si>
    <t xml:space="preserve">Se encuentra bien evaluada la solidez  del conjunto de controles y  esta correctamente  establecida la zona del riesgo Residual. </t>
  </si>
  <si>
    <t xml:space="preserve">Los controles  están presente  o documentado en la política operativa del proceso gestión evaluación y seguimiento (caracterización del proceso)  y en el código de ética del auditor interno. </t>
  </si>
  <si>
    <t xml:space="preserve">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irregulares;  concluyendo que el  control esta presente y funcionando. </t>
  </si>
  <si>
    <t xml:space="preserve">Mantener la cultura de aplicación del control, no obstante, en caso de que generen  cambios en el contexto estratégico del proceso (factores internos y externos), analizar si se continúan aplicando  el mismo control.  </t>
  </si>
  <si>
    <t>Trafico de influencias.</t>
  </si>
  <si>
    <t xml:space="preserve">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irregulares;  concluyendo que el  control esta presente y funcionando. </t>
  </si>
  <si>
    <t>Inobservancia a los lineamientos establecidos en el  Código de Ética del Auditor Interno, estatuto de auditoria y lineamientos  antisoborno establecidos en la política del  SIG,  en el desarrollo de las auditorías</t>
  </si>
  <si>
    <t xml:space="preserve">Mantener la cultura de aplicación del control, no obstante, en caso de que generen  cambios en el contexto estratégico del proceso (factores internos y externos), analizar si se continúan aplicando el mismo control.  </t>
  </si>
  <si>
    <r>
      <rPr>
        <sz val="16"/>
        <color theme="1"/>
        <rFont val="Arial"/>
        <family val="2"/>
      </rPr>
      <t>A</t>
    </r>
    <r>
      <rPr>
        <vertAlign val="subscript"/>
        <sz val="16"/>
        <color theme="1"/>
        <rFont val="Arial"/>
        <family val="2"/>
      </rPr>
      <t>6</t>
    </r>
    <r>
      <rPr>
        <sz val="16"/>
        <color theme="1"/>
        <rFont val="Arial"/>
        <family val="2"/>
      </rPr>
      <t>D</t>
    </r>
    <r>
      <rPr>
        <vertAlign val="subscript"/>
        <sz val="16"/>
        <color theme="1"/>
        <rFont val="Arial"/>
        <family val="2"/>
      </rPr>
      <t>3,7</t>
    </r>
    <r>
      <rPr>
        <vertAlign val="subscript"/>
        <sz val="12"/>
        <color theme="1"/>
        <rFont val="Arial"/>
        <family val="2"/>
      </rPr>
      <t xml:space="preserve"> </t>
    </r>
    <r>
      <rPr>
        <sz val="12"/>
        <color theme="1"/>
        <rFont val="Arial"/>
        <family val="2"/>
      </rPr>
      <t xml:space="preserve"> Reportar  a Control Disciplinario el evento del funcionario que cometió la falta.</t>
    </r>
  </si>
  <si>
    <t>Memorando.</t>
  </si>
  <si>
    <t>Jefe  de la Oficina de Control Interno</t>
  </si>
  <si>
    <t xml:space="preserve">Durante el periodo evaluado no se materializó el riesgo, por lo tanto no se implementó la acción de contingencia. </t>
  </si>
  <si>
    <r>
      <t xml:space="preserve">Numeral  8. Lineamientos:   a). </t>
    </r>
    <r>
      <rPr>
        <sz val="10"/>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t>
    </r>
    <r>
      <rPr>
        <b/>
        <sz val="10"/>
        <color theme="1"/>
        <rFont val="Arial"/>
        <family val="2"/>
      </rPr>
      <t>n.  b).</t>
    </r>
    <r>
      <rPr>
        <sz val="10"/>
        <color theme="1"/>
        <rFont val="Arial"/>
        <family val="2"/>
      </rPr>
      <t xml:space="preserve"> Si es un riesgo asociado a activos de información  verificar que el riesgo se encuentre documentado con los lineamientos del anexo 4 de la guía descrito:  Lineamientos para los riesgos de seguridad digital</t>
    </r>
    <r>
      <rPr>
        <b/>
        <sz val="10"/>
        <color theme="1"/>
        <rFont val="Arial"/>
        <family val="2"/>
      </rPr>
      <t xml:space="preserve">.   C)  </t>
    </r>
    <r>
      <rPr>
        <sz val="10"/>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0"/>
        <color theme="1"/>
        <rFont val="Arial"/>
        <family val="2"/>
      </rPr>
      <t>D) Solo aplica al proceso contractual</t>
    </r>
    <r>
      <rPr>
        <sz val="10"/>
        <color theme="1"/>
        <rFont val="Arial"/>
        <family val="2"/>
      </rPr>
      <t>: evaluar si se hizo uso del Manual para la Identificación  y Cobertura del Riesgo en los Procesos de Contratación</t>
    </r>
    <r>
      <rPr>
        <b/>
        <sz val="10"/>
        <color theme="1"/>
        <rFont val="Arial"/>
        <family val="2"/>
      </rPr>
      <t>.</t>
    </r>
    <r>
      <rPr>
        <b/>
        <sz val="10"/>
        <color rgb="FFFF0000"/>
        <rFont val="Arial"/>
        <family val="2"/>
      </rPr>
      <t xml:space="preserve"> </t>
    </r>
  </si>
  <si>
    <t>Beneficio Propio o privado</t>
  </si>
  <si>
    <r>
      <t xml:space="preserve">Conclusiones  sobre el diseño y ejecución del control </t>
    </r>
    <r>
      <rPr>
        <b/>
        <sz val="10"/>
        <color rgb="FFFF0000"/>
        <rFont val="Arial"/>
        <family val="2"/>
      </rPr>
      <t xml:space="preserve"> </t>
    </r>
    <r>
      <rPr>
        <b/>
        <sz val="10"/>
        <color theme="1"/>
        <rFont val="Arial"/>
        <family val="2"/>
      </rPr>
      <t xml:space="preserve">( 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r>
  </si>
  <si>
    <t>PROCESO: GESTION AMBIENTAL                                         OBJETIVO: GESTIONAR LA CONSERVACION, RESTAURACION Y APROVECHAMIENTO SOSTENIBLE DE LOS RECURSOS NATURALES ASI COMO TAMBIEN EJECUTAR ACCIONES DE CONOCIMIENTO, REDUCCION DEL RIESGO Y MENEJO DE DESASTRES DE MANERA PERMANENTE, MEDIANTE LA IMPLEMENTACION DE PLANES, PROGRAMAS Y PROYECTOS EN PROCURA DE ALCANZAR CALIDAD AMBIENTAL Y EJERCER EL CONTROL Y VIGILANCIA EN LOS CASOS QUE APLIQUE, PARA EL DESARROLLO HUMANO INTEGRAL EN EL MUNICIPIO DE IBAGUE.</t>
  </si>
  <si>
    <t>Utilización de influencias en la entrega o suministro de materiales o insumos y/o ayudas humanitarias en beneficio de un tercero</t>
  </si>
  <si>
    <t>Concentración de poder en una sola persona</t>
  </si>
  <si>
    <t>Moderado</t>
  </si>
  <si>
    <t>Moderada</t>
  </si>
  <si>
    <t>D4,O10 Interiorizar en los servidores públicos de la Secretaria los principios  y valores promulgados en el código de integridad y buen gobierno; semestralmente.</t>
  </si>
  <si>
    <t>Acta de Comité Técnico</t>
  </si>
  <si>
    <t>Secretario de Despacho</t>
  </si>
  <si>
    <t xml:space="preserve">SEMESTRAL </t>
  </si>
  <si>
    <t>Indicador de eficacia:                                          Índice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</si>
  <si>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r>
      <rPr>
        <b/>
        <sz val="10"/>
        <color theme="1"/>
        <rFont val="Arial"/>
        <family val="2"/>
      </rPr>
      <t xml:space="preserve">a. </t>
    </r>
    <r>
      <rPr>
        <sz val="10"/>
        <color theme="1"/>
        <rFont val="Arial"/>
        <family val="2"/>
      </rPr>
      <t xml:space="preserve">   En el mes de  julio de 2022 la Secretaria de Ambiente  socializo a los funcionarios el principio comunitario la evidencia reposa en la página web de la entidad en el link:  https://www.ibague.gov.co/portal/admin/archivos/publicaciones/2023/46583-DOC-20230103143213.pdf                                                                                        </t>
    </r>
    <r>
      <rPr>
        <b/>
        <sz val="10"/>
        <color theme="1"/>
        <rFont val="Arial"/>
        <family val="2"/>
      </rPr>
      <t>b</t>
    </r>
    <r>
      <rPr>
        <sz val="10"/>
        <color theme="1"/>
        <rFont val="Arial"/>
        <family val="2"/>
      </rPr>
      <t xml:space="preserve">. El 3 de enero de 2023 se socializo  al personal adscrito a la Secretaria de Ambiente, los principios y valores establecidos en el código de ética los principios y valores establecidos en el código de ética y buen gobierno; según acta de comité técnico No. 25  del 3 de enero de 2023, Generando cumplimiento del 100% de la actividad  programada. </t>
    </r>
  </si>
  <si>
    <r>
      <rPr>
        <b/>
        <sz val="11"/>
        <color theme="1"/>
        <rFont val="Arial"/>
        <family val="2"/>
      </rPr>
      <t>Indicador de eficacia</t>
    </r>
    <r>
      <rPr>
        <sz val="11"/>
        <color theme="1"/>
        <rFont val="Arial"/>
        <family val="2"/>
      </rPr>
      <t xml:space="preserve">:     (100%+0%+100%)/3 =   67%                             </t>
    </r>
    <r>
      <rPr>
        <b/>
        <sz val="11"/>
        <color theme="1"/>
        <rFont val="Arial"/>
        <family val="2"/>
      </rPr>
      <t>indicador de efectividad</t>
    </r>
    <r>
      <rPr>
        <sz val="11"/>
        <color theme="1"/>
        <rFont val="Arial"/>
        <family val="2"/>
      </rPr>
      <t xml:space="preserve"> =  Durante el periodo evaluado no se ha materializado el riesgo,  por lo tanto las acciones formuladas han sido efectivas, para  fortalecer los controles   y prevenir la materialización del riesgo. </t>
    </r>
  </si>
  <si>
    <r>
      <t xml:space="preserve">Las acciones  formuladas  para atacar las causas generadoras del riesgo, </t>
    </r>
    <r>
      <rPr>
        <b/>
        <sz val="11"/>
        <color theme="1"/>
        <rFont val="Arial"/>
        <family val="2"/>
      </rPr>
      <t>se</t>
    </r>
    <r>
      <rPr>
        <sz val="11"/>
        <color theme="1"/>
        <rFont val="Arial"/>
        <family val="2"/>
      </rPr>
      <t xml:space="preserve"> </t>
    </r>
    <r>
      <rPr>
        <b/>
        <sz val="11"/>
        <color theme="1"/>
        <rFont val="Arial"/>
        <family val="2"/>
      </rPr>
      <t>encuentran  el 67%</t>
    </r>
    <r>
      <rPr>
        <sz val="11"/>
        <color theme="1"/>
        <rFont val="Arial"/>
        <family val="2"/>
      </rPr>
      <t xml:space="preserve"> implementadas  y  han sido efectivas porque han evitado que el riesgo se materialice.    </t>
    </r>
  </si>
  <si>
    <r>
      <t>Mediante</t>
    </r>
    <r>
      <rPr>
        <b/>
        <sz val="11"/>
        <color theme="1"/>
        <rFont val="Arial"/>
        <family val="2"/>
      </rPr>
      <t xml:space="preserve"> resolución No. 1010 - 003 del  13 de marzo de 2019, </t>
    </r>
    <r>
      <rPr>
        <sz val="11"/>
        <color theme="1"/>
        <rFont val="Arial"/>
        <family val="2"/>
      </rPr>
      <t xml:space="preserve"> se encuentra creado el comité de riesgos del proceso. </t>
    </r>
  </si>
  <si>
    <t xml:space="preserve">Las actividades de control, se encuentran establecidas mediante el  uso adecuado de la  herramienta DOFA y están  atacando   las  causas generadoras del riesgo, fortaleciendo el control diseñado para prevenir la materialización del riesgo.  Los demás criterios del numeral 8 de la política no se evaluaron porque no aplican   para  este riesgo. </t>
  </si>
  <si>
    <t xml:space="preserve">Durante el periodo  enero a diciembre   de 2022,  la línea estratégica a realizado 3 monitoreos al cumplimiento de la política de riesgos, como registro de cumplimiento está:                                                                 - Acta No. 1 del Comité de Coordinación de Control Interno  del  3   de mayo  de  2022.                                                                                                                  - Acta No. 2 del Comité de Coordinación de Control interno  del 27 de julio de 2022.                                                                                                                              - Acta No.3 del Comité de Coordinación de Control Interno  de fecha 28 de octubre de 2022.                                  Fechas en las cuales según el orden del día la jefe de la Oficina de Control Interno,  socializó a la alta dirección el resultado del Cumplimiento de las acciones programas en cada componente del Plan anticorrupción y el estado de cumplimiento de la Política de riesgos.    </t>
  </si>
  <si>
    <r>
      <t xml:space="preserve">Durante vigencia  2022,  el nivel directivo de la Secretaria de Ambiente y sus equipos de trabajo,  como primera linea defensa en el proceso gestión ambiental, sólo realizó monitoreo al mapa del periodo noviembre a diciembre, incumpliendo con el reporte del monitoreo bimensual establecido en la política de riesgos de la Alcaldía de Ibagué.    </t>
    </r>
    <r>
      <rPr>
        <b/>
        <sz val="11"/>
        <color theme="1"/>
        <rFont val="Arial"/>
        <family val="2"/>
      </rPr>
      <t xml:space="preserve">                                      </t>
    </r>
    <r>
      <rPr>
        <sz val="11"/>
        <color theme="1"/>
        <rFont val="Arial"/>
        <family val="2"/>
      </rPr>
      <t xml:space="preserve">                                       </t>
    </r>
  </si>
  <si>
    <t xml:space="preserve">No aplica porque durante el periodo evaluado no se materializó el riesgo. </t>
  </si>
  <si>
    <t xml:space="preserve">Utilización de influencias en la entrega o suministro de materiales o insumos y/o ayudas humanitarias en beneficio de un tercero. </t>
  </si>
  <si>
    <t xml:space="preserve">Riesgo de Corrupción </t>
  </si>
  <si>
    <t xml:space="preserve">durante la vigencia 2022 no se aplicó el control porque no se realizó entrega de pozos  sépticos,  de ahí  que sólo se cuente  con los  registros  de las solicitudes  y el informe de visita técnica. No hay registros de actas de entrega, documentos que evidencian la aplicación del control. </t>
  </si>
  <si>
    <t xml:space="preserve">Se encuentra correctamente evaluada la solidez individual de los controles y así mismo,  la solidez del conjunto de controles; estableciendo correctamente la zona residual  del riesgo. </t>
  </si>
  <si>
    <t xml:space="preserve">Los controles  asociados a la entrega de  pozos sépticos y material vegetal   están presentes en el   instructivo de entrega de material vegetal,  el  procedimiento de  asistencia técnica ambiental,  y procedimiento entrega de ayudas humanitarias. </t>
  </si>
  <si>
    <t xml:space="preserve">Los controles formulados para prevenir la materialización del riesgo se encuentran bien diseñados y funcionado. </t>
  </si>
  <si>
    <t xml:space="preserve">Mantener la aplicación de los controles </t>
  </si>
  <si>
    <t xml:space="preserve">Seguimiento y control deficiente al procedimiento de entrega o suministro de material vegetal , unidades sépticas. </t>
  </si>
  <si>
    <t xml:space="preserve"> D9,O8,F10, Socializar  el instructivo, producción y suministro  de material vegetal a los funcionarios que intervienen en este proceso, y para unidades sépticas el manual suministrado por el proveedor.</t>
  </si>
  <si>
    <t>Director de Ambiente, Agua y Cambio Climático.</t>
  </si>
  <si>
    <t xml:space="preserve"> </t>
  </si>
  <si>
    <t xml:space="preserve">Durante el desarrollo del seguimiento no se presento evidencia de haber desarrollado la actividad. </t>
  </si>
  <si>
    <t>Seguimiento y control deficiente al procedimiento de entrega o suministro de ayudas humanitarias.</t>
  </si>
  <si>
    <t>D2, O3, F10,Socializar la normatividad promulgada en la ley 1523 de 2012 de la UNGRD para la entrega de ayudas humanitarias</t>
  </si>
  <si>
    <t>Acta de comité técnico y carpeta de ayudas humanitarias</t>
  </si>
  <si>
    <t>Director Gestión del Riesgo y Atención de Desastres</t>
  </si>
  <si>
    <r>
      <t>Como evidencia de ejecución de la actividad programada,  se presentó informe  y listado de asistencia  de la  capacitación sobre  la ley 1523 de 2012, al personal adscrito de la  Dirección de Gestión del Riesgo de fecha 13 de junio de 2022,  Capacitación dirigida por la contratista Lisset   Andrea Cuellar Carmona  y  el 21 de diciembre de 2022  se realizó nuevamente la socialización de la ley  según acta No. 14 y listado de asistencia;  g</t>
    </r>
    <r>
      <rPr>
        <b/>
        <sz val="11"/>
        <color theme="1"/>
        <rFont val="Arial"/>
        <family val="2"/>
      </rPr>
      <t xml:space="preserve">enerando cumplimiento del 100% de la actividad programada.   </t>
    </r>
  </si>
  <si>
    <t>D2, O13,A03, Informar a los entes de control (personería, procuraduría, oficina de control disciplinario) sobre la materialización del riesgo en el evento de presentarse para el inicio de los procesos respectivos.</t>
  </si>
  <si>
    <t>Oficios para los Entes de Control.  Memorandos Internos para Apertura de Procesos Disciplinarios.</t>
  </si>
  <si>
    <t xml:space="preserve">Durante el periodo evaluado el riesgo no se materializó,  por lo tanto,  no se ejecutó la acción de contingencia. </t>
  </si>
  <si>
    <t>Seguimiento al cumplimiento de la política de riesgos</t>
  </si>
  <si>
    <r>
      <t xml:space="preserve">Numeral  8. Lineamientos:   a). </t>
    </r>
    <r>
      <rPr>
        <sz val="11"/>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Corrupción</t>
    </r>
    <r>
      <rPr>
        <b/>
        <sz val="11"/>
        <color theme="1"/>
        <rFont val="Arial"/>
        <family val="2"/>
      </rPr>
      <t>.  b)</t>
    </r>
    <r>
      <rPr>
        <sz val="11"/>
        <color theme="1"/>
        <rFont val="Arial"/>
        <family val="2"/>
      </rPr>
      <t>. Si es un riesgo esta asociado a activos de información  verificar que el riesgo se encuentre documentado con los lineamientos del anexo 4 de la guía descrito:  Lineamientos para los riesgos de seguridad digital.</t>
    </r>
    <r>
      <rPr>
        <b/>
        <sz val="11"/>
        <color theme="1"/>
        <rFont val="Arial"/>
        <family val="2"/>
      </rPr>
      <t xml:space="preserve">   C)  </t>
    </r>
    <r>
      <rPr>
        <sz val="11"/>
        <color theme="1"/>
        <rFont val="Arial"/>
        <family val="2"/>
      </rPr>
      <t xml:space="preserve"> Evalué  si  para establecer  las actividades de control  o las estrategias  para  fortalecer los controles  y  atacar  las causas generadoras del riesgo, se  hizo  uso de la Matriz Dofa en aplicación del anexo 5 de la guía</t>
    </r>
    <r>
      <rPr>
        <b/>
        <sz val="11"/>
        <color theme="1"/>
        <rFont val="Arial"/>
        <family val="2"/>
      </rPr>
      <t xml:space="preserve">. D) </t>
    </r>
    <r>
      <rPr>
        <sz val="11"/>
        <color theme="1"/>
        <rFont val="Arial"/>
        <family val="2"/>
      </rPr>
      <t>Solo aplica al proceso contractual: evaluar si se hizo uso del Manual para la Identificación y Cobertura del Riesgo en los Procesos de Contratación.</t>
    </r>
  </si>
  <si>
    <t xml:space="preserve">Durante el periodo evaluado, la  primera  línea de defensa  realizó monitoreo  Bimestral  a las acciones tendientes a controlar y
Gestionar los riesgos y  realizaron el reporte  a la  Dirección de Fortalecimiento Institucional? </t>
  </si>
  <si>
    <t>Se encuentra establecido como realizar la actividad de control</t>
  </si>
  <si>
    <t xml:space="preserve">Conclusiones  sobre el diseño y ejecución del control  ( es importante que en el desarrollo del seguimiento evalúen si la persona que aplica el control  tiene la autoridad, las competencias y los conocimientos requeridos  para ejecutar el control; si se encuentra segregada o redistribuida la responsabilidad de  ejecución del control  para reducir el error, actuaciones irregulares o fraudulentas)  </t>
  </si>
  <si>
    <t>PROCESO: PLANEACIÓN ESTRATÉGICA Y TERRITORIAL 
OBJETIVO: PLANEAR,  ASESORAR,  PROMOVER  Y  REALIZAR  SEGUIMIENTO  A  LAS  POLÍTICAS,  PLANES,  PROGRAMAS  Y PROYECTOS PARA CUMPLIR CON LOS IDEALES PROPUESTOS POR LA ALTA DIRECCIÓN Y LAS EXPECTATIVAS DE LA COMUNIDAD</t>
  </si>
  <si>
    <t>Posibilidad de solicitar y/o recibir dádivas para favorecer  una decisión y/o Influir en otro servidor público para conseguir una actuación concepto, decisión o manipulación relacionado con un tramite y/o servicio que le pueda generar beneficio propio o a un tercero</t>
  </si>
  <si>
    <t>Ausencia de herramientas tecnológicas que soporten la  ejecución de los tramites en todas sus fases  para prevenir las acciones presenciales (20)</t>
  </si>
  <si>
    <t xml:space="preserve">D7D10D11D12O7O8 Realizar el proceso de racionalización de trámites a través de la automatización y el uso de tecnologías </t>
  </si>
  <si>
    <t xml:space="preserve">Tramites racionalizados e inscritos en el SUIT </t>
  </si>
  <si>
    <t xml:space="preserve"> Director de  Información y Aplicación de la Norma Urbanística</t>
  </si>
  <si>
    <t>Diciembre de 2022</t>
  </si>
  <si>
    <t xml:space="preserve">Indicador de eficacia: 
Índice de cumplimiento = (Actividades ejecutadas /Actividades programadas)*100.    </t>
  </si>
  <si>
    <t xml:space="preserve">En la estrategia  anti tramites del plan anticorrupción se encuentra  realizar mejora al tramite de Nomenclatura, especificando  que la mejora consiste en:  Actualización de la base de datos de nomenclatura que se encuentra cargado en la geodatabase embebida en la página MIVUC. La razón de esta actualización  consiste en que  este trámite se realiza a solicitud del peticionario, en la cual solicita actualizar la nomenclatura alineado al plan de ordenamiento territorial, y así el usuario poder actualizar la información física y jurídica de su predio  y esta actualización debe ser cargada en los sistemas SIG.   No obstante, en el  seguimiento a la ejecución de la mejora,  se aclara  que lo  que busca realmente es  reducir el periodo de tiempo de actualización de la base de datos de nomenclatura, pasando de la actualización anual a semestral; actividad cumplida en la vigencia 2022 según informe de avance  de la realización del tramite presentado por DIANU.  Generando cumplimiento  del 100%. </t>
  </si>
  <si>
    <r>
      <t xml:space="preserve">Indicador de eficacia =                        </t>
    </r>
    <r>
      <rPr>
        <sz val="11"/>
        <color theme="1"/>
        <rFont val="Arial"/>
        <family val="2"/>
      </rPr>
      <t xml:space="preserve">(100%+ 66.66%+ 100%) /3 = 89% </t>
    </r>
    <r>
      <rPr>
        <b/>
        <sz val="11"/>
        <color theme="1"/>
        <rFont val="Arial"/>
        <family val="2"/>
      </rPr>
      <t xml:space="preserve">  Indicador de efectividad:   </t>
    </r>
    <r>
      <rPr>
        <sz val="11"/>
        <color theme="1"/>
        <rFont val="Arial"/>
        <family val="2"/>
      </rPr>
      <t xml:space="preserve">Durante el periodo evaluado no se materializó el riesgo, por lo tanto la efectividad es del 100% </t>
    </r>
  </si>
  <si>
    <t xml:space="preserve">Las  acciones  formuladas para fortalecer los controles y prevenir la materialización del riesgo se encuentra implementada en promedio  el el  89%. </t>
  </si>
  <si>
    <t>Mediante Resolución No.  026 del 27 de marzo de 2019 se encuentra Creado  el comité de riesgos de la Secretaria de Planeación</t>
  </si>
  <si>
    <t>No se hace uso adecuado de los lineamientos del anexo 3 de guía de riesgos 2018 para la documentación de los mapas de riesgos de corrupción y la herramienta DOFA  y su articulación con el contexto (factores internos y externos del proceso)</t>
  </si>
  <si>
    <r>
      <t xml:space="preserve">Durante el periodo  enero a agosto  de 2022,  la línea estratégica a realizado 3 monitoreos al cumplimiento de la política de riesgos, como registro de cumplimiento está:                                                                 </t>
    </r>
    <r>
      <rPr>
        <b/>
        <sz val="12"/>
        <color theme="1"/>
        <rFont val="Arial"/>
        <family val="2"/>
      </rPr>
      <t xml:space="preserve">- Acta No. 1 </t>
    </r>
    <r>
      <rPr>
        <b/>
        <sz val="10"/>
        <color theme="1"/>
        <rFont val="Arial"/>
        <family val="2"/>
      </rPr>
      <t xml:space="preserve">del Comité de Coordinación de Control Interno  del  3   de mayo  de  2022.                                                                    - </t>
    </r>
    <r>
      <rPr>
        <b/>
        <sz val="12"/>
        <color theme="1"/>
        <rFont val="Arial"/>
        <family val="2"/>
      </rPr>
      <t>Acta No. 2</t>
    </r>
    <r>
      <rPr>
        <b/>
        <sz val="10"/>
        <color theme="1"/>
        <rFont val="Arial"/>
        <family val="2"/>
      </rPr>
      <t xml:space="preserve"> del Comité de Coordinación de Control interno  del 27 de julio de 2022.                                                                  - </t>
    </r>
    <r>
      <rPr>
        <b/>
        <sz val="12"/>
        <color theme="1"/>
        <rFont val="Arial"/>
        <family val="2"/>
      </rPr>
      <t>Acta No.3</t>
    </r>
    <r>
      <rPr>
        <b/>
        <sz val="10"/>
        <color theme="1"/>
        <rFont val="Arial"/>
        <family val="2"/>
      </rPr>
      <t xml:space="preserve"> del Comité de Coordinación de Control Interno  de fecha 28 de octubre de 2022.                                  Fechas en las cuales según el orden del día la jefe de la Oficina de Control Interno,  socializó a la alta dirección el resultado del Cumplimiento de las acciones programas en cada componente del Plan anticorrupción y el estado de cumplimiento de la Política de riesgos.    </t>
    </r>
  </si>
  <si>
    <r>
      <rPr>
        <sz val="11"/>
        <color theme="1"/>
        <rFont val="Arial"/>
        <family val="2"/>
      </rPr>
      <t xml:space="preserve">Durante  la vigencia  de 2022,  se realizaron oportunamente 6  monitoreos: </t>
    </r>
    <r>
      <rPr>
        <b/>
        <sz val="11"/>
        <color theme="1"/>
        <rFont val="Arial"/>
        <family val="2"/>
      </rPr>
      <t xml:space="preserve">                                                                                                                                                       - Primer monitoreo periodo  Enero  a febrero de 2022:   </t>
    </r>
    <r>
      <rPr>
        <sz val="11"/>
        <color theme="1"/>
        <rFont val="Arial"/>
        <family val="2"/>
      </rPr>
      <t xml:space="preserve">Se realizó el 3 de marzo de 2022, tal como registra el acta de comité técnico No. 2 del  3 de marzo de 2022 </t>
    </r>
    <r>
      <rPr>
        <b/>
        <sz val="11"/>
        <color theme="1"/>
        <rFont val="Arial"/>
        <family val="2"/>
      </rPr>
      <t xml:space="preserve"> </t>
    </r>
    <r>
      <rPr>
        <sz val="11"/>
        <color theme="1"/>
        <rFont val="Arial"/>
        <family val="2"/>
      </rPr>
      <t>y el reporte del monitoreo  al mapa riesgos del proceso planeación estratégica y territorial,   se hizo  del correo  del Sisbén  a la Dirección de Fortalecimiento institucional el  5 de abril a través del correo Institucional del Sisbén</t>
    </r>
    <r>
      <rPr>
        <b/>
        <sz val="11"/>
        <color theme="1"/>
        <rFont val="Arial"/>
        <family val="2"/>
      </rPr>
      <t xml:space="preserve">.                                                                                                                                                              - Segundo Monitoreo periodo   Marzo a abril de 2022: </t>
    </r>
    <r>
      <rPr>
        <sz val="11"/>
        <color theme="1"/>
        <rFont val="Arial"/>
        <family val="2"/>
      </rPr>
      <t xml:space="preserve">Se realizó el 2 de mayo de 2022, tal como lo registra el acta de comité técnico No. 5 de fecha 2 de mayo de 2022  y el log de envió del correo del Sisbén   a   la Dirección de Fortalecimiento de fortalecimiento institucional.                                                                                                                                                   </t>
    </r>
    <r>
      <rPr>
        <b/>
        <sz val="11"/>
        <color theme="1"/>
        <rFont val="Arial"/>
        <family val="2"/>
      </rPr>
      <t xml:space="preserve"> -  Tercer Monitoreo periodo  Mayo  a junio de 2022: </t>
    </r>
    <r>
      <rPr>
        <sz val="11"/>
        <color theme="1"/>
        <rFont val="Arial"/>
        <family val="2"/>
      </rPr>
      <t xml:space="preserve">Se realizó el  1  de  julio  de 2022, tal como lo registra el acta de comité técnico No. 09   de fecha </t>
    </r>
    <r>
      <rPr>
        <b/>
        <sz val="11"/>
        <color theme="1"/>
        <rFont val="Arial"/>
        <family val="2"/>
      </rPr>
      <t xml:space="preserve"> 1</t>
    </r>
    <r>
      <rPr>
        <sz val="11"/>
        <color theme="1"/>
        <rFont val="Arial"/>
        <family val="2"/>
      </rPr>
      <t xml:space="preserve"> </t>
    </r>
    <r>
      <rPr>
        <b/>
        <sz val="11"/>
        <color theme="1"/>
        <rFont val="Arial"/>
        <family val="2"/>
      </rPr>
      <t xml:space="preserve">de  julio   de 2022 </t>
    </r>
    <r>
      <rPr>
        <sz val="11"/>
        <color theme="1"/>
        <rFont val="Arial"/>
        <family val="2"/>
      </rPr>
      <t xml:space="preserve"> y el log de envió del correo del Sisbén   a   la Dirección de Fortalecimiento de fortalecimiento institucional.                                                                                                                                                            -   </t>
    </r>
    <r>
      <rPr>
        <b/>
        <sz val="11"/>
        <color theme="1"/>
        <rFont val="Arial"/>
        <family val="2"/>
      </rPr>
      <t>Cuarto monitoreo periodo   julio   a  agosto  de 2022</t>
    </r>
    <r>
      <rPr>
        <sz val="11"/>
        <color theme="1"/>
        <rFont val="Arial"/>
        <family val="2"/>
      </rPr>
      <t xml:space="preserve">: Se realizó el   5  de  septiembre  de 2022, tal como lo registra el acta de comité técnico No. 10   de fecha  5  de  septiembre    de 2022  y el log de envió del correo del Sisbén   a   la Dirección de Fortalecimiento de fortalecimiento institucional.                                                                                                                                                                 - </t>
    </r>
    <r>
      <rPr>
        <b/>
        <sz val="11"/>
        <color theme="1"/>
        <rFont val="Arial"/>
        <family val="2"/>
      </rPr>
      <t>Quinto monitoreo periodo Septiembre -  octubre de 2022:</t>
    </r>
    <r>
      <rPr>
        <sz val="11"/>
        <color theme="1"/>
        <rFont val="Arial"/>
        <family val="2"/>
      </rPr>
      <t xml:space="preserve">   Se realizó el 2  de noviembre de 2022, tal como lo registra el acta de comité técnico  No.20  de fecha 2 de noviembre de 2022 y</t>
    </r>
    <r>
      <rPr>
        <b/>
        <sz val="11"/>
        <color theme="1"/>
        <rFont val="Arial"/>
        <family val="2"/>
      </rPr>
      <t xml:space="preserve"> el log de envió del correo de Sisbén  a la Dirección de Fortalecimiento Institucional</t>
    </r>
    <r>
      <rPr>
        <sz val="11"/>
        <color theme="1"/>
        <rFont val="Arial"/>
        <family val="2"/>
      </rPr>
      <t>.                                                                                                                                                        -</t>
    </r>
    <r>
      <rPr>
        <b/>
        <sz val="11"/>
        <color theme="1"/>
        <rFont val="Arial"/>
        <family val="2"/>
      </rPr>
      <t xml:space="preserve"> Sexto  monitoreo periodo  noviembre  - diciembre  de 2022:</t>
    </r>
    <r>
      <rPr>
        <sz val="11"/>
        <color theme="1"/>
        <rFont val="Arial"/>
        <family val="2"/>
      </rPr>
      <t xml:space="preserve">   Se realizó el  3  de noviembre de 2023, tal como lo registra el acta de comité técnico  No. 15  de fecha 3 de noviembre de 2023 y el log de envió del correo de Sisbén  a la Dirección de Fortalecimiento Institucional. </t>
    </r>
  </si>
  <si>
    <t xml:space="preserve">Riesgo  de Corrupción </t>
  </si>
  <si>
    <t xml:space="preserve">El riesgo se encuentra bien clasificado </t>
  </si>
  <si>
    <t xml:space="preserve">No </t>
  </si>
  <si>
    <t xml:space="preserve">No se encuentra bien calificada la solidez del conjunto de controles, en razón a que los controles se encuentran documentados, pero no se aplican, razón por la que  no esta, correctamente evaluada la solidez del conjunto de controles y a su vez los controles formulados deberían  ser coherentes con los establecidos en la hoja de vida de los trámites propensos a riesgos de corrupción. </t>
  </si>
  <si>
    <t xml:space="preserve">El control sólo esta documentado en el mapa de riesgos, más no en las hoja de vida de los trámites propensos a riesgos de corrupción </t>
  </si>
  <si>
    <t xml:space="preserve">Los controles  diseñados para atacar las causas del riesgo, aunque cumplen los criterios del diseño, corresponde más acciones o estrategias para fortalecer el control, se recomienda consultar los controles documentados en las hojas de vida del vida de los trámites propensos  a que se presente el riesgo de  corrupción </t>
  </si>
  <si>
    <t xml:space="preserve">Consultar los controles establecidos en las hoja de vida de los trámites propensos a riesgos de corrupción,  con el fin de  constatar que estén bien documentados  para formularlos  en el mapa   atacando las causas generadoras del riesgo y asegurar su aplicación.  </t>
  </si>
  <si>
    <t>Complejidad de los requisitos y  procedimientos del trámite que desbordan la capacidad de comprensión del usuario y/o funcionario (18)</t>
  </si>
  <si>
    <r>
      <rPr>
        <b/>
        <sz val="10"/>
        <color theme="1"/>
        <rFont val="Arial"/>
        <family val="2"/>
      </rPr>
      <t>F11A8</t>
    </r>
    <r>
      <rPr>
        <sz val="10"/>
        <color theme="1"/>
        <rFont val="Arial"/>
        <family val="2"/>
      </rPr>
      <t xml:space="preserve"> Divulgar y promocionar a través de los canales de comunicación de la Administración Municipal los tramites y servicios de la Secretaria de Planeación dirigido a los usuarios y grupos de interés.</t>
    </r>
  </si>
  <si>
    <t>Informe de actividades</t>
  </si>
  <si>
    <t>Secretario de Planeación y Directores</t>
  </si>
  <si>
    <r>
      <rPr>
        <sz val="11"/>
        <color theme="1"/>
        <rFont val="Arial"/>
        <family val="2"/>
      </rPr>
      <t>El  mapa de riesgos de corrupción  del proceso  fue actualizado y remitido a fortalecimiento para publicación, el</t>
    </r>
    <r>
      <rPr>
        <b/>
        <sz val="11"/>
        <color theme="1"/>
        <rFont val="Arial"/>
        <family val="2"/>
      </rPr>
      <t xml:space="preserve">  1  de julio</t>
    </r>
    <r>
      <rPr>
        <sz val="11"/>
        <color theme="1"/>
        <rFont val="Arial"/>
        <family val="2"/>
      </rPr>
      <t xml:space="preserve"> de 2022, a partir de esa fecha se evidencia  que la Secretaria de Planeación divulgó y promociono los trámites de la Secretaria de Planeación,  a través de los siguientes  canales de comunicación: </t>
    </r>
    <r>
      <rPr>
        <b/>
        <sz val="10"/>
        <color theme="1"/>
        <rFont val="Arial"/>
        <family val="2"/>
      </rPr>
      <t xml:space="preserve"> Facebook, Twitter y página  web de la entidad;  resaltando los trámites que se realizan en catastro multipropósito,  como referente a nivel nacional;  así mismo a través de  Facebook se socializaron trámites a cargo de  Dianu, centrándose  en  los requisitos para abrir un establecimiento público (certificado de compatibilidad del uso del suelo).   La personería de Ibagué a través del oficio No. 057815 del 17 de agosto de 2022, solicita un agendamiento de una jornada de sensibilización  para aplicación de la encuesta Sisbén,  solicitud respondida con el radicado 054978 del 12 de agosto del año en curso, programando el evento para el 19 de agosto,  presentando  como evidencia de ejecución:  Registro fotográfico y Twitter de haberlo realizado; finalmente en el evento de la rendición de cuenta a la ciudadanía el  25 de julio  y  12  de diciembre de 2022  se  socializo los pasos a seguir para la realización de nueva encuesta Sisbén,   generando cumplimiento de 66.666%   (2/3)  en la implementación de acción programada.   ( El % de cumplimiento alcanzado obedece a que durante el periodo septiembre - octubre no se realizó la actividad de socialización de lo trámites a la ciudadanía). </t>
    </r>
  </si>
  <si>
    <t>Fallas en la cultura de la probidad (Honradez) (22)</t>
  </si>
  <si>
    <t>D9 O 10 Socializar, promover e implementar el código de integridad y bueno gobierno</t>
  </si>
  <si>
    <t>Actas, Planillas de asistencia, piezas graficas</t>
  </si>
  <si>
    <r>
      <rPr>
        <b/>
        <sz val="11"/>
        <color theme="1"/>
        <rFont val="Arial"/>
        <family val="2"/>
      </rPr>
      <t>Se   convocó  para el 21 de julio de 2022  a través del correo del despacho del Secretario de planeación  el personal adscrito a la Secretaria para la socialización del valor  honradez y el principio de la integridad, presentando  como evidencia de ejecución de la actividad  el acta No. 33 del 21 de julio de 2022,  La Dirección de Ordenamiento Territorial y DIANU    los  días 4,11 y 18 de noviembre y  los días  3 y 23 de diciembre socializaron  al personal adscrito a sus áreas el   principio de integridad y el valor del respecto establecidos en el código de ética y buen gobierno,  presentando como registros de ejecución de la actividad  los respectivos listados de asistencia;  g</t>
    </r>
    <r>
      <rPr>
        <b/>
        <sz val="10"/>
        <color theme="1"/>
        <rFont val="Arial"/>
        <family val="2"/>
      </rPr>
      <t xml:space="preserve">enerando cumplimiento del 100% de la actividad  programada. </t>
    </r>
  </si>
  <si>
    <t xml:space="preserve">El control sólo esta documentado en el mapa de riesgos, más no en las hoja de vida de los tramites propensos a los riesgos de corrupción </t>
  </si>
  <si>
    <t xml:space="preserve">D9D3A1A3 Denuncia disciplinaria, penal  o la pertinente del caso, reportar al personal de planta que incumpla sus funciones y actualizar el mapa de riesgos </t>
  </si>
  <si>
    <t>Denuncia y actualización del mapa</t>
  </si>
  <si>
    <t>Cada que se materialice el riesgo</t>
  </si>
  <si>
    <t xml:space="preserve">Durante el periodo evaluado no se materializó el riesgo por lo tanto no se implementó la acción de contingencia. </t>
  </si>
  <si>
    <r>
      <t xml:space="preserve">Numeral  8. Lineamientos:   a). </t>
    </r>
    <r>
      <rPr>
        <sz val="12"/>
        <color theme="1"/>
        <rFont val="Arial"/>
        <family val="2"/>
      </rPr>
      <t>Si el   riesgo de Corrupción esta asociado a un trámite, determine  si el riesgo  se encuentra   documentado siguiendo los lineamientos establecidos  en el anexo 3 de la guía de riesgos descrito:  Protocolo  para identificación de los riesgos de Corrupción</t>
    </r>
    <r>
      <rPr>
        <b/>
        <sz val="12"/>
        <color theme="1"/>
        <rFont val="Arial"/>
        <family val="2"/>
      </rPr>
      <t>.  b)</t>
    </r>
    <r>
      <rPr>
        <sz val="12"/>
        <color theme="1"/>
        <rFont val="Arial"/>
        <family val="2"/>
      </rPr>
      <t>. Si es un riesgo asociado a activos de información  verificar que el riesgo se encuentre documentado con los lineamientos del anexo 4 de la guía descrito:  Lineamientos para los riesgos de seguridad digital.</t>
    </r>
    <r>
      <rPr>
        <b/>
        <sz val="12"/>
        <color theme="1"/>
        <rFont val="Arial"/>
        <family val="2"/>
      </rPr>
      <t xml:space="preserve">   C)  </t>
    </r>
    <r>
      <rPr>
        <sz val="12"/>
        <color theme="1"/>
        <rFont val="Arial"/>
        <family val="2"/>
      </rPr>
      <t xml:space="preserve"> Evalué  si  para establecer  las actividades de control  o las estrategias  para  fortalecer los controles  y  atacar  las causas generadoras del riesgo, se  hizo  uso de la Matriz Dofa en aplicación del anexo 5 de la guía</t>
    </r>
    <r>
      <rPr>
        <b/>
        <sz val="12"/>
        <color theme="1"/>
        <rFont val="Arial"/>
        <family val="2"/>
      </rPr>
      <t xml:space="preserve">. D) </t>
    </r>
    <r>
      <rPr>
        <sz val="12"/>
        <color theme="1"/>
        <rFont val="Arial"/>
        <family val="2"/>
      </rPr>
      <t>Solo aplica al proceso contractual: evaluar si se hizo uso del Manual para la Identificación y Cobertura del Riesgo en los Procesos de Contratación.</t>
    </r>
  </si>
  <si>
    <r>
      <t xml:space="preserve">En el periodo evaluado, la línea estratégica  en Comité de Coordinación de Control  Interno realizó  monitoreo   </t>
    </r>
    <r>
      <rPr>
        <sz val="12"/>
        <color theme="1"/>
        <rFont val="Arial"/>
        <family val="2"/>
      </rPr>
      <t>semestra</t>
    </r>
    <r>
      <rPr>
        <b/>
        <sz val="12"/>
        <color theme="1"/>
        <rFont val="Arial"/>
        <family val="2"/>
      </rPr>
      <t>l</t>
    </r>
    <r>
      <rPr>
        <sz val="12"/>
        <color theme="1"/>
        <rFont val="Arial"/>
        <family val="2"/>
      </rPr>
      <t xml:space="preserve"> </t>
    </r>
    <r>
      <rPr>
        <b/>
        <sz val="12"/>
        <color theme="1"/>
        <rFont val="Arial"/>
        <family val="2"/>
      </rPr>
      <t xml:space="preserve"> al cumplimiento de la Política de  Riesgos?</t>
    </r>
  </si>
  <si>
    <t>GESTIÓN DE RECURSOS FÍSICOS
OBJETIVO: 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t>
  </si>
  <si>
    <t>Posibilidad del Uso inadecuado de los bienes de la Entidad, para beneficio propio o de un tercero</t>
  </si>
  <si>
    <t>Desconocimiento sobre la utilización adecuada de los elementos y bienes a cargo de los funcionarios</t>
  </si>
  <si>
    <t>F6 A11  Actualizar y Socializar la Política para el uso adecuado de los bienes (devolutivos y de consumo) Política de obligatorio cumplimiento, se socializara a través de los medios de comunicación de la Administración Municipal</t>
  </si>
  <si>
    <t xml:space="preserve">Socialización Política </t>
  </si>
  <si>
    <t>Almacenista - Director de Recursos Físicos</t>
  </si>
  <si>
    <t>01/01/2022 al 31/12/2022 Cuatrimestral</t>
  </si>
  <si>
    <t>Indice de cumplimiento = (Actividades ejecutadas /Actividades programadas)*100.    
1 Actualizacion y 3 Socializaciones de la Politica / 1 Actualizacion y 3 actividades proyectadas *100</t>
  </si>
  <si>
    <t xml:space="preserve">La política  de uso adecuado de los bienes se encuentra actualizada y publicada en la página web de la entidad,  con  versión 3 del 8 de abril de 2022; adicionalmente, se  realizó   tres  socializaciones  de la política al personal adscrito a la Alcaldía a través de los siguientes medios:                          1.    26  de abril de 2022, a través del correo oficial  de la Dirección de Recursos Físicos.                                                                              2. Por medio de Pelhusa Interno   el  23 de agosto de 2022.                                                                                             3. Por medio de Pelhusa Interno Alcaldia de Ibague el dia 28 de diciembre de 2022.  La evidencia puede consultarse en el link: https://m.facebook.com/story.php?story_fbid=pfbid02wSLydn3BFqx858geLxT981HTQut3izAvmScgCo31eGweQ4tPrxA2cAEDk5QPTQf4l&amp;id=100025137142260&amp;mibextid=Nif5oz   Generando cumplimineto del 100%. </t>
  </si>
  <si>
    <r>
      <rPr>
        <b/>
        <sz val="12"/>
        <color theme="1"/>
        <rFont val="Arial"/>
        <family val="2"/>
      </rPr>
      <t>Indicador de eficacia</t>
    </r>
    <r>
      <rPr>
        <sz val="12"/>
        <color theme="1"/>
        <rFont val="Arial"/>
        <family val="2"/>
      </rPr>
      <t xml:space="preserve">:                                                               (1+(1+1+1+1)/4)*100%= 100%.                                                                                                                                                                                                                           </t>
    </r>
    <r>
      <rPr>
        <b/>
        <sz val="12"/>
        <color theme="1"/>
        <rFont val="Arial"/>
        <family val="2"/>
      </rPr>
      <t>Indicador de efectividad</t>
    </r>
    <r>
      <rPr>
        <sz val="12"/>
        <color theme="1"/>
        <rFont val="Arial"/>
        <family val="2"/>
      </rPr>
      <t>:   durante el periodo no se materializó el riesgo por lo tanto, la efectividad es del 100%</t>
    </r>
  </si>
  <si>
    <t xml:space="preserve">Las  acciones  formulada para fortalecer los controles y prevenir la materialización del riesgo se encuentran implementadas   el  100%. </t>
  </si>
  <si>
    <t>El Comité de riesgos se encuentra  creado mediante  Resolución No. 1010-0288 del 12 de marzo del 2019.</t>
  </si>
  <si>
    <t xml:space="preserve">Las actividades de control  se encuentran  documentadas  mediante el  uso adecuado de la  herramienta DOFA, atacando las causas las  causas generadoras del riesgo.   Los demás criterios del numeral 8 de la política no se evaluaron porque no aplican   para  este riesgo. </t>
  </si>
  <si>
    <r>
      <t xml:space="preserve">Durante el periodo  enero a diciembre   de 2022,  la línea estratégica a realizado 3 monitoreos al cumplimiento de la política de riesgos, como registro de cumplimiento está:                                                                 - </t>
    </r>
    <r>
      <rPr>
        <b/>
        <sz val="12"/>
        <color theme="1"/>
        <rFont val="Arial"/>
        <family val="2"/>
      </rPr>
      <t xml:space="preserve">Acta No. 1 </t>
    </r>
    <r>
      <rPr>
        <sz val="12"/>
        <color theme="1"/>
        <rFont val="Arial"/>
        <family val="2"/>
      </rPr>
      <t xml:space="preserve">del Comité de Coordinación de Control Interno  del  3   de mayo  de  2022.                                                                                                                  - </t>
    </r>
    <r>
      <rPr>
        <b/>
        <sz val="12"/>
        <color theme="1"/>
        <rFont val="Arial"/>
        <family val="2"/>
      </rPr>
      <t xml:space="preserve">Acta No. 2 </t>
    </r>
    <r>
      <rPr>
        <sz val="12"/>
        <color theme="1"/>
        <rFont val="Arial"/>
        <family val="2"/>
      </rPr>
      <t xml:space="preserve">del Comité de Coordinación de Control interno  del 27 de julio de 2022.                                                                                                                              </t>
    </r>
    <r>
      <rPr>
        <b/>
        <sz val="12"/>
        <color theme="1"/>
        <rFont val="Arial"/>
        <family val="2"/>
      </rPr>
      <t xml:space="preserve">- Acta No.3 </t>
    </r>
    <r>
      <rPr>
        <sz val="12"/>
        <color theme="1"/>
        <rFont val="Arial"/>
        <family val="2"/>
      </rPr>
      <t xml:space="preserve">del Comité de Coordinación de Control Interno  de fecha 28 de octubre de 2022.                                  Fechas en las cuales según el orden del día la jefe de la Oficina de Control Interno,  socializó a la alta dirección el resultado del Cumplimiento de las acciones programas en cada componente del Plan anticorrupción y el estado de cumplimiento de la Política de riesgos.    </t>
    </r>
  </si>
  <si>
    <r>
      <t>Durante el periodo evaluado se realizaron de forma  oportuna    6   m</t>
    </r>
    <r>
      <rPr>
        <b/>
        <sz val="12"/>
        <color theme="1"/>
        <rFont val="Arial"/>
        <family val="2"/>
      </rPr>
      <t>onitoreos:                              Primer monitoreo:  Enero  a febrero de 2022:</t>
    </r>
    <r>
      <rPr>
        <sz val="12"/>
        <color theme="1"/>
        <rFont val="Arial"/>
        <family val="2"/>
      </rPr>
      <t xml:space="preserve">   se realizó el  14 de marzo de 2022, tal como registra el acta de comité técnico No. 002  del  14 de marzo de 2022   y el reporte del monitoreo  al mapa riesgos del proceso   fue  enviado a la Dirección de Fortalecimiento institucional el  15  de marzo a través del correo Institucional de  la Dirección de Recursos Físicos.                                                                                                         </t>
    </r>
    <r>
      <rPr>
        <b/>
        <sz val="12"/>
        <color theme="1"/>
        <rFont val="Arial"/>
        <family val="2"/>
      </rPr>
      <t>Segundo Monitoreo:  Marzo a abril de 2022</t>
    </r>
    <r>
      <rPr>
        <sz val="12"/>
        <color theme="1"/>
        <rFont val="Arial"/>
        <family val="2"/>
      </rPr>
      <t xml:space="preserve">: Se realizó el  2 de  mayo  de 2022, tal como lo registra el acta de comité técnico No.005 de fecha  2 de  mayo de 2022  y el    resultado del monitoreo  se envió  a  la Dirección de Fortalecimiento el  2 de  mayo   de 2022,  a través del correo de la Dirección de Recursos Físicos.      </t>
    </r>
    <r>
      <rPr>
        <b/>
        <sz val="12"/>
        <color theme="1"/>
        <rFont val="Arial"/>
        <family val="2"/>
      </rPr>
      <t xml:space="preserve">                                                                         Tercer  Monitoreo:  Mayo  a  junio  de 2022: </t>
    </r>
    <r>
      <rPr>
        <sz val="12"/>
        <color theme="1"/>
        <rFont val="Arial"/>
        <family val="2"/>
      </rPr>
      <t>Se realizó el  2 de  mayo  de 2022, tal como lo registra el acta de comité técnico</t>
    </r>
    <r>
      <rPr>
        <b/>
        <sz val="12"/>
        <color theme="1"/>
        <rFont val="Arial"/>
        <family val="2"/>
      </rPr>
      <t xml:space="preserve"> No 05 de fecha   5  de  julio  de 2022  y</t>
    </r>
    <r>
      <rPr>
        <sz val="12"/>
        <color theme="1"/>
        <rFont val="Arial"/>
        <family val="2"/>
      </rPr>
      <t xml:space="preserve"> el    resultado del monitoreo  se envió  a  la Dirección de Fortalecimiento el </t>
    </r>
    <r>
      <rPr>
        <b/>
        <sz val="12"/>
        <color theme="1"/>
        <rFont val="Arial"/>
        <family val="2"/>
      </rPr>
      <t xml:space="preserve">  6 de  julio    de 2022,  a </t>
    </r>
    <r>
      <rPr>
        <sz val="12"/>
        <color theme="1"/>
        <rFont val="Arial"/>
        <family val="2"/>
      </rPr>
      <t xml:space="preserve">través del correo de la Dirección de Recursos Físicos.                                                                                                                                                            </t>
    </r>
    <r>
      <rPr>
        <b/>
        <sz val="12"/>
        <color theme="1"/>
        <rFont val="Arial"/>
        <family val="2"/>
      </rPr>
      <t>Cuarto  Monitoreo:  julio   a  agosto   de 2022</t>
    </r>
    <r>
      <rPr>
        <sz val="12"/>
        <color theme="1"/>
        <rFont val="Arial"/>
        <family val="2"/>
      </rPr>
      <t xml:space="preserve">: Se realizó el </t>
    </r>
    <r>
      <rPr>
        <b/>
        <sz val="12"/>
        <color theme="1"/>
        <rFont val="Arial"/>
        <family val="2"/>
      </rPr>
      <t xml:space="preserve"> 2  de  septiembre  de 2022,</t>
    </r>
    <r>
      <rPr>
        <sz val="12"/>
        <color theme="1"/>
        <rFont val="Arial"/>
        <family val="2"/>
      </rPr>
      <t xml:space="preserve"> tal como lo registra el acta de comité técnico </t>
    </r>
    <r>
      <rPr>
        <b/>
        <sz val="12"/>
        <color theme="1"/>
        <rFont val="Arial"/>
        <family val="2"/>
      </rPr>
      <t xml:space="preserve">No 6  de fecha   2 de  septiembre   de 2022 </t>
    </r>
    <r>
      <rPr>
        <sz val="12"/>
        <color theme="1"/>
        <rFont val="Arial"/>
        <family val="2"/>
      </rPr>
      <t xml:space="preserve"> y el    resultado del monitoreo  se envió  a  la Dirección de Fortalecimiento el   8 de  septiembre   de 2022,  a través del correo de la Dirección de Recursos Físicos.                                                                                                                                                                                </t>
    </r>
    <r>
      <rPr>
        <b/>
        <sz val="12"/>
        <color theme="1"/>
        <rFont val="Arial"/>
        <family val="2"/>
      </rPr>
      <t>Quinto</t>
    </r>
    <r>
      <rPr>
        <sz val="12"/>
        <color theme="1"/>
        <rFont val="Arial"/>
        <family val="2"/>
      </rPr>
      <t xml:space="preserve">  </t>
    </r>
    <r>
      <rPr>
        <b/>
        <sz val="12"/>
        <color theme="1"/>
        <rFont val="Arial"/>
        <family val="2"/>
      </rPr>
      <t>Monitoreo:  septiembre  a  octubre   de 2022</t>
    </r>
    <r>
      <rPr>
        <sz val="12"/>
        <color theme="1"/>
        <rFont val="Arial"/>
        <family val="2"/>
      </rPr>
      <t>: Se realizó el  4</t>
    </r>
    <r>
      <rPr>
        <b/>
        <sz val="12"/>
        <color theme="1"/>
        <rFont val="Arial"/>
        <family val="2"/>
      </rPr>
      <t xml:space="preserve"> de  noviembre de 2022, </t>
    </r>
    <r>
      <rPr>
        <sz val="12"/>
        <color theme="1"/>
        <rFont val="Arial"/>
        <family val="2"/>
      </rPr>
      <t>tal como lo registra el acta de comité técnico</t>
    </r>
    <r>
      <rPr>
        <b/>
        <sz val="12"/>
        <color theme="1"/>
        <rFont val="Arial"/>
        <family val="2"/>
      </rPr>
      <t xml:space="preserve"> No  07 </t>
    </r>
    <r>
      <rPr>
        <sz val="12"/>
        <color theme="1"/>
        <rFont val="Arial"/>
        <family val="2"/>
      </rPr>
      <t>de fecha   4  de</t>
    </r>
    <r>
      <rPr>
        <b/>
        <sz val="12"/>
        <color theme="1"/>
        <rFont val="Arial"/>
        <family val="2"/>
      </rPr>
      <t xml:space="preserve">  noviembre    de 2022  y</t>
    </r>
    <r>
      <rPr>
        <sz val="12"/>
        <color theme="1"/>
        <rFont val="Arial"/>
        <family val="2"/>
      </rPr>
      <t xml:space="preserve"> el    resultado del monitoreo  se envió  a  la Dirección de Fortalecimiento el  </t>
    </r>
    <r>
      <rPr>
        <b/>
        <sz val="12"/>
        <color theme="1"/>
        <rFont val="Arial"/>
        <family val="2"/>
      </rPr>
      <t xml:space="preserve"> 9  de </t>
    </r>
    <r>
      <rPr>
        <sz val="12"/>
        <color theme="1"/>
        <rFont val="Arial"/>
        <family val="2"/>
      </rPr>
      <t xml:space="preserve"> </t>
    </r>
    <r>
      <rPr>
        <b/>
        <sz val="12"/>
        <color theme="1"/>
        <rFont val="Arial"/>
        <family val="2"/>
      </rPr>
      <t>novimebre    de 2022</t>
    </r>
    <r>
      <rPr>
        <sz val="12"/>
        <color theme="1"/>
        <rFont val="Arial"/>
        <family val="2"/>
      </rPr>
      <t xml:space="preserve">,  a través del correo de la Dirección de Recursos Físicos.                                                                                                                         </t>
    </r>
    <r>
      <rPr>
        <b/>
        <sz val="12"/>
        <color theme="1"/>
        <rFont val="Arial"/>
        <family val="2"/>
      </rPr>
      <t>Sexto    Monitoreo</t>
    </r>
    <r>
      <rPr>
        <sz val="12"/>
        <color theme="1"/>
        <rFont val="Arial"/>
        <family val="2"/>
      </rPr>
      <t xml:space="preserve">: </t>
    </r>
    <r>
      <rPr>
        <b/>
        <sz val="12"/>
        <color theme="1"/>
        <rFont val="Arial"/>
        <family val="2"/>
      </rPr>
      <t xml:space="preserve"> Noviembre  a  diciembre</t>
    </r>
    <r>
      <rPr>
        <sz val="12"/>
        <color theme="1"/>
        <rFont val="Arial"/>
        <family val="2"/>
      </rPr>
      <t xml:space="preserve"> </t>
    </r>
    <r>
      <rPr>
        <b/>
        <sz val="12"/>
        <color theme="1"/>
        <rFont val="Arial"/>
        <family val="2"/>
      </rPr>
      <t xml:space="preserve"> de 2022</t>
    </r>
    <r>
      <rPr>
        <sz val="12"/>
        <color theme="1"/>
        <rFont val="Arial"/>
        <family val="2"/>
      </rPr>
      <t xml:space="preserve">: Se realizó el </t>
    </r>
    <r>
      <rPr>
        <b/>
        <sz val="12"/>
        <color theme="1"/>
        <rFont val="Arial"/>
        <family val="2"/>
      </rPr>
      <t xml:space="preserve"> 30  de</t>
    </r>
    <r>
      <rPr>
        <sz val="12"/>
        <color theme="1"/>
        <rFont val="Arial"/>
        <family val="2"/>
      </rPr>
      <t xml:space="preserve">  diciembre  </t>
    </r>
    <r>
      <rPr>
        <b/>
        <sz val="12"/>
        <color theme="1"/>
        <rFont val="Arial"/>
        <family val="2"/>
      </rPr>
      <t xml:space="preserve"> de 2022</t>
    </r>
    <r>
      <rPr>
        <sz val="12"/>
        <color theme="1"/>
        <rFont val="Arial"/>
        <family val="2"/>
      </rPr>
      <t xml:space="preserve">, tal como lo registra el acta de comité técnico </t>
    </r>
    <r>
      <rPr>
        <b/>
        <sz val="12"/>
        <color theme="1"/>
        <rFont val="Arial"/>
        <family val="2"/>
      </rPr>
      <t xml:space="preserve">No 08 de fecha   30  de </t>
    </r>
    <r>
      <rPr>
        <sz val="12"/>
        <color theme="1"/>
        <rFont val="Arial"/>
        <family val="2"/>
      </rPr>
      <t xml:space="preserve"> diciembre </t>
    </r>
    <r>
      <rPr>
        <b/>
        <sz val="12"/>
        <color theme="1"/>
        <rFont val="Arial"/>
        <family val="2"/>
      </rPr>
      <t xml:space="preserve">    de 2022</t>
    </r>
    <r>
      <rPr>
        <sz val="12"/>
        <color theme="1"/>
        <rFont val="Arial"/>
        <family val="2"/>
      </rPr>
      <t xml:space="preserve">   ( para el de corrupción)  y el acta No. 09 del  3 de enero Mapa de riesgos de gestión) y el    resultado del monitoreo  se envió  a  la Dirección de Fortalecimiento el  10  </t>
    </r>
    <r>
      <rPr>
        <b/>
        <sz val="12"/>
        <color theme="1"/>
        <rFont val="Arial"/>
        <family val="2"/>
      </rPr>
      <t xml:space="preserve"> de  enero  de 2023</t>
    </r>
    <r>
      <rPr>
        <sz val="12"/>
        <color theme="1"/>
        <rFont val="Arial"/>
        <family val="2"/>
      </rPr>
      <t xml:space="preserve">,  a través del correo de la Dirección de Recursos Físicos.  </t>
    </r>
  </si>
  <si>
    <t xml:space="preserve">El control se encuentra documentado en el manual para el manejo y control de bienes. </t>
  </si>
  <si>
    <t>El control opera como esta diseñado, no obstante requiere mejoras en su diseño,  describiendo  con mayor  claridad  que  verifica o  frente   criterio o estándar   se  compara)</t>
  </si>
  <si>
    <t xml:space="preserve">El control se encuentra presente y funcionando,  sin embargo requiere mejoras  en el diseño, centrando la mejora en la descripción del  procedimiento de aplicación del control. Por lo tanto, se sugiere analizar  en equipo  la posibilidad de documentar en el mapa el control  que se encuentra docuemntado  en el manual para el manejo y control de  bienes,   bajo la responsabilidad de almacén para la expedición de paz y salvos,   cuando se presentan traslados o retiros de funcionarios.   </t>
  </si>
  <si>
    <t>Presiones externas o de un superior jerárquico, omisión de las políticas para el uso adecuado de los bienes.</t>
  </si>
  <si>
    <t>El control se encuentra documentado en el manual para el manejo y control de bienes</t>
  </si>
  <si>
    <t>El control opera como esta diseñado, no obstante requiere mejoras en su diseño,  describiendo  con mayor  claridad  que  verifica o  frente   criterio o estándar  se  compara)</t>
  </si>
  <si>
    <t xml:space="preserve">D4 A11 Iniciar las acciones pertinentes para la recuperación de los bienes de la administración. Y En caso de pérdida del bien denunciar a  Control Interno Disciplinario o Fiscalía según el caso  </t>
  </si>
  <si>
    <t>Cada vez que se materialice el riesgo</t>
  </si>
  <si>
    <t>Cuando se requiera</t>
  </si>
  <si>
    <t xml:space="preserve">No se realizó la actividad programada,  porque el riesgo no se materializo durante el periodo evaluado. </t>
  </si>
  <si>
    <t>Posibilidad de Solicitar y/o recibir dadivas para omitir y/o manipular Información real de un predio publico en favorecimiento de un tercero.</t>
  </si>
  <si>
    <t>Baja seguridad informática en la base de datos asociada al proceso de Identificación de los Predios</t>
  </si>
  <si>
    <t>F5 A4 Realizar mesas de Trabajo con el personal del grupo de Bienes Fiscales para hacer seguimiento a la información reportada en la base de datos asociada al proceso de identificación de los Predios (bienes fiscales y de uso publico del municipio)</t>
  </si>
  <si>
    <t>Memorandos, Actas o Correos</t>
  </si>
  <si>
    <t>Profesional Especializado Bienes Fiscales y Uso Publico - Director de Recursos Físicos</t>
  </si>
  <si>
    <t>01/01/2022 al 31/12/2022 Trimestral</t>
  </si>
  <si>
    <t>Indice de cumplimiento = (Actividades ejecutadas /Actividades programadas)*100.  
4 Actas de reunion realizadas / 4 Actas de reunión proyectadas *100</t>
  </si>
  <si>
    <t xml:space="preserve">Durante la vigencia 2022 se  realizó 4  seguimientos,  Según acta  No. 1  de fecha 10 /02/ 2022,  acta No.  2  de fecha 30/06/ 2022,  acta No. 3   del 30  de septiembre de 2022 y  acta No. 4  del 30 de diciembre de 2022  a través de  mesas de trabajo con  el personal del grupo de bienes fiscales  centrandose  en que  la Directora de Recursos Físicos  resalta la importancia de la responsabilidad y seguridad de la informacion registrada  en la base de datos asociada al proceso de identificacion de los Predios (bienes fiscales y de uso publico del municipio),  seguimiento al cumplimineto de las mestas del plan de  desarrollo, generando cumplimiento del  100%.  </t>
  </si>
  <si>
    <r>
      <rPr>
        <b/>
        <sz val="12"/>
        <color theme="1"/>
        <rFont val="Arial"/>
        <family val="2"/>
      </rPr>
      <t>Indicador de eficacia</t>
    </r>
    <r>
      <rPr>
        <sz val="12"/>
        <color theme="1"/>
        <rFont val="Arial"/>
        <family val="2"/>
      </rPr>
      <t xml:space="preserve">:  (4/4)*100% = 100%                                                                                               </t>
    </r>
    <r>
      <rPr>
        <b/>
        <sz val="12"/>
        <color theme="1"/>
        <rFont val="Arial"/>
        <family val="2"/>
      </rPr>
      <t>Indicador de efectividad</t>
    </r>
    <r>
      <rPr>
        <sz val="12"/>
        <color theme="1"/>
        <rFont val="Arial"/>
        <family val="2"/>
      </rPr>
      <t>:  Durante el periodo evaluado no se materializó el riesgo,  por lo tanto la efectividad es del 100%</t>
    </r>
  </si>
  <si>
    <t xml:space="preserve">En cumplimiento de la política de administración del riesgo, para el riesgo  identificado sólo aplica el literal  c  del numeral 8  de la política de riesgos.  concluyendo que  las  causas del riesgo no se encuentran relacionadas  en la Dofa y en el contexto,  por lo tanto las estrategias  relacionadas en el mapa de riesgos no estan atacando las causas  del riesgo, creando la necesidad de actualizar el mapa, subsanando estas deficiencias. </t>
  </si>
  <si>
    <t xml:space="preserve">El control se encuentra documentado en el manual administración de bienes fiscales y de uso público. </t>
  </si>
  <si>
    <t xml:space="preserve">Los  controles  se aplica tal como esta diseñado, no obstante requiere mejora en su diseño específicamente en la descripción de como aplica el control. </t>
  </si>
  <si>
    <t xml:space="preserve">El control se encuentra presente  y funcionado, no obstante, requiere mejorar el diseño, para ello se recomienda analizar la posibilidad de documentarlo en coherencia con el control establecido en el manual de administración de bienes fiscales de uso público;    que permita atacar la causa generadora del riesgo. </t>
  </si>
  <si>
    <t>Falta de Políticas y/o procedimientos para la identificación de los bienes fiscales y de uso publico del municipio.</t>
  </si>
  <si>
    <t>Manual</t>
  </si>
  <si>
    <t xml:space="preserve">El control se encuentra presente  y funcionado, no obstante, requiere mejorar el diseño, para ello se recomienda analizar la posibilidad de documentarlo en coherencia con el establecido en el manual de administración de bienes fiscales de uso público;    que permita atacar la causa generadora del riesgo. </t>
  </si>
  <si>
    <t>D12 A4 Aplicar el plan de Contingencia en caso de detectar fraude en manipulación de información en la base de datos asociada al proceso de Identificación de los Predios, Se realiza la respectiva denunciando a control disciplinario o fiscalía según el caso</t>
  </si>
  <si>
    <r>
      <rPr>
        <b/>
        <sz val="10"/>
        <color theme="1"/>
        <rFont val="Calibri"/>
        <family val="2"/>
        <scheme val="minor"/>
      </rPr>
      <t>Revisión  del adecuado diseño y la  ejecución del control</t>
    </r>
    <r>
      <rPr>
        <sz val="10"/>
        <color theme="1"/>
        <rFont val="Calibri"/>
        <family val="2"/>
        <scheme val="minor"/>
      </rPr>
      <t xml:space="preserve">  </t>
    </r>
  </si>
  <si>
    <t>Actividades de control   realizadas</t>
  </si>
  <si>
    <t>Porcentaje de cumplimiento</t>
  </si>
  <si>
    <r>
      <t xml:space="preserve">Numeral  8. Lineamientos:   a). </t>
    </r>
    <r>
      <rPr>
        <sz val="10"/>
        <color theme="1"/>
        <rFont val="Arial"/>
        <family val="2"/>
      </rPr>
      <t>Si el   riesgo de Corrupción esta asociado a un trámite, determiine  si el riesgo  se encuentra   documentado siguiendo los lineamientos establecidos  en el anexo 3 de la guía de riesgos descrito:  Protocolo  para identicación de los riesgos de Corrupció</t>
    </r>
    <r>
      <rPr>
        <b/>
        <sz val="10"/>
        <color theme="1"/>
        <rFont val="Arial"/>
        <family val="2"/>
      </rPr>
      <t>n.  b).</t>
    </r>
    <r>
      <rPr>
        <sz val="10"/>
        <color theme="1"/>
        <rFont val="Arial"/>
        <family val="2"/>
      </rPr>
      <t xml:space="preserve"> Si es un riesgo asociado a activos de información  verificar que el riesgo se encuentre documentado con los lineamientos del anexo 4 de la guía descrito:  Lineamientos para los riesgos de seguiridad digital</t>
    </r>
    <r>
      <rPr>
        <b/>
        <sz val="10"/>
        <color theme="1"/>
        <rFont val="Arial"/>
        <family val="2"/>
      </rPr>
      <t xml:space="preserve">.   C)  </t>
    </r>
    <r>
      <rPr>
        <sz val="10"/>
        <color theme="1"/>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0"/>
        <color theme="1"/>
        <rFont val="Arial"/>
        <family val="2"/>
      </rPr>
      <t>D) Solo aplica al proceso contractual</t>
    </r>
    <r>
      <rPr>
        <sz val="10"/>
        <color theme="1"/>
        <rFont val="Arial"/>
        <family val="2"/>
      </rPr>
      <t>: evaluar si se hizo uso del Manual para la Identificación  y Cobertura del Riesgo en los Procesos de Contratación</t>
    </r>
    <r>
      <rPr>
        <b/>
        <sz val="10"/>
        <color theme="1"/>
        <rFont val="Arial"/>
        <family val="2"/>
      </rPr>
      <t>.</t>
    </r>
    <r>
      <rPr>
        <b/>
        <sz val="10"/>
        <color rgb="FFFF0000"/>
        <rFont val="Arial"/>
        <family val="2"/>
      </rPr>
      <t xml:space="preserve"> </t>
    </r>
  </si>
  <si>
    <t>En el periodo evaluado, la línea estratégica  en Comité de Coordinación de Control  Interno realizó  minitoreo   semestral  al cumplimiento de la Política de  Riesgos?</t>
  </si>
  <si>
    <t xml:space="preserve">Durante el periodo evaluado, la  primera  línea de defensa  realizó monitoreo  Bimestral  a las acciones tendientes a controlar y
Gestiónar los riesgos y  realizaron el reporte  a la  Dirección de Fortalecimiento Institucional  ? </t>
  </si>
  <si>
    <t xml:space="preserve">Criterio  para la calificación del riesgo </t>
  </si>
  <si>
    <t>Verificar que los controles establecidos en los mapas de riesgos, esten presentes en  la política operativa o en los procedimientos,  guias, actos administrativos, etc.</t>
  </si>
  <si>
    <r>
      <t xml:space="preserve">Conclusiones  sobre el diseño y ejecución del control </t>
    </r>
    <r>
      <rPr>
        <b/>
        <sz val="10"/>
        <color rgb="FFFF0000"/>
        <rFont val="Arial"/>
        <family val="2"/>
      </rPr>
      <t xml:space="preserve"> </t>
    </r>
    <r>
      <rPr>
        <b/>
        <sz val="10"/>
        <color theme="1"/>
        <rFont val="Arial"/>
        <family val="2"/>
      </rPr>
      <t xml:space="preserve">( es importante que en el desarrollo del seguimiento evaluen si la persona que aplica el control  tiene la autoridad, las competencias y los conocimientos requeridos  para ejecutar el control; si se encuentra segregada o redistribuída la responsabilidad de  ejecución del control  para reducir el error, actuaciones irregulares o fraudulentas)  </t>
    </r>
  </si>
  <si>
    <t>PROCESO: GESTIÓN DE  INFRAESTRUCTURA TECNOLOGICA 
OBJETIVO: Gestionar la infraestructura tecnológica de la Alcaldía de Ibagué, mediante la atención oportuna, eficiente y eficaz de por lo menos el 80% de los requerimientos de acuerdo al presupuesto asignado</t>
  </si>
  <si>
    <t>Posibilidad de manipulación indebida de información registrada en Bases de Datos , publicación o uso indebido de información clasificada o  reservada, para beneficio propio o de terceros</t>
  </si>
  <si>
    <t>Concentración de funciones, atributos y roles en los sistemas de información en Personal  que maneja procesos críticos</t>
  </si>
  <si>
    <t>CASI SEGURO</t>
  </si>
  <si>
    <t>CATASTROFICO</t>
  </si>
  <si>
    <t>D4   O5 Aplicar  la política de seguridad de la información de separación de deberes</t>
  </si>
  <si>
    <t>4 Circulares 
Memorandos según resultados de la aplicación del control</t>
  </si>
  <si>
    <t>A partir del 1 de Febrero de 2022</t>
  </si>
  <si>
    <t>EFICACIA: Índice de Cumplimiento= (Actividades ejecutadas *100 /Actividades programadas)
ACT 1=   (# de circulares*100) /4       
ACT 2=  (# de actividades de difusión ysensibilización de las políticas de seguridad realizadas*100)/15     
ACT 3= ( # De circulares*100)/3 
EFECTIVIDAD: Efectividad del Plan de Manejo del Riesgo= Número de casos de incidentes de integridad y confidencialidad de la información denunciados vigencia actual- número de casos de incidentes de seguridad y confidencialidad de la información denunciados vigencia anterior</t>
  </si>
  <si>
    <t xml:space="preserve">Durante la vigencia 2022  mediante  memorando y circulares   se se socilizó  el cumplimineto  de la aplicación  de   la politica de seguridad de la información  de separación  de  deberes:   Memorando 2022-016097 del 8/03/2022
Circular 2022-000022 del 03/06/2022
Circular 2022-000023 del 03/06/2022
Circular 2022-000043 del 01/11/2022
Circular 2022-000050 del 20/12/2022,      Generando cumplimineto del 100% de la actividad programada </t>
  </si>
  <si>
    <r>
      <rPr>
        <b/>
        <sz val="12"/>
        <color theme="1"/>
        <rFont val="Calibri"/>
        <family val="2"/>
      </rPr>
      <t xml:space="preserve">Indice de cumplimiento </t>
    </r>
    <r>
      <rPr>
        <sz val="12"/>
        <color theme="1"/>
        <rFont val="Calibri"/>
        <family val="2"/>
      </rPr>
      <t xml:space="preserve"> = ( 100%+100%+100%)/3 =100% </t>
    </r>
    <r>
      <rPr>
        <b/>
        <sz val="12"/>
        <color theme="1"/>
        <rFont val="Calibri"/>
        <family val="2"/>
      </rPr>
      <t xml:space="preserve"> indice de efectividad =</t>
    </r>
    <r>
      <rPr>
        <sz val="12"/>
        <color theme="1"/>
        <rFont val="Calibri"/>
        <family val="2"/>
      </rPr>
      <t xml:space="preserve">  0-0 =0   durante el periodo evaluado no se materializó el riesgo, por lo tanto los controles aplicados y las acciones formaladas para fortalecerlos fueron efectivas  para prevenir la materialización del riesgo </t>
    </r>
  </si>
  <si>
    <t xml:space="preserve">Las acciones formuladas para prevenir la materialización del riesgo se encuentran  implementadas al 100%.  Y contribuyeron a fortalecer los controles y prevenir la materialización del riesgo. </t>
  </si>
  <si>
    <t>Mediante resolución No. 2500-000002 del 30 de abril del 2019 se crea el comité de riesgos</t>
  </si>
  <si>
    <t xml:space="preserve">Las actividades de control se encuentran establecidas mediante el  uso adecuado de la  herramienta DOFA y estan  atacando   las  causas generadoras del riesgo. Los demás criterios del numeral 8 de la politica no se evaluaron porque no aplican   para  este riesgo. </t>
  </si>
  <si>
    <r>
      <t>Durante el periodo  enero a diciembre   de 2022,  la línea estratégica a realizado 3 monitoreos al cumplimiento de la política de riesgos, como registro de cumplimiento está:                                                                 -</t>
    </r>
    <r>
      <rPr>
        <b/>
        <sz val="12"/>
        <color theme="1"/>
        <rFont val="Calibri"/>
        <family val="2"/>
      </rPr>
      <t xml:space="preserve"> Acta No. 1 </t>
    </r>
    <r>
      <rPr>
        <sz val="12"/>
        <color theme="1"/>
        <rFont val="Calibri"/>
        <family val="2"/>
      </rPr>
      <t>del Comité de Coordinación de Control Interno  del  3   de mayo  de  2022.                                                                                                                  -</t>
    </r>
    <r>
      <rPr>
        <b/>
        <sz val="12"/>
        <color theme="1"/>
        <rFont val="Calibri"/>
        <family val="2"/>
      </rPr>
      <t xml:space="preserve"> Acta No. 2</t>
    </r>
    <r>
      <rPr>
        <sz val="12"/>
        <color theme="1"/>
        <rFont val="Calibri"/>
        <family val="2"/>
      </rPr>
      <t xml:space="preserve"> del Comité de Coordinación de Control interno  del 27 de julio de 2022.                                                                                                                              - </t>
    </r>
    <r>
      <rPr>
        <b/>
        <sz val="12"/>
        <color theme="1"/>
        <rFont val="Calibri"/>
        <family val="2"/>
      </rPr>
      <t xml:space="preserve">Acta No.3 </t>
    </r>
    <r>
      <rPr>
        <sz val="12"/>
        <color theme="1"/>
        <rFont val="Calibri"/>
        <family val="2"/>
      </rPr>
      <t xml:space="preserve">del Comité de Coordinación de Control Interno  de fecha 28 de cotubre de 2022.                                  Fechas en las cuales según el orden del día la jefe de la Oficina de Control Interno,  socializó a la alta dirección el resultado del Cumplimiento de las acciones programas en cada componente del Plan anticorrupción y el estado de cumplimiento de la Política de riesgos.    </t>
    </r>
  </si>
  <si>
    <r>
      <t xml:space="preserve">Durante   la vigencia   2022  se realizaron oportunamente    6  monitoreos:                                                                                                         </t>
    </r>
    <r>
      <rPr>
        <b/>
        <sz val="12"/>
        <color theme="1"/>
        <rFont val="Calibri"/>
        <family val="2"/>
      </rPr>
      <t>Primer monitoreo:</t>
    </r>
    <r>
      <rPr>
        <sz val="12"/>
        <color theme="1"/>
        <rFont val="Calibri"/>
        <family val="2"/>
      </rPr>
      <t xml:space="preserve">  Enero  a febrero de 2022   se realizó el    3 y 7  de marzo de 2022, tal como registra el acta de comité técnico No.  3   del    3 y 7   de marzo de 2022  y el reporte del monitoreo  al mapa riesgos del proceso evaluación y seguimiento a la Dirección de Fortalecimiento institucional en el  mes  de marzo a través del correo Institucional de Control Interno.                                                                                                           </t>
    </r>
    <r>
      <rPr>
        <b/>
        <sz val="12"/>
        <color theme="1"/>
        <rFont val="Calibri"/>
        <family val="2"/>
      </rPr>
      <t>Segundo Monitoreo</t>
    </r>
    <r>
      <rPr>
        <sz val="12"/>
        <color theme="1"/>
        <rFont val="Calibri"/>
        <family val="2"/>
      </rPr>
      <t xml:space="preserve">:  Marzo a abril de 2022: Se realizó el   3  de mayo de 2022, tal como lo registra el acta de comité técnico No.  4   de fecha    3  de mayo de 2022  y el log de envió del reporte de monitoreo al mapa riesgos del proceso  gestión de evaluación y seguimiento  a  la Dirección de Fortalecimiento en  mayo  de 2022.                                                                                                                                           </t>
    </r>
    <r>
      <rPr>
        <b/>
        <sz val="12"/>
        <color theme="1"/>
        <rFont val="Calibri"/>
        <family val="2"/>
      </rPr>
      <t>Tercer  Monitoreo</t>
    </r>
    <r>
      <rPr>
        <sz val="12"/>
        <color theme="1"/>
        <rFont val="Calibri"/>
        <family val="2"/>
      </rPr>
      <t xml:space="preserve">:  Mayo a junio  de 2022: Se realizó el    5   de julio  de 2022, tal como lo registra el acta de comité técnico No.   6   de fecha   5  de julio  de 2022  y el log de envió del reporte de monitoreo al mapa riesgos del proceso  gestión de evaluación y seguimiento  a  la Dirección de Fortalecimiento en    julio   de 2022.                                                                                                                                                                                           </t>
    </r>
    <r>
      <rPr>
        <b/>
        <sz val="12"/>
        <color theme="1"/>
        <rFont val="Calibri"/>
        <family val="2"/>
      </rPr>
      <t xml:space="preserve">Cuarto   Monitoreo:  </t>
    </r>
    <r>
      <rPr>
        <sz val="12"/>
        <color theme="1"/>
        <rFont val="Calibri"/>
        <family val="2"/>
      </rPr>
      <t xml:space="preserve">Julio  a  agosto   de 2022: Se realizó el    1    de septiembre  de 2022, tal como lo registra el acta de comité técnico No. 7  de fecha    1   de  septiembre   de 2022  y el log de envió del reporte de monitoreo al mapa riesgos del proceso  gestión de evaluación y seguimiento  a  la Dirección de Fortalecimiento en septiembre   de 2022                                                                                                                             </t>
    </r>
    <r>
      <rPr>
        <b/>
        <sz val="12"/>
        <color theme="1"/>
        <rFont val="Calibri"/>
        <family val="2"/>
      </rPr>
      <t>Quinto   Monitoreo</t>
    </r>
    <r>
      <rPr>
        <sz val="12"/>
        <color theme="1"/>
        <rFont val="Calibri"/>
        <family val="2"/>
      </rPr>
      <t xml:space="preserve">: Septiembre a octubre    de 2022: Se realizó el   2    de  noviembre   de 2022, tal como lo registra el acta de comité técnico No.  8    de fecha   2   de  noviembre    de 2022  y el log de envió del reporte de monitoreo al mapa riesgos del proceso  gestión de evaluación y seguimiento  a  la Dirección de Fortalecimiento en  noviembre    de 2022.                                                                                                                                                                                          </t>
    </r>
    <r>
      <rPr>
        <b/>
        <sz val="12"/>
        <color theme="1"/>
        <rFont val="Calibri"/>
        <family val="2"/>
      </rPr>
      <t xml:space="preserve">Sexto   Monitoreo: </t>
    </r>
    <r>
      <rPr>
        <sz val="12"/>
        <color theme="1"/>
        <rFont val="Calibri"/>
        <family val="2"/>
      </rPr>
      <t xml:space="preserve"> noviembre  a diciembre     de 2022: Se realizó el   23     de  diciembre    de 2022, tal como lo registra el acta de comité técnico No. 09   de fecha  2 3  de  diciembre     de 20232 y el log de envió del reporte de monitoreo al mapa riesgos del proceso  gestión de evaluación y seguimiento  a  la Dirección de Fortalecimiento el   </t>
    </r>
    <r>
      <rPr>
        <b/>
        <sz val="12"/>
        <color theme="1"/>
        <rFont val="Calibri"/>
        <family val="2"/>
      </rPr>
      <t xml:space="preserve"> en  enero    de 2023.  </t>
    </r>
    <r>
      <rPr>
        <sz val="12"/>
        <color theme="1"/>
        <rFont val="Calibri"/>
        <family val="2"/>
      </rPr>
      <t xml:space="preserve">               </t>
    </r>
  </si>
  <si>
    <t xml:space="preserve">Durante el periodo   septiembre a diciembre de 2022, no se materializó el riesgo, por lo tanto  no  aplica el cumplimineto de este lineamiento. </t>
  </si>
  <si>
    <t xml:space="preserve">El control diseñado para atacar la causa del riesgo y prevenir su materialización, se encuentra documentado en la politica de seguridad de la información </t>
  </si>
  <si>
    <t>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irregurales;  concluyendo que el  control esta presente y funcionando</t>
  </si>
  <si>
    <t xml:space="preserve">Mantener la cultura de  aplicación del control </t>
  </si>
  <si>
    <t>El personal no tiene apropiadas las políticas de seguridad tecnológica.</t>
  </si>
  <si>
    <t xml:space="preserve">F2 A4, A11  Difundir y aplicar las políticas de seguridad de la información de control de accesos  a los sistemas de información </t>
  </si>
  <si>
    <t>circulares (3), 
12 planillas de asistencia a capacitaciones de seguridad de la información</t>
  </si>
  <si>
    <t xml:space="preserve">Durante la vigencia 2022   a través  de capcitaciones y circulares se difundió  se senbilizó  sobre la aplicación  de la política de seguridad digital   para el control de accesos a los sitemas de información:                                                                                                                                                                                                                                                                                                                        
Circular 2022-00032 19/08/2022
Circular 2022-00035 del 31/08/2022
Circular 2022-44513 del 29/08/2022
Circular 2022-00037 del 12/09/2022
Circular 2022-00048 del 16/12/2022
10 capacitaciones:4/02/2022 y el 24/02/2022, 05/04/2022, 26/04/2022, 25/04/2022, 27/04/2022, 28/04/2022//198 Usuarios creados , autorizados mediante memorando radicado en pisami, de conformidad con la política de seguridad
14 Capacitaciones de reinducción en el mes de junio 
Capacitación del 04/08/2022
Capacitación del 26/07/2022
Capacitación del 02/11/2022
Capacitación atención al ciudadano 
Mantenimiento de usuarios de conformidad con la política de seguridad, según autorización por memorando
Actas de depuración de usuarios del 9,11 y 16/08/2022;   concluyendo que la actividad programada se encuentra cumplida al 100%. </t>
  </si>
  <si>
    <t xml:space="preserve">El control diseñado para atacar la causa del riesgo y prevenir su materialización, se encuentra documentado en la politica de seguridad de la información. </t>
  </si>
  <si>
    <t>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irregurales;  concluyendo que el  control esta presente y funcionando.</t>
  </si>
  <si>
    <t>Falta de Ética y Valores,  tráfico de influencias y abuso de confianza.</t>
  </si>
  <si>
    <t>F3, A2 Fortalecer las actividades de socialización y apropiación de los valores y principios contemplados en el código de integridad y buen gobierno</t>
  </si>
  <si>
    <t>3 circulares de fortalecimiento de los valores asociados a combatir la corrupción</t>
  </si>
  <si>
    <t>SECRETARIO DE TIC</t>
  </si>
  <si>
    <t xml:space="preserve">Actividad  cumplida  el   100%   mediante   socialización de valores y principios  contenidos en el código de integridad y buen gobierno a través de las circulares:  
2022-000027 30 de junio de 2022 
2022-000039 del 30/09/2022 y video en PISAMI
2022--00051 del 27/12/2022 . </t>
  </si>
  <si>
    <t xml:space="preserve">El control diseñado para atacar la causa del riesgo y prevenir su materialización, se encuentra   documentado en la política de seguridad de la información. </t>
  </si>
  <si>
    <t>D4 A2 A10 Aplicar el plan de manejo de incidentes y en caso de detectar posible  fraude denunciar a control interno disciplinario o fiscalía según el caso</t>
  </si>
  <si>
    <r>
      <t xml:space="preserve">El riesgo se  materializó en el primer, rtazón por la cual  se realizó  Informe dirigido a la Secretaria de las TIC.Confidencial ( informe contiene registro del plan de manejo de incidentes)  en el mes de enero y febrero , </t>
    </r>
    <r>
      <rPr>
        <sz val="11"/>
        <color theme="1"/>
        <rFont val="Calibri"/>
        <family val="2"/>
        <scheme val="minor"/>
      </rPr>
      <t xml:space="preserve"> durante el perido marzo a diciembre de 2022, no se materializó el riesgo. </t>
    </r>
  </si>
  <si>
    <t>Posibilidad  de sustraer o alterar el código fuente  de Software de desarrollo propio o adquirido , con fines comerciales, violando derechos legítimos de propiedad, en beneficio propio o de terceros.</t>
  </si>
  <si>
    <t>Por presiones externas o de un superior jerárquico</t>
  </si>
  <si>
    <t>F1. A12. Aplicar  y difundir la  política de derechos de propiedad intelectual</t>
  </si>
  <si>
    <t>Circulares (2)</t>
  </si>
  <si>
    <t xml:space="preserve">EFICACIA: Índice de Cumplimiento= (Actividades ejecutadas /Actividades programadas)*100.     
ACT.1 = # De circulares de socialización *100/2
Act2= # De socializaciones realizadas*100/3
EFECTIVIDAD: Efectividad del Plan de Manejo del Riesgo= Número de casos de incidentes de infracciones al derecho de autor y legalidad detectados  en la vigencia actual - número de casos de incidentes de seguridad infracciones al derecho de autor y legalidad detectados vigencia anterior.
</t>
  </si>
  <si>
    <t xml:space="preserve">Mediante las circulares::   No.  2022-000020 del 01/06/2022 y 
la No. 2022-00036 del 31/08/2022  se dio cumplimiento  del 100%  de la  actividad programada. </t>
  </si>
  <si>
    <r>
      <rPr>
        <b/>
        <sz val="11"/>
        <color theme="1"/>
        <rFont val="Calibri"/>
        <family val="2"/>
        <scheme val="minor"/>
      </rPr>
      <t xml:space="preserve">Indice de cumplimiento      </t>
    </r>
    <r>
      <rPr>
        <sz val="11"/>
        <color theme="1"/>
        <rFont val="Calibri"/>
        <family val="2"/>
        <scheme val="minor"/>
      </rPr>
      <t xml:space="preserve"> =(100%+100%)/2=100%                           </t>
    </r>
    <r>
      <rPr>
        <b/>
        <sz val="11"/>
        <color theme="1"/>
        <rFont val="Calibri"/>
        <family val="2"/>
        <scheme val="minor"/>
      </rPr>
      <t>indice de efectividad</t>
    </r>
    <r>
      <rPr>
        <sz val="11"/>
        <color theme="1"/>
        <rFont val="Calibri"/>
        <family val="2"/>
        <scheme val="minor"/>
      </rPr>
      <t xml:space="preserve"> =               0-0 = 0    durante el periodo evaluado no se materializó el riesgo, por lo tanto los controles aplicados y las acciones formaladas para fortalecerlos fueron efectivas  para prevenir la materialización del riesgo </t>
    </r>
  </si>
  <si>
    <t>Las acciones formuladas para prevenir la materialización del riesgo se encuentran  implementadas al 100%.  Y contribuyeron a fortalecer los controles y prevenir la materialización del riesgo.</t>
  </si>
  <si>
    <t>El control diseñado para atacar la causa del riesgo y prevenir su materialización, se encuentra  relacionado en el documento   politica s  especificas  de  seguridad de la información.</t>
  </si>
  <si>
    <t xml:space="preserve">Falta de Ética y Valores,  tráfico de influencias y abuso de confianza.
</t>
  </si>
  <si>
    <r>
      <rPr>
        <b/>
        <sz val="11"/>
        <color theme="1"/>
        <rFont val="Calibri"/>
        <family val="2"/>
        <scheme val="minor"/>
      </rPr>
      <t xml:space="preserve">Actividad  cumplida  el   100% </t>
    </r>
    <r>
      <rPr>
        <sz val="11"/>
        <color theme="1"/>
        <rFont val="Calibri"/>
        <family val="2"/>
        <scheme val="minor"/>
      </rPr>
      <t xml:space="preserve">  mediante   socialización de valores y principios  contenidos en el código de integridad y buen gobierno a través de las circulares:  
2022-000027 30 de junio de 2022 
2022-000039 del 30/09/2022 y video en PISAMI
2022--00051 del 27/12/2022 . </t>
    </r>
  </si>
  <si>
    <t xml:space="preserve">Durante la vigencia 2022 no se materializó el riesgo, por lo tanto la actividad no se aplicó. </t>
  </si>
  <si>
    <t xml:space="preserve">Desaprovechamiento de software adquirido o desarrollado para evitar el control de información o para justificar  nuevas adquisiciones, en beneficio propio o  de  terceros 
</t>
  </si>
  <si>
    <t xml:space="preserve">Decisiones administrativas que impactan el software que apoya el proceso </t>
  </si>
  <si>
    <t>F1.A7. A9 aplicar y difundir la política de desarrollo seguro y gestión de cambios</t>
  </si>
  <si>
    <t>Circulares (3)
Documentación de los desarrollos según procedimiento
Documentación cumplimiento política gestión de cambios</t>
  </si>
  <si>
    <t xml:space="preserve">EFICACIA: Índice de Cumplimiento= (Actividades ejecutadas /Actividades programadas) *100.     
ACT.1 = # De circulares de socialización*100/3
Act2= # desarrollo nuevos que cumplen la política de desarrollo seguro*100/Número de desarrollos nuevos
Act3= # de adquisiciones de software o desarrollos nuevos que cumplen la política de gestión de cambios*100/No. de software adquiridos o desarrollados
ACT.4 = % de ejecución del plan de acción del petic
EFECTIVIDAD: Efectividad del Plan de Manejo del Riesgo= Número de casos de software desaprovechado vigencia actual-número de casos de software desaprovechado vigencia anterior
</t>
  </si>
  <si>
    <r>
      <rPr>
        <b/>
        <sz val="12"/>
        <color theme="1"/>
        <rFont val="Calibri"/>
        <family val="2"/>
      </rPr>
      <t xml:space="preserve"> Actividad cumplida al 100%  </t>
    </r>
    <r>
      <rPr>
        <sz val="12"/>
        <color theme="1"/>
        <rFont val="Calibri"/>
        <family val="2"/>
      </rPr>
      <t xml:space="preserve">  como evidencia  de implementación de la actividad programada   se encuentra:                                                                                                        </t>
    </r>
    <r>
      <rPr>
        <b/>
        <sz val="12"/>
        <color theme="1"/>
        <rFont val="Calibri"/>
        <family val="2"/>
      </rPr>
      <t>a</t>
    </r>
    <r>
      <rPr>
        <sz val="12"/>
        <color theme="1"/>
        <rFont val="Calibri"/>
        <family val="2"/>
      </rPr>
      <t xml:space="preserve">.  Circular  No. 2022-00002 del 01/03/2022 y la  Documentación módulo de  presupuesto                                                                                                          </t>
    </r>
    <r>
      <rPr>
        <b/>
        <sz val="12"/>
        <color theme="1"/>
        <rFont val="Calibri"/>
        <family val="2"/>
      </rPr>
      <t>b</t>
    </r>
    <r>
      <rPr>
        <sz val="12"/>
        <color theme="1"/>
        <rFont val="Calibri"/>
        <family val="2"/>
      </rPr>
      <t xml:space="preserve">. Circular  No.  2502-2022-000026 del 30/06/2022, se establece el marco de referencia de la política de desarrollo seguro de software para que los sistemas de información desarrollados tanto interno o externo cumplan con los requerimientos de seguridad esperados y la implementación de las buenas prácticas para el desarrollo seguro de aplicativos y asu vez en aplicación  se Documento  el módulo nuevo de soporte técnico
</t>
    </r>
    <r>
      <rPr>
        <b/>
        <sz val="12"/>
        <color theme="1"/>
        <rFont val="Calibri"/>
        <family val="2"/>
      </rPr>
      <t>c</t>
    </r>
    <r>
      <rPr>
        <sz val="12"/>
        <color theme="1"/>
        <rFont val="Calibri"/>
        <family val="2"/>
      </rPr>
      <t>.  La Circular 2022-000042 del 01/11/2022</t>
    </r>
  </si>
  <si>
    <t>El control diseñado para atacar la causa del riesgo y prevenir su materialización, se encuentra documentado en las politicas   especificas  de  seguridad de la información.</t>
  </si>
  <si>
    <t>Plan estratégico de Tecnologías de la Información- PETIC sin implementación</t>
  </si>
  <si>
    <t>D5,O8.Actualización del PETIC y formulación del plan de acción de Implementación</t>
  </si>
  <si>
    <t>plan de acción</t>
  </si>
  <si>
    <t xml:space="preserve">La  evidencia de actualización  del petic   se   encuentra relacionada en lo    la actualización de los anexos del PETIC   y   el     plan de acción del petic  publicado en el portal web en el link:  https://ibague.gov.co/portal/seccion/contenido/index.php?type=3&amp;cnt=122     Finalmente se presentó  evidencia de evaluación del plan del plan de acción .  Generando cumplimineto del 100% de la actividad  programada. </t>
  </si>
  <si>
    <t>D5 A7, Formular plan de acción para la implementación y puesta en producción del software propio o adquirido desaprovechado y notificar a los entes de control respetivos, si es el caso.</t>
  </si>
  <si>
    <t>plan de acción y registros del proceso de desarrollo y mantenimiento de sofware. Oficio remisorio queja a Entes de control , si es el caso</t>
  </si>
  <si>
    <t>Durante la vigencia 2022 no se materializó el riesgo por lo tanto no se implmentó  la actividad programada,</t>
  </si>
  <si>
    <r>
      <t xml:space="preserve">Numeral  8. Lineamientos:   a). </t>
    </r>
    <r>
      <rPr>
        <sz val="10"/>
        <color indexed="8"/>
        <rFont val="Arial"/>
        <family val="2"/>
      </rPr>
      <t>Si el   riesgo de Corrupción esta asociado a un trámite, determine  si el riesgo  se encuentra   documentado siguiendo loa lineamientos establecidos  en el anexo 3 de la guía de riesgos descrito:  Protocolo  para identificación de los riesgos de Corrupció</t>
    </r>
    <r>
      <rPr>
        <b/>
        <sz val="10"/>
        <color indexed="8"/>
        <rFont val="Arial"/>
        <family val="2"/>
      </rPr>
      <t>n.  b).</t>
    </r>
    <r>
      <rPr>
        <sz val="10"/>
        <color indexed="8"/>
        <rFont val="Arial"/>
        <family val="2"/>
      </rPr>
      <t xml:space="preserve"> Si es un riesgo asociado a activos de información  verificar que el riesgo se encuentre documentado con los lineamientos del anexo 4 de la guía descrito:  Lineamientos para los riesgos de seguridad digital</t>
    </r>
    <r>
      <rPr>
        <b/>
        <sz val="10"/>
        <color indexed="8"/>
        <rFont val="Arial"/>
        <family val="2"/>
      </rPr>
      <t xml:space="preserve">.   C)  </t>
    </r>
    <r>
      <rPr>
        <sz val="10"/>
        <color indexed="8"/>
        <rFont val="Arial"/>
        <family val="2"/>
      </rPr>
      <t xml:space="preserve"> Evalué  si  para establecer  las actividades de control  o las estrategias  para  fortalecer los controles  y  atacar  las causas generadoras del riesgo , se  hizo  uso de la Matriz Dofa en aplicación del anexo 5 de la guía. </t>
    </r>
    <r>
      <rPr>
        <b/>
        <sz val="10"/>
        <color indexed="8"/>
        <rFont val="Arial"/>
        <family val="2"/>
      </rPr>
      <t>D) Solo aplica al proceso contractual</t>
    </r>
    <r>
      <rPr>
        <sz val="10"/>
        <color indexed="8"/>
        <rFont val="Arial"/>
        <family val="2"/>
      </rPr>
      <t>: evaluar si se hizo uso del Manual para la Identificación y Cobertura del Riesgo en los Procesos de Contratación</t>
    </r>
    <r>
      <rPr>
        <b/>
        <sz val="10"/>
        <color indexed="8"/>
        <rFont val="Arial"/>
        <family val="2"/>
      </rPr>
      <t xml:space="preserve">. </t>
    </r>
  </si>
  <si>
    <t>PROCESO: GESTIÓN DE LA GOBERNABILIDAD, PARTICIPACIÓN Y CONVIVENCIA CIUDADANA 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</si>
  <si>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Posibilidad de recibir o solicitar cualquier dádiva o beneficio a nombre propio o de terceros permitiendo el vencimiento, dilacion de términos o incumplimiento de los requisitos de ley en los procesos y/o tramites a cargo</t>
  </si>
  <si>
    <t xml:space="preserve">1. El secretario, los directores y referentes en comités técnicos,  promueven y fortalecen la internalización y conocimiento del Código de Integridad y buen gobierno, queda como soporte Actas y Planillas de Asistencia. </t>
  </si>
  <si>
    <t xml:space="preserve">Actas y Planillas de Asistencia donde quede constancia que se fortaleció un valor específico </t>
  </si>
  <si>
    <t>Secretarios y/o Directores</t>
  </si>
  <si>
    <t>Mensualmente</t>
  </si>
  <si>
    <t>Índice de cumplimiento  IC = (No. De Comités realizados/No. de Comités programados)*100</t>
  </si>
  <si>
    <r>
      <t xml:space="preserve">Se evidencio:
</t>
    </r>
    <r>
      <rPr>
        <u/>
        <sz val="10"/>
        <rFont val="Arial"/>
        <family val="2"/>
      </rPr>
      <t>Despacho</t>
    </r>
    <r>
      <rPr>
        <sz val="10"/>
        <rFont val="Arial"/>
        <family val="2"/>
      </rPr>
      <t xml:space="preserve">: Actas No.  08, 09, 010, 011 y planilla de asistencia.        se promovió el principio del amor ético y el valor igualdad, respeto y servicio,                                                               </t>
    </r>
    <r>
      <rPr>
        <u/>
        <sz val="10"/>
        <rFont val="Arial"/>
        <family val="2"/>
      </rPr>
      <t>Espacio Público</t>
    </r>
    <r>
      <rPr>
        <sz val="10"/>
        <rFont val="Arial"/>
        <family val="2"/>
      </rPr>
      <t xml:space="preserve">: Actas No.  09, 010, 011, 012 y planilla de asistencia  se promovió y fortalecieron los valores de justicia, compromiso, diligencia y honestidad,                                                     
</t>
    </r>
    <r>
      <rPr>
        <u/>
        <sz val="10"/>
        <rFont val="Arial"/>
        <family val="2"/>
      </rPr>
      <t>Justicia:</t>
    </r>
    <r>
      <rPr>
        <sz val="10"/>
        <rFont val="Arial"/>
        <family val="2"/>
      </rPr>
      <t xml:space="preserve">   Actas No. 09, 010, 011 y planillas de asistencia se fortaleció el árbol de los valores y sus características como son permanencia, integridad, satisfacción, y jerarquía y se refuerza los principios para su interiorización  .                                                                </t>
    </r>
    <r>
      <rPr>
        <u/>
        <sz val="10"/>
        <rFont val="Arial"/>
        <family val="2"/>
      </rPr>
      <t>Participación Ciudadana y Comunitaria</t>
    </r>
    <r>
      <rPr>
        <sz val="10"/>
        <rFont val="Arial"/>
        <family val="2"/>
      </rPr>
      <t>:  Actas No.  015, 016, 017 y 018 de 2022 con sus planillas de asistencia  se expuso la importancia de los principios como son calidad, comunitario, complementariedad , integridad , equidad , amor ético y lealtad.</t>
    </r>
  </si>
  <si>
    <t xml:space="preserve">Durante el periodo evaluado las actividades programadas a realizar para fortalecer el control diseñado para prevenir la materialización del riesgo se encuentran ejecutadas en el 50%. </t>
  </si>
  <si>
    <t>Se evidencia que el comité de riesgos de la secretaria de Gobierno fue creado mediante Resolución 1020-000068- del 30 de Abril  del 2019 y modificado según Resolución 1500-000190 del 28 de septiembre del 2020 así: "POR MEDIO DE LA CUAL SE MODIFICA EL ARTICULO 2° DE LA RESOLUCION 1020-000068 DEL 30 DE ABRIL DE 2019 CONFORMACIÓN DEL COMITÉ DE RIESGOS PARA EL PROCESO DE LA SECRETARIA DE GOBIERNO"</t>
  </si>
  <si>
    <t>a) Aplica. Se evidencia hoja denominada PRIORIZACION CAUSA DE RIESGOS CORRUPCION TRAMITES, según anexo 3 en el mapa de riesgos del proceso donde identifican paso a paso el riesgo de corrupción relacionado con los trámites de acuerdo a la metodología del DAFP.
B) no aplica.
C)Si se hizo uso   de la Matriz Dofa en aplicación del anexo 5 de la guía
D) No aplica.</t>
  </si>
  <si>
    <t>Se evidencia los monitoreos correspondientes así:
1, periodo de septiembre y Octubre del año 2022, con el Acta No. 007 de 1 de noviembre del 2022; enviado a Fortalecimiento mediante el memorando No. 60534 del 2 de noviembre del 2022.
2. periodo de noviembre - Diciembre con el acta No. 008 del 2 de enero del 2022 mediante memorando No. 000062 del 2 de enero del 2023.</t>
  </si>
  <si>
    <t>NO</t>
  </si>
  <si>
    <t>No se presentaron.</t>
  </si>
  <si>
    <t xml:space="preserve">Los controles diseñados, no se encuentran establecidos en los documentos del proceso; de ahí que  como  los controles  están relacionados a los trámites se recomienda,  establecerlos como  lineamientos  a cumplir  en la hoja  de vida del trámite o en la política  de operación del proceso. (caracterización del proceso). 
El control   diseñado  no ataca  la causa del riesgo  y   aunque  cumple los criterios para diseñar  un control,   no  esta  documentado   para    validar, verificar, cotejar o comparar , concluyendo  que lo diseñado no es un control, es una acción. </t>
  </si>
  <si>
    <t xml:space="preserve">Los controles diseñados actualmente son de acción y/o actividad y no como control; deben tener las palabras de validar, verificar, cotejar o comparar y así diseñar su actividad para cada uno de ellos cumpliendo lo necesitado; un control.
Tener en  encuentra la  Guía para la Administración del riesgo y el Diseño de controles en entidades públicas Versión 4 del Departamento Administrativo de la Función Pública - numeral  3.2.2 valoración de controles - diseño de controles. </t>
  </si>
  <si>
    <t xml:space="preserve">1, Los controles formulados, aunque cumplen los criterios de diseño del control, corresponden a acciones no ha controles porque no están diseñados para: Comparar, cotejar o verificar.
2, Los controles diseñados, no se encuentran establecidos en los documentos del proceso; de ahí que  como  los controles  están relacionados a los trámites se recomienda,  establecerlos como  lineamientos  a cumplir  en la hoja  de vida del trámite o en la política  de operación del proceso. (caracterización del proceso). 
3, Las evidencias deben reposar en las oficinas correspondientes para cuando sean requeridos  YA SEAN EN FISICO O DIGITAL para validar su proceso; para este seguimiento  mas del 50% no se pudieron validar.
</t>
  </si>
  <si>
    <t xml:space="preserve">2. Realizar visitase aleatorias a las distintas dependencias de la Secretaria de Gobierno, en las que se verifican los procesos, tramites y actividades desarrollados, como evidencia se aportarán lista de chequeo y actas de reunión con sus debidos soportes.                                                                                                                                                                                                                                           </t>
  </si>
  <si>
    <t>Actas de visita de las actividades de autocontrol aleatorias</t>
  </si>
  <si>
    <t xml:space="preserve">      </t>
  </si>
  <si>
    <r>
      <t xml:space="preserve">Se evidencio.
</t>
    </r>
    <r>
      <rPr>
        <u/>
        <sz val="10"/>
        <color theme="1"/>
        <rFont val="Arial"/>
        <family val="2"/>
      </rPr>
      <t>Despacho</t>
    </r>
    <r>
      <rPr>
        <sz val="10"/>
        <color theme="1"/>
        <rFont val="Arial"/>
        <family val="2"/>
      </rPr>
      <t xml:space="preserve">: Mes de septiembre acta del 30 de septiembre del 2022: mes de octubre del 31 de octubre del 2022 , la del mes de noviembre con fecha 29 de noviembre del 2022 , el mes de diciembre no se presento.                                          
</t>
    </r>
    <r>
      <rPr>
        <u/>
        <sz val="10"/>
        <color theme="1"/>
        <rFont val="Arial"/>
        <family val="2"/>
      </rPr>
      <t>Espacio Público</t>
    </r>
    <r>
      <rPr>
        <sz val="10"/>
        <color theme="1"/>
        <rFont val="Arial"/>
        <family val="2"/>
      </rPr>
      <t xml:space="preserve">: 
Del mes de septiembre no se evidencia, mes de octubre con fecha 31 de octubre del 2022, del mes de noviembre con fecha 29 de noviembre del 2022 , el mes de diciembre no se presento.                                                                                        
</t>
    </r>
    <r>
      <rPr>
        <u/>
        <sz val="10"/>
        <color theme="1"/>
        <rFont val="Arial"/>
        <family val="2"/>
      </rPr>
      <t>Justicia</t>
    </r>
    <r>
      <rPr>
        <sz val="10"/>
        <color theme="1"/>
        <rFont val="Arial"/>
        <family val="2"/>
      </rPr>
      <t xml:space="preserve">:  
Para el mes de septiembre acta  de fecha 30 de septiembre del 2022, del mes de octubre del 31 de octubre del 2022,  del mes de noviembre con fecha 28 del año 2022, el mes de diciembre no se presento.                                
</t>
    </r>
    <r>
      <rPr>
        <u/>
        <sz val="10"/>
        <color theme="1"/>
        <rFont val="Arial"/>
        <family val="2"/>
      </rPr>
      <t xml:space="preserve">Participación Ciudadana y Comunitaria:  </t>
    </r>
    <r>
      <rPr>
        <sz val="10"/>
        <color theme="1"/>
        <rFont val="Arial"/>
        <family val="2"/>
      </rPr>
      <t xml:space="preserve">
presenta acta del mes de septiembre 30 del 2022,del mes de octubre no se presento, del mes de noviembre con fecha del 28 de noviembre del 2022, el mes de diciembre no se presento.                            </t>
    </r>
  </si>
  <si>
    <t xml:space="preserve">  3. De acuerdo con el semáforo de correspondencia recibido en PISAMI, verificar aleatoriamente procesos con indicador naranja o rojo, para conocer las razones por las cuales no se ha cumplido con los requisitos que se tienen en la Ley.                                                                                                                                                                                                                                                                                   </t>
  </si>
  <si>
    <t>Indicador de eficacia :      Índice de cumplimiento  IC = (No. De Visitas realizadas / No. De visitas programadas)*101</t>
  </si>
  <si>
    <r>
      <rPr>
        <u/>
        <sz val="10"/>
        <color theme="1"/>
        <rFont val="Arial"/>
        <family val="2"/>
      </rPr>
      <t>Despacho</t>
    </r>
    <r>
      <rPr>
        <sz val="10"/>
        <color theme="1"/>
        <rFont val="Arial"/>
        <family val="2"/>
      </rPr>
      <t xml:space="preserve">:  
Mes de septiembre acta No. 4 del 30 de septiembre se evidencia pero esta mal redactado el orden del día; el mes de octubre con acta de fecha 31 de octubre del 2022, mes de noviembre con acta no. 06 del día 30 de noviembre del 2022, mes de diciembre con acta fecha 30 de diciembre del 2022.
</t>
    </r>
    <r>
      <rPr>
        <u/>
        <sz val="10"/>
        <color theme="1"/>
        <rFont val="Arial"/>
        <family val="2"/>
      </rPr>
      <t>Justicia</t>
    </r>
    <r>
      <rPr>
        <sz val="10"/>
        <color theme="1"/>
        <rFont val="Arial"/>
        <family val="2"/>
      </rPr>
      <t xml:space="preserve">: Se evidencia acta No. 04 del 29 de septiembre del 2022 .
</t>
    </r>
    <r>
      <rPr>
        <u/>
        <sz val="10"/>
        <color theme="1"/>
        <rFont val="Arial"/>
        <family val="2"/>
      </rPr>
      <t>Espacio Publico:</t>
    </r>
    <r>
      <rPr>
        <sz val="10"/>
        <color theme="1"/>
        <rFont val="Arial"/>
        <family val="2"/>
      </rPr>
      <t xml:space="preserve">
Del mes de septiembre no se evidencia,    del mes de octubre con fecha del 31 de octubre del 2022                                            
</t>
    </r>
    <r>
      <rPr>
        <u/>
        <sz val="10"/>
        <color theme="1"/>
        <rFont val="Arial"/>
        <family val="2"/>
      </rPr>
      <t xml:space="preserve">Participación Ciudadana  y Comunitaria:
</t>
    </r>
    <r>
      <rPr>
        <sz val="10"/>
        <color theme="1"/>
        <rFont val="Arial"/>
        <family val="2"/>
      </rPr>
      <t>Mes de septiembre acta No. 03  del 29 de septiembre del 2022, mes de noviembre con fecha 30 de noviembre del 2022,</t>
    </r>
  </si>
  <si>
    <t xml:space="preserve"> 4. Actualizar la base de datos de los procesos policivos y administrativos, de primera y segunda instancia de las Unidades Administrativas: Despacho, Dirección de Espacio Público, Dirección de Justicia y Dirección de Participación Ciudadadana                                                                                                                                                                                                </t>
  </si>
  <si>
    <t>Indicador de eficacia :      Indice de cumplimiento  IC = (No. De Visitas realizadas / No. De visitas programadas)*102</t>
  </si>
  <si>
    <t>No se presento evidencia.</t>
  </si>
  <si>
    <t>(#de procesos que generaron trafico de influencias en la selección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</si>
</sst>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Arial"/>
      <family val="2"/>
    </font>
    <font>
      <sz val="12"/>
      <color theme="1"/>
      <name val="Arial"/>
      <family val="2"/>
    </font>
    <font>
      <sz val="12"/>
      <color theme="1"/>
      <name val="Calibri"/>
      <family val="2"/>
      <scheme val="minor"/>
    </font>
    <font>
      <sz val="12"/>
      <name val="Arial"/>
      <family val="2"/>
    </font>
    <font>
      <sz val="12"/>
      <name val="Calibri"/>
      <family val="2"/>
      <scheme val="minor"/>
    </font>
    <font>
      <sz val="11"/>
      <color theme="1"/>
      <name val="Calibri"/>
      <family val="2"/>
    </font>
    <font>
      <sz val="11"/>
      <color theme="1"/>
      <name val="Calibri"/>
      <family val="2"/>
      <scheme val="minor"/>
    </font>
    <font>
      <sz val="12"/>
      <color indexed="8"/>
      <name val="Arial"/>
      <family val="2"/>
    </font>
    <font>
      <b/>
      <sz val="12"/>
      <color indexed="8"/>
      <name val="Arial"/>
      <family val="2"/>
    </font>
    <font>
      <b/>
      <sz val="16"/>
      <color indexed="81"/>
      <name val="Arial"/>
      <family val="2"/>
    </font>
    <font>
      <sz val="16"/>
      <color indexed="81"/>
      <name val="Arial"/>
      <family val="2"/>
    </font>
    <font>
      <sz val="9"/>
      <color indexed="81"/>
      <name val="Tahoma"/>
      <family val="2"/>
    </font>
    <font>
      <sz val="10"/>
      <color theme="1"/>
      <name val="Arial"/>
      <family val="2"/>
    </font>
    <font>
      <b/>
      <sz val="12"/>
      <name val="Arial"/>
      <family val="2"/>
    </font>
    <font>
      <sz val="11"/>
      <name val="Arial"/>
      <family val="2"/>
    </font>
    <font>
      <u/>
      <sz val="11"/>
      <name val="Arial"/>
      <family val="2"/>
    </font>
    <font>
      <sz val="12"/>
      <color rgb="FF383B37"/>
      <name val="Arial"/>
      <family val="2"/>
    </font>
    <font>
      <b/>
      <sz val="10"/>
      <color theme="1"/>
      <name val="Arial"/>
      <family val="2"/>
    </font>
    <font>
      <u/>
      <sz val="10"/>
      <color theme="1"/>
      <name val="Arial"/>
      <family val="2"/>
    </font>
    <font>
      <b/>
      <sz val="9"/>
      <color theme="1"/>
      <name val="Arial"/>
      <family val="2"/>
    </font>
    <font>
      <sz val="10"/>
      <name val="Arial"/>
      <family val="2"/>
    </font>
    <font>
      <b/>
      <sz val="10"/>
      <name val="Arial"/>
      <family val="2"/>
    </font>
    <font>
      <sz val="11"/>
      <name val="Calibri"/>
      <family val="2"/>
      <scheme val="minor"/>
    </font>
    <font>
      <b/>
      <sz val="9"/>
      <color indexed="81"/>
      <name val="Tahoma"/>
      <family val="2"/>
    </font>
    <font>
      <b/>
      <sz val="12"/>
      <color rgb="FF000000"/>
      <name val="Arial"/>
      <family val="2"/>
    </font>
    <font>
      <b/>
      <sz val="12"/>
      <color rgb="FFFF0000"/>
      <name val="Arial"/>
      <family val="2"/>
    </font>
    <font>
      <sz val="12"/>
      <color rgb="FFFF0000"/>
      <name val="Arial"/>
      <family val="2"/>
    </font>
    <font>
      <sz val="12"/>
      <name val="Calibri"/>
      <family val="2"/>
    </font>
    <font>
      <b/>
      <sz val="11"/>
      <color theme="1"/>
      <name val="Arial"/>
      <family val="2"/>
    </font>
    <font>
      <sz val="11"/>
      <color theme="1"/>
      <name val="Arial"/>
      <family val="2"/>
    </font>
    <font>
      <b/>
      <sz val="11"/>
      <color rgb="FFFF0000"/>
      <name val="Arial"/>
      <family val="2"/>
    </font>
    <font>
      <b/>
      <sz val="14"/>
      <color theme="1"/>
      <name val="Arial"/>
      <family val="2"/>
    </font>
    <font>
      <b/>
      <vertAlign val="subscript"/>
      <sz val="14"/>
      <color theme="1"/>
      <name val="Arial"/>
      <family val="2"/>
    </font>
    <font>
      <sz val="16"/>
      <color theme="1"/>
      <name val="Arial"/>
      <family val="2"/>
    </font>
    <font>
      <vertAlign val="subscript"/>
      <sz val="16"/>
      <color theme="1"/>
      <name val="Arial"/>
      <family val="2"/>
    </font>
    <font>
      <vertAlign val="subscript"/>
      <sz val="12"/>
      <color theme="1"/>
      <name val="Arial"/>
      <family val="2"/>
    </font>
    <font>
      <b/>
      <sz val="12"/>
      <color theme="1"/>
      <name val="Calibri"/>
      <family val="2"/>
      <scheme val="minor"/>
    </font>
    <font>
      <sz val="10"/>
      <color theme="1"/>
      <name val="Calibri"/>
      <family val="2"/>
      <scheme val="minor"/>
    </font>
    <font>
      <b/>
      <sz val="10"/>
      <color rgb="FFFF0000"/>
      <name val="Arial"/>
      <family val="2"/>
    </font>
    <font>
      <sz val="11"/>
      <name val="Calibri"/>
      <family val="2"/>
    </font>
    <font>
      <b/>
      <sz val="10"/>
      <color theme="1"/>
      <name val="Calibri"/>
      <family val="2"/>
      <scheme val="minor"/>
    </font>
    <font>
      <sz val="12"/>
      <color indexed="81"/>
      <name val="Tahoma"/>
      <family val="2"/>
    </font>
    <font>
      <sz val="12"/>
      <color theme="1"/>
      <name val="Calibri"/>
      <family val="2"/>
    </font>
    <font>
      <b/>
      <sz val="12"/>
      <color theme="1"/>
      <name val="Calibri"/>
      <family val="2"/>
    </font>
    <font>
      <sz val="10"/>
      <color indexed="8"/>
      <name val="Arial"/>
      <family val="2"/>
    </font>
    <font>
      <b/>
      <sz val="10"/>
      <color indexed="8"/>
      <name val="Arial"/>
      <family val="2"/>
    </font>
    <font>
      <sz val="10"/>
      <color theme="3"/>
      <name val="Arial"/>
      <family val="2"/>
    </font>
    <font>
      <u/>
      <sz val="10"/>
      <name val="Arial"/>
      <family val="2"/>
    </font>
  </fonts>
  <fills count="24">
    <fill>
      <patternFill patternType="none"/>
    </fill>
    <fill>
      <patternFill patternType="gray125"/>
    </fill>
    <fill>
      <patternFill patternType="solid">
        <fgColor theme="0"/>
        <bgColor indexed="64"/>
      </patternFill>
    </fill>
    <fill>
      <patternFill patternType="solid">
        <fgColor rgb="FFFFD2B3"/>
        <bgColor indexed="64"/>
      </patternFill>
    </fill>
    <fill>
      <patternFill patternType="solid">
        <fgColor rgb="FFFFFF00"/>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tint="0.59999389629810485"/>
        <bgColor indexed="64"/>
      </patternFill>
    </fill>
    <fill>
      <patternFill patternType="solid">
        <fgColor rgb="FF339933"/>
        <bgColor indexed="64"/>
      </patternFill>
    </fill>
    <fill>
      <patternFill patternType="solid">
        <fgColor theme="3" tint="0.59999389629810485"/>
        <bgColor rgb="FFB8CCE4"/>
      </patternFill>
    </fill>
    <fill>
      <patternFill patternType="solid">
        <fgColor theme="3" tint="0.59999389629810485"/>
        <bgColor indexed="64"/>
      </patternFill>
    </fill>
    <fill>
      <patternFill patternType="solid">
        <fgColor rgb="FF00B050"/>
        <bgColor indexed="64"/>
      </patternFill>
    </fill>
    <fill>
      <patternFill patternType="solid">
        <fgColor theme="4" tint="0.39997558519241921"/>
        <bgColor indexed="64"/>
      </patternFill>
    </fill>
    <fill>
      <patternFill patternType="solid">
        <fgColor rgb="FF339933"/>
        <bgColor theme="9"/>
      </patternFill>
    </fill>
    <fill>
      <patternFill patternType="solid">
        <fgColor theme="0"/>
        <bgColor rgb="FFB8CCE4"/>
      </patternFill>
    </fill>
    <fill>
      <patternFill patternType="solid">
        <fgColor theme="0"/>
        <bgColor theme="0"/>
      </patternFill>
    </fill>
    <fill>
      <patternFill patternType="solid">
        <fgColor theme="8" tint="0.79998168889431442"/>
        <bgColor indexed="64"/>
      </patternFill>
    </fill>
    <fill>
      <patternFill patternType="solid">
        <fgColor rgb="FFFFD2B3"/>
        <bgColor rgb="FFFFD2B3"/>
      </patternFill>
    </fill>
    <fill>
      <patternFill patternType="solid">
        <fgColor theme="0"/>
        <bgColor rgb="FFFFD2B3"/>
      </patternFill>
    </fill>
    <fill>
      <patternFill patternType="solid">
        <fgColor theme="9" tint="0.59999389629810485"/>
        <bgColor rgb="FFFFD2B3"/>
      </patternFill>
    </fill>
    <fill>
      <patternFill patternType="solid">
        <fgColor theme="0"/>
        <bgColor rgb="FFFBD4B4"/>
      </patternFill>
    </fill>
    <fill>
      <patternFill patternType="solid">
        <fgColor rgb="FFFBD4B4"/>
        <bgColor rgb="FFFBD4B4"/>
      </patternFill>
    </fill>
    <fill>
      <patternFill patternType="solid">
        <fgColor theme="9"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auto="1"/>
      </left>
      <right style="medium">
        <color auto="1"/>
      </right>
      <top/>
      <bottom/>
      <diagonal/>
    </border>
    <border>
      <left/>
      <right style="medium">
        <color auto="1"/>
      </right>
      <top/>
      <bottom/>
      <diagonal/>
    </border>
    <border>
      <left style="thin">
        <color auto="1"/>
      </left>
      <right/>
      <top/>
      <bottom style="thin">
        <color auto="1"/>
      </bottom>
      <diagonal/>
    </border>
    <border>
      <left style="thin">
        <color indexed="64"/>
      </left>
      <right style="medium">
        <color indexed="64"/>
      </right>
      <top/>
      <bottom style="thin">
        <color indexed="64"/>
      </bottom>
      <diagonal/>
    </border>
    <border>
      <left/>
      <right/>
      <top style="thin">
        <color rgb="FF000000"/>
      </top>
      <bottom/>
      <diagonal/>
    </border>
    <border>
      <left/>
      <right style="thin">
        <color rgb="FF000000"/>
      </right>
      <top style="thin">
        <color rgb="FF000000"/>
      </top>
      <bottom/>
      <diagonal/>
    </border>
    <border>
      <left/>
      <right/>
      <top style="thin">
        <color indexed="64"/>
      </top>
      <bottom/>
      <diagonal/>
    </border>
    <border>
      <left/>
      <right/>
      <top style="thin">
        <color indexed="64"/>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indexed="64"/>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style="medium">
        <color rgb="FF000000"/>
      </left>
      <right/>
      <top/>
      <bottom/>
      <diagonal/>
    </border>
    <border>
      <left/>
      <right style="thin">
        <color rgb="FF000000"/>
      </right>
      <top/>
      <bottom/>
      <diagonal/>
    </border>
  </borders>
  <cellStyleXfs count="4">
    <xf numFmtId="0" fontId="0" fillId="0" borderId="0"/>
    <xf numFmtId="0" fontId="2" fillId="0" borderId="0" applyNumberFormat="0" applyFill="0" applyBorder="0" applyAlignment="0" applyProtection="0"/>
    <xf numFmtId="0" fontId="8" fillId="0" borderId="0"/>
    <xf numFmtId="9" fontId="9" fillId="0" borderId="0" applyFont="0" applyFill="0" applyBorder="0" applyAlignment="0" applyProtection="0"/>
  </cellStyleXfs>
  <cellXfs count="767">
    <xf numFmtId="0" fontId="0" fillId="0" borderId="0" xfId="0"/>
    <xf numFmtId="0" fontId="1" fillId="0" borderId="1" xfId="0" applyFont="1" applyBorder="1" applyAlignment="1">
      <alignment horizontal="center"/>
    </xf>
    <xf numFmtId="0" fontId="0" fillId="0" borderId="1" xfId="0" applyBorder="1" applyAlignment="1">
      <alignment horizontal="center"/>
    </xf>
    <xf numFmtId="0" fontId="2" fillId="0" borderId="1" xfId="1" applyBorder="1"/>
    <xf numFmtId="0" fontId="2" fillId="0" borderId="1" xfId="1" applyBorder="1" applyAlignment="1"/>
    <xf numFmtId="0" fontId="2" fillId="0" borderId="1" xfId="1" applyBorder="1" applyAlignment="1">
      <alignment horizontal="left"/>
    </xf>
    <xf numFmtId="0" fontId="0" fillId="0" borderId="1" xfId="0" applyFill="1" applyBorder="1" applyAlignment="1">
      <alignment horizontal="center"/>
    </xf>
    <xf numFmtId="0" fontId="2" fillId="0" borderId="1" xfId="1" applyFill="1" applyBorder="1"/>
    <xf numFmtId="0" fontId="5" fillId="0" borderId="1" xfId="0" applyFont="1" applyBorder="1" applyAlignment="1">
      <alignment horizontal="justify" vertical="top"/>
    </xf>
    <xf numFmtId="0" fontId="5" fillId="0" borderId="1" xfId="0" applyFont="1" applyBorder="1" applyAlignment="1">
      <alignment horizontal="justify" vertical="top" wrapText="1"/>
    </xf>
    <xf numFmtId="0" fontId="4" fillId="0" borderId="1" xfId="0" applyFont="1" applyBorder="1" applyAlignment="1">
      <alignment vertical="top" wrapText="1"/>
    </xf>
    <xf numFmtId="0" fontId="4" fillId="3" borderId="3" xfId="0" applyFont="1" applyFill="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14" fontId="4" fillId="0" borderId="3" xfId="0" applyNumberFormat="1" applyFont="1" applyBorder="1" applyAlignment="1" applyProtection="1">
      <alignment horizontal="center" vertical="center" wrapText="1"/>
      <protection locked="0"/>
    </xf>
    <xf numFmtId="0" fontId="5" fillId="0" borderId="0" xfId="0" applyFont="1"/>
    <xf numFmtId="0" fontId="5" fillId="0" borderId="1" xfId="0" applyFont="1" applyBorder="1" applyAlignment="1" applyProtection="1">
      <alignment horizontal="left" vertical="center"/>
      <protection locked="0"/>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3" xfId="0" applyFont="1" applyBorder="1" applyAlignment="1">
      <alignment horizontal="center" vertical="center" wrapText="1"/>
    </xf>
    <xf numFmtId="0" fontId="5" fillId="2" borderId="1" xfId="0" applyFont="1" applyFill="1" applyBorder="1" applyAlignment="1">
      <alignment horizontal="justify" vertical="top" wrapText="1"/>
    </xf>
    <xf numFmtId="0" fontId="5" fillId="0" borderId="1" xfId="0" applyFont="1" applyFill="1" applyBorder="1" applyAlignment="1"/>
    <xf numFmtId="0" fontId="4" fillId="0" borderId="2" xfId="0" applyFont="1" applyFill="1" applyBorder="1" applyAlignment="1">
      <alignment horizontal="left" vertical="top" wrapText="1"/>
    </xf>
    <xf numFmtId="0" fontId="7" fillId="2" borderId="2" xfId="0" applyFont="1" applyFill="1" applyBorder="1" applyAlignment="1">
      <alignment horizontal="justify" vertical="top"/>
    </xf>
    <xf numFmtId="0" fontId="4" fillId="0" borderId="1" xfId="0" applyFont="1" applyBorder="1" applyAlignment="1">
      <alignment horizontal="justify" vertical="top" wrapText="1"/>
    </xf>
    <xf numFmtId="0" fontId="5" fillId="0" borderId="1" xfId="0" applyFont="1" applyBorder="1" applyAlignment="1">
      <alignment horizontal="center" vertical="top" wrapText="1"/>
    </xf>
    <xf numFmtId="0" fontId="5" fillId="0" borderId="1" xfId="0" applyFont="1" applyFill="1" applyBorder="1" applyAlignment="1">
      <alignment horizontal="justify" vertical="top" wrapText="1"/>
    </xf>
    <xf numFmtId="0" fontId="1" fillId="0" borderId="1" xfId="0" applyFont="1" applyBorder="1" applyAlignment="1">
      <alignment horizontal="center" wrapText="1"/>
    </xf>
    <xf numFmtId="0" fontId="4" fillId="0" borderId="0" xfId="0" applyFont="1"/>
    <xf numFmtId="0" fontId="6" fillId="4" borderId="1" xfId="0" applyFont="1" applyFill="1" applyBorder="1" applyAlignment="1">
      <alignment horizontal="center" vertical="top" wrapText="1"/>
    </xf>
    <xf numFmtId="0" fontId="3" fillId="6" borderId="4" xfId="0" applyFont="1" applyFill="1" applyBorder="1" applyAlignment="1">
      <alignment horizontal="center" vertical="center" wrapText="1"/>
    </xf>
    <xf numFmtId="0" fontId="3" fillId="6" borderId="4" xfId="0" applyFont="1" applyFill="1" applyBorder="1" applyAlignment="1">
      <alignment horizontal="left" vertical="top" wrapText="1"/>
    </xf>
    <xf numFmtId="0" fontId="4" fillId="0" borderId="1" xfId="0" applyFont="1" applyBorder="1" applyAlignment="1">
      <alignment horizontal="left" vertical="top" wrapText="1"/>
    </xf>
    <xf numFmtId="0" fontId="4" fillId="0" borderId="1" xfId="0" applyFont="1" applyBorder="1" applyAlignment="1">
      <alignment horizontal="center" vertical="top" wrapText="1"/>
    </xf>
    <xf numFmtId="9" fontId="4" fillId="0" borderId="1" xfId="0" applyNumberFormat="1" applyFont="1" applyBorder="1" applyAlignment="1">
      <alignment horizontal="center" vertical="center"/>
    </xf>
    <xf numFmtId="0" fontId="4" fillId="0" borderId="1" xfId="0" applyFont="1" applyBorder="1"/>
    <xf numFmtId="0" fontId="3" fillId="3"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4" fillId="0" borderId="1" xfId="0" applyFont="1" applyBorder="1" applyAlignment="1">
      <alignment horizontal="left" vertical="top"/>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center" vertical="center" wrapText="1"/>
      <protection locked="0"/>
    </xf>
    <xf numFmtId="0" fontId="4" fillId="2" borderId="8" xfId="0" applyFont="1" applyFill="1" applyBorder="1" applyAlignment="1">
      <alignment vertical="top" wrapText="1"/>
    </xf>
    <xf numFmtId="9" fontId="4" fillId="0" borderId="1" xfId="0" applyNumberFormat="1" applyFont="1" applyBorder="1" applyAlignment="1">
      <alignment horizontal="center" vertical="center" wrapText="1"/>
    </xf>
    <xf numFmtId="0" fontId="4" fillId="0" borderId="1" xfId="0" applyFont="1" applyBorder="1" applyAlignment="1">
      <alignment horizontal="left" vertical="top" wrapText="1"/>
    </xf>
    <xf numFmtId="0" fontId="4" fillId="2" borderId="1" xfId="0" applyFont="1" applyFill="1" applyBorder="1" applyAlignment="1">
      <alignment vertical="center" wrapText="1"/>
    </xf>
    <xf numFmtId="0" fontId="4" fillId="0" borderId="8" xfId="0" applyFont="1" applyFill="1" applyBorder="1" applyAlignment="1">
      <alignment vertical="top" wrapText="1"/>
    </xf>
    <xf numFmtId="0" fontId="15" fillId="0" borderId="1" xfId="0" applyFont="1" applyBorder="1" applyAlignment="1" applyProtection="1">
      <alignment horizontal="center" vertical="center" wrapText="1"/>
      <protection locked="0"/>
    </xf>
    <xf numFmtId="0" fontId="4" fillId="3" borderId="1" xfId="0" applyFont="1" applyFill="1" applyBorder="1" applyAlignment="1" applyProtection="1">
      <alignment horizontal="left" vertical="top" wrapText="1"/>
      <protection locked="0"/>
    </xf>
    <xf numFmtId="0" fontId="4" fillId="0" borderId="1" xfId="0" applyFont="1" applyBorder="1" applyAlignment="1">
      <alignment horizontal="center"/>
    </xf>
    <xf numFmtId="0" fontId="4" fillId="2" borderId="8" xfId="0" applyFont="1" applyFill="1" applyBorder="1" applyAlignment="1">
      <alignment horizontal="left" vertical="top" wrapText="1"/>
    </xf>
    <xf numFmtId="0" fontId="4" fillId="7" borderId="1" xfId="0" applyFont="1" applyFill="1" applyBorder="1" applyAlignment="1">
      <alignment vertical="top" wrapText="1"/>
    </xf>
    <xf numFmtId="0" fontId="4" fillId="7"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3" fillId="3" borderId="1" xfId="0" applyFont="1" applyFill="1" applyBorder="1" applyAlignment="1">
      <alignment vertical="center" wrapText="1"/>
    </xf>
    <xf numFmtId="0" fontId="4"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4" fillId="0" borderId="1" xfId="0" applyFont="1" applyBorder="1" applyAlignment="1">
      <alignment vertical="center" wrapText="1"/>
    </xf>
    <xf numFmtId="0" fontId="4" fillId="2" borderId="2"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14" fontId="15" fillId="0" borderId="12" xfId="0" applyNumberFormat="1" applyFont="1" applyBorder="1" applyAlignment="1" applyProtection="1">
      <alignment vertical="center" wrapText="1"/>
      <protection locked="0"/>
    </xf>
    <xf numFmtId="14" fontId="15" fillId="0" borderId="1" xfId="0" applyNumberFormat="1" applyFont="1" applyBorder="1" applyAlignment="1" applyProtection="1">
      <alignment vertical="center" wrapText="1"/>
      <protection locked="0"/>
    </xf>
    <xf numFmtId="0" fontId="4" fillId="0" borderId="8" xfId="0" applyFont="1" applyFill="1" applyBorder="1" applyAlignment="1">
      <alignment horizontal="left" vertical="top" wrapText="1"/>
    </xf>
    <xf numFmtId="0" fontId="4" fillId="0" borderId="1" xfId="0" applyFont="1" applyFill="1" applyBorder="1" applyAlignment="1">
      <alignment vertical="top" wrapText="1"/>
    </xf>
    <xf numFmtId="0" fontId="15" fillId="0" borderId="9" xfId="0" applyFont="1" applyBorder="1" applyAlignment="1" applyProtection="1">
      <alignment horizontal="center" vertical="center" wrapText="1"/>
      <protection locked="0"/>
    </xf>
    <xf numFmtId="0" fontId="4" fillId="0" borderId="1" xfId="0" applyFont="1" applyBorder="1" applyAlignment="1">
      <alignment horizontal="left" vertical="center" wrapText="1"/>
    </xf>
    <xf numFmtId="0" fontId="4" fillId="0" borderId="2" xfId="0" applyFont="1" applyBorder="1" applyAlignment="1" applyProtection="1">
      <alignment horizontal="left" vertical="center" wrapText="1"/>
      <protection locked="0"/>
    </xf>
    <xf numFmtId="0" fontId="15" fillId="0" borderId="2" xfId="0" applyFont="1" applyBorder="1" applyAlignment="1" applyProtection="1">
      <alignment horizontal="center" vertical="center" wrapText="1"/>
      <protection locked="0"/>
    </xf>
    <xf numFmtId="0" fontId="4" fillId="0" borderId="4" xfId="0" applyFont="1" applyBorder="1" applyAlignment="1">
      <alignment vertical="top" wrapText="1"/>
    </xf>
    <xf numFmtId="0" fontId="4"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15" fillId="0" borderId="4" xfId="0" applyFont="1" applyBorder="1" applyAlignment="1" applyProtection="1">
      <alignment vertical="center" wrapText="1"/>
      <protection locked="0"/>
    </xf>
    <xf numFmtId="9" fontId="4" fillId="0" borderId="1" xfId="3" applyFont="1" applyBorder="1" applyAlignment="1">
      <alignment horizontal="center" vertical="center" wrapText="1"/>
    </xf>
    <xf numFmtId="0" fontId="4" fillId="0" borderId="2" xfId="0" applyFont="1" applyBorder="1" applyAlignment="1">
      <alignment vertical="top" wrapText="1"/>
    </xf>
    <xf numFmtId="0" fontId="4" fillId="2" borderId="1" xfId="0" applyFont="1" applyFill="1" applyBorder="1" applyAlignment="1">
      <alignment vertical="top"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top" wrapText="1"/>
    </xf>
    <xf numFmtId="0" fontId="4" fillId="0" borderId="1" xfId="0" applyFont="1" applyBorder="1" applyAlignment="1" applyProtection="1">
      <alignment horizontal="justify" vertical="center" wrapText="1"/>
      <protection locked="0"/>
    </xf>
    <xf numFmtId="0" fontId="17" fillId="2" borderId="1" xfId="0" applyFont="1" applyFill="1" applyBorder="1" applyAlignment="1">
      <alignment vertical="top" wrapText="1"/>
    </xf>
    <xf numFmtId="0" fontId="6" fillId="2" borderId="1" xfId="0" applyFont="1" applyFill="1" applyBorder="1" applyAlignment="1">
      <alignment horizontal="left" vertical="top" wrapText="1"/>
    </xf>
    <xf numFmtId="0" fontId="6" fillId="2" borderId="1" xfId="0" applyFont="1" applyFill="1" applyBorder="1" applyAlignment="1">
      <alignment vertical="top" wrapText="1"/>
    </xf>
    <xf numFmtId="0" fontId="4" fillId="3" borderId="1" xfId="0" applyFont="1" applyFill="1" applyBorder="1" applyAlignment="1" applyProtection="1">
      <alignment horizontal="justify" vertical="center" wrapText="1"/>
      <protection locked="0"/>
    </xf>
    <xf numFmtId="0" fontId="19" fillId="0" borderId="1" xfId="0" applyFont="1" applyBorder="1" applyAlignment="1">
      <alignment horizontal="justify" vertical="center" wrapText="1"/>
    </xf>
    <xf numFmtId="0" fontId="6" fillId="2" borderId="1" xfId="0" applyFont="1" applyFill="1" applyBorder="1" applyAlignment="1">
      <alignment horizontal="left" vertical="center" wrapText="1"/>
    </xf>
    <xf numFmtId="0" fontId="6" fillId="0" borderId="1" xfId="0" applyFont="1" applyBorder="1" applyAlignment="1">
      <alignment vertical="top" wrapText="1"/>
    </xf>
    <xf numFmtId="0" fontId="6" fillId="0" borderId="1" xfId="0" applyFont="1" applyBorder="1" applyAlignment="1">
      <alignment horizontal="justify" vertical="center" wrapText="1"/>
    </xf>
    <xf numFmtId="0" fontId="19" fillId="0" borderId="1" xfId="0" applyFont="1" applyBorder="1" applyAlignment="1">
      <alignment horizontal="center" vertical="center" wrapText="1"/>
    </xf>
    <xf numFmtId="0" fontId="6" fillId="0" borderId="1" xfId="0" applyFont="1" applyBorder="1" applyAlignment="1">
      <alignment horizontal="left" vertical="top" wrapText="1"/>
    </xf>
    <xf numFmtId="0" fontId="4" fillId="0" borderId="1" xfId="0" applyFont="1" applyBorder="1" applyAlignment="1">
      <alignment horizontal="justify" vertical="center" wrapText="1"/>
    </xf>
    <xf numFmtId="0" fontId="6" fillId="0" borderId="1" xfId="0" applyFont="1" applyFill="1" applyBorder="1" applyAlignment="1">
      <alignment vertical="top" wrapText="1"/>
    </xf>
    <xf numFmtId="0" fontId="19" fillId="0" borderId="1" xfId="0" applyFont="1" applyBorder="1" applyAlignment="1">
      <alignment horizontal="justify" vertical="top"/>
    </xf>
    <xf numFmtId="0" fontId="4" fillId="0" borderId="0" xfId="0" applyFont="1" applyAlignment="1">
      <alignment horizontal="left" vertical="top" wrapText="1"/>
    </xf>
    <xf numFmtId="0" fontId="15" fillId="0" borderId="2" xfId="0" applyFont="1" applyBorder="1" applyAlignment="1">
      <alignment horizontal="left" vertical="center" wrapText="1"/>
    </xf>
    <xf numFmtId="0" fontId="15" fillId="0" borderId="2" xfId="0" applyFont="1" applyBorder="1" applyAlignment="1" applyProtection="1">
      <alignment horizontal="left" vertical="center" wrapText="1"/>
      <protection locked="0"/>
    </xf>
    <xf numFmtId="0" fontId="15" fillId="2" borderId="5" xfId="0" applyFont="1" applyFill="1" applyBorder="1" applyAlignment="1" applyProtection="1">
      <alignment vertical="center" wrapText="1"/>
      <protection locked="0"/>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5" fillId="0" borderId="1" xfId="0" applyNumberFormat="1" applyFont="1" applyBorder="1" applyAlignment="1" applyProtection="1">
      <alignment horizontal="left" vertical="center" wrapText="1"/>
      <protection locked="0"/>
    </xf>
    <xf numFmtId="0" fontId="15" fillId="0" borderId="8" xfId="0" applyFont="1" applyBorder="1" applyAlignment="1" applyProtection="1">
      <alignment vertical="center" wrapText="1"/>
      <protection locked="0"/>
    </xf>
    <xf numFmtId="0" fontId="15" fillId="2" borderId="1" xfId="0" applyFont="1" applyFill="1" applyBorder="1" applyAlignment="1">
      <alignment horizontal="left" vertical="top" wrapText="1"/>
    </xf>
    <xf numFmtId="0" fontId="15" fillId="0" borderId="1" xfId="0" applyFont="1" applyBorder="1" applyAlignment="1" applyProtection="1">
      <alignment horizontal="left" vertical="center" wrapText="1"/>
      <protection locked="0"/>
    </xf>
    <xf numFmtId="0" fontId="22" fillId="3" borderId="1" xfId="0" applyFont="1" applyFill="1" applyBorder="1" applyAlignment="1">
      <alignment vertical="center" wrapText="1"/>
    </xf>
    <xf numFmtId="0" fontId="15" fillId="3" borderId="1" xfId="0" applyFont="1" applyFill="1" applyBorder="1" applyAlignment="1" applyProtection="1">
      <alignment horizontal="left" vertical="center" wrapText="1"/>
      <protection locked="0"/>
    </xf>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4" xfId="0" applyFont="1" applyFill="1" applyBorder="1" applyAlignment="1">
      <alignment horizontal="left" vertical="top" wrapText="1"/>
    </xf>
    <xf numFmtId="0" fontId="20" fillId="0" borderId="14" xfId="0" applyFont="1" applyBorder="1" applyAlignment="1">
      <alignment horizontal="center" vertical="center" wrapText="1"/>
    </xf>
    <xf numFmtId="0" fontId="15" fillId="2" borderId="2" xfId="0" applyFont="1" applyFill="1" applyBorder="1" applyAlignment="1" applyProtection="1">
      <alignment vertical="center" wrapText="1"/>
      <protection locked="0"/>
    </xf>
    <xf numFmtId="0" fontId="15" fillId="0" borderId="0" xfId="0" applyFont="1" applyAlignment="1">
      <alignment horizontal="center" vertical="center" wrapText="1"/>
    </xf>
    <xf numFmtId="0" fontId="15" fillId="0" borderId="1" xfId="0" applyFont="1" applyBorder="1" applyAlignment="1">
      <alignment horizontal="center" wrapText="1"/>
    </xf>
    <xf numFmtId="0" fontId="15" fillId="0" borderId="1" xfId="0" applyFont="1" applyBorder="1"/>
    <xf numFmtId="9" fontId="15" fillId="0" borderId="1" xfId="0" applyNumberFormat="1" applyFont="1" applyBorder="1" applyAlignment="1">
      <alignment horizontal="center" vertical="center"/>
    </xf>
    <xf numFmtId="0" fontId="15" fillId="2" borderId="1" xfId="0" applyFont="1" applyFill="1" applyBorder="1" applyAlignment="1" applyProtection="1">
      <alignment vertical="center" wrapText="1"/>
      <protection locked="0"/>
    </xf>
    <xf numFmtId="0" fontId="15" fillId="0" borderId="1" xfId="0" applyFont="1" applyBorder="1" applyAlignment="1">
      <alignment horizontal="center" vertical="center" wrapText="1"/>
    </xf>
    <xf numFmtId="0" fontId="15" fillId="0" borderId="0" xfId="0" applyFont="1" applyAlignment="1">
      <alignment horizontal="center" wrapText="1"/>
    </xf>
    <xf numFmtId="0" fontId="15" fillId="0" borderId="16" xfId="0" applyFont="1" applyBorder="1" applyAlignment="1">
      <alignment horizontal="center" vertical="center" wrapText="1"/>
    </xf>
    <xf numFmtId="0" fontId="15" fillId="0" borderId="1" xfId="0" applyFont="1" applyBorder="1" applyAlignment="1">
      <alignment horizontal="center"/>
    </xf>
    <xf numFmtId="9" fontId="15" fillId="0" borderId="1" xfId="0" applyNumberFormat="1" applyFont="1" applyBorder="1"/>
    <xf numFmtId="9" fontId="15" fillId="0" borderId="1" xfId="0" applyNumberFormat="1" applyFont="1" applyBorder="1" applyAlignment="1">
      <alignment horizontal="center" wrapText="1"/>
    </xf>
    <xf numFmtId="9" fontId="15" fillId="2" borderId="1" xfId="0" applyNumberFormat="1" applyFont="1" applyFill="1" applyBorder="1" applyAlignment="1">
      <alignment horizontal="left" vertical="top" wrapText="1"/>
    </xf>
    <xf numFmtId="0" fontId="15" fillId="2" borderId="1" xfId="0" applyFont="1" applyFill="1" applyBorder="1" applyAlignment="1" applyProtection="1">
      <alignment horizontal="left" vertical="center" wrapText="1"/>
      <protection locked="0"/>
    </xf>
    <xf numFmtId="0" fontId="15" fillId="0" borderId="1" xfId="0" applyFont="1" applyBorder="1" applyAlignment="1" applyProtection="1">
      <alignment vertical="center" wrapText="1"/>
      <protection locked="0"/>
    </xf>
    <xf numFmtId="0" fontId="20" fillId="3" borderId="1" xfId="0" applyFont="1" applyFill="1" applyBorder="1" applyAlignment="1">
      <alignment vertical="center" wrapText="1"/>
    </xf>
    <xf numFmtId="0" fontId="15" fillId="0" borderId="1" xfId="0" applyFont="1" applyBorder="1" applyAlignment="1">
      <alignment wrapText="1"/>
    </xf>
    <xf numFmtId="0" fontId="15" fillId="0" borderId="1" xfId="0" applyFont="1" applyBorder="1" applyAlignment="1">
      <alignment horizontal="left" vertical="top"/>
    </xf>
    <xf numFmtId="0" fontId="15" fillId="2" borderId="2" xfId="0" applyFont="1" applyFill="1" applyBorder="1" applyAlignment="1">
      <alignment horizontal="left" vertical="center" wrapText="1"/>
    </xf>
    <xf numFmtId="0" fontId="23" fillId="2" borderId="2" xfId="0" applyFont="1" applyFill="1" applyBorder="1" applyAlignment="1" applyProtection="1">
      <alignment horizontal="left" vertical="center" wrapText="1"/>
      <protection locked="0"/>
    </xf>
    <xf numFmtId="0" fontId="15" fillId="2" borderId="2" xfId="0" applyFont="1" applyFill="1" applyBorder="1" applyAlignment="1" applyProtection="1">
      <alignment horizontal="center" vertical="center" wrapText="1"/>
      <protection locked="0"/>
    </xf>
    <xf numFmtId="0" fontId="15" fillId="2" borderId="5" xfId="0" applyFont="1" applyFill="1" applyBorder="1" applyAlignment="1" applyProtection="1">
      <alignment horizontal="center" vertical="center" wrapText="1"/>
      <protection locked="0"/>
    </xf>
    <xf numFmtId="0" fontId="23" fillId="2" borderId="2" xfId="0" applyFont="1" applyFill="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pplyProtection="1">
      <alignment horizontal="center" vertical="center"/>
      <protection locked="0"/>
    </xf>
    <xf numFmtId="0" fontId="23"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3" fillId="2" borderId="19" xfId="0" applyFont="1" applyFill="1" applyBorder="1" applyAlignment="1">
      <alignment vertical="center" wrapText="1"/>
    </xf>
    <xf numFmtId="0" fontId="20" fillId="2" borderId="1" xfId="0" applyFont="1" applyFill="1" applyBorder="1" applyAlignment="1">
      <alignment vertical="center" wrapText="1"/>
    </xf>
    <xf numFmtId="0" fontId="15" fillId="2" borderId="8" xfId="0" applyFont="1" applyFill="1" applyBorder="1" applyAlignment="1">
      <alignment vertical="center" wrapText="1"/>
    </xf>
    <xf numFmtId="0" fontId="15" fillId="0" borderId="1" xfId="0" applyFont="1" applyBorder="1" applyAlignment="1">
      <alignment horizontal="left" vertical="top" wrapText="1"/>
    </xf>
    <xf numFmtId="0" fontId="3" fillId="8" borderId="4"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left" vertical="top" wrapText="1"/>
    </xf>
    <xf numFmtId="0" fontId="6" fillId="2" borderId="1" xfId="0" applyFont="1" applyFill="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4" fillId="0" borderId="1" xfId="0" applyNumberFormat="1" applyFont="1" applyBorder="1" applyAlignment="1">
      <alignment horizontal="justify" vertical="top" wrapText="1"/>
    </xf>
    <xf numFmtId="9" fontId="4" fillId="0" borderId="2" xfId="0" applyNumberFormat="1" applyFont="1" applyBorder="1" applyAlignment="1">
      <alignment horizontal="center" vertical="center" wrapText="1"/>
    </xf>
    <xf numFmtId="0" fontId="4" fillId="2" borderId="1" xfId="0"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wrapText="1"/>
      <protection locked="0"/>
    </xf>
    <xf numFmtId="0" fontId="4" fillId="2" borderId="1" xfId="0" applyFont="1" applyFill="1" applyBorder="1" applyAlignment="1">
      <alignment horizontal="left" vertical="top" wrapText="1"/>
    </xf>
    <xf numFmtId="0" fontId="3" fillId="13" borderId="1" xfId="0" applyFont="1" applyFill="1" applyBorder="1" applyAlignment="1">
      <alignment horizontal="center" vertical="center" wrapText="1"/>
    </xf>
    <xf numFmtId="0" fontId="3" fillId="13" borderId="1" xfId="0" applyFont="1" applyFill="1" applyBorder="1" applyAlignment="1">
      <alignment horizontal="left" vertical="top" wrapText="1"/>
    </xf>
    <xf numFmtId="0" fontId="6" fillId="0" borderId="1" xfId="0" applyFont="1" applyBorder="1" applyAlignment="1">
      <alignment horizontal="justify" vertical="top" wrapText="1"/>
    </xf>
    <xf numFmtId="0" fontId="6" fillId="0" borderId="0" xfId="0" applyFont="1" applyAlignment="1">
      <alignment horizontal="left" vertical="top" wrapText="1"/>
    </xf>
    <xf numFmtId="0" fontId="6" fillId="0" borderId="1" xfId="0" applyFont="1" applyBorder="1" applyAlignment="1" applyProtection="1">
      <alignment horizontal="justify" vertical="top" wrapText="1"/>
      <protection locked="0"/>
    </xf>
    <xf numFmtId="0" fontId="4" fillId="0" borderId="31" xfId="0" applyFont="1" applyBorder="1" applyAlignment="1">
      <alignment vertical="top" wrapText="1"/>
    </xf>
    <xf numFmtId="0" fontId="4" fillId="0" borderId="32" xfId="0" applyFont="1" applyBorder="1" applyAlignment="1">
      <alignment horizontal="left" vertical="top" wrapText="1"/>
    </xf>
    <xf numFmtId="0" fontId="3" fillId="10" borderId="22" xfId="0" applyFont="1" applyFill="1" applyBorder="1" applyAlignment="1">
      <alignment horizontal="center" vertical="center" wrapText="1"/>
    </xf>
    <xf numFmtId="0" fontId="3" fillId="10" borderId="31" xfId="0" applyFont="1" applyFill="1" applyBorder="1" applyAlignment="1">
      <alignment horizontal="center" vertical="center" wrapText="1"/>
    </xf>
    <xf numFmtId="0" fontId="16" fillId="10" borderId="31" xfId="0" applyFont="1" applyFill="1" applyBorder="1" applyAlignment="1">
      <alignment horizontal="center" vertical="center" wrapText="1"/>
    </xf>
    <xf numFmtId="0" fontId="6" fillId="15" borderId="30" xfId="0" applyFont="1" applyFill="1" applyBorder="1" applyAlignment="1">
      <alignment horizontal="left" vertical="center" wrapText="1"/>
    </xf>
    <xf numFmtId="0" fontId="6" fillId="15" borderId="30" xfId="0" applyFont="1" applyFill="1" applyBorder="1" applyAlignment="1">
      <alignment vertical="center" wrapText="1"/>
    </xf>
    <xf numFmtId="0" fontId="6" fillId="15" borderId="30" xfId="0" applyFont="1" applyFill="1" applyBorder="1" applyAlignment="1">
      <alignment horizontal="center" vertical="center" wrapText="1"/>
    </xf>
    <xf numFmtId="0" fontId="6" fillId="15" borderId="39" xfId="0" applyFont="1" applyFill="1" applyBorder="1" applyAlignment="1">
      <alignment vertical="center" wrapText="1"/>
    </xf>
    <xf numFmtId="9" fontId="6" fillId="15" borderId="32" xfId="0" applyNumberFormat="1" applyFont="1" applyFill="1" applyBorder="1" applyAlignment="1">
      <alignment horizontal="center" vertical="center" wrapText="1"/>
    </xf>
    <xf numFmtId="0" fontId="6" fillId="15" borderId="32" xfId="0" applyNumberFormat="1" applyFont="1" applyFill="1" applyBorder="1" applyAlignment="1">
      <alignment horizontal="justify" vertical="top" wrapText="1"/>
    </xf>
    <xf numFmtId="0" fontId="6" fillId="15" borderId="31" xfId="0" applyFont="1" applyFill="1" applyBorder="1" applyAlignment="1">
      <alignment vertical="top" wrapText="1"/>
    </xf>
    <xf numFmtId="0" fontId="6" fillId="15" borderId="32" xfId="0" applyFont="1" applyFill="1" applyBorder="1" applyAlignment="1">
      <alignment horizontal="left" vertical="center" wrapText="1"/>
    </xf>
    <xf numFmtId="0" fontId="6" fillId="15" borderId="32" xfId="0" applyFont="1" applyFill="1" applyBorder="1" applyAlignment="1">
      <alignment vertical="center" wrapText="1"/>
    </xf>
    <xf numFmtId="0" fontId="6" fillId="15" borderId="32" xfId="0" applyFont="1" applyFill="1" applyBorder="1" applyAlignment="1">
      <alignment horizontal="center" vertical="center" wrapText="1"/>
    </xf>
    <xf numFmtId="0" fontId="6" fillId="2" borderId="39" xfId="0" applyFont="1" applyFill="1" applyBorder="1" applyAlignment="1">
      <alignment vertical="top"/>
    </xf>
    <xf numFmtId="0" fontId="6" fillId="15" borderId="32" xfId="0" applyFont="1" applyFill="1" applyBorder="1" applyAlignment="1">
      <alignment horizontal="justify" vertical="top" wrapText="1"/>
    </xf>
    <xf numFmtId="0" fontId="6" fillId="2" borderId="30" xfId="0" applyFont="1" applyFill="1" applyBorder="1" applyAlignment="1">
      <alignment vertical="top"/>
    </xf>
    <xf numFmtId="0" fontId="6" fillId="15" borderId="50" xfId="0" applyFont="1" applyFill="1" applyBorder="1" applyAlignment="1">
      <alignment vertical="center" wrapText="1"/>
    </xf>
    <xf numFmtId="0" fontId="16" fillId="15" borderId="51" xfId="0" applyFont="1" applyFill="1" applyBorder="1" applyAlignment="1">
      <alignment horizontal="center" vertical="center" wrapText="1"/>
    </xf>
    <xf numFmtId="0" fontId="16" fillId="15" borderId="32" xfId="0" applyFont="1" applyFill="1" applyBorder="1" applyAlignment="1">
      <alignment horizontal="left" vertical="center" wrapText="1"/>
    </xf>
    <xf numFmtId="0" fontId="29" fillId="15" borderId="32" xfId="0" applyFont="1" applyFill="1" applyBorder="1" applyAlignment="1">
      <alignment horizontal="left" vertical="center" wrapText="1"/>
    </xf>
    <xf numFmtId="0" fontId="6" fillId="15" borderId="32" xfId="0" applyFont="1" applyFill="1" applyBorder="1" applyAlignment="1">
      <alignment horizontal="center" vertical="center"/>
    </xf>
    <xf numFmtId="0" fontId="6" fillId="15" borderId="32" xfId="0" applyFont="1" applyFill="1" applyBorder="1" applyAlignment="1">
      <alignment horizontal="left" vertical="center"/>
    </xf>
    <xf numFmtId="0" fontId="6" fillId="15" borderId="30" xfId="0" applyFont="1" applyFill="1" applyBorder="1" applyAlignment="1">
      <alignment horizontal="left" vertical="center"/>
    </xf>
    <xf numFmtId="0" fontId="3" fillId="11" borderId="4" xfId="2" applyFont="1" applyFill="1" applyBorder="1" applyAlignment="1">
      <alignment horizontal="center" vertical="center" wrapText="1"/>
    </xf>
    <xf numFmtId="0" fontId="6" fillId="0" borderId="30" xfId="0" applyFont="1" applyBorder="1" applyAlignment="1">
      <alignment horizontal="left" vertical="center" wrapText="1"/>
    </xf>
    <xf numFmtId="0" fontId="6" fillId="2" borderId="30" xfId="0" applyFont="1" applyFill="1" applyBorder="1" applyAlignment="1">
      <alignment horizontal="left" vertical="center" wrapText="1"/>
    </xf>
    <xf numFmtId="0" fontId="6" fillId="0" borderId="30" xfId="0" applyFont="1" applyBorder="1" applyAlignment="1">
      <alignment horizontal="center" vertical="center" wrapText="1"/>
    </xf>
    <xf numFmtId="0" fontId="6" fillId="0" borderId="30" xfId="0" applyFont="1" applyBorder="1" applyAlignment="1">
      <alignment horizontal="justify" vertical="top" wrapText="1"/>
    </xf>
    <xf numFmtId="0" fontId="6" fillId="0" borderId="1" xfId="2" applyFont="1" applyBorder="1" applyAlignment="1">
      <alignment horizontal="justify" vertical="top" wrapText="1"/>
    </xf>
    <xf numFmtId="0" fontId="6" fillId="0" borderId="31" xfId="0" applyFont="1" applyBorder="1" applyAlignment="1">
      <alignment horizontal="left" vertical="center" wrapText="1"/>
    </xf>
    <xf numFmtId="0" fontId="6" fillId="2" borderId="32" xfId="0" applyFont="1" applyFill="1" applyBorder="1" applyAlignment="1">
      <alignment horizontal="left" vertical="center" wrapText="1"/>
    </xf>
    <xf numFmtId="0" fontId="6" fillId="0" borderId="32" xfId="0" applyFont="1" applyBorder="1" applyAlignment="1">
      <alignment horizontal="left" vertical="center" wrapText="1"/>
    </xf>
    <xf numFmtId="0" fontId="6" fillId="0" borderId="32" xfId="0" applyFont="1" applyBorder="1" applyAlignment="1">
      <alignment horizontal="center" vertical="center" wrapText="1"/>
    </xf>
    <xf numFmtId="0" fontId="6" fillId="16" borderId="32" xfId="0" applyFont="1" applyFill="1" applyBorder="1" applyAlignment="1">
      <alignment horizontal="left" vertical="center" wrapText="1"/>
    </xf>
    <xf numFmtId="0" fontId="29" fillId="0" borderId="32" xfId="0" applyFont="1" applyBorder="1" applyAlignment="1">
      <alignment horizontal="left" vertical="center" wrapText="1"/>
    </xf>
    <xf numFmtId="0" fontId="29" fillId="0" borderId="1" xfId="0" applyFont="1" applyBorder="1" applyAlignment="1">
      <alignment horizontal="justify" vertical="top"/>
    </xf>
    <xf numFmtId="0" fontId="28" fillId="0" borderId="1" xfId="0" applyFont="1" applyBorder="1" applyAlignment="1">
      <alignment horizontal="justify" vertical="top"/>
    </xf>
    <xf numFmtId="0" fontId="28" fillId="0" borderId="1" xfId="0" applyFont="1" applyBorder="1" applyAlignment="1">
      <alignment vertical="center"/>
    </xf>
    <xf numFmtId="0" fontId="16" fillId="0" borderId="1" xfId="0" applyFont="1" applyBorder="1" applyAlignment="1">
      <alignment vertical="center"/>
    </xf>
    <xf numFmtId="0" fontId="6" fillId="0" borderId="1" xfId="0" applyFont="1" applyBorder="1" applyAlignment="1"/>
    <xf numFmtId="0" fontId="4" fillId="0" borderId="32" xfId="0" applyFont="1" applyBorder="1" applyAlignment="1">
      <alignment horizontal="left" vertical="center" wrapText="1"/>
    </xf>
    <xf numFmtId="0" fontId="4" fillId="0" borderId="32" xfId="0" applyFont="1" applyBorder="1" applyAlignment="1">
      <alignment vertical="center"/>
    </xf>
    <xf numFmtId="0" fontId="3" fillId="18" borderId="32" xfId="0" applyFont="1" applyFill="1" applyBorder="1" applyAlignment="1">
      <alignment horizontal="center" vertical="center" wrapText="1"/>
    </xf>
    <xf numFmtId="0" fontId="4" fillId="18" borderId="32" xfId="0" applyFont="1" applyFill="1" applyBorder="1" applyAlignment="1">
      <alignment horizontal="left" vertical="center" wrapText="1"/>
    </xf>
    <xf numFmtId="0" fontId="4" fillId="0" borderId="32" xfId="0" applyFont="1" applyBorder="1" applyAlignment="1">
      <alignment horizontal="center" vertical="center" wrapText="1"/>
    </xf>
    <xf numFmtId="0" fontId="4" fillId="16" borderId="35" xfId="0" applyFont="1" applyFill="1" applyBorder="1" applyAlignment="1">
      <alignment vertical="center" wrapText="1"/>
    </xf>
    <xf numFmtId="0" fontId="29" fillId="0" borderId="32" xfId="0" applyFont="1" applyBorder="1" applyAlignment="1">
      <alignment horizontal="justify" vertical="top"/>
    </xf>
    <xf numFmtId="0" fontId="3" fillId="0" borderId="1" xfId="0" applyFont="1" applyBorder="1" applyAlignment="1">
      <alignment vertical="center"/>
    </xf>
    <xf numFmtId="0" fontId="4" fillId="0" borderId="1" xfId="0" applyFont="1" applyBorder="1" applyAlignment="1"/>
    <xf numFmtId="0" fontId="3" fillId="11" borderId="4" xfId="0" applyFont="1" applyFill="1" applyBorder="1" applyAlignment="1">
      <alignment horizontal="center" vertical="center" wrapText="1"/>
    </xf>
    <xf numFmtId="0" fontId="3" fillId="11" borderId="4" xfId="0" applyFont="1" applyFill="1" applyBorder="1" applyAlignment="1">
      <alignment horizontal="left" vertical="top" wrapText="1"/>
    </xf>
    <xf numFmtId="0" fontId="6" fillId="2" borderId="32" xfId="0" applyFont="1" applyFill="1" applyBorder="1" applyAlignment="1">
      <alignment horizontal="center" vertical="center" wrapText="1"/>
    </xf>
    <xf numFmtId="0" fontId="6" fillId="2" borderId="32" xfId="0" applyFont="1" applyFill="1" applyBorder="1" applyAlignment="1">
      <alignment vertical="center" wrapText="1"/>
    </xf>
    <xf numFmtId="9" fontId="6" fillId="0" borderId="1" xfId="0" applyNumberFormat="1" applyFont="1" applyBorder="1" applyAlignment="1">
      <alignment horizontal="left" vertical="top" wrapText="1"/>
    </xf>
    <xf numFmtId="0" fontId="30" fillId="2" borderId="32" xfId="0" applyFont="1" applyFill="1" applyBorder="1" applyAlignment="1">
      <alignment horizontal="center" vertical="center"/>
    </xf>
    <xf numFmtId="0" fontId="16" fillId="19" borderId="32" xfId="0" applyFont="1" applyFill="1" applyBorder="1" applyAlignment="1">
      <alignment horizontal="center" vertical="center" wrapText="1"/>
    </xf>
    <xf numFmtId="0" fontId="6" fillId="19" borderId="32" xfId="0" applyFont="1" applyFill="1" applyBorder="1" applyAlignment="1">
      <alignment horizontal="left" vertical="center" wrapText="1"/>
    </xf>
    <xf numFmtId="0" fontId="6" fillId="2" borderId="8" xfId="0" applyFont="1" applyFill="1" applyBorder="1" applyAlignment="1">
      <alignment horizontal="left" vertical="top" wrapText="1"/>
    </xf>
    <xf numFmtId="0" fontId="5" fillId="0" borderId="0" xfId="0" applyFont="1" applyAlignment="1">
      <alignment horizontal="center" vertical="center"/>
    </xf>
    <xf numFmtId="0" fontId="5" fillId="0" borderId="0" xfId="0" applyFont="1" applyAlignment="1">
      <alignment horizontal="center" vertical="center" wrapText="1"/>
    </xf>
    <xf numFmtId="0" fontId="31" fillId="8" borderId="1" xfId="0" applyFont="1" applyFill="1" applyBorder="1" applyAlignment="1">
      <alignment horizontal="center" vertical="center" wrapText="1"/>
    </xf>
    <xf numFmtId="0" fontId="31" fillId="8" borderId="1" xfId="0" applyFont="1" applyFill="1" applyBorder="1" applyAlignment="1">
      <alignment horizontal="justify" vertical="top" wrapText="1"/>
    </xf>
    <xf numFmtId="0" fontId="6" fillId="0" borderId="2" xfId="0" applyFont="1" applyBorder="1" applyAlignment="1" applyProtection="1">
      <alignment horizontal="justify" vertical="center" wrapText="1"/>
      <protection locked="0"/>
    </xf>
    <xf numFmtId="0" fontId="15" fillId="0" borderId="1" xfId="0" applyFont="1" applyBorder="1" applyAlignment="1">
      <alignment horizontal="justify" vertical="top" wrapText="1"/>
    </xf>
    <xf numFmtId="0" fontId="40" fillId="0" borderId="1" xfId="0" applyFont="1" applyBorder="1" applyAlignment="1">
      <alignment horizontal="justify" vertical="top" wrapText="1"/>
    </xf>
    <xf numFmtId="0" fontId="5" fillId="2" borderId="1" xfId="0" applyFont="1" applyFill="1" applyBorder="1" applyAlignment="1" applyProtection="1">
      <alignment horizontal="left" vertical="center"/>
      <protection locked="0"/>
    </xf>
    <xf numFmtId="0" fontId="4" fillId="2" borderId="1" xfId="0" applyFont="1" applyFill="1" applyBorder="1" applyAlignment="1" applyProtection="1">
      <alignment horizontal="center" vertical="center" wrapText="1"/>
      <protection locked="0"/>
    </xf>
    <xf numFmtId="14" fontId="4" fillId="2" borderId="1" xfId="0" applyNumberFormat="1"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20" fillId="8" borderId="1" xfId="0" applyFont="1" applyFill="1" applyBorder="1" applyAlignment="1">
      <alignment horizontal="center" vertical="center" wrapText="1"/>
    </xf>
    <xf numFmtId="0" fontId="20" fillId="8" borderId="1" xfId="0" applyFont="1" applyFill="1" applyBorder="1" applyAlignment="1">
      <alignment horizontal="justify" vertical="top" wrapText="1"/>
    </xf>
    <xf numFmtId="0" fontId="15" fillId="0" borderId="2" xfId="0" applyFont="1" applyBorder="1" applyAlignment="1">
      <alignment horizontal="justify" vertical="top" wrapText="1"/>
    </xf>
    <xf numFmtId="0" fontId="23" fillId="2" borderId="2" xfId="0" applyFont="1" applyFill="1" applyBorder="1" applyAlignment="1">
      <alignment horizontal="justify" vertical="top" wrapText="1"/>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15" fillId="2" borderId="1" xfId="0" applyFont="1" applyFill="1" applyBorder="1" applyAlignment="1">
      <alignment horizontal="justify" vertical="top" wrapText="1"/>
    </xf>
    <xf numFmtId="0" fontId="32" fillId="0" borderId="1" xfId="0" applyFont="1" applyBorder="1" applyAlignment="1">
      <alignment horizontal="left" vertical="center" wrapText="1"/>
    </xf>
    <xf numFmtId="0" fontId="17" fillId="0" borderId="1" xfId="0" applyFont="1" applyFill="1" applyBorder="1" applyAlignment="1">
      <alignment horizontal="justify" vertical="top" wrapText="1"/>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0" fontId="32" fillId="2" borderId="1" xfId="0" applyFont="1" applyFill="1" applyBorder="1" applyAlignment="1">
      <alignment horizontal="justify" vertical="top" wrapText="1"/>
    </xf>
    <xf numFmtId="0" fontId="0" fillId="2" borderId="1" xfId="0" applyFont="1" applyFill="1" applyBorder="1" applyAlignment="1">
      <alignment horizontal="justify" vertical="top" wrapText="1"/>
    </xf>
    <xf numFmtId="0" fontId="32" fillId="0" borderId="1" xfId="0" applyFont="1" applyBorder="1" applyAlignment="1" applyProtection="1">
      <alignment horizontal="left" vertical="center" wrapText="1"/>
      <protection locked="0"/>
    </xf>
    <xf numFmtId="0" fontId="31" fillId="3" borderId="1" xfId="0" applyFont="1" applyFill="1" applyBorder="1" applyAlignment="1">
      <alignment horizontal="justify" vertical="top" wrapText="1"/>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wrapText="1"/>
    </xf>
    <xf numFmtId="0" fontId="32" fillId="0" borderId="1" xfId="0" applyFont="1" applyBorder="1" applyAlignment="1" applyProtection="1">
      <alignment vertical="center" wrapText="1"/>
      <protection locked="0"/>
    </xf>
    <xf numFmtId="0" fontId="0" fillId="0" borderId="1" xfId="0" applyFont="1" applyBorder="1" applyAlignment="1">
      <alignment horizontal="justify" vertical="top" wrapText="1"/>
    </xf>
    <xf numFmtId="0" fontId="3" fillId="13" borderId="9" xfId="0" applyFont="1" applyFill="1" applyBorder="1" applyAlignment="1">
      <alignment horizontal="justify" vertical="top"/>
    </xf>
    <xf numFmtId="0" fontId="20" fillId="13" borderId="1" xfId="0" applyFont="1" applyFill="1" applyBorder="1" applyAlignment="1">
      <alignment horizontal="justify" vertical="top" wrapText="1"/>
    </xf>
    <xf numFmtId="0" fontId="3" fillId="13" borderId="1" xfId="0" applyFont="1" applyFill="1" applyBorder="1" applyAlignment="1">
      <alignment horizontal="center" vertical="center"/>
    </xf>
    <xf numFmtId="0" fontId="31" fillId="13" borderId="1" xfId="0" applyFont="1" applyFill="1" applyBorder="1" applyAlignment="1">
      <alignment horizontal="justify" vertical="top" wrapText="1"/>
    </xf>
    <xf numFmtId="0" fontId="20" fillId="13" borderId="8" xfId="0" applyFont="1" applyFill="1" applyBorder="1" applyAlignment="1">
      <alignment horizontal="justify" vertical="top"/>
    </xf>
    <xf numFmtId="0" fontId="20" fillId="13" borderId="1" xfId="0" applyFont="1" applyFill="1" applyBorder="1" applyAlignment="1">
      <alignment horizontal="center" vertical="center"/>
    </xf>
    <xf numFmtId="0" fontId="20" fillId="13" borderId="1" xfId="0" applyFont="1" applyFill="1" applyBorder="1" applyAlignment="1">
      <alignment horizontal="center" vertical="center" wrapText="1"/>
    </xf>
    <xf numFmtId="0" fontId="15" fillId="16" borderId="30" xfId="0" applyFont="1" applyFill="1" applyBorder="1" applyAlignment="1">
      <alignment horizontal="center" vertical="center" wrapText="1"/>
    </xf>
    <xf numFmtId="0" fontId="20" fillId="2" borderId="1" xfId="0" applyFont="1" applyFill="1" applyBorder="1" applyAlignment="1">
      <alignment horizontal="justify" vertical="top"/>
    </xf>
    <xf numFmtId="0" fontId="9" fillId="0" borderId="1" xfId="0" applyFont="1" applyBorder="1" applyAlignment="1">
      <alignment horizontal="justify" vertical="top"/>
    </xf>
    <xf numFmtId="0" fontId="9" fillId="2" borderId="1" xfId="0" applyFont="1" applyFill="1" applyBorder="1" applyAlignment="1">
      <alignment horizontal="justify" vertical="top"/>
    </xf>
    <xf numFmtId="0" fontId="4" fillId="2" borderId="1" xfId="0" applyFont="1" applyFill="1" applyBorder="1" applyAlignment="1">
      <alignment horizontal="justify" vertical="top" wrapText="1"/>
    </xf>
    <xf numFmtId="0" fontId="15" fillId="16" borderId="32" xfId="0" applyFont="1" applyFill="1" applyBorder="1" applyAlignment="1">
      <alignment horizontal="center" vertical="center" wrapText="1"/>
    </xf>
    <xf numFmtId="0" fontId="20" fillId="2" borderId="1" xfId="0" applyFont="1" applyFill="1" applyBorder="1" applyAlignment="1">
      <alignment horizontal="justify" vertical="top" wrapText="1"/>
    </xf>
    <xf numFmtId="0" fontId="15" fillId="16" borderId="32" xfId="0" applyFont="1" applyFill="1" applyBorder="1" applyAlignment="1">
      <alignment horizontal="center" vertical="center"/>
    </xf>
    <xf numFmtId="0" fontId="15" fillId="16" borderId="51" xfId="0" applyFont="1" applyFill="1" applyBorder="1" applyAlignment="1">
      <alignment horizontal="center" vertical="center" wrapText="1"/>
    </xf>
    <xf numFmtId="0" fontId="22" fillId="20" borderId="51" xfId="0" applyFont="1" applyFill="1" applyBorder="1" applyAlignment="1">
      <alignment horizontal="center" vertical="center" wrapText="1"/>
    </xf>
    <xf numFmtId="0" fontId="15" fillId="21" borderId="51" xfId="0" applyFont="1" applyFill="1" applyBorder="1" applyAlignment="1">
      <alignment horizontal="center" vertical="center" wrapText="1"/>
    </xf>
    <xf numFmtId="0" fontId="20" fillId="0" borderId="1" xfId="0" applyFont="1" applyBorder="1" applyAlignment="1">
      <alignment horizontal="justify" vertical="top" wrapText="1"/>
    </xf>
    <xf numFmtId="0" fontId="0" fillId="0" borderId="1" xfId="0" applyBorder="1"/>
    <xf numFmtId="0" fontId="0" fillId="0" borderId="1" xfId="0" applyBorder="1" applyAlignment="1">
      <alignment horizontal="justify" vertical="top" wrapText="1"/>
    </xf>
    <xf numFmtId="0" fontId="3" fillId="13" borderId="1" xfId="0" applyFont="1" applyFill="1" applyBorder="1" applyAlignment="1">
      <alignment horizontal="justify" vertical="top"/>
    </xf>
    <xf numFmtId="0" fontId="3" fillId="13" borderId="1" xfId="0" applyFont="1" applyFill="1" applyBorder="1" applyAlignment="1">
      <alignment horizontal="justify" vertical="top" wrapText="1"/>
    </xf>
    <xf numFmtId="0" fontId="3" fillId="13" borderId="8" xfId="0" applyFont="1" applyFill="1" applyBorder="1" applyAlignment="1">
      <alignment horizontal="justify" vertical="top"/>
    </xf>
    <xf numFmtId="0" fontId="6" fillId="0" borderId="1"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5" fillId="2" borderId="1" xfId="0" applyFont="1" applyFill="1" applyBorder="1" applyAlignment="1">
      <alignment horizontal="center" vertical="center"/>
    </xf>
    <xf numFmtId="0" fontId="4" fillId="2" borderId="1" xfId="0" applyFont="1" applyFill="1" applyBorder="1" applyAlignment="1" applyProtection="1">
      <alignment horizontal="justify" vertical="center" wrapText="1"/>
      <protection locked="0"/>
    </xf>
    <xf numFmtId="0" fontId="22" fillId="3" borderId="1" xfId="0" applyFont="1" applyFill="1" applyBorder="1" applyAlignment="1">
      <alignment horizontal="center" vertical="center" wrapText="1"/>
    </xf>
    <xf numFmtId="0" fontId="4" fillId="0" borderId="30" xfId="0" applyFont="1" applyBorder="1" applyAlignment="1">
      <alignment horizontal="center" vertical="center" wrapText="1"/>
    </xf>
    <xf numFmtId="0" fontId="4" fillId="2" borderId="30" xfId="0" applyFont="1" applyFill="1" applyBorder="1" applyAlignment="1">
      <alignment horizontal="left" vertical="center" wrapText="1"/>
    </xf>
    <xf numFmtId="0" fontId="4" fillId="2" borderId="30" xfId="0" applyFont="1" applyFill="1" applyBorder="1" applyAlignment="1">
      <alignment horizontal="left" vertical="top" wrapText="1"/>
    </xf>
    <xf numFmtId="0" fontId="4" fillId="0" borderId="30" xfId="0" applyFont="1" applyBorder="1" applyAlignment="1">
      <alignment horizontal="left" vertical="top" wrapText="1"/>
    </xf>
    <xf numFmtId="0" fontId="9" fillId="0" borderId="1" xfId="0" applyFont="1" applyBorder="1" applyAlignment="1">
      <alignment horizontal="center" vertical="center" wrapText="1"/>
    </xf>
    <xf numFmtId="0" fontId="4" fillId="2" borderId="32" xfId="0" applyFont="1" applyFill="1" applyBorder="1" applyAlignment="1">
      <alignment horizontal="left" vertical="center" wrapText="1"/>
    </xf>
    <xf numFmtId="0" fontId="45" fillId="2" borderId="32" xfId="0" applyFont="1" applyFill="1" applyBorder="1" applyAlignment="1">
      <alignment vertical="top" wrapText="1"/>
    </xf>
    <xf numFmtId="0" fontId="45" fillId="0" borderId="1" xfId="0" applyFont="1" applyBorder="1" applyAlignment="1">
      <alignment horizontal="justify" vertical="top" wrapText="1"/>
    </xf>
    <xf numFmtId="0" fontId="0" fillId="0" borderId="1" xfId="0" applyBorder="1" applyAlignment="1">
      <alignment horizontal="center" vertical="center"/>
    </xf>
    <xf numFmtId="0" fontId="4" fillId="2" borderId="31" xfId="0" applyFont="1" applyFill="1" applyBorder="1" applyAlignment="1">
      <alignment vertical="top" wrapText="1"/>
    </xf>
    <xf numFmtId="0" fontId="9" fillId="0" borderId="1" xfId="0" applyFont="1" applyBorder="1" applyAlignment="1">
      <alignment horizontal="center" vertical="center"/>
    </xf>
    <xf numFmtId="0" fontId="3" fillId="22" borderId="32" xfId="0" applyFont="1" applyFill="1" applyBorder="1" applyAlignment="1">
      <alignment horizontal="center" vertical="center" wrapText="1"/>
    </xf>
    <xf numFmtId="0" fontId="4" fillId="2" borderId="32" xfId="0" applyFont="1" applyFill="1" applyBorder="1" applyAlignment="1">
      <alignment vertical="top" wrapText="1"/>
    </xf>
    <xf numFmtId="0" fontId="4" fillId="0" borderId="32" xfId="0" applyFont="1" applyBorder="1" applyAlignment="1">
      <alignment vertical="top" wrapText="1"/>
    </xf>
    <xf numFmtId="0" fontId="9" fillId="2" borderId="2" xfId="0" applyFont="1" applyFill="1" applyBorder="1" applyAlignment="1">
      <alignment horizontal="justify" vertical="top" wrapText="1"/>
    </xf>
    <xf numFmtId="0" fontId="4" fillId="2" borderId="30" xfId="0" applyFont="1" applyFill="1" applyBorder="1" applyAlignment="1">
      <alignment vertical="top" wrapText="1"/>
    </xf>
    <xf numFmtId="0" fontId="4" fillId="0" borderId="30" xfId="0" applyFont="1" applyBorder="1" applyAlignment="1">
      <alignment vertical="center" wrapText="1"/>
    </xf>
    <xf numFmtId="0" fontId="0" fillId="0" borderId="1" xfId="0" applyBorder="1" applyAlignment="1">
      <alignment horizontal="center" vertical="center" wrapText="1"/>
    </xf>
    <xf numFmtId="0" fontId="9" fillId="0" borderId="1" xfId="0" applyFont="1" applyBorder="1" applyAlignment="1">
      <alignment horizontal="justify" vertical="top" wrapText="1"/>
    </xf>
    <xf numFmtId="0" fontId="4" fillId="0" borderId="32" xfId="0" applyFont="1" applyBorder="1" applyAlignment="1">
      <alignment horizontal="center" vertical="top" wrapText="1"/>
    </xf>
    <xf numFmtId="0" fontId="4" fillId="0" borderId="32" xfId="0" applyFont="1" applyBorder="1" applyAlignment="1">
      <alignment vertical="center" wrapText="1"/>
    </xf>
    <xf numFmtId="0" fontId="4" fillId="0" borderId="31" xfId="0" applyFont="1" applyBorder="1" applyAlignment="1">
      <alignment horizontal="center" vertical="center" wrapText="1"/>
    </xf>
    <xf numFmtId="0" fontId="3" fillId="22" borderId="39" xfId="0" applyFont="1" applyFill="1" applyBorder="1" applyAlignment="1">
      <alignment horizontal="center" vertical="center" wrapText="1"/>
    </xf>
    <xf numFmtId="0" fontId="4" fillId="0" borderId="31" xfId="0" applyFont="1" applyBorder="1" applyAlignment="1">
      <alignment horizontal="left" vertical="top" wrapText="1"/>
    </xf>
    <xf numFmtId="0" fontId="4" fillId="0" borderId="31" xfId="0" applyFont="1" applyBorder="1" applyAlignment="1">
      <alignment vertical="center" wrapText="1"/>
    </xf>
    <xf numFmtId="0" fontId="9" fillId="2" borderId="1" xfId="0" applyFont="1" applyFill="1" applyBorder="1" applyAlignment="1">
      <alignment horizontal="justify" vertical="top" wrapText="1"/>
    </xf>
    <xf numFmtId="0" fontId="45" fillId="0" borderId="31" xfId="0" applyFont="1" applyBorder="1" applyAlignment="1">
      <alignment horizontal="center" vertical="center"/>
    </xf>
    <xf numFmtId="0" fontId="15" fillId="19" borderId="32" xfId="0" applyFont="1" applyFill="1" applyBorder="1" applyAlignment="1">
      <alignment horizontal="left" vertical="center" wrapText="1"/>
    </xf>
    <xf numFmtId="0" fontId="45" fillId="0" borderId="31" xfId="0" applyFont="1" applyBorder="1" applyAlignment="1">
      <alignment vertical="top" wrapText="1"/>
    </xf>
    <xf numFmtId="0" fontId="0" fillId="4" borderId="0" xfId="0" applyFill="1" applyAlignment="1">
      <alignment horizontal="center" vertical="top" wrapText="1"/>
    </xf>
    <xf numFmtId="0" fontId="4" fillId="2" borderId="4" xfId="0" applyFont="1" applyFill="1" applyBorder="1" applyAlignment="1">
      <alignment horizontal="justify" vertical="top" wrapText="1"/>
    </xf>
    <xf numFmtId="0" fontId="4" fillId="2" borderId="5" xfId="0" applyFont="1" applyFill="1" applyBorder="1" applyAlignment="1">
      <alignment horizontal="justify" vertical="top" wrapText="1"/>
    </xf>
    <xf numFmtId="0" fontId="4" fillId="2" borderId="2" xfId="0" applyFont="1" applyFill="1" applyBorder="1" applyAlignment="1">
      <alignment horizontal="justify"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0" borderId="1" xfId="0" applyFont="1" applyBorder="1" applyAlignment="1">
      <alignment horizontal="justify" vertical="top" wrapText="1"/>
    </xf>
    <xf numFmtId="0" fontId="4" fillId="0" borderId="1" xfId="0" applyFont="1" applyBorder="1" applyAlignment="1">
      <alignment horizontal="justify" vertical="top" wrapText="1"/>
    </xf>
    <xf numFmtId="0" fontId="20" fillId="2" borderId="1" xfId="0" applyFont="1" applyFill="1" applyBorder="1" applyAlignment="1">
      <alignment horizontal="justify" vertical="top" wrapText="1"/>
    </xf>
    <xf numFmtId="0" fontId="0" fillId="2" borderId="1" xfId="0" applyFill="1" applyBorder="1" applyAlignment="1">
      <alignment horizontal="justify" vertical="top" wrapText="1"/>
    </xf>
    <xf numFmtId="0" fontId="20" fillId="0" borderId="1" xfId="0" applyFont="1" applyBorder="1" applyAlignment="1">
      <alignment horizontal="justify" vertical="top" wrapText="1"/>
    </xf>
    <xf numFmtId="0" fontId="0" fillId="0" borderId="1" xfId="0" applyBorder="1" applyAlignment="1">
      <alignment horizontal="justify" vertical="top" wrapText="1"/>
    </xf>
    <xf numFmtId="0" fontId="31"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9" fillId="2" borderId="1" xfId="0" applyFont="1" applyFill="1" applyBorder="1" applyAlignment="1">
      <alignment horizontal="justify" vertical="top" wrapText="1"/>
    </xf>
    <xf numFmtId="0" fontId="5" fillId="0" borderId="1" xfId="0" applyFont="1" applyBorder="1" applyAlignment="1">
      <alignment horizontal="justify" vertical="top" wrapText="1"/>
    </xf>
    <xf numFmtId="0" fontId="15" fillId="2" borderId="39" xfId="0" applyFont="1" applyFill="1" applyBorder="1" applyAlignment="1">
      <alignment horizontal="center" vertical="center" wrapText="1"/>
    </xf>
    <xf numFmtId="0" fontId="42" fillId="2" borderId="39" xfId="0" applyFont="1" applyFill="1" applyBorder="1"/>
    <xf numFmtId="0" fontId="42" fillId="2" borderId="50" xfId="0" applyFont="1" applyFill="1" applyBorder="1"/>
    <xf numFmtId="0" fontId="42" fillId="2" borderId="30" xfId="0" applyFont="1" applyFill="1" applyBorder="1"/>
    <xf numFmtId="0" fontId="15" fillId="16" borderId="52" xfId="0" applyFont="1" applyFill="1" applyBorder="1" applyAlignment="1">
      <alignment horizontal="center" vertical="center" wrapText="1"/>
    </xf>
    <xf numFmtId="0" fontId="42" fillId="2" borderId="52" xfId="0" applyFont="1" applyFill="1" applyBorder="1"/>
    <xf numFmtId="0" fontId="42" fillId="2" borderId="58" xfId="0" applyFont="1" applyFill="1" applyBorder="1"/>
    <xf numFmtId="0" fontId="31" fillId="0" borderId="1" xfId="0" applyFont="1" applyBorder="1" applyAlignment="1">
      <alignment horizontal="justify" vertical="top" wrapText="1"/>
    </xf>
    <xf numFmtId="0" fontId="9" fillId="0" borderId="1" xfId="0" applyFont="1" applyBorder="1" applyAlignment="1">
      <alignment horizontal="justify" vertical="top" wrapText="1"/>
    </xf>
    <xf numFmtId="0" fontId="4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39" fillId="13" borderId="9" xfId="0" applyFont="1" applyFill="1" applyBorder="1" applyAlignment="1">
      <alignment horizontal="center" vertical="center"/>
    </xf>
    <xf numFmtId="0" fontId="39" fillId="13" borderId="1" xfId="0" applyFont="1" applyFill="1" applyBorder="1" applyAlignment="1">
      <alignment horizontal="center" vertical="center"/>
    </xf>
    <xf numFmtId="0" fontId="39" fillId="13" borderId="0" xfId="0" applyFont="1" applyFill="1" applyAlignment="1">
      <alignment horizontal="center" vertical="center"/>
    </xf>
    <xf numFmtId="0" fontId="43" fillId="13" borderId="1" xfId="0" applyFont="1" applyFill="1" applyBorder="1" applyAlignment="1">
      <alignment horizontal="center" vertical="center"/>
    </xf>
    <xf numFmtId="0" fontId="40" fillId="13" borderId="1" xfId="0" applyFont="1" applyFill="1" applyBorder="1" applyAlignment="1">
      <alignment horizontal="center" vertical="center"/>
    </xf>
    <xf numFmtId="0" fontId="43" fillId="13" borderId="0" xfId="0" applyFont="1" applyFill="1" applyAlignment="1">
      <alignment horizontal="center" vertical="center"/>
    </xf>
    <xf numFmtId="0" fontId="3" fillId="16" borderId="43" xfId="0" applyFont="1" applyFill="1" applyBorder="1" applyAlignment="1">
      <alignment horizontal="justify" vertical="top" wrapText="1"/>
    </xf>
    <xf numFmtId="0" fontId="42" fillId="2" borderId="43" xfId="0" applyFont="1" applyFill="1" applyBorder="1" applyAlignment="1">
      <alignment horizontal="justify" vertical="top" wrapText="1"/>
    </xf>
    <xf numFmtId="0" fontId="42" fillId="2" borderId="57" xfId="0" applyFont="1" applyFill="1" applyBorder="1" applyAlignment="1">
      <alignment horizontal="justify" vertical="top" wrapText="1"/>
    </xf>
    <xf numFmtId="0" fontId="15" fillId="16" borderId="39" xfId="0" applyFont="1" applyFill="1" applyBorder="1" applyAlignment="1">
      <alignment horizontal="justify" vertical="top" wrapText="1"/>
    </xf>
    <xf numFmtId="0" fontId="42" fillId="2" borderId="39" xfId="0" applyFont="1" applyFill="1" applyBorder="1" applyAlignment="1">
      <alignment horizontal="justify" vertical="top" wrapText="1"/>
    </xf>
    <xf numFmtId="0" fontId="42" fillId="2" borderId="50" xfId="0" applyFont="1" applyFill="1" applyBorder="1" applyAlignment="1">
      <alignment horizontal="justify" vertical="top" wrapText="1"/>
    </xf>
    <xf numFmtId="0" fontId="15" fillId="16" borderId="39" xfId="0" applyFont="1" applyFill="1" applyBorder="1" applyAlignment="1">
      <alignment horizontal="center" vertical="center"/>
    </xf>
    <xf numFmtId="0" fontId="15" fillId="2" borderId="39" xfId="0" applyFont="1" applyFill="1" applyBorder="1" applyAlignment="1">
      <alignment horizontal="center" vertical="center"/>
    </xf>
    <xf numFmtId="0" fontId="4" fillId="7"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0"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0" borderId="1" xfId="0" applyFont="1" applyBorder="1" applyAlignment="1">
      <alignment horizontal="left" vertical="top"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left" vertical="center" wrapText="1"/>
    </xf>
    <xf numFmtId="0" fontId="20" fillId="5" borderId="1" xfId="0" applyFont="1" applyFill="1" applyBorder="1" applyAlignment="1">
      <alignment horizontal="center" vertical="center" wrapText="1"/>
    </xf>
    <xf numFmtId="0" fontId="20" fillId="5" borderId="1" xfId="0" applyFont="1" applyFill="1" applyBorder="1" applyAlignment="1">
      <alignment horizontal="center" vertical="center"/>
    </xf>
    <xf numFmtId="0" fontId="20" fillId="6" borderId="4" xfId="0" applyFont="1" applyFill="1" applyBorder="1" applyAlignment="1">
      <alignment horizontal="center" vertical="center" wrapText="1"/>
    </xf>
    <xf numFmtId="0" fontId="20" fillId="6" borderId="5" xfId="0" applyFont="1" applyFill="1" applyBorder="1" applyAlignment="1">
      <alignment horizontal="center" vertical="center" wrapText="1"/>
    </xf>
    <xf numFmtId="0" fontId="20" fillId="6" borderId="2"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20" fillId="0" borderId="1" xfId="0" applyFont="1" applyBorder="1" applyAlignment="1">
      <alignment horizontal="left" vertical="top" wrapText="1"/>
    </xf>
    <xf numFmtId="0" fontId="15" fillId="2" borderId="2" xfId="0" applyFont="1" applyFill="1" applyBorder="1" applyAlignment="1">
      <alignment horizontal="left" vertical="top" wrapText="1"/>
    </xf>
    <xf numFmtId="0" fontId="15" fillId="2" borderId="1" xfId="0" applyFont="1" applyFill="1" applyBorder="1" applyAlignment="1">
      <alignment horizontal="left" vertical="top" wrapText="1"/>
    </xf>
    <xf numFmtId="0" fontId="15" fillId="2" borderId="2"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4" fillId="0" borderId="1" xfId="0" applyFont="1" applyBorder="1" applyAlignment="1">
      <alignment horizontal="center" vertical="top"/>
    </xf>
    <xf numFmtId="0" fontId="15" fillId="2" borderId="5" xfId="0" applyFont="1" applyFill="1" applyBorder="1" applyAlignment="1" applyProtection="1">
      <alignment horizontal="center" vertical="center" wrapText="1"/>
      <protection locked="0"/>
    </xf>
    <xf numFmtId="0" fontId="15" fillId="2" borderId="2" xfId="0" applyFont="1" applyFill="1" applyBorder="1" applyAlignment="1" applyProtection="1">
      <alignment horizontal="center" vertical="center" wrapText="1"/>
      <protection locked="0"/>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15" fillId="0" borderId="2" xfId="0" applyFont="1" applyBorder="1" applyAlignment="1">
      <alignment horizontal="center" vertical="top" wrapText="1"/>
    </xf>
    <xf numFmtId="0" fontId="15" fillId="0" borderId="1" xfId="0" applyFont="1" applyBorder="1" applyAlignment="1">
      <alignment horizontal="left" vertical="top" wrapText="1"/>
    </xf>
    <xf numFmtId="0" fontId="15" fillId="0" borderId="1" xfId="0" applyFont="1" applyBorder="1" applyAlignment="1">
      <alignment horizontal="left" vertical="top"/>
    </xf>
    <xf numFmtId="0" fontId="15" fillId="0" borderId="1" xfId="0" applyFont="1" applyBorder="1" applyAlignment="1">
      <alignment horizontal="center" vertical="top"/>
    </xf>
    <xf numFmtId="0" fontId="4" fillId="0" borderId="4" xfId="0" applyFont="1" applyBorder="1" applyAlignment="1">
      <alignment horizontal="center" vertical="top"/>
    </xf>
    <xf numFmtId="0" fontId="4" fillId="0" borderId="5" xfId="0" applyFont="1" applyBorder="1" applyAlignment="1">
      <alignment horizontal="center" vertical="top"/>
    </xf>
    <xf numFmtId="0" fontId="4" fillId="0" borderId="2" xfId="0" applyFont="1" applyBorder="1" applyAlignment="1">
      <alignment horizontal="center" vertical="top"/>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4" fillId="0" borderId="2" xfId="0" applyFont="1" applyBorder="1" applyAlignment="1">
      <alignment horizontal="center" vertical="top" wrapText="1"/>
    </xf>
    <xf numFmtId="0" fontId="4" fillId="0" borderId="1" xfId="0" applyFont="1" applyBorder="1" applyAlignment="1">
      <alignment horizontal="left" vertical="top"/>
    </xf>
    <xf numFmtId="0" fontId="4" fillId="2" borderId="4" xfId="0" applyFont="1" applyFill="1" applyBorder="1" applyAlignment="1">
      <alignment horizontal="center" vertical="top"/>
    </xf>
    <xf numFmtId="0" fontId="4" fillId="2" borderId="5" xfId="0" applyFont="1" applyFill="1" applyBorder="1" applyAlignment="1">
      <alignment horizontal="center" vertical="top"/>
    </xf>
    <xf numFmtId="0" fontId="4" fillId="2" borderId="2" xfId="0" applyFont="1" applyFill="1" applyBorder="1" applyAlignment="1">
      <alignment horizontal="center" vertical="top"/>
    </xf>
    <xf numFmtId="0" fontId="15" fillId="2" borderId="1" xfId="0" applyFont="1" applyFill="1" applyBorder="1" applyAlignment="1">
      <alignment horizontal="center" vertical="top" wrapText="1"/>
    </xf>
    <xf numFmtId="0" fontId="15" fillId="2" borderId="1" xfId="0" applyFont="1" applyFill="1" applyBorder="1" applyAlignment="1">
      <alignment horizontal="left" vertical="top"/>
    </xf>
    <xf numFmtId="0" fontId="16" fillId="2" borderId="4" xfId="0" applyFont="1" applyFill="1" applyBorder="1" applyAlignment="1">
      <alignment horizontal="center" vertical="top" wrapText="1"/>
    </xf>
    <xf numFmtId="0" fontId="16" fillId="2" borderId="5" xfId="0" applyFont="1" applyFill="1" applyBorder="1" applyAlignment="1">
      <alignment horizontal="center" vertical="top" wrapText="1"/>
    </xf>
    <xf numFmtId="0" fontId="16" fillId="2" borderId="2" xfId="0" applyFont="1" applyFill="1" applyBorder="1" applyAlignment="1">
      <alignment horizontal="center"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6" fillId="2" borderId="2" xfId="0" applyFont="1" applyFill="1" applyBorder="1" applyAlignment="1">
      <alignment horizontal="justify" vertical="top" wrapText="1"/>
    </xf>
    <xf numFmtId="0" fontId="6" fillId="15" borderId="42" xfId="0" applyFont="1" applyFill="1" applyBorder="1" applyAlignment="1">
      <alignment horizontal="justify" vertical="top" wrapText="1"/>
    </xf>
    <xf numFmtId="0" fontId="6" fillId="2" borderId="45" xfId="0" applyFont="1" applyFill="1" applyBorder="1" applyAlignment="1">
      <alignment horizontal="justify" vertical="top"/>
    </xf>
    <xf numFmtId="0" fontId="6" fillId="2" borderId="47" xfId="0" applyFont="1" applyFill="1" applyBorder="1" applyAlignment="1">
      <alignment horizontal="justify" vertical="top"/>
    </xf>
    <xf numFmtId="0" fontId="6" fillId="15" borderId="31" xfId="0" applyFont="1" applyFill="1" applyBorder="1" applyAlignment="1">
      <alignment horizontal="justify" vertical="top" wrapText="1"/>
    </xf>
    <xf numFmtId="0" fontId="6" fillId="15" borderId="39" xfId="0" applyFont="1" applyFill="1" applyBorder="1" applyAlignment="1">
      <alignment horizontal="justify" vertical="top" wrapText="1"/>
    </xf>
    <xf numFmtId="0" fontId="25" fillId="0" borderId="39" xfId="0" applyFont="1" applyBorder="1" applyAlignment="1"/>
    <xf numFmtId="0" fontId="25" fillId="0" borderId="30" xfId="0" applyFont="1" applyBorder="1" applyAlignment="1"/>
    <xf numFmtId="0" fontId="6" fillId="15" borderId="31" xfId="0" applyFont="1" applyFill="1" applyBorder="1" applyAlignment="1">
      <alignment horizontal="center" vertical="center" wrapText="1"/>
    </xf>
    <xf numFmtId="0" fontId="6" fillId="2" borderId="39" xfId="0" applyFont="1" applyFill="1" applyBorder="1"/>
    <xf numFmtId="0" fontId="6" fillId="15" borderId="41" xfId="0" applyFont="1" applyFill="1" applyBorder="1" applyAlignment="1">
      <alignment horizontal="justify" vertical="top" wrapText="1"/>
    </xf>
    <xf numFmtId="0" fontId="6" fillId="2" borderId="44" xfId="0" applyFont="1" applyFill="1" applyBorder="1" applyAlignment="1">
      <alignment horizontal="justify" vertical="top"/>
    </xf>
    <xf numFmtId="0" fontId="6" fillId="2" borderId="48" xfId="0" applyFont="1" applyFill="1" applyBorder="1" applyAlignment="1">
      <alignment horizontal="justify" vertical="top"/>
    </xf>
    <xf numFmtId="0" fontId="6" fillId="2" borderId="39" xfId="0" applyFont="1" applyFill="1" applyBorder="1" applyAlignment="1">
      <alignment horizontal="justify" vertical="top"/>
    </xf>
    <xf numFmtId="0" fontId="6" fillId="2" borderId="30" xfId="0" applyFont="1" applyFill="1" applyBorder="1" applyAlignment="1">
      <alignment horizontal="justify" vertical="top"/>
    </xf>
    <xf numFmtId="0" fontId="16" fillId="15" borderId="31" xfId="0" applyFont="1" applyFill="1" applyBorder="1" applyAlignment="1">
      <alignment horizontal="center" vertical="top" wrapText="1"/>
    </xf>
    <xf numFmtId="0" fontId="6" fillId="2" borderId="39" xfId="0" applyFont="1" applyFill="1" applyBorder="1" applyAlignment="1">
      <alignment vertical="top"/>
    </xf>
    <xf numFmtId="0" fontId="6" fillId="2" borderId="30" xfId="0" applyFont="1" applyFill="1" applyBorder="1" applyAlignment="1">
      <alignment vertical="top"/>
    </xf>
    <xf numFmtId="0" fontId="6" fillId="15" borderId="31" xfId="0" applyFont="1" applyFill="1" applyBorder="1" applyAlignment="1">
      <alignment horizontal="left" vertical="top" wrapText="1"/>
    </xf>
    <xf numFmtId="0" fontId="6" fillId="15" borderId="39" xfId="0" applyFont="1" applyFill="1" applyBorder="1" applyAlignment="1">
      <alignment horizontal="center" vertical="center" wrapText="1"/>
    </xf>
    <xf numFmtId="0" fontId="6" fillId="2" borderId="30" xfId="0" applyFont="1" applyFill="1" applyBorder="1"/>
    <xf numFmtId="0" fontId="6" fillId="15" borderId="41" xfId="0" applyFont="1" applyFill="1" applyBorder="1" applyAlignment="1">
      <alignment horizontal="left" vertical="top" wrapText="1"/>
    </xf>
    <xf numFmtId="0" fontId="6" fillId="2" borderId="44" xfId="0" applyFont="1" applyFill="1" applyBorder="1" applyAlignment="1">
      <alignment vertical="top"/>
    </xf>
    <xf numFmtId="0" fontId="6" fillId="2" borderId="46" xfId="0" applyFont="1" applyFill="1" applyBorder="1" applyAlignment="1">
      <alignment vertical="top"/>
    </xf>
    <xf numFmtId="0" fontId="16" fillId="0" borderId="40" xfId="0" applyFont="1" applyBorder="1" applyAlignment="1">
      <alignment horizontal="center" vertical="center" wrapText="1"/>
    </xf>
    <xf numFmtId="0" fontId="16" fillId="0" borderId="43" xfId="0" applyFont="1" applyBorder="1" applyAlignment="1">
      <alignment horizontal="center" vertical="center"/>
    </xf>
    <xf numFmtId="0" fontId="16" fillId="0" borderId="49" xfId="0" applyFont="1" applyBorder="1" applyAlignment="1">
      <alignment horizontal="center" vertical="center"/>
    </xf>
    <xf numFmtId="0" fontId="6" fillId="2" borderId="50" xfId="0" applyFont="1" applyFill="1" applyBorder="1"/>
    <xf numFmtId="0" fontId="6" fillId="15" borderId="39" xfId="0" applyFont="1" applyFill="1" applyBorder="1" applyAlignment="1">
      <alignment horizontal="center" vertical="center"/>
    </xf>
    <xf numFmtId="0" fontId="3" fillId="14" borderId="1" xfId="0" applyFont="1" applyFill="1" applyBorder="1" applyAlignment="1">
      <alignment horizontal="center" vertical="center"/>
    </xf>
    <xf numFmtId="0" fontId="3" fillId="10" borderId="21" xfId="0" applyFont="1" applyFill="1" applyBorder="1" applyAlignment="1">
      <alignment horizontal="center" vertical="center"/>
    </xf>
    <xf numFmtId="0" fontId="6" fillId="11" borderId="21" xfId="0" applyFont="1" applyFill="1" applyBorder="1"/>
    <xf numFmtId="0" fontId="6" fillId="11" borderId="22" xfId="0" applyFont="1" applyFill="1" applyBorder="1"/>
    <xf numFmtId="0" fontId="6" fillId="11" borderId="25" xfId="0" applyFont="1" applyFill="1" applyBorder="1"/>
    <xf numFmtId="0" fontId="6" fillId="11" borderId="26" xfId="0" applyFont="1" applyFill="1" applyBorder="1"/>
    <xf numFmtId="0" fontId="3" fillId="10" borderId="34" xfId="0" applyFont="1" applyFill="1" applyBorder="1" applyAlignment="1">
      <alignment horizontal="center" vertical="center" wrapText="1"/>
    </xf>
    <xf numFmtId="0" fontId="6" fillId="11" borderId="38" xfId="0" applyFont="1" applyFill="1" applyBorder="1"/>
    <xf numFmtId="0" fontId="3" fillId="10" borderId="35" xfId="0" applyFont="1" applyFill="1" applyBorder="1" applyAlignment="1">
      <alignment horizontal="center" vertical="center" wrapText="1"/>
    </xf>
    <xf numFmtId="0" fontId="6" fillId="11" borderId="36" xfId="0" applyFont="1" applyFill="1" applyBorder="1"/>
    <xf numFmtId="0" fontId="6" fillId="11" borderId="37" xfId="0" applyFont="1" applyFill="1" applyBorder="1"/>
    <xf numFmtId="0" fontId="3" fillId="10" borderId="31" xfId="0" applyFont="1" applyFill="1" applyBorder="1" applyAlignment="1">
      <alignment horizontal="center" vertical="center" wrapText="1"/>
    </xf>
    <xf numFmtId="0" fontId="6" fillId="11" borderId="39" xfId="0" applyFont="1" applyFill="1" applyBorder="1"/>
    <xf numFmtId="0" fontId="3" fillId="14" borderId="1"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5" fillId="2" borderId="1" xfId="0" applyFont="1" applyFill="1" applyBorder="1" applyAlignment="1">
      <alignment horizontal="center" vertical="top"/>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5" xfId="0" applyFont="1" applyBorder="1" applyAlignment="1" applyProtection="1">
      <alignment horizontal="center" vertical="center"/>
      <protection locked="0"/>
    </xf>
    <xf numFmtId="0" fontId="3" fillId="8" borderId="1"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0" fillId="0" borderId="4" xfId="0" applyFont="1" applyBorder="1" applyAlignment="1">
      <alignment horizontal="center" vertical="center" wrapText="1"/>
    </xf>
    <xf numFmtId="0" fontId="20" fillId="0" borderId="2" xfId="0" applyFont="1" applyBorder="1" applyAlignment="1">
      <alignment horizontal="center" vertical="center"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2" xfId="0" applyFont="1" applyBorder="1" applyAlignment="1">
      <alignment horizontal="left" vertical="top" wrapText="1"/>
    </xf>
    <xf numFmtId="0" fontId="16"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2" borderId="1" xfId="0" applyFont="1" applyFill="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6" fillId="0" borderId="1" xfId="0" applyFont="1" applyBorder="1" applyAlignment="1">
      <alignment horizontal="left" vertical="top" wrapText="1"/>
    </xf>
    <xf numFmtId="0" fontId="6" fillId="2" borderId="1" xfId="0" applyFont="1" applyFill="1" applyBorder="1" applyAlignment="1">
      <alignment horizontal="left" vertical="top" wrapText="1"/>
    </xf>
    <xf numFmtId="0" fontId="6" fillId="0" borderId="1" xfId="0" applyFont="1" applyBorder="1" applyAlignment="1">
      <alignment horizontal="center" vertical="top"/>
    </xf>
    <xf numFmtId="0" fontId="6" fillId="0" borderId="1" xfId="0" applyFont="1" applyFill="1" applyBorder="1" applyAlignment="1">
      <alignment horizontal="left" vertical="top" wrapText="1"/>
    </xf>
    <xf numFmtId="0" fontId="6" fillId="0" borderId="1" xfId="0" applyFont="1" applyBorder="1" applyAlignment="1">
      <alignment horizontal="justify" vertical="top"/>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2" xfId="0" applyFont="1" applyBorder="1" applyAlignment="1">
      <alignment horizontal="center" vertical="top" wrapText="1"/>
    </xf>
    <xf numFmtId="0" fontId="4" fillId="0" borderId="1" xfId="0" applyFont="1" applyBorder="1" applyAlignment="1" applyProtection="1">
      <alignment horizontal="center" vertical="center"/>
      <protection locked="0"/>
    </xf>
    <xf numFmtId="0" fontId="32" fillId="2" borderId="1" xfId="0" applyFont="1" applyFill="1" applyBorder="1" applyAlignment="1">
      <alignment horizontal="justify" vertical="top" wrapText="1"/>
    </xf>
    <xf numFmtId="0" fontId="0" fillId="2" borderId="1" xfId="0" applyFont="1" applyFill="1" applyBorder="1" applyAlignment="1">
      <alignment horizontal="justify" vertical="top" wrapText="1"/>
    </xf>
    <xf numFmtId="0" fontId="32" fillId="0" borderId="1" xfId="0" applyFont="1" applyBorder="1" applyAlignment="1">
      <alignment horizontal="justify" vertical="top" wrapText="1"/>
    </xf>
    <xf numFmtId="0" fontId="0" fillId="0" borderId="1" xfId="0" applyFont="1" applyBorder="1" applyAlignment="1">
      <alignment horizontal="justify" vertical="top" wrapText="1"/>
    </xf>
    <xf numFmtId="0" fontId="32" fillId="2" borderId="1" xfId="0" applyFont="1" applyFill="1" applyBorder="1" applyAlignment="1">
      <alignment horizontal="left" vertical="top" wrapText="1"/>
    </xf>
    <xf numFmtId="0" fontId="0" fillId="2" borderId="1" xfId="0" applyFont="1" applyFill="1" applyBorder="1" applyAlignment="1">
      <alignment horizontal="left" vertical="top" wrapText="1"/>
    </xf>
    <xf numFmtId="0" fontId="32" fillId="2" borderId="1" xfId="0" applyFont="1" applyFill="1" applyBorder="1" applyAlignment="1">
      <alignment horizontal="justify" vertical="top"/>
    </xf>
    <xf numFmtId="0" fontId="0" fillId="2" borderId="1" xfId="0" applyFont="1" applyFill="1" applyBorder="1" applyAlignment="1">
      <alignment horizontal="justify" vertical="top"/>
    </xf>
    <xf numFmtId="0" fontId="32" fillId="0" borderId="1" xfId="0" applyFont="1" applyBorder="1" applyAlignment="1">
      <alignment vertical="top" wrapText="1"/>
    </xf>
    <xf numFmtId="0" fontId="0" fillId="0" borderId="1" xfId="0" applyFont="1" applyBorder="1" applyAlignment="1">
      <alignment vertical="top" wrapText="1"/>
    </xf>
    <xf numFmtId="0" fontId="32" fillId="0" borderId="2" xfId="0" applyFont="1" applyBorder="1" applyAlignment="1" applyProtection="1">
      <alignment horizontal="justify" vertical="top"/>
      <protection locked="0"/>
    </xf>
    <xf numFmtId="0" fontId="32" fillId="0" borderId="1" xfId="0" applyFont="1" applyBorder="1" applyAlignment="1" applyProtection="1">
      <alignment horizontal="justify" vertical="top"/>
      <protection locked="0"/>
    </xf>
    <xf numFmtId="0" fontId="32" fillId="0" borderId="4" xfId="0" applyFont="1" applyBorder="1" applyAlignment="1" applyProtection="1">
      <alignment horizontal="justify" vertical="top"/>
      <protection locked="0"/>
    </xf>
    <xf numFmtId="0" fontId="32" fillId="0" borderId="19" xfId="0" applyFont="1" applyBorder="1" applyAlignment="1">
      <alignment horizontal="justify" vertical="top" wrapText="1"/>
    </xf>
    <xf numFmtId="0" fontId="32" fillId="0" borderId="8" xfId="0" applyFont="1" applyBorder="1" applyAlignment="1">
      <alignment horizontal="justify" vertical="top" wrapText="1"/>
    </xf>
    <xf numFmtId="0" fontId="31" fillId="0" borderId="55" xfId="0" applyFont="1" applyBorder="1" applyAlignment="1">
      <alignment horizontal="justify" vertical="top" wrapText="1"/>
    </xf>
    <xf numFmtId="0" fontId="0" fillId="0" borderId="55" xfId="0" applyFont="1" applyBorder="1" applyAlignment="1">
      <alignment horizontal="justify" vertical="top" wrapText="1"/>
    </xf>
    <xf numFmtId="0" fontId="0" fillId="0" borderId="56" xfId="0" applyFont="1" applyBorder="1" applyAlignment="1">
      <alignment horizontal="justify" vertical="top" wrapText="1"/>
    </xf>
    <xf numFmtId="0" fontId="32" fillId="0" borderId="11" xfId="0" applyFont="1" applyBorder="1" applyAlignment="1">
      <alignment horizontal="justify" vertical="top" wrapText="1"/>
    </xf>
    <xf numFmtId="0" fontId="32" fillId="0" borderId="9" xfId="0" applyFont="1" applyBorder="1" applyAlignment="1">
      <alignment horizontal="justify" vertical="top" wrapText="1"/>
    </xf>
    <xf numFmtId="0" fontId="32" fillId="0" borderId="2" xfId="0" applyFont="1" applyBorder="1" applyAlignment="1">
      <alignment horizontal="justify" vertical="top"/>
    </xf>
    <xf numFmtId="0" fontId="32" fillId="0" borderId="1" xfId="0" applyFont="1" applyBorder="1" applyAlignment="1">
      <alignment horizontal="justify" vertical="top"/>
    </xf>
    <xf numFmtId="0" fontId="32" fillId="0" borderId="2" xfId="0" applyFont="1" applyBorder="1" applyAlignment="1">
      <alignment horizontal="justify" vertical="top" wrapText="1"/>
    </xf>
    <xf numFmtId="0" fontId="20" fillId="7" borderId="1" xfId="0" applyFont="1" applyFill="1" applyBorder="1" applyAlignment="1">
      <alignment horizontal="center" vertical="center" wrapText="1"/>
    </xf>
    <xf numFmtId="0" fontId="32" fillId="7"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9" fillId="0" borderId="4" xfId="0" applyFont="1" applyBorder="1" applyAlignment="1">
      <alignment horizontal="justify" vertical="top" wrapText="1"/>
    </xf>
    <xf numFmtId="0" fontId="0" fillId="0" borderId="5" xfId="0" applyBorder="1" applyAlignment="1">
      <alignment horizontal="justify" vertical="top" wrapText="1"/>
    </xf>
    <xf numFmtId="0" fontId="0" fillId="0" borderId="2" xfId="0" applyBorder="1" applyAlignment="1">
      <alignment horizontal="justify" vertical="top" wrapText="1"/>
    </xf>
    <xf numFmtId="0" fontId="4" fillId="0" borderId="31" xfId="0" applyFont="1" applyBorder="1" applyAlignment="1">
      <alignment horizontal="center" vertical="center" wrapText="1"/>
    </xf>
    <xf numFmtId="0" fontId="42" fillId="0" borderId="30" xfId="0" applyFont="1" applyBorder="1"/>
    <xf numFmtId="0" fontId="4" fillId="0" borderId="34" xfId="0" applyFont="1" applyBorder="1" applyAlignment="1">
      <alignment horizontal="center" wrapText="1"/>
    </xf>
    <xf numFmtId="0" fontId="42" fillId="0" borderId="52" xfId="0" applyFont="1" applyBorder="1"/>
    <xf numFmtId="0" fontId="4" fillId="0" borderId="31" xfId="0" applyFont="1" applyBorder="1" applyAlignment="1">
      <alignment horizontal="justify" vertical="top" wrapText="1"/>
    </xf>
    <xf numFmtId="0" fontId="42" fillId="0" borderId="39" xfId="0" applyFont="1" applyBorder="1" applyAlignment="1">
      <alignment horizontal="justify" vertical="top" wrapText="1"/>
    </xf>
    <xf numFmtId="0" fontId="42" fillId="0" borderId="30" xfId="0" applyFont="1" applyBorder="1" applyAlignment="1">
      <alignment horizontal="justify" vertical="top" wrapText="1"/>
    </xf>
    <xf numFmtId="0" fontId="42" fillId="0" borderId="39" xfId="0" applyFont="1" applyBorder="1" applyAlignment="1">
      <alignment horizontal="center"/>
    </xf>
    <xf numFmtId="0" fontId="42" fillId="0" borderId="30" xfId="0" applyFont="1" applyBorder="1" applyAlignment="1">
      <alignment horizontal="center"/>
    </xf>
    <xf numFmtId="0" fontId="4" fillId="0" borderId="31" xfId="0" applyFont="1" applyBorder="1" applyAlignment="1">
      <alignment horizontal="center" vertical="center"/>
    </xf>
    <xf numFmtId="0" fontId="42" fillId="0" borderId="39" xfId="0" applyFont="1" applyBorder="1"/>
    <xf numFmtId="0" fontId="45" fillId="0" borderId="4" xfId="0" applyFont="1" applyBorder="1" applyAlignment="1">
      <alignment horizontal="justify" vertical="top" wrapText="1"/>
    </xf>
    <xf numFmtId="0" fontId="45" fillId="0" borderId="1" xfId="0" applyFont="1" applyBorder="1" applyAlignment="1">
      <alignment horizontal="justify" vertical="top" wrapText="1"/>
    </xf>
    <xf numFmtId="0" fontId="45" fillId="2" borderId="1" xfId="0" applyFont="1" applyFill="1" applyBorder="1" applyAlignment="1">
      <alignment horizontal="justify" vertical="top" wrapText="1"/>
    </xf>
    <xf numFmtId="0" fontId="4" fillId="0" borderId="39" xfId="0" applyFont="1" applyBorder="1" applyAlignment="1">
      <alignment horizontal="justify" vertical="top" wrapText="1"/>
    </xf>
    <xf numFmtId="0" fontId="4" fillId="0" borderId="39" xfId="0" applyFont="1" applyBorder="1" applyAlignment="1">
      <alignment horizontal="center" vertical="center"/>
    </xf>
    <xf numFmtId="0" fontId="4" fillId="0" borderId="0" xfId="0" applyFont="1" applyBorder="1" applyAlignment="1">
      <alignment horizontal="center" vertical="center" wrapText="1"/>
    </xf>
    <xf numFmtId="0" fontId="42" fillId="0" borderId="0" xfId="0" applyFont="1" applyBorder="1"/>
    <xf numFmtId="0" fontId="42" fillId="0" borderId="25" xfId="0" applyFont="1" applyBorder="1"/>
    <xf numFmtId="0" fontId="45" fillId="2" borderId="4" xfId="0" applyFont="1" applyFill="1" applyBorder="1" applyAlignment="1">
      <alignment horizontal="justify" vertical="top" wrapText="1"/>
    </xf>
    <xf numFmtId="0" fontId="9" fillId="2" borderId="5" xfId="0" applyFont="1" applyFill="1" applyBorder="1" applyAlignment="1">
      <alignment horizontal="justify" vertical="top" wrapText="1"/>
    </xf>
    <xf numFmtId="0" fontId="9" fillId="2" borderId="2" xfId="0" applyFont="1" applyFill="1" applyBorder="1" applyAlignment="1">
      <alignment horizontal="justify" vertical="top" wrapText="1"/>
    </xf>
    <xf numFmtId="0" fontId="45" fillId="0" borderId="1" xfId="0" applyFont="1" applyBorder="1" applyAlignment="1">
      <alignment horizontal="justify" vertical="top"/>
    </xf>
    <xf numFmtId="0" fontId="0" fillId="0" borderId="1" xfId="0" applyBorder="1" applyAlignment="1">
      <alignment horizontal="justify" vertical="top"/>
    </xf>
    <xf numFmtId="0" fontId="42" fillId="0" borderId="38" xfId="0" applyFont="1" applyBorder="1"/>
    <xf numFmtId="0" fontId="20" fillId="13" borderId="1" xfId="0" applyFont="1" applyFill="1" applyBorder="1" applyAlignment="1">
      <alignment horizontal="justify" vertical="top" wrapText="1"/>
    </xf>
    <xf numFmtId="0" fontId="0" fillId="13" borderId="1" xfId="0" applyFill="1" applyBorder="1" applyAlignment="1"/>
    <xf numFmtId="0" fontId="3" fillId="2" borderId="59" xfId="0" applyFont="1" applyFill="1" applyBorder="1" applyAlignment="1">
      <alignment horizontal="center" vertical="center" wrapText="1"/>
    </xf>
    <xf numFmtId="0" fontId="42" fillId="2" borderId="59" xfId="0" applyFont="1" applyFill="1" applyBorder="1" applyAlignment="1">
      <alignment horizontal="center"/>
    </xf>
    <xf numFmtId="0" fontId="4" fillId="0" borderId="39" xfId="0" applyFont="1" applyBorder="1" applyAlignment="1">
      <alignment horizontal="center" vertical="center" wrapText="1"/>
    </xf>
    <xf numFmtId="0" fontId="4" fillId="0" borderId="60" xfId="0" applyFont="1" applyBorder="1" applyAlignment="1">
      <alignment horizontal="center" vertical="center"/>
    </xf>
    <xf numFmtId="0" fontId="42" fillId="0" borderId="60" xfId="0" applyFont="1" applyBorder="1"/>
    <xf numFmtId="0" fontId="42" fillId="0" borderId="26" xfId="0" applyFont="1" applyBorder="1"/>
    <xf numFmtId="0" fontId="4" fillId="0" borderId="52" xfId="0" applyFont="1" applyBorder="1" applyAlignment="1">
      <alignment horizontal="center" vertical="center"/>
    </xf>
    <xf numFmtId="0" fontId="20" fillId="13" borderId="1" xfId="0" applyFont="1" applyFill="1" applyBorder="1" applyAlignment="1">
      <alignment horizontal="center" vertical="center" wrapText="1"/>
    </xf>
    <xf numFmtId="0" fontId="0" fillId="13" borderId="1" xfId="0" applyFill="1" applyBorder="1" applyAlignment="1">
      <alignment horizontal="center" vertical="center"/>
    </xf>
    <xf numFmtId="0" fontId="20" fillId="13" borderId="4" xfId="0" applyFont="1" applyFill="1" applyBorder="1" applyAlignment="1">
      <alignment horizontal="justify" vertical="top" wrapText="1"/>
    </xf>
    <xf numFmtId="0" fontId="0" fillId="13" borderId="2" xfId="0" applyFill="1" applyBorder="1" applyAlignment="1"/>
    <xf numFmtId="0" fontId="43" fillId="13" borderId="1" xfId="0" applyFont="1" applyFill="1" applyBorder="1" applyAlignment="1">
      <alignment horizontal="center" vertical="center" wrapText="1"/>
    </xf>
    <xf numFmtId="0" fontId="0" fillId="13" borderId="1" xfId="0" applyFill="1" applyBorder="1" applyAlignment="1">
      <alignment horizontal="center" vertical="center" wrapText="1"/>
    </xf>
    <xf numFmtId="0" fontId="39" fillId="7" borderId="1" xfId="0" applyFont="1" applyFill="1" applyBorder="1" applyAlignment="1">
      <alignment horizontal="center" vertical="center" wrapText="1"/>
    </xf>
    <xf numFmtId="0" fontId="1" fillId="13" borderId="1" xfId="0" applyFont="1" applyFill="1" applyBorder="1" applyAlignment="1">
      <alignment horizontal="center" vertical="center"/>
    </xf>
    <xf numFmtId="0" fontId="20" fillId="13" borderId="4" xfId="0" applyFont="1" applyFill="1" applyBorder="1" applyAlignment="1">
      <alignment horizontal="center" vertical="center" wrapText="1"/>
    </xf>
    <xf numFmtId="0" fontId="0" fillId="13" borderId="2" xfId="0" applyFill="1" applyBorder="1" applyAlignment="1">
      <alignment horizontal="center" vertical="center" wrapText="1"/>
    </xf>
    <xf numFmtId="0" fontId="3" fillId="13" borderId="4" xfId="0" applyFont="1" applyFill="1" applyBorder="1" applyAlignment="1">
      <alignment horizontal="center" vertical="center" wrapText="1"/>
    </xf>
    <xf numFmtId="0" fontId="15" fillId="0" borderId="1" xfId="0" applyFont="1" applyBorder="1" applyAlignment="1">
      <alignment horizontal="center" vertical="top"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2" xfId="0" applyFont="1" applyBorder="1" applyAlignment="1">
      <alignment horizontal="left" vertical="top" wrapText="1"/>
    </xf>
    <xf numFmtId="0" fontId="4" fillId="0" borderId="1" xfId="0" applyFont="1" applyBorder="1" applyAlignment="1">
      <alignment horizontal="center" vertical="top" wrapText="1"/>
    </xf>
    <xf numFmtId="0" fontId="6" fillId="0" borderId="4" xfId="0" applyFont="1" applyBorder="1" applyAlignment="1">
      <alignment horizontal="justify" vertical="top" wrapText="1"/>
    </xf>
    <xf numFmtId="0" fontId="6" fillId="0" borderId="5" xfId="0" applyFont="1" applyBorder="1" applyAlignment="1">
      <alignment horizontal="justify" vertical="top" wrapText="1"/>
    </xf>
    <xf numFmtId="0" fontId="6" fillId="0" borderId="2" xfId="0" applyFont="1" applyBorder="1" applyAlignment="1">
      <alignment horizontal="justify" vertical="top" wrapText="1"/>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2" xfId="0" applyFont="1" applyBorder="1" applyAlignment="1">
      <alignment horizontal="center" vertical="top"/>
    </xf>
    <xf numFmtId="0" fontId="6" fillId="0" borderId="4" xfId="0" applyFont="1" applyBorder="1" applyAlignment="1">
      <alignment horizontal="justify" vertical="top"/>
    </xf>
    <xf numFmtId="0" fontId="6" fillId="0" borderId="5" xfId="0" applyFont="1" applyBorder="1" applyAlignment="1">
      <alignment horizontal="justify" vertical="top"/>
    </xf>
    <xf numFmtId="0" fontId="6" fillId="0" borderId="2" xfId="0" applyFont="1" applyBorder="1" applyAlignment="1">
      <alignment horizontal="justify" vertical="top"/>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4" fillId="2" borderId="4" xfId="0" applyFont="1" applyFill="1" applyBorder="1" applyAlignment="1">
      <alignment horizontal="justify" vertical="center" wrapText="1"/>
    </xf>
    <xf numFmtId="0" fontId="4" fillId="2" borderId="5" xfId="0" applyFont="1" applyFill="1" applyBorder="1" applyAlignment="1">
      <alignment horizontal="justify" vertical="center" wrapText="1"/>
    </xf>
    <xf numFmtId="0" fontId="4" fillId="2" borderId="2" xfId="0" applyFont="1" applyFill="1" applyBorder="1" applyAlignment="1">
      <alignment horizontal="justify" vertical="center" wrapTex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3" fillId="9" borderId="4" xfId="0" applyFont="1" applyFill="1" applyBorder="1" applyAlignment="1">
      <alignment horizontal="center" vertical="center"/>
    </xf>
    <xf numFmtId="0" fontId="3" fillId="9" borderId="5" xfId="0" applyFont="1" applyFill="1" applyBorder="1" applyAlignment="1">
      <alignment horizontal="center" vertical="center"/>
    </xf>
    <xf numFmtId="0" fontId="3" fillId="9" borderId="2" xfId="0" applyFont="1" applyFill="1" applyBorder="1" applyAlignment="1">
      <alignment horizontal="center" vertical="center"/>
    </xf>
    <xf numFmtId="0" fontId="3" fillId="11" borderId="16" xfId="0" applyFont="1" applyFill="1" applyBorder="1" applyAlignment="1">
      <alignment horizontal="center" vertical="center" wrapText="1"/>
    </xf>
    <xf numFmtId="0" fontId="3" fillId="11" borderId="23"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19"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24"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3" fillId="11" borderId="2" xfId="0" applyFont="1" applyFill="1" applyBorder="1" applyAlignment="1">
      <alignment horizontal="center" vertical="center" wrapText="1"/>
    </xf>
    <xf numFmtId="0" fontId="3" fillId="9" borderId="4" xfId="0" applyFont="1" applyFill="1" applyBorder="1" applyAlignment="1">
      <alignment horizontal="center" vertical="center" wrapText="1"/>
    </xf>
    <xf numFmtId="0" fontId="3" fillId="9" borderId="5"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6" fillId="2" borderId="4" xfId="0" applyFont="1" applyFill="1" applyBorder="1" applyAlignment="1">
      <alignment horizontal="center" vertical="top"/>
    </xf>
    <xf numFmtId="0" fontId="6" fillId="2" borderId="5" xfId="0" applyFont="1" applyFill="1" applyBorder="1" applyAlignment="1">
      <alignment horizontal="center" vertical="top"/>
    </xf>
    <xf numFmtId="0" fontId="6" fillId="2" borderId="2" xfId="0" applyFont="1" applyFill="1" applyBorder="1" applyAlignment="1">
      <alignment horizontal="center" vertical="top"/>
    </xf>
    <xf numFmtId="0" fontId="25" fillId="0" borderId="5" xfId="0" applyFont="1" applyBorder="1" applyAlignment="1">
      <alignment vertical="top" wrapText="1"/>
    </xf>
    <xf numFmtId="0" fontId="25" fillId="0" borderId="2" xfId="0" applyFont="1" applyBorder="1" applyAlignment="1">
      <alignment vertical="top" wrapText="1"/>
    </xf>
    <xf numFmtId="0" fontId="25" fillId="0" borderId="5" xfId="0" applyFont="1" applyBorder="1" applyAlignment="1">
      <alignment horizontal="justify" vertical="top" wrapText="1"/>
    </xf>
    <xf numFmtId="0" fontId="25" fillId="0" borderId="2" xfId="0" applyFont="1" applyBorder="1" applyAlignment="1">
      <alignment horizontal="justify"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27" xfId="0"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4" fillId="0" borderId="28" xfId="0" applyFont="1" applyBorder="1" applyAlignment="1">
      <alignment horizontal="left" vertical="top" wrapText="1"/>
    </xf>
    <xf numFmtId="0" fontId="4" fillId="0" borderId="30" xfId="0" applyFont="1" applyBorder="1" applyAlignment="1">
      <alignment horizontal="left" vertical="top" wrapText="1"/>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3" xfId="0" applyFont="1" applyBorder="1" applyAlignment="1">
      <alignment horizontal="center" vertical="center" wrapText="1"/>
    </xf>
    <xf numFmtId="0" fontId="3" fillId="13"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3" fillId="12" borderId="1" xfId="0" applyFont="1" applyFill="1" applyBorder="1" applyAlignment="1">
      <alignment horizontal="center" vertical="center"/>
    </xf>
    <xf numFmtId="0" fontId="6" fillId="17" borderId="4" xfId="2" applyFont="1" applyFill="1" applyBorder="1" applyAlignment="1">
      <alignment horizontal="justify" vertical="top" wrapText="1"/>
    </xf>
    <xf numFmtId="0" fontId="6" fillId="17" borderId="5" xfId="2" applyFont="1" applyFill="1" applyBorder="1" applyAlignment="1">
      <alignment horizontal="justify" vertical="top" wrapText="1"/>
    </xf>
    <xf numFmtId="0" fontId="6" fillId="17" borderId="2" xfId="2" applyFont="1" applyFill="1" applyBorder="1" applyAlignment="1">
      <alignment horizontal="justify" vertical="top" wrapText="1"/>
    </xf>
    <xf numFmtId="0" fontId="6" fillId="2" borderId="1" xfId="2" applyFont="1" applyFill="1" applyBorder="1" applyAlignment="1">
      <alignment horizontal="center" vertical="top" wrapText="1"/>
    </xf>
    <xf numFmtId="0" fontId="6" fillId="0" borderId="1" xfId="2" applyFont="1" applyFill="1" applyBorder="1" applyAlignment="1">
      <alignment horizontal="center" vertical="top" wrapText="1"/>
    </xf>
    <xf numFmtId="0" fontId="6" fillId="0" borderId="1" xfId="2" applyFont="1" applyBorder="1" applyAlignment="1">
      <alignment horizontal="justify" vertical="top" wrapText="1"/>
    </xf>
    <xf numFmtId="0" fontId="6" fillId="2" borderId="1" xfId="2" applyFont="1" applyFill="1" applyBorder="1" applyAlignment="1">
      <alignment horizontal="justify" vertical="top" wrapText="1"/>
    </xf>
    <xf numFmtId="0" fontId="6" fillId="2" borderId="4" xfId="2" applyFont="1" applyFill="1" applyBorder="1" applyAlignment="1">
      <alignment horizontal="justify" vertical="top" wrapText="1"/>
    </xf>
    <xf numFmtId="0" fontId="6" fillId="2" borderId="5" xfId="2" applyFont="1" applyFill="1" applyBorder="1" applyAlignment="1">
      <alignment horizontal="justify" vertical="top" wrapText="1"/>
    </xf>
    <xf numFmtId="0" fontId="6" fillId="2" borderId="2" xfId="2" applyFont="1" applyFill="1" applyBorder="1" applyAlignment="1">
      <alignment horizontal="justify" vertical="top" wrapText="1"/>
    </xf>
    <xf numFmtId="0" fontId="6" fillId="0" borderId="4" xfId="2" applyFont="1" applyBorder="1" applyAlignment="1">
      <alignment horizontal="justify" vertical="top" wrapText="1"/>
    </xf>
    <xf numFmtId="0" fontId="6" fillId="0" borderId="5" xfId="2" applyFont="1" applyBorder="1" applyAlignment="1">
      <alignment horizontal="justify" vertical="top" wrapText="1"/>
    </xf>
    <xf numFmtId="0" fontId="6" fillId="0" borderId="2" xfId="2" applyFont="1" applyBorder="1" applyAlignment="1">
      <alignment horizontal="justify" vertical="top" wrapText="1"/>
    </xf>
    <xf numFmtId="0" fontId="6" fillId="0" borderId="39" xfId="0" applyFont="1" applyBorder="1" applyAlignment="1">
      <alignment horizontal="center" vertical="center"/>
    </xf>
    <xf numFmtId="0" fontId="6" fillId="0" borderId="39" xfId="0" applyFont="1" applyBorder="1"/>
    <xf numFmtId="0" fontId="6" fillId="0" borderId="30" xfId="0" applyFont="1" applyBorder="1"/>
    <xf numFmtId="0" fontId="6" fillId="16" borderId="52" xfId="0" applyFont="1" applyFill="1" applyBorder="1" applyAlignment="1">
      <alignment horizontal="center" vertical="center" wrapText="1"/>
    </xf>
    <xf numFmtId="0" fontId="6" fillId="0" borderId="52" xfId="0" applyFont="1" applyBorder="1"/>
    <xf numFmtId="0" fontId="6" fillId="0" borderId="38" xfId="0" applyFont="1" applyBorder="1"/>
    <xf numFmtId="0" fontId="6" fillId="0" borderId="39" xfId="0" applyFont="1" applyBorder="1" applyAlignment="1">
      <alignment horizontal="center" vertical="center" wrapText="1"/>
    </xf>
    <xf numFmtId="0" fontId="3" fillId="11" borderId="1" xfId="2" applyFont="1" applyFill="1" applyBorder="1" applyAlignment="1">
      <alignment horizontal="center" vertical="center" wrapText="1"/>
    </xf>
    <xf numFmtId="0" fontId="3" fillId="11" borderId="4" xfId="2" applyFont="1" applyFill="1" applyBorder="1" applyAlignment="1">
      <alignment horizontal="center" vertical="center" wrapText="1"/>
    </xf>
    <xf numFmtId="0" fontId="15" fillId="0" borderId="1" xfId="0" applyFont="1" applyBorder="1" applyAlignment="1">
      <alignment horizontal="justify" vertical="top"/>
    </xf>
    <xf numFmtId="0" fontId="40" fillId="0" borderId="1" xfId="0" applyFont="1" applyBorder="1" applyAlignment="1">
      <alignment horizontal="justify" vertical="top"/>
    </xf>
    <xf numFmtId="0" fontId="15" fillId="2" borderId="1" xfId="0" applyFont="1" applyFill="1" applyBorder="1" applyAlignment="1">
      <alignment horizontal="justify" vertical="top" wrapText="1"/>
    </xf>
    <xf numFmtId="0" fontId="40" fillId="2" borderId="1" xfId="0" applyFont="1" applyFill="1" applyBorder="1" applyAlignment="1">
      <alignment horizontal="justify" vertical="top" wrapText="1"/>
    </xf>
    <xf numFmtId="0" fontId="5" fillId="0" borderId="1" xfId="0" applyFont="1" applyBorder="1" applyAlignment="1">
      <alignment horizontal="justify" vertical="top"/>
    </xf>
    <xf numFmtId="0" fontId="15" fillId="0" borderId="1" xfId="0" applyFont="1" applyBorder="1" applyAlignment="1">
      <alignment horizontal="justify" vertical="top" wrapText="1"/>
    </xf>
    <xf numFmtId="0" fontId="40" fillId="0" borderId="1" xfId="0" applyFont="1" applyBorder="1" applyAlignment="1">
      <alignment horizontal="justify" vertical="top" wrapText="1"/>
    </xf>
    <xf numFmtId="0" fontId="5" fillId="0" borderId="23" xfId="0" applyFont="1" applyBorder="1" applyAlignment="1">
      <alignment horizontal="justify" vertical="top" wrapText="1"/>
    </xf>
    <xf numFmtId="0" fontId="0" fillId="0" borderId="0" xfId="0" applyAlignment="1">
      <alignment horizontal="justify" vertical="top" wrapText="1"/>
    </xf>
    <xf numFmtId="0" fontId="5" fillId="0" borderId="23" xfId="0" applyFont="1" applyBorder="1" applyAlignment="1">
      <alignment horizontal="justify" vertical="top"/>
    </xf>
    <xf numFmtId="0" fontId="0" fillId="0" borderId="0" xfId="0" applyAlignment="1">
      <alignment horizontal="justify" vertical="top"/>
    </xf>
    <xf numFmtId="0" fontId="5" fillId="0" borderId="16" xfId="0" applyFont="1" applyBorder="1" applyAlignment="1">
      <alignment horizontal="justify" vertical="top" wrapText="1"/>
    </xf>
    <xf numFmtId="0" fontId="0" fillId="0" borderId="53" xfId="0" applyBorder="1" applyAlignment="1">
      <alignment horizontal="justify" vertical="top" wrapText="1"/>
    </xf>
    <xf numFmtId="0" fontId="4" fillId="2" borderId="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justify" vertical="top" wrapText="1"/>
      <protection locked="0"/>
    </xf>
    <xf numFmtId="0" fontId="5" fillId="2" borderId="1" xfId="0" applyFont="1" applyFill="1" applyBorder="1" applyAlignment="1">
      <alignment horizontal="justify" vertical="top" wrapText="1"/>
    </xf>
    <xf numFmtId="14" fontId="4" fillId="2" borderId="2" xfId="0" applyNumberFormat="1" applyFont="1" applyFill="1" applyBorder="1" applyAlignment="1" applyProtection="1">
      <alignment horizontal="center" vertical="center" wrapText="1"/>
      <protection locked="0"/>
    </xf>
    <xf numFmtId="0" fontId="4" fillId="2" borderId="1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7" borderId="1" xfId="0" applyFont="1" applyFill="1" applyBorder="1" applyAlignment="1">
      <alignment horizontal="center" vertical="center"/>
    </xf>
    <xf numFmtId="0" fontId="0" fillId="7" borderId="1" xfId="0" applyFill="1" applyBorder="1" applyAlignment="1">
      <alignment horizontal="center" vertical="center"/>
    </xf>
    <xf numFmtId="0" fontId="31" fillId="8" borderId="1" xfId="0" applyFont="1" applyFill="1" applyBorder="1" applyAlignment="1">
      <alignment horizontal="center" vertical="center" wrapText="1"/>
    </xf>
    <xf numFmtId="0" fontId="3" fillId="2" borderId="14" xfId="0" applyFont="1" applyFill="1" applyBorder="1" applyAlignment="1">
      <alignment horizontal="justify" vertical="top" wrapText="1"/>
    </xf>
    <xf numFmtId="0" fontId="5" fillId="2" borderId="14" xfId="0" applyFont="1" applyFill="1" applyBorder="1" applyAlignment="1">
      <alignment horizontal="justify" vertical="top" wrapText="1"/>
    </xf>
    <xf numFmtId="0" fontId="5" fillId="2" borderId="54" xfId="0" applyFont="1" applyFill="1" applyBorder="1" applyAlignment="1">
      <alignment horizontal="justify" vertical="top" wrapText="1"/>
    </xf>
    <xf numFmtId="0" fontId="4" fillId="2" borderId="1" xfId="0" applyFont="1" applyFill="1" applyBorder="1" applyAlignment="1">
      <alignment horizontal="justify" vertical="center" wrapText="1"/>
    </xf>
    <xf numFmtId="0" fontId="4" fillId="2" borderId="1" xfId="0" applyFont="1" applyFill="1" applyBorder="1" applyAlignment="1" applyProtection="1">
      <alignment horizontal="center" vertical="center"/>
      <protection locked="0"/>
    </xf>
    <xf numFmtId="0" fontId="5" fillId="7" borderId="1" xfId="0" applyFont="1" applyFill="1" applyBorder="1" applyAlignment="1">
      <alignment horizontal="center" vertical="center" wrapText="1"/>
    </xf>
    <xf numFmtId="0" fontId="5" fillId="0" borderId="4" xfId="0" applyFont="1" applyBorder="1" applyAlignment="1">
      <alignment horizontal="justify" vertical="top" wrapText="1"/>
    </xf>
    <xf numFmtId="0" fontId="5" fillId="0" borderId="2" xfId="0" applyFont="1" applyBorder="1" applyAlignment="1">
      <alignment horizontal="justify" vertical="top" wrapText="1"/>
    </xf>
    <xf numFmtId="0" fontId="5" fillId="0" borderId="4" xfId="0" applyFont="1" applyBorder="1" applyAlignment="1">
      <alignment horizontal="justify" vertical="top"/>
    </xf>
    <xf numFmtId="0" fontId="5" fillId="0" borderId="2" xfId="0" applyFont="1" applyBorder="1" applyAlignment="1">
      <alignment horizontal="justify" vertical="top"/>
    </xf>
    <xf numFmtId="0" fontId="6" fillId="2" borderId="1" xfId="0" applyFont="1" applyFill="1" applyBorder="1" applyAlignment="1" applyProtection="1">
      <alignment horizontal="left" vertical="center" wrapText="1"/>
      <protection locked="0"/>
    </xf>
    <xf numFmtId="0" fontId="6" fillId="0" borderId="1" xfId="0" applyFont="1" applyBorder="1" applyAlignment="1">
      <alignment horizontal="center" vertical="center" wrapText="1"/>
    </xf>
    <xf numFmtId="0" fontId="4" fillId="0" borderId="5" xfId="0" applyFont="1" applyBorder="1" applyAlignment="1">
      <alignment horizontal="justify" vertical="top" wrapText="1"/>
    </xf>
    <xf numFmtId="0" fontId="4" fillId="0" borderId="2" xfId="0" applyFont="1" applyBorder="1" applyAlignment="1">
      <alignment horizontal="justify" vertical="top" wrapText="1"/>
    </xf>
    <xf numFmtId="0" fontId="4" fillId="2" borderId="1" xfId="0" applyFont="1" applyFill="1" applyBorder="1" applyAlignment="1">
      <alignment horizontal="justify" vertical="top" wrapText="1"/>
    </xf>
    <xf numFmtId="0" fontId="6" fillId="2" borderId="1" xfId="0" applyFont="1" applyFill="1" applyBorder="1" applyAlignment="1" applyProtection="1">
      <alignment horizontal="justify" vertical="center" wrapText="1"/>
      <protection locked="0"/>
    </xf>
    <xf numFmtId="0" fontId="5" fillId="2" borderId="4" xfId="0" applyFont="1" applyFill="1" applyBorder="1" applyAlignment="1">
      <alignment horizontal="justify" vertical="top" wrapText="1"/>
    </xf>
    <xf numFmtId="0" fontId="5" fillId="2" borderId="2" xfId="0" applyFont="1" applyFill="1" applyBorder="1" applyAlignment="1">
      <alignment horizontal="justify" vertical="top" wrapText="1"/>
    </xf>
    <xf numFmtId="0" fontId="6" fillId="0" borderId="1" xfId="0" applyFont="1" applyBorder="1" applyAlignment="1" applyProtection="1">
      <alignment horizontal="justify" vertical="center" wrapText="1"/>
      <protection locked="0"/>
    </xf>
    <xf numFmtId="0" fontId="6" fillId="0" borderId="1" xfId="0" applyFont="1" applyBorder="1" applyAlignment="1" applyProtection="1">
      <alignment horizontal="center" vertical="center" wrapText="1"/>
      <protection locked="0"/>
    </xf>
    <xf numFmtId="0" fontId="4" fillId="7" borderId="1" xfId="0" applyFont="1" applyFill="1" applyBorder="1" applyAlignment="1">
      <alignment horizontal="center" vertical="center"/>
    </xf>
    <xf numFmtId="0" fontId="32" fillId="7" borderId="1" xfId="0" applyFont="1" applyFill="1" applyBorder="1" applyAlignment="1">
      <alignment horizontal="center" vertical="center"/>
    </xf>
    <xf numFmtId="0" fontId="3" fillId="13" borderId="1" xfId="0" applyFont="1" applyFill="1" applyBorder="1" applyAlignment="1">
      <alignment horizontal="center" vertical="center"/>
    </xf>
    <xf numFmtId="0" fontId="3" fillId="13" borderId="0" xfId="0" applyFont="1" applyFill="1" applyAlignment="1">
      <alignment horizontal="center" vertical="center"/>
    </xf>
    <xf numFmtId="0" fontId="4" fillId="13" borderId="1" xfId="0" applyFont="1" applyFill="1" applyBorder="1" applyAlignment="1">
      <alignment horizontal="center" vertical="center"/>
    </xf>
    <xf numFmtId="0" fontId="16" fillId="2" borderId="1" xfId="0" applyFont="1" applyFill="1" applyBorder="1" applyAlignment="1">
      <alignment horizontal="justify" vertical="center" wrapText="1"/>
    </xf>
    <xf numFmtId="0" fontId="16" fillId="2" borderId="1" xfId="0" applyFont="1" applyFill="1" applyBorder="1" applyAlignment="1">
      <alignment horizontal="justify" vertical="center"/>
    </xf>
    <xf numFmtId="0" fontId="4" fillId="0" borderId="11" xfId="0" applyFont="1" applyBorder="1" applyAlignment="1">
      <alignment horizontal="center" vertical="center" wrapText="1"/>
    </xf>
    <xf numFmtId="0" fontId="3" fillId="0" borderId="1" xfId="0" applyFont="1" applyBorder="1" applyAlignment="1">
      <alignment horizontal="center" vertical="center" wrapText="1"/>
    </xf>
    <xf numFmtId="0" fontId="4" fillId="2" borderId="9"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6" fillId="0" borderId="1" xfId="0" applyFont="1" applyBorder="1" applyAlignment="1">
      <alignment horizontal="justify"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2" xfId="0" applyFont="1" applyBorder="1" applyAlignment="1">
      <alignment horizontal="center" vertical="top" wrapText="1"/>
    </xf>
    <xf numFmtId="0" fontId="16" fillId="2" borderId="1" xfId="0" applyFont="1" applyFill="1" applyBorder="1" applyAlignment="1">
      <alignment horizontal="center" vertical="top" wrapText="1"/>
    </xf>
    <xf numFmtId="0" fontId="6" fillId="2" borderId="1" xfId="0" applyFont="1" applyFill="1" applyBorder="1" applyAlignment="1">
      <alignment horizontal="center" vertical="top" wrapText="1"/>
    </xf>
    <xf numFmtId="0" fontId="7" fillId="0" borderId="5" xfId="0" applyFont="1" applyBorder="1" applyAlignment="1">
      <alignment horizontal="justify" vertical="top" wrapText="1"/>
    </xf>
    <xf numFmtId="0" fontId="7" fillId="0" borderId="2" xfId="0" applyFont="1" applyBorder="1" applyAlignment="1">
      <alignment horizontal="justify" vertical="top" wrapText="1"/>
    </xf>
    <xf numFmtId="0" fontId="6" fillId="2" borderId="31" xfId="0" applyFont="1" applyFill="1" applyBorder="1" applyAlignment="1">
      <alignment horizontal="center" vertical="center" wrapText="1"/>
    </xf>
    <xf numFmtId="0" fontId="30" fillId="2" borderId="30" xfId="0" applyFont="1" applyFill="1" applyBorder="1"/>
    <xf numFmtId="0" fontId="30" fillId="2" borderId="39" xfId="0" applyFont="1" applyFill="1" applyBorder="1"/>
    <xf numFmtId="0" fontId="7" fillId="0" borderId="5" xfId="0" applyFont="1" applyBorder="1" applyAlignment="1">
      <alignment horizontal="justify" vertical="top"/>
    </xf>
    <xf numFmtId="0" fontId="7" fillId="0" borderId="2" xfId="0" applyFont="1" applyBorder="1" applyAlignment="1">
      <alignment horizontal="justify" vertical="top"/>
    </xf>
    <xf numFmtId="0" fontId="30" fillId="2" borderId="39" xfId="0" applyFont="1" applyFill="1" applyBorder="1" applyAlignment="1">
      <alignment horizontal="center"/>
    </xf>
    <xf numFmtId="0" fontId="30" fillId="2" borderId="30" xfId="0" applyFont="1" applyFill="1" applyBorder="1" applyAlignment="1">
      <alignment horizontal="center"/>
    </xf>
    <xf numFmtId="0" fontId="6" fillId="2" borderId="31" xfId="0" applyFont="1" applyFill="1" applyBorder="1" applyAlignment="1">
      <alignment horizontal="center" vertical="center"/>
    </xf>
    <xf numFmtId="0" fontId="3" fillId="9"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20" fillId="23" borderId="1" xfId="0" applyFont="1" applyFill="1" applyBorder="1" applyAlignment="1">
      <alignment horizontal="center" vertical="center" wrapText="1"/>
    </xf>
    <xf numFmtId="0" fontId="20" fillId="23" borderId="4" xfId="0" applyFont="1" applyFill="1" applyBorder="1" applyAlignment="1">
      <alignment horizontal="center" vertical="center" wrapText="1"/>
    </xf>
    <xf numFmtId="0" fontId="20" fillId="8" borderId="4" xfId="0" applyFont="1" applyFill="1" applyBorder="1" applyAlignment="1">
      <alignment horizontal="left" vertical="top" wrapText="1"/>
    </xf>
    <xf numFmtId="0" fontId="20" fillId="0" borderId="1" xfId="0" applyFont="1" applyBorder="1" applyAlignment="1">
      <alignment horizontal="center" vertical="top" wrapText="1"/>
    </xf>
    <xf numFmtId="0" fontId="23" fillId="0" borderId="1" xfId="0" applyFont="1" applyBorder="1" applyAlignment="1">
      <alignment horizontal="left" vertical="top" wrapText="1"/>
    </xf>
    <xf numFmtId="0" fontId="49" fillId="0" borderId="1" xfId="0" applyFont="1" applyBorder="1" applyAlignment="1">
      <alignment horizontal="left" vertical="center" wrapText="1"/>
    </xf>
    <xf numFmtId="0" fontId="15" fillId="0" borderId="1" xfId="0" applyFont="1" applyBorder="1" applyAlignment="1" applyProtection="1">
      <alignment horizontal="center" vertical="center" wrapText="1"/>
      <protection locked="0"/>
    </xf>
    <xf numFmtId="0" fontId="15" fillId="0" borderId="1" xfId="0" applyFont="1" applyBorder="1" applyAlignment="1">
      <alignment vertical="center" wrapText="1"/>
    </xf>
    <xf numFmtId="0" fontId="23" fillId="0" borderId="1" xfId="0" applyFont="1" applyBorder="1" applyAlignment="1">
      <alignment horizontal="left" vertical="top" wrapText="1"/>
    </xf>
    <xf numFmtId="9" fontId="15" fillId="0" borderId="4" xfId="0" applyNumberFormat="1" applyFont="1" applyBorder="1" applyAlignment="1">
      <alignment horizontal="center" vertical="center"/>
    </xf>
    <xf numFmtId="0" fontId="49" fillId="0" borderId="1" xfId="0" applyFont="1" applyBorder="1" applyAlignment="1">
      <alignment horizontal="center" vertical="center" wrapText="1"/>
    </xf>
    <xf numFmtId="0" fontId="40" fillId="2" borderId="1" xfId="0" applyFont="1" applyFill="1" applyBorder="1"/>
  </cellXfs>
  <cellStyles count="4">
    <cellStyle name="Hipervínculo" xfId="1" builtinId="8"/>
    <cellStyle name="Normal" xfId="0" builtinId="0"/>
    <cellStyle name="Normal 2"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RIESGOS\MAPA%20RIESGOS-ENERO-2022\GESTION%20ARTISTICA%20Y%20CULTURAL.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CAMILA\Desktop\CONTROL%20INTERNO\MAPA-CORRUPCION-GESTION-2022\DESARROLLO%20ECONOMICO\Monitoreo%20RIESGO%20DE%20CORRUPCION-DESARROLLO%20ECONOMIC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MILA\Desktop\CONTROL%20INTERNO\MAPA%20DE%20CORRUPCION-%20ENERO%20-2023\JURIDICA\MAPA%20DE%20RIESGOS-JURIDICA-ENERO-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wnloads\GEST%20SALUD\MAPA%20DE%20RIESGOS%20CORRUPCION%20CONTROL%20INTERNO%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AMILA\Desktop\CONTROL%20INTERNO\MAPA%20DE%20CORRUPCION-%20ENERO%20-2023\EDUCACION\MR-%20Educaci&#243;n%20Vigencia%2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UDITORIAS%20%20A&#209;O%202020\SEGUIMIENTO%20PLAN%20ANTICORRUPCI&#211;N%20SEPTIEMBRE%20DE%202020\SEGUIMIENTO%20%20MAPA%20DE%20RIESGOS%20%20AMBIENTE\SEGUIMIENTO%20%20MAPA%20DE%20RIESGOS%20%20AMBIENTAL%20%20AGOSTO%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CAMILA\Desktop\CONTROL%20INTERNO\MAPA%20DE%20CORRUPCION-%20ENERO%20-2023\DESARROLLO%20ECONOMICO\MAPA%20RIESGO%20DESARROLLO%20ECONOMIC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Downloads\corrupcion\Gesti&#242;n%20Documental\RIESGOS%20CORRPO%20G.%20DOCUMT%2030-08-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2021\EVALUACION%20DE%20RIESGOS\INFO%20APORTADA\GESTION%20ARTISTICA%20Y%20CULTURAL%20nuevo.%20Avance%20corte%20a%20Diciembre%20de%202020(307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CAMILA\Desktop\CONTROL%20INTERNO\MAPA%20DE%20CORRUPCION-%20ENERO%20-2023\GOBERNABILIDAD\Mapa-Corrupcion-Gobierno-%2030%20diciembre%20de%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row r="8">
          <cell r="A8" t="str">
            <v>PROCESO:  GESTIÓN DEL DESARROLLO ECONÓMICO Y LA COMPETITIVIDAD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DOFA"/>
      <sheetName val="PRIORIZ CAUSA R CORUP TRÁMITES"/>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EVALUACIÓN SOLIDEZ CONTROLES"/>
      <sheetName val="CONTROLES Y EVALUACIÓN"/>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row r="46">
          <cell r="E46" t="str">
            <v>D8 A1 Reportar a la Oficina de Control Disciplinario cuando se materialicen sanciones por incumplimiento a las ordenes judiciales</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NOO"/>
      <sheetName val="NO"/>
      <sheetName val="Hoja13"/>
    </sheetNames>
    <sheetDataSet>
      <sheetData sheetId="0" refreshError="1"/>
      <sheetData sheetId="1" refreshError="1">
        <row r="8">
          <cell r="A8" t="str">
            <v>PROCESO: GESTION DE SALUD</v>
          </cell>
        </row>
        <row r="9">
          <cell r="A9" t="str">
            <v>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row r="16">
          <cell r="J16" t="str">
            <v>CORRUPCION</v>
          </cell>
        </row>
      </sheetData>
      <sheetData sheetId="10" refreshError="1">
        <row r="16">
          <cell r="A16" t="str">
            <v>Posibilidad de Recibir y/o solicitar dadivas o beneficios a nombre propio o de terceros por realizar tramites sin el cumplimiento de los requisitos</v>
          </cell>
          <cell r="D16" t="str">
            <v>Ausencia de bancos de conceptos técnico-jurídicos que frenen la interpretación subjetiva de las normas o reglamentos</v>
          </cell>
        </row>
        <row r="17">
          <cell r="D17" t="str">
            <v>Ausencia de autonomía profesional para el análisis de requisitos y no existe manipulación de decisiones por encima de la decisión técnica</v>
          </cell>
        </row>
        <row r="18">
          <cell r="D18" t="str">
            <v>Fallas en la cultura de la probidad</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53">
          <cell r="K53" t="str">
            <v>EXTREMA</v>
          </cell>
        </row>
        <row r="56">
          <cell r="E56" t="str">
            <v>Posible</v>
          </cell>
          <cell r="J56" t="str">
            <v>Catastrófico</v>
          </cell>
        </row>
      </sheetData>
      <sheetData sheetId="30" refreshError="1"/>
      <sheetData sheetId="31" refreshError="1"/>
      <sheetData sheetId="3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 val="Hoja4"/>
    </sheetNames>
    <sheetDataSet>
      <sheetData sheetId="0"/>
      <sheetData sheetId="1"/>
      <sheetData sheetId="2"/>
      <sheetData sheetId="3"/>
      <sheetData sheetId="4"/>
      <sheetData sheetId="5"/>
      <sheetData sheetId="6"/>
      <sheetData sheetId="7"/>
      <sheetData sheetId="8">
        <row r="42">
          <cell r="E42" t="str">
            <v>A1-2 D8  Convocar de manera  extraordinaria al Comité Directivo Ampliado de la SEM a fin de tomar medidas que permitan  corregir las inconsistencias de matrículas  presentadas en I:E.</v>
          </cell>
        </row>
      </sheetData>
      <sheetData sheetId="9">
        <row r="16">
          <cell r="J16">
            <v>0</v>
          </cell>
        </row>
      </sheetData>
      <sheetData sheetId="10">
        <row r="12">
          <cell r="D12">
            <v>0</v>
          </cell>
        </row>
      </sheetData>
      <sheetData sheetId="11"/>
      <sheetData sheetId="12"/>
      <sheetData sheetId="13"/>
      <sheetData sheetId="14"/>
      <sheetData sheetId="15"/>
      <sheetData sheetId="16"/>
      <sheetData sheetId="17"/>
      <sheetData sheetId="18"/>
      <sheetData sheetId="19"/>
      <sheetData sheetId="20">
        <row r="53">
          <cell r="K53" t="str">
            <v>ALTA</v>
          </cell>
        </row>
      </sheetData>
      <sheetData sheetId="21"/>
      <sheetData sheetId="22"/>
      <sheetData sheetId="23"/>
      <sheetData sheetId="2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Hoja4"/>
      <sheetName val="Hoja5"/>
      <sheetName val="Hoja6"/>
      <sheetName val="Hoja7"/>
      <sheetName val="Hoja8"/>
      <sheetName val="Hoja9"/>
      <sheetName val="Hoja10"/>
      <sheetName val="Hoja11"/>
      <sheetName val="Hoja12"/>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2">
          <cell r="K32" t="str">
            <v>EXTREMA</v>
          </cell>
        </row>
      </sheetData>
      <sheetData sheetId="30"/>
      <sheetData sheetId="31"/>
      <sheetData sheetId="3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CONTROLES Y EVALUACIÓN"/>
      <sheetName val="EVALUACIÓN SOLIDEZ CONTROLES"/>
      <sheetName val="Hoja3"/>
      <sheetName val="NOOO"/>
      <sheetName val="Hoja2"/>
      <sheetName val="VALORACIÓN RIESGOS RESIDUAL"/>
      <sheetName val="MAPA DE RIESGO ADMON"/>
      <sheetName val="NOO"/>
      <sheetName val="NO"/>
      <sheetName val="Hoja4"/>
      <sheetName val="Hoja5"/>
    </sheetNames>
    <sheetDataSet>
      <sheetData sheetId="0" refreshError="1"/>
      <sheetData sheetId="1" refreshError="1">
        <row r="8">
          <cell r="A8" t="str">
            <v>PROCESO: GESTIÓN DOCUMENTAL</v>
          </cell>
        </row>
        <row r="9">
          <cell r="A9" t="str">
            <v xml:space="preserve">OBJETIVO: IMPLEMENTAR EL PROGRAMA DE GESTIÓN DOCUMENTAL, APLICANDO LOS PROCESOS ESTABLECIDOS A TRAVÉS DE LOS INSTRUMENTOS ARCHIVÍSTICOS, EMPLEANDO TECNOLOGÍA PARA GARANTIZAR EL ACCESO A LA INFORMACIÓN EN FORMA OPORTUNA Y PRESERVAR LA MEMORIA INSTITUCIONAL.
</v>
          </cell>
        </row>
      </sheetData>
      <sheetData sheetId="2" refreshError="1"/>
      <sheetData sheetId="3" refreshError="1"/>
      <sheetData sheetId="4" refreshError="1"/>
      <sheetData sheetId="5" refreshError="1"/>
      <sheetData sheetId="6" refreshError="1"/>
      <sheetData sheetId="7" refreshError="1"/>
      <sheetData sheetId="8" refreshError="1">
        <row r="26">
          <cell r="G26" t="str">
            <v>D1,D2,O1,O3,O5 Dar a conocer a través de diferentes canales de comunicación institucional la oferta  de   capacitación de la red interinstitucional, las herramientas técnicas y el material de apoyo  disponible de las entidades del Estado  a los funcionarios y contratistas</v>
          </cell>
        </row>
        <row r="28">
          <cell r="G28" t="str">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ell>
        </row>
        <row r="29">
          <cell r="J29" t="str">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ell>
        </row>
        <row r="30">
          <cell r="G30" t="str">
            <v>D3,O3 Realizar reunión mensual con el grupo de gestión documental para socializar y fomentar los valores del código de integridad y buen gobierno</v>
          </cell>
        </row>
        <row r="33">
          <cell r="G33" t="str">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ell>
        </row>
      </sheetData>
      <sheetData sheetId="9" refreshError="1">
        <row r="10">
          <cell r="J10" t="str">
            <v>CORRUPCION</v>
          </cell>
        </row>
      </sheetData>
      <sheetData sheetId="10" refreshError="1">
        <row r="10">
          <cell r="A10" t="str">
            <v>Posibilidad de recibir o solicitar cualquier dadiva o beneficio a nombre propio o de terceros, con el fin de manipular, ocultar, alterar o destruir un documento o expediente</v>
          </cell>
          <cell r="D10" t="str">
            <v>Baja competencia del personal contratado e idoneidad frente al manejo del proceso de Gestión Documental en las Unidades Administrativas</v>
          </cell>
        </row>
        <row r="11">
          <cell r="D11" t="str">
            <v>Falta de aplicación de manuales, procedimientos y formatos en los archivos de gestión establecidos en el proceso de gestión documental por parte de las unidades administrativas</v>
          </cell>
        </row>
        <row r="12">
          <cell r="D12" t="str">
            <v>Ausencia de aplicación cultural de los principios y valores establecido en el código y Integridad y Buen Gobierno</v>
          </cell>
        </row>
        <row r="13">
          <cell r="D13" t="str">
            <v>Deficiente seguimiento a la implementación del proceso de gestión documental en las unidades administrativas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1">
          <cell r="K11" t="str">
            <v>EXTREMA</v>
          </cell>
        </row>
        <row r="14">
          <cell r="E14" t="str">
            <v>Casi seguro</v>
          </cell>
          <cell r="J14" t="str">
            <v>Mayor</v>
          </cell>
        </row>
      </sheetData>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Hoja4"/>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0">
          <cell r="A10" t="str">
            <v>PROCESO: GESTIÓN ARTÍSTICA Y CULTURAL 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v>
          </cell>
        </row>
        <row r="13">
          <cell r="I13" t="str">
            <v>D11 A6. INICIAR CON EL DEBIDO PROCESO EN LO REFERENTE A LAS DENUNCIAS A LOS ENTES DE CONTROL SEGÚN CORRESPONDA</v>
          </cell>
          <cell r="J13" t="str">
            <v>DENUNCIAS Y OFICIOS</v>
          </cell>
          <cell r="K13" t="str">
            <v>Secretario y Directora</v>
          </cell>
        </row>
      </sheetData>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2)"/>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3">
          <cell r="J13" t="str">
            <v>CORRUPCION</v>
          </cell>
        </row>
      </sheetData>
      <sheetData sheetId="10" refreshError="1">
        <row r="13">
          <cell r="D13" t="str">
            <v xml:space="preserve">Fallas en la cultura de la probidad </v>
          </cell>
        </row>
        <row r="14">
          <cell r="D14" t="str">
            <v>Actores de presión en el tema regulado por el trámite que puedan incidir en las decisiones institucionales</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2">
          <cell r="K32" t="str">
            <v>ALTA</v>
          </cell>
        </row>
        <row r="35">
          <cell r="E35" t="str">
            <v>Rara vez</v>
          </cell>
          <cell r="F35">
            <v>0</v>
          </cell>
          <cell r="G35">
            <v>0</v>
          </cell>
          <cell r="J35" t="str">
            <v>Catastrófico</v>
          </cell>
        </row>
      </sheetData>
      <sheetData sheetId="21" refreshError="1"/>
      <sheetData sheetId="22" refreshError="1"/>
      <sheetData sheetId="2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5.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6.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B24" sqref="B24"/>
    </sheetView>
  </sheetViews>
  <sheetFormatPr baseColWidth="10" defaultRowHeight="14.4" x14ac:dyDescent="0.3"/>
  <cols>
    <col min="1" max="1" width="3" bestFit="1" customWidth="1"/>
    <col min="2" max="2" width="73" bestFit="1" customWidth="1"/>
  </cols>
  <sheetData>
    <row r="1" spans="1:2" ht="28.8" x14ac:dyDescent="0.3">
      <c r="A1" s="29" t="s">
        <v>23</v>
      </c>
      <c r="B1" s="1" t="s">
        <v>0</v>
      </c>
    </row>
    <row r="2" spans="1:2" x14ac:dyDescent="0.3">
      <c r="A2" s="2">
        <v>1</v>
      </c>
      <c r="B2" s="3" t="s">
        <v>1</v>
      </c>
    </row>
    <row r="3" spans="1:2" x14ac:dyDescent="0.3">
      <c r="A3" s="2">
        <v>2</v>
      </c>
      <c r="B3" s="4" t="s">
        <v>2</v>
      </c>
    </row>
    <row r="4" spans="1:2" x14ac:dyDescent="0.3">
      <c r="A4" s="2">
        <v>3</v>
      </c>
      <c r="B4" s="4" t="s">
        <v>3</v>
      </c>
    </row>
    <row r="5" spans="1:2" x14ac:dyDescent="0.3">
      <c r="A5" s="2">
        <v>4</v>
      </c>
      <c r="B5" s="4" t="s">
        <v>4</v>
      </c>
    </row>
    <row r="6" spans="1:2" x14ac:dyDescent="0.3">
      <c r="A6" s="2">
        <v>5</v>
      </c>
      <c r="B6" s="4" t="s">
        <v>5</v>
      </c>
    </row>
    <row r="7" spans="1:2" x14ac:dyDescent="0.3">
      <c r="A7" s="2">
        <v>6</v>
      </c>
      <c r="B7" s="4" t="s">
        <v>6</v>
      </c>
    </row>
    <row r="8" spans="1:2" x14ac:dyDescent="0.3">
      <c r="A8" s="2">
        <v>7</v>
      </c>
      <c r="B8" s="4" t="s">
        <v>7</v>
      </c>
    </row>
    <row r="9" spans="1:2" x14ac:dyDescent="0.3">
      <c r="A9" s="2">
        <v>8</v>
      </c>
      <c r="B9" s="4" t="s">
        <v>8</v>
      </c>
    </row>
    <row r="10" spans="1:2" x14ac:dyDescent="0.3">
      <c r="A10" s="2">
        <v>9</v>
      </c>
      <c r="B10" s="4" t="s">
        <v>9</v>
      </c>
    </row>
    <row r="11" spans="1:2" x14ac:dyDescent="0.3">
      <c r="A11" s="2">
        <v>10</v>
      </c>
      <c r="B11" s="4" t="s">
        <v>10</v>
      </c>
    </row>
    <row r="12" spans="1:2" x14ac:dyDescent="0.3">
      <c r="A12" s="2">
        <v>11</v>
      </c>
      <c r="B12" s="4" t="s">
        <v>11</v>
      </c>
    </row>
    <row r="13" spans="1:2" x14ac:dyDescent="0.3">
      <c r="A13" s="2">
        <v>12</v>
      </c>
      <c r="B13" s="4" t="s">
        <v>12</v>
      </c>
    </row>
    <row r="14" spans="1:2" x14ac:dyDescent="0.3">
      <c r="A14" s="2">
        <v>13</v>
      </c>
      <c r="B14" s="4" t="s">
        <v>13</v>
      </c>
    </row>
    <row r="15" spans="1:2" x14ac:dyDescent="0.3">
      <c r="A15" s="2">
        <v>14</v>
      </c>
      <c r="B15" s="4" t="s">
        <v>14</v>
      </c>
    </row>
    <row r="16" spans="1:2" x14ac:dyDescent="0.3">
      <c r="A16" s="2">
        <v>15</v>
      </c>
      <c r="B16" s="4" t="s">
        <v>15</v>
      </c>
    </row>
    <row r="17" spans="1:2" x14ac:dyDescent="0.3">
      <c r="A17" s="2">
        <v>16</v>
      </c>
      <c r="B17" s="4" t="s">
        <v>16</v>
      </c>
    </row>
    <row r="18" spans="1:2" x14ac:dyDescent="0.3">
      <c r="A18" s="2">
        <v>17</v>
      </c>
      <c r="B18" s="4" t="s">
        <v>17</v>
      </c>
    </row>
    <row r="19" spans="1:2" x14ac:dyDescent="0.3">
      <c r="A19" s="2">
        <v>18</v>
      </c>
      <c r="B19" s="4" t="s">
        <v>18</v>
      </c>
    </row>
    <row r="20" spans="1:2" x14ac:dyDescent="0.3">
      <c r="A20" s="2">
        <v>19</v>
      </c>
      <c r="B20" s="4" t="s">
        <v>19</v>
      </c>
    </row>
    <row r="21" spans="1:2" x14ac:dyDescent="0.3">
      <c r="A21" s="2">
        <v>20</v>
      </c>
      <c r="B21" s="4" t="s">
        <v>20</v>
      </c>
    </row>
    <row r="22" spans="1:2" x14ac:dyDescent="0.3">
      <c r="A22" s="2">
        <v>21</v>
      </c>
      <c r="B22" s="5" t="s">
        <v>21</v>
      </c>
    </row>
    <row r="23" spans="1:2" x14ac:dyDescent="0.3">
      <c r="A23" s="2">
        <v>22</v>
      </c>
      <c r="B23" s="5" t="s">
        <v>22</v>
      </c>
    </row>
    <row r="24" spans="1:2" x14ac:dyDescent="0.3">
      <c r="A24" s="6">
        <v>23</v>
      </c>
      <c r="B24" s="7" t="s">
        <v>25</v>
      </c>
    </row>
  </sheetData>
  <hyperlinks>
    <hyperlink ref="B2" location="'1'!A1" display="SISTEMA INTEGRADO DE GESTION"/>
    <hyperlink ref="B3" location="'2'!A1" display="PLANEACIÓN ESTRATÉGICA Y TERRITORIAL"/>
    <hyperlink ref="B4" location="'3'!A1" display="GESTIÓN DEL SERVICIO Y ATENCIÓN AL CIUDADANO"/>
    <hyperlink ref="B5" location="'4'!A1" display="GESTIÓN HUMANA"/>
    <hyperlink ref="B6" location="'5'!A1" display="GESTIÓN JURÍDICA"/>
    <hyperlink ref="B7" location="'6'!A1" display="GESTIÓN DE LA SALUD"/>
    <hyperlink ref="B8" location="'7'!A1" display="GESTION SOCIAL Y COMUNITARIA"/>
    <hyperlink ref="B9" location="'8'!A1" display="GESTION EDUCATIVA"/>
    <hyperlink ref="B10" location="'9'!A1" display="GESTION DEL TRANSITO Y LA MOVILIDAD"/>
    <hyperlink ref="B11" location="'10'!A1" display="GESTIÓN DE HACIENDA PÚBLICA"/>
    <hyperlink ref="B12" location="'11'!A1" display="GESTION AMBIENTAL"/>
    <hyperlink ref="B13" location="'12'!A1" display="GESTION DE INFRAESTRUCTURA TECNOLOGICA"/>
    <hyperlink ref="B14" location="'13'!A1" display="GESTIÒN DEL DESARROLLO ECONÒMICO Y LA COMPETITIVIDAD "/>
    <hyperlink ref="B15" location="'14'!A1" display="GESTIÓN DE LA GOBERNABILIDAD, PARTICIPACIÓN Y CONVIVENCIA CIUDADANA."/>
    <hyperlink ref="B16" location="'15'!A1" display="GESTIÓN DE LA INFORMACIÓN Y LA COMUNICACIÓN"/>
    <hyperlink ref="B17" location="'16'!A1" display="GESTION Y CONTROL DISCIPLINARIO"/>
    <hyperlink ref="B18" location="'17'!A1" display="GESTIÓN DE INNOVACION Y TICS"/>
    <hyperlink ref="B19" location="'18'!A1" display="GESTION DE INFRAESTRUCTURA Y OBRAS PUBLICAS"/>
    <hyperlink ref="B20" location="'19'!A1" display="GESTION DOCUMENTAL"/>
    <hyperlink ref="B21" location="'20'!A1" display="GESTIÓN DE EVALUACIÓN Y  SEGUIMIENTO"/>
    <hyperlink ref="B22" location="'21'!A1" display="GESTIÓN DE RECURSOS FISICOS"/>
    <hyperlink ref="B23" location="'22'!A1" display="GESTION CONTRACTUAL"/>
    <hyperlink ref="B24" location="'23'!A1" display="GESTION ARTISTICA Y CULTURAL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84" zoomScaleNormal="84" workbookViewId="0">
      <selection sqref="A1:A3"/>
    </sheetView>
  </sheetViews>
  <sheetFormatPr baseColWidth="10" defaultRowHeight="14.4" x14ac:dyDescent="0.3"/>
  <cols>
    <col min="1" max="1" width="18.21875" customWidth="1"/>
    <col min="2" max="2" width="20.44140625" customWidth="1"/>
    <col min="3" max="3" width="23.33203125" hidden="1" customWidth="1"/>
    <col min="4" max="4" width="19.109375" hidden="1" customWidth="1"/>
    <col min="5" max="8" width="11.44140625" hidden="1" customWidth="1"/>
    <col min="9" max="9" width="25.6640625" hidden="1" customWidth="1"/>
    <col min="10" max="10" width="42.44140625" hidden="1" customWidth="1"/>
    <col min="11" max="11" width="11.44140625" hidden="1" customWidth="1"/>
    <col min="12" max="12" width="8.109375" customWidth="1"/>
    <col min="13" max="13" width="28.6640625" customWidth="1"/>
    <col min="14" max="14" width="20.5546875" customWidth="1"/>
    <col min="15" max="15" width="14.6640625" customWidth="1"/>
    <col min="16" max="16" width="33.5546875" customWidth="1"/>
    <col min="17" max="17" width="27.6640625" customWidth="1"/>
    <col min="18" max="18" width="45.6640625" customWidth="1"/>
    <col min="19" max="19" width="25.6640625" customWidth="1"/>
    <col min="20" max="20" width="23.44140625" customWidth="1"/>
    <col min="21" max="21" width="34.5546875" customWidth="1"/>
    <col min="22" max="22" width="24.77734375" customWidth="1"/>
    <col min="23" max="23" width="24.109375" customWidth="1"/>
    <col min="29" max="29" width="27" customWidth="1"/>
    <col min="31" max="31" width="20.88671875" customWidth="1"/>
    <col min="33" max="33" width="35.33203125" customWidth="1"/>
    <col min="36" max="36" width="29.109375" customWidth="1"/>
    <col min="37" max="37" width="19.33203125" customWidth="1"/>
    <col min="38" max="38" width="50.21875" customWidth="1"/>
    <col min="39" max="39" width="34.88671875" customWidth="1"/>
  </cols>
  <sheetData>
    <row r="1" spans="1:38" ht="15.6" x14ac:dyDescent="0.3">
      <c r="A1" s="350" t="s">
        <v>29</v>
      </c>
      <c r="B1" s="349" t="s">
        <v>30</v>
      </c>
      <c r="C1" s="349" t="s">
        <v>31</v>
      </c>
      <c r="D1" s="349" t="s">
        <v>32</v>
      </c>
      <c r="E1" s="352" t="s">
        <v>33</v>
      </c>
      <c r="F1" s="352" t="s">
        <v>34</v>
      </c>
      <c r="G1" s="352" t="s">
        <v>35</v>
      </c>
      <c r="H1" s="352" t="s">
        <v>36</v>
      </c>
      <c r="I1" s="352" t="s">
        <v>37</v>
      </c>
      <c r="J1" s="349" t="s">
        <v>38</v>
      </c>
      <c r="K1" s="349" t="s">
        <v>39</v>
      </c>
      <c r="L1" s="349" t="s">
        <v>40</v>
      </c>
      <c r="M1" s="349" t="s">
        <v>41</v>
      </c>
      <c r="N1" s="353" t="s">
        <v>42</v>
      </c>
      <c r="O1" s="353"/>
      <c r="P1" s="353"/>
      <c r="Q1" s="353" t="s">
        <v>43</v>
      </c>
      <c r="R1" s="353"/>
      <c r="S1" s="353"/>
      <c r="T1" s="353"/>
      <c r="U1" s="353"/>
      <c r="V1" s="353" t="s">
        <v>44</v>
      </c>
      <c r="W1" s="353"/>
      <c r="X1" s="353"/>
      <c r="Y1" s="353"/>
      <c r="Z1" s="353"/>
      <c r="AA1" s="353"/>
      <c r="AB1" s="353"/>
      <c r="AC1" s="353" t="s">
        <v>45</v>
      </c>
      <c r="AD1" s="353"/>
      <c r="AE1" s="353"/>
      <c r="AF1" s="353"/>
      <c r="AG1" s="353"/>
      <c r="AH1" s="353"/>
      <c r="AI1" s="353"/>
      <c r="AJ1" s="353"/>
      <c r="AK1" s="353"/>
      <c r="AL1" s="353"/>
    </row>
    <row r="2" spans="1:38" ht="15.6" x14ac:dyDescent="0.3">
      <c r="A2" s="350"/>
      <c r="B2" s="349"/>
      <c r="C2" s="349"/>
      <c r="D2" s="349"/>
      <c r="E2" s="352"/>
      <c r="F2" s="352"/>
      <c r="G2" s="352"/>
      <c r="H2" s="352"/>
      <c r="I2" s="352"/>
      <c r="J2" s="349"/>
      <c r="K2" s="349"/>
      <c r="L2" s="349"/>
      <c r="M2" s="349"/>
      <c r="N2" s="353"/>
      <c r="O2" s="353"/>
      <c r="P2" s="353"/>
      <c r="Q2" s="353"/>
      <c r="R2" s="353"/>
      <c r="S2" s="353"/>
      <c r="T2" s="353"/>
      <c r="U2" s="353"/>
      <c r="V2" s="353" t="s">
        <v>46</v>
      </c>
      <c r="W2" s="353"/>
      <c r="X2" s="353"/>
      <c r="Y2" s="353"/>
      <c r="Z2" s="353"/>
      <c r="AA2" s="353" t="s">
        <v>47</v>
      </c>
      <c r="AB2" s="353" t="s">
        <v>48</v>
      </c>
      <c r="AC2" s="353"/>
      <c r="AD2" s="353"/>
      <c r="AE2" s="353"/>
      <c r="AF2" s="353"/>
      <c r="AG2" s="353"/>
      <c r="AH2" s="353"/>
      <c r="AI2" s="353"/>
      <c r="AJ2" s="353"/>
      <c r="AK2" s="353"/>
      <c r="AL2" s="353"/>
    </row>
    <row r="3" spans="1:38" ht="122.4" customHeight="1" x14ac:dyDescent="0.3">
      <c r="A3" s="350"/>
      <c r="B3" s="465"/>
      <c r="C3" s="465"/>
      <c r="D3" s="465"/>
      <c r="E3" s="466"/>
      <c r="F3" s="466"/>
      <c r="G3" s="466"/>
      <c r="H3" s="466"/>
      <c r="I3" s="466"/>
      <c r="J3" s="465"/>
      <c r="K3" s="465"/>
      <c r="L3" s="465"/>
      <c r="M3" s="465"/>
      <c r="N3" s="32" t="s">
        <v>49</v>
      </c>
      <c r="O3" s="32" t="s">
        <v>50</v>
      </c>
      <c r="P3" s="32" t="s">
        <v>51</v>
      </c>
      <c r="Q3" s="32" t="s">
        <v>52</v>
      </c>
      <c r="R3" s="33" t="s">
        <v>53</v>
      </c>
      <c r="S3" s="32" t="s">
        <v>54</v>
      </c>
      <c r="T3" s="32" t="s">
        <v>55</v>
      </c>
      <c r="U3" s="32" t="s">
        <v>56</v>
      </c>
      <c r="V3" s="32" t="s">
        <v>57</v>
      </c>
      <c r="W3" s="32" t="s">
        <v>58</v>
      </c>
      <c r="X3" s="32" t="s">
        <v>59</v>
      </c>
      <c r="Y3" s="32" t="s">
        <v>60</v>
      </c>
      <c r="Z3" s="32" t="s">
        <v>61</v>
      </c>
      <c r="AA3" s="354"/>
      <c r="AB3" s="354"/>
      <c r="AC3" s="32" t="s">
        <v>62</v>
      </c>
      <c r="AD3" s="32" t="s">
        <v>63</v>
      </c>
      <c r="AE3" s="32" t="s">
        <v>64</v>
      </c>
      <c r="AF3" s="32" t="s">
        <v>65</v>
      </c>
      <c r="AG3" s="32" t="s">
        <v>66</v>
      </c>
      <c r="AH3" s="32" t="s">
        <v>67</v>
      </c>
      <c r="AI3" s="32" t="s">
        <v>68</v>
      </c>
      <c r="AJ3" s="32" t="s">
        <v>69</v>
      </c>
      <c r="AK3" s="32" t="s">
        <v>70</v>
      </c>
      <c r="AL3" s="32" t="s">
        <v>71</v>
      </c>
    </row>
    <row r="4" spans="1:38" ht="245.4" customHeight="1" x14ac:dyDescent="0.3">
      <c r="A4" s="359" t="s">
        <v>315</v>
      </c>
      <c r="B4" s="470" t="s">
        <v>316</v>
      </c>
      <c r="C4" s="471" t="s">
        <v>74</v>
      </c>
      <c r="D4" s="34" t="s">
        <v>317</v>
      </c>
      <c r="E4" s="471" t="s">
        <v>318</v>
      </c>
      <c r="F4" s="471" t="s">
        <v>319</v>
      </c>
      <c r="G4" s="471" t="s">
        <v>320</v>
      </c>
      <c r="H4" s="471" t="s">
        <v>79</v>
      </c>
      <c r="I4" s="10" t="s">
        <v>321</v>
      </c>
      <c r="J4" s="18" t="s">
        <v>322</v>
      </c>
      <c r="K4" s="18" t="s">
        <v>323</v>
      </c>
      <c r="L4" s="18" t="s">
        <v>324</v>
      </c>
      <c r="M4" s="10" t="s">
        <v>325</v>
      </c>
      <c r="N4" s="34" t="s">
        <v>326</v>
      </c>
      <c r="O4" s="36">
        <v>0</v>
      </c>
      <c r="P4" s="10" t="s">
        <v>327</v>
      </c>
      <c r="Q4" s="485" t="s">
        <v>328</v>
      </c>
      <c r="R4" s="34" t="s">
        <v>329</v>
      </c>
      <c r="S4" s="370" t="s">
        <v>89</v>
      </c>
      <c r="T4" s="370" t="s">
        <v>330</v>
      </c>
      <c r="U4" s="19" t="s">
        <v>91</v>
      </c>
      <c r="V4" s="470" t="s">
        <v>316</v>
      </c>
      <c r="W4" s="360" t="s">
        <v>92</v>
      </c>
      <c r="X4" s="360" t="s">
        <v>92</v>
      </c>
      <c r="Y4" s="360" t="s">
        <v>93</v>
      </c>
      <c r="Z4" s="471" t="s">
        <v>92</v>
      </c>
      <c r="AA4" s="471" t="s">
        <v>94</v>
      </c>
      <c r="AB4" s="470" t="s">
        <v>95</v>
      </c>
      <c r="AC4" s="19" t="s">
        <v>93</v>
      </c>
      <c r="AD4" s="19" t="s">
        <v>92</v>
      </c>
      <c r="AE4" s="19" t="s">
        <v>92</v>
      </c>
      <c r="AF4" s="19" t="s">
        <v>92</v>
      </c>
      <c r="AG4" s="19" t="s">
        <v>92</v>
      </c>
      <c r="AH4" s="19" t="s">
        <v>92</v>
      </c>
      <c r="AI4" s="470" t="s">
        <v>96</v>
      </c>
      <c r="AJ4" s="10" t="s">
        <v>331</v>
      </c>
      <c r="AK4" s="96" t="s">
        <v>332</v>
      </c>
      <c r="AL4" s="488" t="s">
        <v>333</v>
      </c>
    </row>
    <row r="5" spans="1:38" ht="409.6" x14ac:dyDescent="0.3">
      <c r="A5" s="359"/>
      <c r="B5" s="470"/>
      <c r="C5" s="471"/>
      <c r="D5" s="34" t="s">
        <v>334</v>
      </c>
      <c r="E5" s="471"/>
      <c r="F5" s="471"/>
      <c r="G5" s="471"/>
      <c r="H5" s="471"/>
      <c r="I5" s="10" t="s">
        <v>335</v>
      </c>
      <c r="J5" s="18" t="s">
        <v>336</v>
      </c>
      <c r="K5" s="18" t="s">
        <v>323</v>
      </c>
      <c r="L5" s="18" t="s">
        <v>324</v>
      </c>
      <c r="M5" s="10" t="s">
        <v>337</v>
      </c>
      <c r="N5" s="34" t="s">
        <v>338</v>
      </c>
      <c r="O5" s="36">
        <v>1</v>
      </c>
      <c r="P5" s="10" t="s">
        <v>86</v>
      </c>
      <c r="Q5" s="486"/>
      <c r="R5" s="34" t="s">
        <v>339</v>
      </c>
      <c r="S5" s="371"/>
      <c r="T5" s="371"/>
      <c r="U5" s="19" t="s">
        <v>91</v>
      </c>
      <c r="V5" s="470"/>
      <c r="W5" s="361"/>
      <c r="X5" s="361"/>
      <c r="Y5" s="361"/>
      <c r="Z5" s="471"/>
      <c r="AA5" s="471"/>
      <c r="AB5" s="470"/>
      <c r="AC5" s="19" t="s">
        <v>93</v>
      </c>
      <c r="AD5" s="19" t="s">
        <v>92</v>
      </c>
      <c r="AE5" s="19" t="s">
        <v>92</v>
      </c>
      <c r="AF5" s="19" t="s">
        <v>92</v>
      </c>
      <c r="AG5" s="19" t="s">
        <v>92</v>
      </c>
      <c r="AH5" s="19" t="s">
        <v>92</v>
      </c>
      <c r="AI5" s="470"/>
      <c r="AJ5" s="10" t="s">
        <v>331</v>
      </c>
      <c r="AK5" s="68" t="s">
        <v>340</v>
      </c>
      <c r="AL5" s="489"/>
    </row>
    <row r="6" spans="1:38" ht="409.6" x14ac:dyDescent="0.3">
      <c r="A6" s="359"/>
      <c r="B6" s="470"/>
      <c r="C6" s="471"/>
      <c r="D6" s="34" t="s">
        <v>341</v>
      </c>
      <c r="E6" s="471"/>
      <c r="F6" s="471"/>
      <c r="G6" s="471"/>
      <c r="H6" s="471"/>
      <c r="I6" s="10" t="s">
        <v>342</v>
      </c>
      <c r="J6" s="19" t="s">
        <v>343</v>
      </c>
      <c r="K6" s="18" t="s">
        <v>344</v>
      </c>
      <c r="L6" s="19" t="s">
        <v>324</v>
      </c>
      <c r="M6" s="10" t="s">
        <v>337</v>
      </c>
      <c r="N6" s="34" t="s">
        <v>345</v>
      </c>
      <c r="O6" s="36">
        <v>0</v>
      </c>
      <c r="P6" s="10" t="s">
        <v>346</v>
      </c>
      <c r="Q6" s="486"/>
      <c r="R6" s="34" t="s">
        <v>347</v>
      </c>
      <c r="S6" s="371"/>
      <c r="T6" s="371"/>
      <c r="U6" s="19" t="s">
        <v>91</v>
      </c>
      <c r="V6" s="470"/>
      <c r="W6" s="361"/>
      <c r="X6" s="361"/>
      <c r="Y6" s="361"/>
      <c r="Z6" s="471"/>
      <c r="AA6" s="471"/>
      <c r="AB6" s="470"/>
      <c r="AC6" s="19" t="s">
        <v>93</v>
      </c>
      <c r="AD6" s="19" t="s">
        <v>92</v>
      </c>
      <c r="AE6" s="19" t="s">
        <v>92</v>
      </c>
      <c r="AF6" s="19" t="s">
        <v>92</v>
      </c>
      <c r="AG6" s="19" t="s">
        <v>92</v>
      </c>
      <c r="AH6" s="19" t="s">
        <v>92</v>
      </c>
      <c r="AI6" s="470"/>
      <c r="AJ6" s="10" t="s">
        <v>331</v>
      </c>
      <c r="AK6" s="96" t="s">
        <v>348</v>
      </c>
      <c r="AL6" s="489"/>
    </row>
    <row r="7" spans="1:38" ht="300" x14ac:dyDescent="0.3">
      <c r="A7" s="359"/>
      <c r="B7" s="470"/>
      <c r="C7" s="471"/>
      <c r="D7" s="34">
        <v>0</v>
      </c>
      <c r="E7" s="471"/>
      <c r="F7" s="471"/>
      <c r="G7" s="471"/>
      <c r="H7" s="38" t="s">
        <v>24</v>
      </c>
      <c r="I7" s="50" t="s">
        <v>349</v>
      </c>
      <c r="J7" s="18" t="s">
        <v>350</v>
      </c>
      <c r="K7" s="18" t="s">
        <v>323</v>
      </c>
      <c r="L7" s="10"/>
      <c r="M7" s="10" t="s">
        <v>337</v>
      </c>
      <c r="N7" s="34" t="s">
        <v>351</v>
      </c>
      <c r="O7" s="36">
        <v>1</v>
      </c>
      <c r="P7" s="10" t="s">
        <v>86</v>
      </c>
      <c r="Q7" s="487"/>
      <c r="R7" s="34" t="s">
        <v>347</v>
      </c>
      <c r="S7" s="372"/>
      <c r="T7" s="372"/>
      <c r="U7" s="18" t="s">
        <v>352</v>
      </c>
      <c r="V7" s="470"/>
      <c r="W7" s="362"/>
      <c r="X7" s="362"/>
      <c r="Y7" s="362"/>
      <c r="Z7" s="471"/>
      <c r="AA7" s="471"/>
      <c r="AB7" s="470"/>
      <c r="AC7" s="19" t="s">
        <v>93</v>
      </c>
      <c r="AD7" s="19" t="s">
        <v>92</v>
      </c>
      <c r="AE7" s="19" t="s">
        <v>92</v>
      </c>
      <c r="AF7" s="19" t="s">
        <v>92</v>
      </c>
      <c r="AG7" s="19" t="s">
        <v>92</v>
      </c>
      <c r="AH7" s="19" t="s">
        <v>92</v>
      </c>
      <c r="AI7" s="470"/>
      <c r="AJ7" s="10" t="s">
        <v>331</v>
      </c>
      <c r="AK7" s="34" t="s">
        <v>353</v>
      </c>
      <c r="AL7" s="490"/>
    </row>
  </sheetData>
  <mergeCells count="39">
    <mergeCell ref="AL4:AL7"/>
    <mergeCell ref="X4:X7"/>
    <mergeCell ref="Y4:Y7"/>
    <mergeCell ref="Z4:Z7"/>
    <mergeCell ref="AA4:AA7"/>
    <mergeCell ref="AB4:AB7"/>
    <mergeCell ref="AI4:AI7"/>
    <mergeCell ref="W4:W7"/>
    <mergeCell ref="A4:A7"/>
    <mergeCell ref="B4:B7"/>
    <mergeCell ref="C4:C7"/>
    <mergeCell ref="E4:E7"/>
    <mergeCell ref="F4:F7"/>
    <mergeCell ref="G4:G7"/>
    <mergeCell ref="H4:H6"/>
    <mergeCell ref="Q4:Q7"/>
    <mergeCell ref="S4:S7"/>
    <mergeCell ref="T4:T7"/>
    <mergeCell ref="V4:V7"/>
    <mergeCell ref="M1:M3"/>
    <mergeCell ref="N1:P2"/>
    <mergeCell ref="Q1:U2"/>
    <mergeCell ref="V1:AB1"/>
    <mergeCell ref="AC1:AL2"/>
    <mergeCell ref="V2:Z2"/>
    <mergeCell ref="AA2:AA3"/>
    <mergeCell ref="AB2:AB3"/>
    <mergeCell ref="L1:L3"/>
    <mergeCell ref="A1:A3"/>
    <mergeCell ref="B1:B3"/>
    <mergeCell ref="C1:C3"/>
    <mergeCell ref="D1:D3"/>
    <mergeCell ref="E1:E3"/>
    <mergeCell ref="F1:F3"/>
    <mergeCell ref="G1:G3"/>
    <mergeCell ref="H1:H3"/>
    <mergeCell ref="I1:I3"/>
    <mergeCell ref="J1:J3"/>
    <mergeCell ref="K1:K3"/>
  </mergeCell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9"/>
  <sheetViews>
    <sheetView zoomScale="68" zoomScaleNormal="68" workbookViewId="0">
      <selection sqref="A1:A3"/>
    </sheetView>
  </sheetViews>
  <sheetFormatPr baseColWidth="10" defaultRowHeight="14.4" x14ac:dyDescent="0.3"/>
  <cols>
    <col min="1" max="1" width="23.5546875" customWidth="1"/>
    <col min="2" max="2" width="21.5546875" customWidth="1"/>
    <col min="3" max="3" width="17.6640625" customWidth="1"/>
    <col min="4" max="4" width="23.33203125" customWidth="1"/>
    <col min="9" max="9" width="35.44140625" customWidth="1"/>
    <col min="10" max="10" width="29.88671875" customWidth="1"/>
    <col min="11" max="11" width="33.6640625" customWidth="1"/>
    <col min="12" max="12" width="24.44140625" customWidth="1"/>
    <col min="14" max="14" width="81.5546875" customWidth="1"/>
    <col min="15" max="15" width="49.88671875" customWidth="1"/>
    <col min="16" max="16" width="33.88671875" customWidth="1"/>
    <col min="17" max="17" width="47.33203125" customWidth="1"/>
    <col min="18" max="18" width="55.88671875" customWidth="1"/>
    <col min="19" max="19" width="32" customWidth="1"/>
    <col min="20" max="20" width="24.88671875" customWidth="1"/>
    <col min="21" max="21" width="30.109375" customWidth="1"/>
    <col min="22" max="22" width="23.33203125" customWidth="1"/>
    <col min="23" max="23" width="28.88671875" customWidth="1"/>
    <col min="29" max="29" width="30" customWidth="1"/>
    <col min="30" max="30" width="22.5546875" customWidth="1"/>
    <col min="31" max="31" width="16.88671875" customWidth="1"/>
    <col min="32" max="32" width="18.6640625" customWidth="1"/>
    <col min="33" max="33" width="19.88671875" customWidth="1"/>
    <col min="35" max="35" width="28.6640625" customWidth="1"/>
    <col min="36" max="36" width="35" customWidth="1"/>
    <col min="37" max="37" width="47.44140625" customWidth="1"/>
    <col min="38" max="38" width="54.44140625" customWidth="1"/>
    <col min="39" max="39" width="22.109375" customWidth="1"/>
  </cols>
  <sheetData>
    <row r="1" spans="1:38" ht="15.6" x14ac:dyDescent="0.3">
      <c r="A1" s="352" t="s">
        <v>29</v>
      </c>
      <c r="B1" s="349" t="s">
        <v>30</v>
      </c>
      <c r="C1" s="349" t="s">
        <v>31</v>
      </c>
      <c r="D1" s="349" t="s">
        <v>32</v>
      </c>
      <c r="E1" s="352" t="s">
        <v>33</v>
      </c>
      <c r="F1" s="352" t="s">
        <v>34</v>
      </c>
      <c r="G1" s="352" t="s">
        <v>35</v>
      </c>
      <c r="H1" s="352" t="s">
        <v>36</v>
      </c>
      <c r="I1" s="352" t="s">
        <v>37</v>
      </c>
      <c r="J1" s="349" t="s">
        <v>38</v>
      </c>
      <c r="K1" s="349" t="s">
        <v>39</v>
      </c>
      <c r="L1" s="349" t="s">
        <v>40</v>
      </c>
      <c r="M1" s="349" t="s">
        <v>41</v>
      </c>
      <c r="N1" s="353" t="s">
        <v>42</v>
      </c>
      <c r="O1" s="353"/>
      <c r="P1" s="353"/>
      <c r="Q1" s="353" t="s">
        <v>43</v>
      </c>
      <c r="R1" s="353"/>
      <c r="S1" s="353"/>
      <c r="T1" s="353"/>
      <c r="U1" s="353"/>
      <c r="V1" s="353" t="s">
        <v>44</v>
      </c>
      <c r="W1" s="353"/>
      <c r="X1" s="353"/>
      <c r="Y1" s="353"/>
      <c r="Z1" s="353"/>
      <c r="AA1" s="353"/>
      <c r="AB1" s="353"/>
      <c r="AC1" s="353" t="s">
        <v>45</v>
      </c>
      <c r="AD1" s="353"/>
      <c r="AE1" s="353"/>
      <c r="AF1" s="353"/>
      <c r="AG1" s="353"/>
      <c r="AH1" s="353"/>
      <c r="AI1" s="353"/>
      <c r="AJ1" s="353"/>
      <c r="AK1" s="353"/>
      <c r="AL1" s="353"/>
    </row>
    <row r="2" spans="1:38" ht="15.6" x14ac:dyDescent="0.3">
      <c r="A2" s="352"/>
      <c r="B2" s="349"/>
      <c r="C2" s="349"/>
      <c r="D2" s="349"/>
      <c r="E2" s="352"/>
      <c r="F2" s="352"/>
      <c r="G2" s="352"/>
      <c r="H2" s="352"/>
      <c r="I2" s="352"/>
      <c r="J2" s="349"/>
      <c r="K2" s="349"/>
      <c r="L2" s="349"/>
      <c r="M2" s="349"/>
      <c r="N2" s="353"/>
      <c r="O2" s="353"/>
      <c r="P2" s="353"/>
      <c r="Q2" s="353"/>
      <c r="R2" s="353"/>
      <c r="S2" s="353"/>
      <c r="T2" s="353"/>
      <c r="U2" s="353"/>
      <c r="V2" s="353" t="s">
        <v>46</v>
      </c>
      <c r="W2" s="353"/>
      <c r="X2" s="353"/>
      <c r="Y2" s="353"/>
      <c r="Z2" s="353"/>
      <c r="AA2" s="353" t="s">
        <v>47</v>
      </c>
      <c r="AB2" s="353" t="s">
        <v>48</v>
      </c>
      <c r="AC2" s="353"/>
      <c r="AD2" s="353"/>
      <c r="AE2" s="353"/>
      <c r="AF2" s="353"/>
      <c r="AG2" s="353"/>
      <c r="AH2" s="353"/>
      <c r="AI2" s="353"/>
      <c r="AJ2" s="353"/>
      <c r="AK2" s="353"/>
      <c r="AL2" s="353"/>
    </row>
    <row r="3" spans="1:38" ht="179.4" customHeight="1" x14ac:dyDescent="0.3">
      <c r="A3" s="352"/>
      <c r="B3" s="349"/>
      <c r="C3" s="349"/>
      <c r="D3" s="349"/>
      <c r="E3" s="352"/>
      <c r="F3" s="352"/>
      <c r="G3" s="352"/>
      <c r="H3" s="352"/>
      <c r="I3" s="352"/>
      <c r="J3" s="349"/>
      <c r="K3" s="349"/>
      <c r="L3" s="349"/>
      <c r="M3" s="349"/>
      <c r="N3" s="80" t="s">
        <v>49</v>
      </c>
      <c r="O3" s="80" t="s">
        <v>50</v>
      </c>
      <c r="P3" s="80" t="s">
        <v>51</v>
      </c>
      <c r="Q3" s="80" t="s">
        <v>52</v>
      </c>
      <c r="R3" s="81" t="s">
        <v>188</v>
      </c>
      <c r="S3" s="80" t="s">
        <v>54</v>
      </c>
      <c r="T3" s="80" t="s">
        <v>55</v>
      </c>
      <c r="U3" s="80" t="s">
        <v>56</v>
      </c>
      <c r="V3" s="80" t="s">
        <v>57</v>
      </c>
      <c r="W3" s="80" t="s">
        <v>58</v>
      </c>
      <c r="X3" s="80" t="s">
        <v>59</v>
      </c>
      <c r="Y3" s="80" t="s">
        <v>60</v>
      </c>
      <c r="Z3" s="80" t="s">
        <v>61</v>
      </c>
      <c r="AA3" s="353"/>
      <c r="AB3" s="353"/>
      <c r="AC3" s="80" t="s">
        <v>62</v>
      </c>
      <c r="AD3" s="80" t="s">
        <v>63</v>
      </c>
      <c r="AE3" s="80" t="s">
        <v>64</v>
      </c>
      <c r="AF3" s="80" t="s">
        <v>65</v>
      </c>
      <c r="AG3" s="80" t="s">
        <v>66</v>
      </c>
      <c r="AH3" s="80" t="s">
        <v>67</v>
      </c>
      <c r="AI3" s="80" t="s">
        <v>68</v>
      </c>
      <c r="AJ3" s="80" t="s">
        <v>69</v>
      </c>
      <c r="AK3" s="80" t="s">
        <v>70</v>
      </c>
      <c r="AL3" s="80" t="s">
        <v>71</v>
      </c>
    </row>
    <row r="4" spans="1:38" ht="409.6" x14ac:dyDescent="0.3">
      <c r="A4" s="494" t="s">
        <v>239</v>
      </c>
      <c r="B4" s="495" t="s">
        <v>240</v>
      </c>
      <c r="C4" s="496" t="s">
        <v>74</v>
      </c>
      <c r="D4" s="18" t="s">
        <v>241</v>
      </c>
      <c r="E4" s="470" t="s">
        <v>242</v>
      </c>
      <c r="F4" s="366" t="s">
        <v>154</v>
      </c>
      <c r="G4" s="470" t="s">
        <v>116</v>
      </c>
      <c r="H4" s="497" t="s">
        <v>243</v>
      </c>
      <c r="I4" s="82" t="s">
        <v>244</v>
      </c>
      <c r="J4" s="82" t="s">
        <v>245</v>
      </c>
      <c r="K4" s="43" t="s">
        <v>246</v>
      </c>
      <c r="L4" s="43" t="s">
        <v>247</v>
      </c>
      <c r="M4" s="470" t="s">
        <v>248</v>
      </c>
      <c r="N4" s="83" t="s">
        <v>249</v>
      </c>
      <c r="O4" s="499" t="s">
        <v>250</v>
      </c>
      <c r="P4" s="500" t="s">
        <v>251</v>
      </c>
      <c r="Q4" s="491" t="s">
        <v>252</v>
      </c>
      <c r="R4" s="491" t="s">
        <v>253</v>
      </c>
      <c r="S4" s="502" t="s">
        <v>89</v>
      </c>
      <c r="T4" s="499" t="s">
        <v>254</v>
      </c>
      <c r="U4" s="503" t="s">
        <v>255</v>
      </c>
      <c r="V4" s="503" t="s">
        <v>256</v>
      </c>
      <c r="W4" s="501" t="s">
        <v>92</v>
      </c>
      <c r="X4" s="501" t="s">
        <v>92</v>
      </c>
      <c r="Y4" s="501" t="s">
        <v>92</v>
      </c>
      <c r="Z4" s="501" t="s">
        <v>92</v>
      </c>
      <c r="AA4" s="504" t="s">
        <v>74</v>
      </c>
      <c r="AB4" s="503" t="s">
        <v>257</v>
      </c>
      <c r="AC4" s="501" t="s">
        <v>92</v>
      </c>
      <c r="AD4" s="501" t="s">
        <v>92</v>
      </c>
      <c r="AE4" s="501" t="s">
        <v>92</v>
      </c>
      <c r="AF4" s="501" t="s">
        <v>92</v>
      </c>
      <c r="AG4" s="501" t="s">
        <v>92</v>
      </c>
      <c r="AH4" s="501" t="s">
        <v>92</v>
      </c>
      <c r="AI4" s="504" t="s">
        <v>258</v>
      </c>
      <c r="AJ4" s="491" t="s">
        <v>259</v>
      </c>
      <c r="AK4" s="491" t="s">
        <v>260</v>
      </c>
      <c r="AL4" s="491" t="s">
        <v>261</v>
      </c>
    </row>
    <row r="5" spans="1:38" ht="409.6" x14ac:dyDescent="0.3">
      <c r="A5" s="494"/>
      <c r="B5" s="495"/>
      <c r="C5" s="496"/>
      <c r="D5" s="18" t="s">
        <v>262</v>
      </c>
      <c r="E5" s="470"/>
      <c r="F5" s="366"/>
      <c r="G5" s="470"/>
      <c r="H5" s="498"/>
      <c r="I5" s="82" t="s">
        <v>263</v>
      </c>
      <c r="J5" s="82" t="s">
        <v>264</v>
      </c>
      <c r="K5" s="43" t="s">
        <v>246</v>
      </c>
      <c r="L5" s="43" t="s">
        <v>265</v>
      </c>
      <c r="M5" s="470"/>
      <c r="N5" s="85" t="s">
        <v>266</v>
      </c>
      <c r="O5" s="499"/>
      <c r="P5" s="500"/>
      <c r="Q5" s="492"/>
      <c r="R5" s="492"/>
      <c r="S5" s="502"/>
      <c r="T5" s="499"/>
      <c r="U5" s="503"/>
      <c r="V5" s="503"/>
      <c r="W5" s="501"/>
      <c r="X5" s="501"/>
      <c r="Y5" s="501"/>
      <c r="Z5" s="501"/>
      <c r="AA5" s="505"/>
      <c r="AB5" s="503"/>
      <c r="AC5" s="501"/>
      <c r="AD5" s="501"/>
      <c r="AE5" s="501"/>
      <c r="AF5" s="501"/>
      <c r="AG5" s="501"/>
      <c r="AH5" s="501"/>
      <c r="AI5" s="505"/>
      <c r="AJ5" s="492"/>
      <c r="AK5" s="492"/>
      <c r="AL5" s="492"/>
    </row>
    <row r="6" spans="1:38" ht="75" x14ac:dyDescent="0.3">
      <c r="A6" s="494"/>
      <c r="B6" s="495"/>
      <c r="C6" s="496"/>
      <c r="D6" s="82"/>
      <c r="E6" s="470"/>
      <c r="F6" s="366"/>
      <c r="G6" s="470"/>
      <c r="H6" s="16" t="s">
        <v>24</v>
      </c>
      <c r="I6" s="86" t="s">
        <v>267</v>
      </c>
      <c r="J6" s="82" t="s">
        <v>268</v>
      </c>
      <c r="K6" s="87" t="s">
        <v>269</v>
      </c>
      <c r="L6" s="43" t="s">
        <v>270</v>
      </c>
      <c r="M6" s="470"/>
      <c r="N6" s="88" t="s">
        <v>271</v>
      </c>
      <c r="O6" s="89"/>
      <c r="P6" s="89"/>
      <c r="Q6" s="492"/>
      <c r="R6" s="492"/>
      <c r="S6" s="502"/>
      <c r="T6" s="499"/>
      <c r="U6" s="503"/>
      <c r="V6" s="503"/>
      <c r="W6" s="501"/>
      <c r="X6" s="501"/>
      <c r="Y6" s="501"/>
      <c r="Z6" s="501"/>
      <c r="AA6" s="506"/>
      <c r="AB6" s="503"/>
      <c r="AC6" s="501"/>
      <c r="AD6" s="501"/>
      <c r="AE6" s="501"/>
      <c r="AF6" s="501"/>
      <c r="AG6" s="501"/>
      <c r="AH6" s="501"/>
      <c r="AI6" s="505"/>
      <c r="AJ6" s="492"/>
      <c r="AK6" s="492"/>
      <c r="AL6" s="492"/>
    </row>
    <row r="7" spans="1:38" ht="165" x14ac:dyDescent="0.3">
      <c r="A7" s="494"/>
      <c r="B7" s="495" t="s">
        <v>272</v>
      </c>
      <c r="C7" s="496" t="s">
        <v>74</v>
      </c>
      <c r="D7" s="90" t="s">
        <v>273</v>
      </c>
      <c r="E7" s="471" t="s">
        <v>242</v>
      </c>
      <c r="F7" s="507" t="s">
        <v>77</v>
      </c>
      <c r="G7" s="471" t="s">
        <v>116</v>
      </c>
      <c r="H7" s="497" t="s">
        <v>243</v>
      </c>
      <c r="I7" s="82" t="s">
        <v>274</v>
      </c>
      <c r="J7" s="82" t="s">
        <v>275</v>
      </c>
      <c r="K7" s="91" t="s">
        <v>276</v>
      </c>
      <c r="L7" s="43" t="s">
        <v>277</v>
      </c>
      <c r="M7" s="470" t="s">
        <v>248</v>
      </c>
      <c r="N7" s="92" t="s">
        <v>278</v>
      </c>
      <c r="O7" s="499" t="s">
        <v>250</v>
      </c>
      <c r="P7" s="491" t="s">
        <v>279</v>
      </c>
      <c r="Q7" s="492"/>
      <c r="R7" s="492"/>
      <c r="S7" s="502"/>
      <c r="T7" s="499"/>
      <c r="U7" s="503" t="s">
        <v>255</v>
      </c>
      <c r="V7" s="503" t="s">
        <v>272</v>
      </c>
      <c r="W7" s="501" t="s">
        <v>92</v>
      </c>
      <c r="X7" s="501" t="s">
        <v>92</v>
      </c>
      <c r="Y7" s="501" t="s">
        <v>92</v>
      </c>
      <c r="Z7" s="501" t="s">
        <v>92</v>
      </c>
      <c r="AA7" s="501" t="s">
        <v>74</v>
      </c>
      <c r="AB7" s="503" t="s">
        <v>257</v>
      </c>
      <c r="AC7" s="501" t="s">
        <v>92</v>
      </c>
      <c r="AD7" s="501" t="s">
        <v>92</v>
      </c>
      <c r="AE7" s="501" t="s">
        <v>92</v>
      </c>
      <c r="AF7" s="501" t="s">
        <v>92</v>
      </c>
      <c r="AG7" s="501" t="s">
        <v>92</v>
      </c>
      <c r="AH7" s="501" t="s">
        <v>92</v>
      </c>
      <c r="AI7" s="505"/>
      <c r="AJ7" s="492"/>
      <c r="AK7" s="492"/>
      <c r="AL7" s="492"/>
    </row>
    <row r="8" spans="1:38" ht="300" x14ac:dyDescent="0.3">
      <c r="A8" s="494"/>
      <c r="B8" s="495"/>
      <c r="C8" s="496"/>
      <c r="D8" s="93" t="s">
        <v>280</v>
      </c>
      <c r="E8" s="471"/>
      <c r="F8" s="507"/>
      <c r="G8" s="471"/>
      <c r="H8" s="498"/>
      <c r="I8" s="82" t="s">
        <v>281</v>
      </c>
      <c r="J8" s="82" t="s">
        <v>282</v>
      </c>
      <c r="K8" s="43" t="s">
        <v>283</v>
      </c>
      <c r="L8" s="43" t="s">
        <v>284</v>
      </c>
      <c r="M8" s="470"/>
      <c r="N8" s="94" t="s">
        <v>285</v>
      </c>
      <c r="O8" s="499"/>
      <c r="P8" s="493"/>
      <c r="Q8" s="492"/>
      <c r="R8" s="492"/>
      <c r="S8" s="502"/>
      <c r="T8" s="499"/>
      <c r="U8" s="503"/>
      <c r="V8" s="503"/>
      <c r="W8" s="501"/>
      <c r="X8" s="501"/>
      <c r="Y8" s="501"/>
      <c r="Z8" s="501"/>
      <c r="AA8" s="501"/>
      <c r="AB8" s="503"/>
      <c r="AC8" s="501"/>
      <c r="AD8" s="501"/>
      <c r="AE8" s="501"/>
      <c r="AF8" s="501"/>
      <c r="AG8" s="501"/>
      <c r="AH8" s="501"/>
      <c r="AI8" s="505"/>
      <c r="AJ8" s="492"/>
      <c r="AK8" s="492"/>
      <c r="AL8" s="492"/>
    </row>
    <row r="9" spans="1:38" ht="75" x14ac:dyDescent="0.3">
      <c r="A9" s="494"/>
      <c r="B9" s="495"/>
      <c r="C9" s="496"/>
      <c r="D9" s="82"/>
      <c r="E9" s="471"/>
      <c r="F9" s="507"/>
      <c r="G9" s="471"/>
      <c r="H9" s="56" t="s">
        <v>24</v>
      </c>
      <c r="I9" s="86" t="s">
        <v>267</v>
      </c>
      <c r="J9" s="82" t="s">
        <v>268</v>
      </c>
      <c r="K9" s="95" t="s">
        <v>269</v>
      </c>
      <c r="L9" s="43" t="s">
        <v>270</v>
      </c>
      <c r="M9" s="470"/>
      <c r="N9" s="88" t="s">
        <v>271</v>
      </c>
      <c r="O9" s="89"/>
      <c r="P9" s="89"/>
      <c r="Q9" s="493"/>
      <c r="R9" s="493"/>
      <c r="S9" s="502"/>
      <c r="T9" s="499"/>
      <c r="U9" s="503"/>
      <c r="V9" s="503"/>
      <c r="W9" s="501"/>
      <c r="X9" s="501"/>
      <c r="Y9" s="501"/>
      <c r="Z9" s="501"/>
      <c r="AA9" s="501"/>
      <c r="AB9" s="503"/>
      <c r="AC9" s="501"/>
      <c r="AD9" s="501"/>
      <c r="AE9" s="501"/>
      <c r="AF9" s="501"/>
      <c r="AG9" s="501"/>
      <c r="AH9" s="501"/>
      <c r="AI9" s="506"/>
      <c r="AJ9" s="493"/>
      <c r="AK9" s="493"/>
      <c r="AL9" s="493"/>
    </row>
  </sheetData>
  <mergeCells count="75">
    <mergeCell ref="Y7:Y9"/>
    <mergeCell ref="Z7:Z9"/>
    <mergeCell ref="AA7:AA9"/>
    <mergeCell ref="AB7:AB9"/>
    <mergeCell ref="AC7:AC9"/>
    <mergeCell ref="AD7:AD9"/>
    <mergeCell ref="AK4:AK9"/>
    <mergeCell ref="AL4:AL9"/>
    <mergeCell ref="B7:B9"/>
    <mergeCell ref="C7:C9"/>
    <mergeCell ref="E7:E9"/>
    <mergeCell ref="F7:F9"/>
    <mergeCell ref="G7:G9"/>
    <mergeCell ref="H7:H8"/>
    <mergeCell ref="M7:M9"/>
    <mergeCell ref="O7:O8"/>
    <mergeCell ref="AE4:AE6"/>
    <mergeCell ref="AF4:AF6"/>
    <mergeCell ref="AG4:AG6"/>
    <mergeCell ref="AH4:AH6"/>
    <mergeCell ref="AI4:AI9"/>
    <mergeCell ref="AJ4:AJ9"/>
    <mergeCell ref="AE7:AE9"/>
    <mergeCell ref="AF7:AF9"/>
    <mergeCell ref="AG7:AG9"/>
    <mergeCell ref="AH7:AH9"/>
    <mergeCell ref="AD4:AD6"/>
    <mergeCell ref="S4:S9"/>
    <mergeCell ref="T4:T9"/>
    <mergeCell ref="U4:U6"/>
    <mergeCell ref="V4:V6"/>
    <mergeCell ref="W4:W6"/>
    <mergeCell ref="X4:X6"/>
    <mergeCell ref="U7:U9"/>
    <mergeCell ref="V7:V9"/>
    <mergeCell ref="W7:W9"/>
    <mergeCell ref="X7:X9"/>
    <mergeCell ref="Y4:Y6"/>
    <mergeCell ref="Z4:Z6"/>
    <mergeCell ref="AA4:AA6"/>
    <mergeCell ref="AB4:AB6"/>
    <mergeCell ref="AC4:AC6"/>
    <mergeCell ref="R4:R9"/>
    <mergeCell ref="P7:P8"/>
    <mergeCell ref="A4:A9"/>
    <mergeCell ref="B4:B6"/>
    <mergeCell ref="C4:C6"/>
    <mergeCell ref="E4:E6"/>
    <mergeCell ref="F4:F6"/>
    <mergeCell ref="G4:G6"/>
    <mergeCell ref="H4:H5"/>
    <mergeCell ref="M4:M6"/>
    <mergeCell ref="O4:O5"/>
    <mergeCell ref="P4:P5"/>
    <mergeCell ref="Q4:Q9"/>
    <mergeCell ref="M1:M3"/>
    <mergeCell ref="N1:P2"/>
    <mergeCell ref="Q1:U2"/>
    <mergeCell ref="V1:AB1"/>
    <mergeCell ref="AC1:AL2"/>
    <mergeCell ref="V2:Z2"/>
    <mergeCell ref="AA2:AA3"/>
    <mergeCell ref="AB2:AB3"/>
    <mergeCell ref="L1:L3"/>
    <mergeCell ref="A1:A3"/>
    <mergeCell ref="B1:B3"/>
    <mergeCell ref="C1:C3"/>
    <mergeCell ref="D1:D3"/>
    <mergeCell ref="E1:E3"/>
    <mergeCell ref="F1:F3"/>
    <mergeCell ref="G1:G3"/>
    <mergeCell ref="H1:H3"/>
    <mergeCell ref="I1:I3"/>
    <mergeCell ref="J1:J3"/>
    <mergeCell ref="K1:K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73" zoomScaleNormal="73" workbookViewId="0">
      <selection sqref="A1:A3"/>
    </sheetView>
  </sheetViews>
  <sheetFormatPr baseColWidth="10" defaultRowHeight="14.4" x14ac:dyDescent="0.3"/>
  <cols>
    <col min="1" max="1" width="27.88671875" customWidth="1"/>
    <col min="2" max="2" width="35.88671875" customWidth="1"/>
    <col min="3" max="3" width="17.109375" customWidth="1"/>
    <col min="4" max="4" width="35.88671875" customWidth="1"/>
    <col min="8" max="8" width="27.109375" customWidth="1"/>
    <col min="9" max="9" width="71.6640625" customWidth="1"/>
    <col min="10" max="10" width="37.88671875" customWidth="1"/>
    <col min="11" max="11" width="39.6640625" customWidth="1"/>
    <col min="13" max="13" width="27.88671875" customWidth="1"/>
    <col min="14" max="14" width="72" customWidth="1"/>
    <col min="15" max="15" width="50.44140625" customWidth="1"/>
    <col min="16" max="16" width="70.33203125" customWidth="1"/>
    <col min="17" max="17" width="64.6640625" customWidth="1"/>
    <col min="18" max="18" width="84.33203125" customWidth="1"/>
    <col min="19" max="19" width="52.109375" customWidth="1"/>
    <col min="20" max="20" width="66.88671875" customWidth="1"/>
    <col min="21" max="21" width="43.88671875" customWidth="1"/>
    <col min="22" max="22" width="61.33203125" customWidth="1"/>
    <col min="23" max="23" width="53.33203125" customWidth="1"/>
    <col min="29" max="29" width="59.5546875" customWidth="1"/>
    <col min="34" max="34" width="102" customWidth="1"/>
    <col min="35" max="35" width="33.88671875" customWidth="1"/>
    <col min="36" max="36" width="79.6640625" customWidth="1"/>
    <col min="37" max="37" width="62" customWidth="1"/>
    <col min="38" max="38" width="80.44140625" customWidth="1"/>
    <col min="39" max="39" width="82.5546875" customWidth="1"/>
  </cols>
  <sheetData>
    <row r="1" spans="1:38" x14ac:dyDescent="0.3">
      <c r="A1" s="534" t="s">
        <v>29</v>
      </c>
      <c r="B1" s="534" t="s">
        <v>30</v>
      </c>
      <c r="C1" s="534" t="s">
        <v>31</v>
      </c>
      <c r="D1" s="534" t="s">
        <v>32</v>
      </c>
      <c r="E1" s="534" t="s">
        <v>33</v>
      </c>
      <c r="F1" s="531" t="s">
        <v>34</v>
      </c>
      <c r="G1" s="531" t="s">
        <v>35</v>
      </c>
      <c r="H1" s="531" t="s">
        <v>36</v>
      </c>
      <c r="I1" s="531" t="s">
        <v>37</v>
      </c>
      <c r="J1" s="531" t="s">
        <v>38</v>
      </c>
      <c r="K1" s="531" t="s">
        <v>39</v>
      </c>
      <c r="L1" s="531" t="s">
        <v>40</v>
      </c>
      <c r="M1" s="531" t="s">
        <v>41</v>
      </c>
      <c r="N1" s="481" t="s">
        <v>42</v>
      </c>
      <c r="O1" s="481"/>
      <c r="P1" s="481"/>
      <c r="Q1" s="533" t="s">
        <v>43</v>
      </c>
      <c r="R1" s="533"/>
      <c r="S1" s="533"/>
      <c r="T1" s="533"/>
      <c r="U1" s="533"/>
      <c r="V1" s="533" t="s">
        <v>44</v>
      </c>
      <c r="W1" s="533"/>
      <c r="X1" s="533"/>
      <c r="Y1" s="533"/>
      <c r="Z1" s="533"/>
      <c r="AA1" s="533"/>
      <c r="AB1" s="533"/>
      <c r="AC1" s="533" t="s">
        <v>45</v>
      </c>
      <c r="AD1" s="533"/>
      <c r="AE1" s="533"/>
      <c r="AF1" s="533"/>
      <c r="AG1" s="533"/>
      <c r="AH1" s="533"/>
      <c r="AI1" s="533"/>
      <c r="AJ1" s="533"/>
      <c r="AK1" s="533"/>
      <c r="AL1" s="533"/>
    </row>
    <row r="2" spans="1:38" x14ac:dyDescent="0.3">
      <c r="A2" s="534"/>
      <c r="B2" s="534"/>
      <c r="C2" s="534"/>
      <c r="D2" s="534"/>
      <c r="E2" s="534"/>
      <c r="F2" s="532"/>
      <c r="G2" s="532"/>
      <c r="H2" s="532"/>
      <c r="I2" s="532"/>
      <c r="J2" s="532"/>
      <c r="K2" s="532"/>
      <c r="L2" s="532"/>
      <c r="M2" s="532"/>
      <c r="N2" s="481"/>
      <c r="O2" s="481"/>
      <c r="P2" s="481"/>
      <c r="Q2" s="533"/>
      <c r="R2" s="533"/>
      <c r="S2" s="533"/>
      <c r="T2" s="533"/>
      <c r="U2" s="533"/>
      <c r="V2" s="533" t="s">
        <v>46</v>
      </c>
      <c r="W2" s="533"/>
      <c r="X2" s="533"/>
      <c r="Y2" s="533"/>
      <c r="Z2" s="533"/>
      <c r="AA2" s="533" t="s">
        <v>47</v>
      </c>
      <c r="AB2" s="533" t="s">
        <v>48</v>
      </c>
      <c r="AC2" s="533"/>
      <c r="AD2" s="533"/>
      <c r="AE2" s="533"/>
      <c r="AF2" s="533"/>
      <c r="AG2" s="533"/>
      <c r="AH2" s="533"/>
      <c r="AI2" s="533"/>
      <c r="AJ2" s="533"/>
      <c r="AK2" s="533"/>
      <c r="AL2" s="533"/>
    </row>
    <row r="3" spans="1:38" ht="158.4" x14ac:dyDescent="0.3">
      <c r="A3" s="534"/>
      <c r="B3" s="534"/>
      <c r="C3" s="534"/>
      <c r="D3" s="534"/>
      <c r="E3" s="534"/>
      <c r="F3" s="532"/>
      <c r="G3" s="532"/>
      <c r="H3" s="532"/>
      <c r="I3" s="532"/>
      <c r="J3" s="532"/>
      <c r="K3" s="532"/>
      <c r="L3" s="532"/>
      <c r="M3" s="532"/>
      <c r="N3" s="108" t="s">
        <v>610</v>
      </c>
      <c r="O3" s="108" t="s">
        <v>509</v>
      </c>
      <c r="P3" s="108" t="s">
        <v>51</v>
      </c>
      <c r="Q3" s="230" t="s">
        <v>52</v>
      </c>
      <c r="R3" s="231" t="s">
        <v>644</v>
      </c>
      <c r="S3" s="231" t="s">
        <v>54</v>
      </c>
      <c r="T3" s="231" t="s">
        <v>511</v>
      </c>
      <c r="U3" s="231" t="s">
        <v>56</v>
      </c>
      <c r="V3" s="230" t="s">
        <v>57</v>
      </c>
      <c r="W3" s="230" t="s">
        <v>58</v>
      </c>
      <c r="X3" s="230" t="s">
        <v>59</v>
      </c>
      <c r="Y3" s="230" t="s">
        <v>60</v>
      </c>
      <c r="Z3" s="230" t="s">
        <v>645</v>
      </c>
      <c r="AA3" s="533"/>
      <c r="AB3" s="533"/>
      <c r="AC3" s="230" t="s">
        <v>62</v>
      </c>
      <c r="AD3" s="230" t="s">
        <v>63</v>
      </c>
      <c r="AE3" s="230" t="s">
        <v>64</v>
      </c>
      <c r="AF3" s="230" t="s">
        <v>65</v>
      </c>
      <c r="AG3" s="230" t="s">
        <v>66</v>
      </c>
      <c r="AH3" s="230" t="s">
        <v>67</v>
      </c>
      <c r="AI3" s="231" t="s">
        <v>68</v>
      </c>
      <c r="AJ3" s="231" t="s">
        <v>613</v>
      </c>
      <c r="AK3" s="231" t="s">
        <v>646</v>
      </c>
      <c r="AL3" s="231" t="s">
        <v>71</v>
      </c>
    </row>
    <row r="4" spans="1:38" ht="132" x14ac:dyDescent="0.3">
      <c r="A4" s="523" t="s">
        <v>647</v>
      </c>
      <c r="B4" s="526" t="s">
        <v>648</v>
      </c>
      <c r="C4" s="528" t="s">
        <v>630</v>
      </c>
      <c r="D4" s="232" t="s">
        <v>649</v>
      </c>
      <c r="E4" s="528" t="s">
        <v>193</v>
      </c>
      <c r="F4" s="518" t="s">
        <v>650</v>
      </c>
      <c r="G4" s="530" t="s">
        <v>651</v>
      </c>
      <c r="H4" s="518" t="s">
        <v>79</v>
      </c>
      <c r="I4" s="233" t="s">
        <v>652</v>
      </c>
      <c r="J4" s="234" t="s">
        <v>653</v>
      </c>
      <c r="K4" s="234" t="s">
        <v>654</v>
      </c>
      <c r="L4" s="235" t="s">
        <v>655</v>
      </c>
      <c r="M4" s="521" t="s">
        <v>656</v>
      </c>
      <c r="N4" s="236" t="s">
        <v>657</v>
      </c>
      <c r="O4" s="508" t="s">
        <v>658</v>
      </c>
      <c r="P4" s="508" t="s">
        <v>659</v>
      </c>
      <c r="Q4" s="508" t="s">
        <v>660</v>
      </c>
      <c r="R4" s="510" t="s">
        <v>661</v>
      </c>
      <c r="S4" s="512" t="s">
        <v>662</v>
      </c>
      <c r="T4" s="514" t="s">
        <v>663</v>
      </c>
      <c r="U4" s="510" t="s">
        <v>664</v>
      </c>
      <c r="V4" s="510" t="s">
        <v>665</v>
      </c>
      <c r="W4" s="516" t="s">
        <v>498</v>
      </c>
      <c r="X4" s="510" t="s">
        <v>497</v>
      </c>
      <c r="Y4" s="510" t="s">
        <v>498</v>
      </c>
      <c r="Z4" s="510" t="s">
        <v>497</v>
      </c>
      <c r="AA4" s="510" t="s">
        <v>666</v>
      </c>
      <c r="AB4" s="510" t="s">
        <v>631</v>
      </c>
      <c r="AC4" s="236" t="s">
        <v>498</v>
      </c>
      <c r="AD4" s="236" t="s">
        <v>497</v>
      </c>
      <c r="AE4" s="236" t="s">
        <v>92</v>
      </c>
      <c r="AF4" s="236" t="s">
        <v>92</v>
      </c>
      <c r="AG4" s="236" t="s">
        <v>92</v>
      </c>
      <c r="AH4" s="153" t="s">
        <v>667</v>
      </c>
      <c r="AI4" s="510" t="s">
        <v>668</v>
      </c>
      <c r="AJ4" s="508" t="s">
        <v>669</v>
      </c>
      <c r="AK4" s="508" t="s">
        <v>670</v>
      </c>
      <c r="AL4" s="508" t="s">
        <v>671</v>
      </c>
    </row>
    <row r="5" spans="1:38" ht="55.2" x14ac:dyDescent="0.3">
      <c r="A5" s="524"/>
      <c r="B5" s="527"/>
      <c r="C5" s="529"/>
      <c r="D5" s="237" t="s">
        <v>672</v>
      </c>
      <c r="E5" s="529"/>
      <c r="F5" s="519"/>
      <c r="G5" s="510"/>
      <c r="H5" s="519"/>
      <c r="I5" s="238" t="s">
        <v>673</v>
      </c>
      <c r="J5" s="239" t="s">
        <v>653</v>
      </c>
      <c r="K5" s="239" t="s">
        <v>674</v>
      </c>
      <c r="L5" s="240" t="s">
        <v>675</v>
      </c>
      <c r="M5" s="522"/>
      <c r="N5" s="241" t="s">
        <v>676</v>
      </c>
      <c r="O5" s="509"/>
      <c r="P5" s="509"/>
      <c r="Q5" s="509"/>
      <c r="R5" s="511"/>
      <c r="S5" s="513"/>
      <c r="T5" s="515"/>
      <c r="U5" s="511"/>
      <c r="V5" s="511"/>
      <c r="W5" s="517"/>
      <c r="X5" s="511"/>
      <c r="Y5" s="511"/>
      <c r="Z5" s="511"/>
      <c r="AA5" s="511"/>
      <c r="AB5" s="511"/>
      <c r="AC5" s="242" t="s">
        <v>498</v>
      </c>
      <c r="AD5" s="242" t="s">
        <v>498</v>
      </c>
      <c r="AE5" s="242" t="s">
        <v>498</v>
      </c>
      <c r="AF5" s="242" t="s">
        <v>498</v>
      </c>
      <c r="AG5" s="242" t="s">
        <v>498</v>
      </c>
      <c r="AH5" s="242" t="s">
        <v>497</v>
      </c>
      <c r="AI5" s="511"/>
      <c r="AJ5" s="509"/>
      <c r="AK5" s="509"/>
      <c r="AL5" s="509"/>
    </row>
    <row r="6" spans="1:38" ht="96.6" x14ac:dyDescent="0.3">
      <c r="A6" s="524"/>
      <c r="B6" s="527"/>
      <c r="C6" s="529"/>
      <c r="D6" s="237" t="s">
        <v>677</v>
      </c>
      <c r="E6" s="529"/>
      <c r="F6" s="519"/>
      <c r="G6" s="510"/>
      <c r="H6" s="520"/>
      <c r="I6" s="238" t="s">
        <v>678</v>
      </c>
      <c r="J6" s="240" t="s">
        <v>679</v>
      </c>
      <c r="K6" s="240" t="s">
        <v>680</v>
      </c>
      <c r="L6" s="240" t="s">
        <v>655</v>
      </c>
      <c r="M6" s="522"/>
      <c r="N6" s="241" t="s">
        <v>681</v>
      </c>
      <c r="O6" s="509"/>
      <c r="P6" s="509"/>
      <c r="Q6" s="509"/>
      <c r="R6" s="511"/>
      <c r="S6" s="513"/>
      <c r="T6" s="515"/>
      <c r="U6" s="511"/>
      <c r="V6" s="511"/>
      <c r="W6" s="517"/>
      <c r="X6" s="511"/>
      <c r="Y6" s="511"/>
      <c r="Z6" s="511"/>
      <c r="AA6" s="511"/>
      <c r="AB6" s="511"/>
      <c r="AC6" s="242" t="s">
        <v>498</v>
      </c>
      <c r="AD6" s="242" t="s">
        <v>498</v>
      </c>
      <c r="AE6" s="242" t="s">
        <v>498</v>
      </c>
      <c r="AF6" s="242" t="s">
        <v>498</v>
      </c>
      <c r="AG6" s="242" t="s">
        <v>498</v>
      </c>
      <c r="AH6" s="242" t="s">
        <v>498</v>
      </c>
      <c r="AI6" s="511"/>
      <c r="AJ6" s="509"/>
      <c r="AK6" s="509"/>
      <c r="AL6" s="509"/>
    </row>
    <row r="7" spans="1:38" ht="42" thickBot="1" x14ac:dyDescent="0.35">
      <c r="A7" s="525"/>
      <c r="B7" s="527"/>
      <c r="C7" s="529"/>
      <c r="D7" s="243"/>
      <c r="E7" s="529"/>
      <c r="F7" s="519"/>
      <c r="G7" s="522"/>
      <c r="H7" s="244" t="s">
        <v>24</v>
      </c>
      <c r="I7" s="245" t="s">
        <v>682</v>
      </c>
      <c r="J7" s="246" t="s">
        <v>683</v>
      </c>
      <c r="K7" s="239" t="s">
        <v>654</v>
      </c>
      <c r="L7" s="247"/>
      <c r="M7" s="522"/>
      <c r="N7" s="241" t="s">
        <v>684</v>
      </c>
      <c r="O7" s="509"/>
      <c r="P7" s="509"/>
      <c r="Q7" s="509"/>
      <c r="R7" s="511"/>
      <c r="S7" s="513"/>
      <c r="T7" s="515"/>
      <c r="U7" s="511"/>
      <c r="V7" s="511"/>
      <c r="W7" s="517"/>
      <c r="X7" s="511"/>
      <c r="Y7" s="511"/>
      <c r="Z7" s="511"/>
      <c r="AA7" s="511"/>
      <c r="AB7" s="511"/>
      <c r="AC7" s="242"/>
      <c r="AD7" s="242"/>
      <c r="AE7" s="242"/>
      <c r="AF7" s="242"/>
      <c r="AG7" s="242"/>
      <c r="AH7" s="248"/>
      <c r="AI7" s="511"/>
      <c r="AJ7" s="509"/>
      <c r="AK7" s="509"/>
      <c r="AL7" s="509"/>
    </row>
  </sheetData>
  <mergeCells count="46">
    <mergeCell ref="F1:F3"/>
    <mergeCell ref="A1:A3"/>
    <mergeCell ref="B1:B3"/>
    <mergeCell ref="C1:C3"/>
    <mergeCell ref="D1:D3"/>
    <mergeCell ref="E1:E3"/>
    <mergeCell ref="AC1:AL2"/>
    <mergeCell ref="V2:Z2"/>
    <mergeCell ref="AA2:AA3"/>
    <mergeCell ref="AB2:AB3"/>
    <mergeCell ref="G1:G3"/>
    <mergeCell ref="H1:H3"/>
    <mergeCell ref="I1:I3"/>
    <mergeCell ref="J1:J3"/>
    <mergeCell ref="K1:K3"/>
    <mergeCell ref="L1:L3"/>
    <mergeCell ref="G4:G7"/>
    <mergeCell ref="M1:M3"/>
    <mergeCell ref="N1:P2"/>
    <mergeCell ref="Q1:U2"/>
    <mergeCell ref="V1:AB1"/>
    <mergeCell ref="A4:A7"/>
    <mergeCell ref="B4:B7"/>
    <mergeCell ref="C4:C7"/>
    <mergeCell ref="E4:E7"/>
    <mergeCell ref="F4:F7"/>
    <mergeCell ref="X4:X7"/>
    <mergeCell ref="H4:H6"/>
    <mergeCell ref="M4:M7"/>
    <mergeCell ref="O4:O7"/>
    <mergeCell ref="P4:P7"/>
    <mergeCell ref="Q4:Q7"/>
    <mergeCell ref="R4:R7"/>
    <mergeCell ref="S4:S7"/>
    <mergeCell ref="T4:T7"/>
    <mergeCell ref="U4:U7"/>
    <mergeCell ref="V4:V7"/>
    <mergeCell ref="W4:W7"/>
    <mergeCell ref="AK4:AK7"/>
    <mergeCell ref="AL4:AL7"/>
    <mergeCell ref="Y4:Y7"/>
    <mergeCell ref="Z4:Z7"/>
    <mergeCell ref="AA4:AA7"/>
    <mergeCell ref="AB4:AB7"/>
    <mergeCell ref="AI4:AI7"/>
    <mergeCell ref="AJ4:AJ7"/>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'D:\AUDITORIAS  AÑO 2020\SEGUIMIENTO PLAN ANTICORRUPCIÓN SEPTIEMBRE DE 2020\SEGUIMIENTO  MAPA DE RIESGOS  AMBIENTE\[SEGUIMIENTO  MAPA DE RIESGOS  AMBIENTAL  AGOSTO 2020.xlsx]NO'!#REF!</xm:f>
          </x14:formula1>
          <xm:sqref>H4:H6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13"/>
  <sheetViews>
    <sheetView zoomScale="69" zoomScaleNormal="69" workbookViewId="0">
      <selection sqref="A1:A3"/>
    </sheetView>
  </sheetViews>
  <sheetFormatPr baseColWidth="10" defaultRowHeight="14.4" x14ac:dyDescent="0.3"/>
  <cols>
    <col min="1" max="1" width="33.33203125" customWidth="1"/>
    <col min="2" max="2" width="15.109375" customWidth="1"/>
    <col min="4" max="4" width="19.6640625" customWidth="1"/>
    <col min="8" max="8" width="12.5546875" customWidth="1"/>
    <col min="9" max="9" width="33.109375" customWidth="1"/>
    <col min="10" max="10" width="27.44140625" customWidth="1"/>
    <col min="11" max="11" width="22" customWidth="1"/>
    <col min="13" max="13" width="22.5546875" customWidth="1"/>
    <col min="15" max="15" width="52.44140625" customWidth="1"/>
    <col min="16" max="16" width="30.109375" customWidth="1"/>
    <col min="17" max="17" width="34.5546875" customWidth="1"/>
    <col min="18" max="18" width="33.6640625" customWidth="1"/>
    <col min="19" max="19" width="49.109375" customWidth="1"/>
    <col min="20" max="20" width="20.88671875" customWidth="1"/>
    <col min="21" max="21" width="38.88671875" customWidth="1"/>
    <col min="22" max="22" width="58.88671875" customWidth="1"/>
    <col min="23" max="23" width="23.88671875" customWidth="1"/>
    <col min="28" max="28" width="20.44140625" customWidth="1"/>
    <col min="29" max="29" width="30.109375" customWidth="1"/>
    <col min="30" max="30" width="17.5546875" customWidth="1"/>
    <col min="31" max="31" width="16" customWidth="1"/>
    <col min="32" max="32" width="19.6640625" customWidth="1"/>
    <col min="33" max="33" width="19.5546875" customWidth="1"/>
    <col min="34" max="34" width="24.109375" customWidth="1"/>
    <col min="35" max="35" width="19.6640625" customWidth="1"/>
    <col min="36" max="36" width="33.33203125" customWidth="1"/>
    <col min="37" max="37" width="49.44140625" customWidth="1"/>
    <col min="38" max="38" width="59" customWidth="1"/>
    <col min="39" max="39" width="62.5546875" customWidth="1"/>
  </cols>
  <sheetData>
    <row r="1" spans="1:38" x14ac:dyDescent="0.3">
      <c r="A1" s="578" t="s">
        <v>29</v>
      </c>
      <c r="B1" s="578" t="s">
        <v>30</v>
      </c>
      <c r="C1" s="578" t="s">
        <v>31</v>
      </c>
      <c r="D1" s="578" t="s">
        <v>32</v>
      </c>
      <c r="E1" s="578" t="s">
        <v>33</v>
      </c>
      <c r="F1" s="578" t="s">
        <v>34</v>
      </c>
      <c r="G1" s="578" t="s">
        <v>35</v>
      </c>
      <c r="H1" s="578" t="s">
        <v>36</v>
      </c>
      <c r="I1" s="578" t="s">
        <v>37</v>
      </c>
      <c r="J1" s="578" t="s">
        <v>38</v>
      </c>
      <c r="K1" s="578" t="s">
        <v>39</v>
      </c>
      <c r="L1" s="578" t="s">
        <v>40</v>
      </c>
      <c r="M1" s="578" t="s">
        <v>41</v>
      </c>
      <c r="N1" s="337" t="s">
        <v>42</v>
      </c>
      <c r="O1" s="579"/>
      <c r="P1" s="579"/>
      <c r="Q1" s="337" t="s">
        <v>685</v>
      </c>
      <c r="R1" s="579"/>
      <c r="S1" s="579"/>
      <c r="T1" s="579"/>
      <c r="U1" s="579"/>
      <c r="V1" s="576" t="s">
        <v>44</v>
      </c>
      <c r="W1" s="577"/>
      <c r="X1" s="577"/>
      <c r="Y1" s="577"/>
      <c r="Z1" s="577"/>
      <c r="AA1" s="577"/>
      <c r="AB1" s="577"/>
      <c r="AC1" s="338" t="s">
        <v>770</v>
      </c>
      <c r="AD1" s="573"/>
      <c r="AE1" s="573"/>
      <c r="AF1" s="573"/>
      <c r="AG1" s="573"/>
      <c r="AH1" s="573"/>
      <c r="AI1" s="573"/>
      <c r="AJ1" s="573"/>
      <c r="AK1" s="573"/>
      <c r="AL1" s="573"/>
    </row>
    <row r="2" spans="1:38" x14ac:dyDescent="0.3">
      <c r="A2" s="578"/>
      <c r="B2" s="578"/>
      <c r="C2" s="578"/>
      <c r="D2" s="578"/>
      <c r="E2" s="578"/>
      <c r="F2" s="578"/>
      <c r="G2" s="578"/>
      <c r="H2" s="578"/>
      <c r="I2" s="578"/>
      <c r="J2" s="578"/>
      <c r="K2" s="578"/>
      <c r="L2" s="578"/>
      <c r="M2" s="578"/>
      <c r="N2" s="580" t="s">
        <v>771</v>
      </c>
      <c r="O2" s="580" t="s">
        <v>772</v>
      </c>
      <c r="P2" s="580" t="s">
        <v>51</v>
      </c>
      <c r="Q2" s="582" t="s">
        <v>52</v>
      </c>
      <c r="R2" s="574" t="s">
        <v>773</v>
      </c>
      <c r="S2" s="574" t="s">
        <v>774</v>
      </c>
      <c r="T2" s="574" t="s">
        <v>775</v>
      </c>
      <c r="U2" s="574" t="s">
        <v>56</v>
      </c>
      <c r="V2" s="576" t="s">
        <v>776</v>
      </c>
      <c r="W2" s="577"/>
      <c r="X2" s="577"/>
      <c r="Y2" s="577"/>
      <c r="Z2" s="577"/>
      <c r="AA2" s="572" t="s">
        <v>47</v>
      </c>
      <c r="AB2" s="572" t="s">
        <v>48</v>
      </c>
      <c r="AC2" s="572" t="s">
        <v>62</v>
      </c>
      <c r="AD2" s="572" t="s">
        <v>63</v>
      </c>
      <c r="AE2" s="572" t="s">
        <v>64</v>
      </c>
      <c r="AF2" s="572" t="s">
        <v>65</v>
      </c>
      <c r="AG2" s="572" t="s">
        <v>66</v>
      </c>
      <c r="AH2" s="572" t="s">
        <v>67</v>
      </c>
      <c r="AI2" s="563" t="s">
        <v>68</v>
      </c>
      <c r="AJ2" s="563" t="s">
        <v>777</v>
      </c>
      <c r="AK2" s="563" t="s">
        <v>778</v>
      </c>
      <c r="AL2" s="563" t="s">
        <v>71</v>
      </c>
    </row>
    <row r="3" spans="1:38" ht="52.8" x14ac:dyDescent="0.3">
      <c r="A3" s="578"/>
      <c r="B3" s="578"/>
      <c r="C3" s="578"/>
      <c r="D3" s="578"/>
      <c r="E3" s="578"/>
      <c r="F3" s="578"/>
      <c r="G3" s="578"/>
      <c r="H3" s="578"/>
      <c r="I3" s="578"/>
      <c r="J3" s="578"/>
      <c r="K3" s="578"/>
      <c r="L3" s="578"/>
      <c r="M3" s="578"/>
      <c r="N3" s="581"/>
      <c r="O3" s="581"/>
      <c r="P3" s="581"/>
      <c r="Q3" s="581"/>
      <c r="R3" s="575"/>
      <c r="S3" s="575"/>
      <c r="T3" s="575"/>
      <c r="U3" s="575"/>
      <c r="V3" s="255" t="s">
        <v>57</v>
      </c>
      <c r="W3" s="255" t="s">
        <v>58</v>
      </c>
      <c r="X3" s="255" t="s">
        <v>59</v>
      </c>
      <c r="Y3" s="255" t="s">
        <v>60</v>
      </c>
      <c r="Z3" s="255" t="s">
        <v>612</v>
      </c>
      <c r="AA3" s="572"/>
      <c r="AB3" s="572"/>
      <c r="AC3" s="573"/>
      <c r="AD3" s="573"/>
      <c r="AE3" s="573"/>
      <c r="AF3" s="573"/>
      <c r="AG3" s="573"/>
      <c r="AH3" s="573"/>
      <c r="AI3" s="564"/>
      <c r="AJ3" s="564"/>
      <c r="AK3" s="564"/>
      <c r="AL3" s="564"/>
    </row>
    <row r="4" spans="1:38" ht="409.6" x14ac:dyDescent="0.3">
      <c r="A4" s="565" t="s">
        <v>779</v>
      </c>
      <c r="B4" s="567" t="s">
        <v>780</v>
      </c>
      <c r="C4" s="553" t="s">
        <v>74</v>
      </c>
      <c r="D4" s="278" t="s">
        <v>781</v>
      </c>
      <c r="E4" s="568" t="s">
        <v>782</v>
      </c>
      <c r="F4" s="553" t="s">
        <v>783</v>
      </c>
      <c r="G4" s="571" t="s">
        <v>116</v>
      </c>
      <c r="H4" s="553" t="s">
        <v>79</v>
      </c>
      <c r="I4" s="279" t="s">
        <v>784</v>
      </c>
      <c r="J4" s="280" t="s">
        <v>785</v>
      </c>
      <c r="K4" s="281" t="s">
        <v>506</v>
      </c>
      <c r="L4" s="281" t="s">
        <v>786</v>
      </c>
      <c r="M4" s="554" t="s">
        <v>787</v>
      </c>
      <c r="N4" s="26" t="s">
        <v>788</v>
      </c>
      <c r="O4" s="550" t="s">
        <v>789</v>
      </c>
      <c r="P4" s="550" t="s">
        <v>790</v>
      </c>
      <c r="Q4" s="557" t="s">
        <v>791</v>
      </c>
      <c r="R4" s="560" t="s">
        <v>792</v>
      </c>
      <c r="S4" s="550" t="s">
        <v>793</v>
      </c>
      <c r="T4" s="551" t="s">
        <v>794</v>
      </c>
      <c r="U4" s="550" t="s">
        <v>795</v>
      </c>
      <c r="V4" s="552" t="s">
        <v>780</v>
      </c>
      <c r="W4" s="549" t="s">
        <v>498</v>
      </c>
      <c r="X4" s="549" t="s">
        <v>498</v>
      </c>
      <c r="Y4" s="549" t="s">
        <v>498</v>
      </c>
      <c r="Z4" s="549" t="s">
        <v>498</v>
      </c>
      <c r="AA4" s="549" t="s">
        <v>408</v>
      </c>
      <c r="AB4" s="535" t="s">
        <v>706</v>
      </c>
      <c r="AC4" s="282" t="s">
        <v>497</v>
      </c>
      <c r="AD4" s="282" t="s">
        <v>497</v>
      </c>
      <c r="AE4" s="282" t="s">
        <v>497</v>
      </c>
      <c r="AF4" s="282" t="s">
        <v>497</v>
      </c>
      <c r="AG4" s="282" t="s">
        <v>497</v>
      </c>
      <c r="AH4" s="282" t="s">
        <v>497</v>
      </c>
      <c r="AI4" s="535" t="s">
        <v>632</v>
      </c>
      <c r="AJ4" s="225" t="s">
        <v>796</v>
      </c>
      <c r="AK4" s="225" t="s">
        <v>797</v>
      </c>
      <c r="AL4" s="225" t="s">
        <v>798</v>
      </c>
    </row>
    <row r="5" spans="1:38" ht="409.6" x14ac:dyDescent="0.3">
      <c r="A5" s="566"/>
      <c r="B5" s="545"/>
      <c r="C5" s="548"/>
      <c r="D5" s="205" t="s">
        <v>799</v>
      </c>
      <c r="E5" s="569"/>
      <c r="F5" s="548"/>
      <c r="G5" s="541"/>
      <c r="H5" s="548"/>
      <c r="I5" s="283" t="s">
        <v>800</v>
      </c>
      <c r="J5" s="284" t="s">
        <v>801</v>
      </c>
      <c r="K5" s="160" t="s">
        <v>506</v>
      </c>
      <c r="L5" s="160" t="s">
        <v>786</v>
      </c>
      <c r="M5" s="555"/>
      <c r="N5" s="285" t="s">
        <v>802</v>
      </c>
      <c r="O5" s="318"/>
      <c r="P5" s="318"/>
      <c r="Q5" s="558"/>
      <c r="R5" s="561"/>
      <c r="S5" s="318"/>
      <c r="T5" s="321"/>
      <c r="U5" s="318"/>
      <c r="V5" s="543"/>
      <c r="W5" s="536"/>
      <c r="X5" s="536"/>
      <c r="Y5" s="536"/>
      <c r="Z5" s="536"/>
      <c r="AA5" s="536"/>
      <c r="AB5" s="536"/>
      <c r="AC5" s="286" t="str">
        <f t="shared" ref="AC5:AH5" si="0">AC4</f>
        <v>Si</v>
      </c>
      <c r="AD5" s="286" t="str">
        <f t="shared" si="0"/>
        <v>Si</v>
      </c>
      <c r="AE5" s="286" t="str">
        <f t="shared" si="0"/>
        <v>Si</v>
      </c>
      <c r="AF5" s="286" t="str">
        <f t="shared" si="0"/>
        <v>Si</v>
      </c>
      <c r="AG5" s="286" t="str">
        <f t="shared" si="0"/>
        <v>Si</v>
      </c>
      <c r="AH5" s="286" t="str">
        <f t="shared" si="0"/>
        <v>Si</v>
      </c>
      <c r="AI5" s="536"/>
      <c r="AJ5" s="26" t="s">
        <v>803</v>
      </c>
      <c r="AK5" s="26" t="s">
        <v>804</v>
      </c>
      <c r="AL5" s="260" t="s">
        <v>798</v>
      </c>
    </row>
    <row r="6" spans="1:38" ht="409.6" x14ac:dyDescent="0.3">
      <c r="A6" s="566"/>
      <c r="B6" s="545"/>
      <c r="C6" s="548"/>
      <c r="D6" s="205" t="s">
        <v>805</v>
      </c>
      <c r="E6" s="569"/>
      <c r="F6" s="548"/>
      <c r="G6" s="541"/>
      <c r="H6" s="548"/>
      <c r="I6" s="283" t="s">
        <v>806</v>
      </c>
      <c r="J6" s="287" t="s">
        <v>807</v>
      </c>
      <c r="K6" s="96" t="s">
        <v>808</v>
      </c>
      <c r="L6" s="159" t="s">
        <v>786</v>
      </c>
      <c r="M6" s="555"/>
      <c r="N6" s="285" t="s">
        <v>809</v>
      </c>
      <c r="O6" s="318"/>
      <c r="P6" s="318"/>
      <c r="Q6" s="558"/>
      <c r="R6" s="561"/>
      <c r="S6" s="318"/>
      <c r="T6" s="321"/>
      <c r="U6" s="318"/>
      <c r="V6" s="543"/>
      <c r="W6" s="536"/>
      <c r="X6" s="536"/>
      <c r="Y6" s="536"/>
      <c r="Z6" s="536"/>
      <c r="AA6" s="536"/>
      <c r="AB6" s="536"/>
      <c r="AC6" s="288" t="str">
        <f t="shared" ref="AC6:AH6" si="1">AC4</f>
        <v>Si</v>
      </c>
      <c r="AD6" s="286" t="str">
        <f t="shared" si="1"/>
        <v>Si</v>
      </c>
      <c r="AE6" s="286" t="str">
        <f t="shared" si="1"/>
        <v>Si</v>
      </c>
      <c r="AF6" s="286" t="str">
        <f t="shared" si="1"/>
        <v>Si</v>
      </c>
      <c r="AG6" s="286" t="str">
        <f t="shared" si="1"/>
        <v>Si</v>
      </c>
      <c r="AH6" s="286" t="str">
        <f t="shared" si="1"/>
        <v>Si</v>
      </c>
      <c r="AI6" s="536"/>
      <c r="AJ6" s="26" t="s">
        <v>810</v>
      </c>
      <c r="AK6" s="26" t="s">
        <v>804</v>
      </c>
      <c r="AL6" s="10" t="s">
        <v>798</v>
      </c>
    </row>
    <row r="7" spans="1:38" ht="403.2" x14ac:dyDescent="0.3">
      <c r="A7" s="566"/>
      <c r="B7" s="546"/>
      <c r="C7" s="539"/>
      <c r="D7" s="205"/>
      <c r="E7" s="570"/>
      <c r="F7" s="539"/>
      <c r="G7" s="562"/>
      <c r="H7" s="289" t="s">
        <v>24</v>
      </c>
      <c r="I7" s="283" t="s">
        <v>811</v>
      </c>
      <c r="J7" s="290" t="s">
        <v>505</v>
      </c>
      <c r="K7" s="160" t="s">
        <v>506</v>
      </c>
      <c r="L7" s="291" t="s">
        <v>507</v>
      </c>
      <c r="M7" s="556"/>
      <c r="N7" s="292" t="s">
        <v>812</v>
      </c>
      <c r="O7" s="318"/>
      <c r="P7" s="318"/>
      <c r="Q7" s="558"/>
      <c r="R7" s="561"/>
      <c r="S7" s="318"/>
      <c r="T7" s="321"/>
      <c r="U7" s="318"/>
      <c r="V7" s="544"/>
      <c r="W7" s="537"/>
      <c r="X7" s="537"/>
      <c r="Y7" s="537"/>
      <c r="Z7" s="537"/>
      <c r="AA7" s="537"/>
      <c r="AB7" s="537"/>
      <c r="AC7" s="268"/>
      <c r="AD7" s="268"/>
      <c r="AE7" s="268"/>
      <c r="AF7" s="268"/>
      <c r="AG7" s="268"/>
      <c r="AH7" s="268"/>
      <c r="AI7" s="537"/>
      <c r="AJ7" s="268"/>
      <c r="AK7" s="268"/>
      <c r="AL7" s="268"/>
    </row>
    <row r="8" spans="1:38" ht="265.2" x14ac:dyDescent="0.3">
      <c r="A8" s="566"/>
      <c r="B8" s="538" t="s">
        <v>813</v>
      </c>
      <c r="C8" s="547" t="s">
        <v>74</v>
      </c>
      <c r="D8" s="205" t="s">
        <v>814</v>
      </c>
      <c r="E8" s="547" t="s">
        <v>388</v>
      </c>
      <c r="F8" s="547" t="s">
        <v>358</v>
      </c>
      <c r="G8" s="547" t="s">
        <v>78</v>
      </c>
      <c r="H8" s="538" t="s">
        <v>79</v>
      </c>
      <c r="I8" s="283" t="s">
        <v>815</v>
      </c>
      <c r="J8" s="293" t="s">
        <v>816</v>
      </c>
      <c r="K8" s="281" t="s">
        <v>506</v>
      </c>
      <c r="L8" s="294" t="s">
        <v>786</v>
      </c>
      <c r="M8" s="540" t="s">
        <v>817</v>
      </c>
      <c r="N8" s="285" t="s">
        <v>818</v>
      </c>
      <c r="O8" s="331" t="s">
        <v>819</v>
      </c>
      <c r="P8" s="331" t="s">
        <v>820</v>
      </c>
      <c r="Q8" s="558"/>
      <c r="R8" s="561"/>
      <c r="S8" s="318"/>
      <c r="T8" s="321"/>
      <c r="U8" s="318"/>
      <c r="V8" s="542" t="s">
        <v>813</v>
      </c>
      <c r="W8" s="535" t="s">
        <v>498</v>
      </c>
      <c r="X8" s="535" t="s">
        <v>498</v>
      </c>
      <c r="Y8" s="535" t="s">
        <v>498</v>
      </c>
      <c r="Z8" s="535" t="s">
        <v>498</v>
      </c>
      <c r="AA8" s="535" t="s">
        <v>630</v>
      </c>
      <c r="AB8" s="535" t="s">
        <v>706</v>
      </c>
      <c r="AC8" s="295" t="str">
        <f t="shared" ref="AC8:AH9" si="2">AC6</f>
        <v>Si</v>
      </c>
      <c r="AD8" s="295" t="str">
        <f t="shared" si="2"/>
        <v>Si</v>
      </c>
      <c r="AE8" s="295" t="str">
        <f t="shared" si="2"/>
        <v>Si</v>
      </c>
      <c r="AF8" s="295" t="str">
        <f t="shared" si="2"/>
        <v>Si</v>
      </c>
      <c r="AG8" s="295" t="str">
        <f t="shared" si="2"/>
        <v>Si</v>
      </c>
      <c r="AH8" s="295" t="str">
        <f t="shared" si="2"/>
        <v>Si</v>
      </c>
      <c r="AI8" s="535" t="s">
        <v>632</v>
      </c>
      <c r="AJ8" s="296" t="s">
        <v>821</v>
      </c>
      <c r="AK8" s="269" t="str">
        <f t="shared" ref="AK8:AL8" si="3">AK6</f>
        <v>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irregurales;  concluyendo que el  control esta presente y funcionando.</v>
      </c>
      <c r="AL8" s="269" t="str">
        <f t="shared" si="3"/>
        <v xml:space="preserve">Mantener la cultura de  aplicación del control </v>
      </c>
    </row>
    <row r="9" spans="1:38" ht="374.4" x14ac:dyDescent="0.3">
      <c r="A9" s="566"/>
      <c r="B9" s="545"/>
      <c r="C9" s="548"/>
      <c r="D9" s="297" t="s">
        <v>822</v>
      </c>
      <c r="E9" s="548"/>
      <c r="F9" s="548"/>
      <c r="G9" s="548"/>
      <c r="H9" s="539"/>
      <c r="I9" s="283" t="s">
        <v>806</v>
      </c>
      <c r="J9" s="290" t="s">
        <v>807</v>
      </c>
      <c r="K9" s="160" t="s">
        <v>506</v>
      </c>
      <c r="L9" s="298" t="s">
        <v>786</v>
      </c>
      <c r="M9" s="541"/>
      <c r="N9" s="296" t="s">
        <v>823</v>
      </c>
      <c r="O9" s="318"/>
      <c r="P9" s="318"/>
      <c r="Q9" s="558"/>
      <c r="R9" s="561"/>
      <c r="S9" s="318"/>
      <c r="T9" s="321"/>
      <c r="U9" s="318"/>
      <c r="V9" s="543"/>
      <c r="W9" s="536"/>
      <c r="X9" s="536"/>
      <c r="Y9" s="536"/>
      <c r="Z9" s="536"/>
      <c r="AA9" s="536"/>
      <c r="AB9" s="536"/>
      <c r="AC9" s="295">
        <f t="shared" si="2"/>
        <v>0</v>
      </c>
      <c r="AD9" s="295">
        <f t="shared" si="2"/>
        <v>0</v>
      </c>
      <c r="AE9" s="295">
        <f t="shared" si="2"/>
        <v>0</v>
      </c>
      <c r="AF9" s="295">
        <f t="shared" si="2"/>
        <v>0</v>
      </c>
      <c r="AG9" s="295">
        <f t="shared" si="2"/>
        <v>0</v>
      </c>
      <c r="AH9" s="295">
        <f t="shared" si="2"/>
        <v>0</v>
      </c>
      <c r="AI9" s="536"/>
      <c r="AJ9" s="296" t="s">
        <v>821</v>
      </c>
      <c r="AK9" s="269" t="str">
        <f t="shared" ref="AK9:AL9" si="4">AK8</f>
        <v>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irregurales;  concluyendo que el  control esta presente y funcionando.</v>
      </c>
      <c r="AL9" s="269" t="str">
        <f t="shared" si="4"/>
        <v xml:space="preserve">Mantener la cultura de  aplicación del control </v>
      </c>
    </row>
    <row r="10" spans="1:38" ht="115.2" x14ac:dyDescent="0.3">
      <c r="A10" s="566"/>
      <c r="B10" s="545"/>
      <c r="C10" s="548"/>
      <c r="D10" s="299"/>
      <c r="E10" s="539"/>
      <c r="F10" s="539"/>
      <c r="G10" s="539"/>
      <c r="H10" s="300" t="s">
        <v>24</v>
      </c>
      <c r="I10" s="283" t="s">
        <v>811</v>
      </c>
      <c r="J10" s="287" t="s">
        <v>505</v>
      </c>
      <c r="K10" s="301" t="s">
        <v>506</v>
      </c>
      <c r="L10" s="302" t="s">
        <v>507</v>
      </c>
      <c r="M10" s="562"/>
      <c r="N10" s="296" t="s">
        <v>824</v>
      </c>
      <c r="O10" s="318"/>
      <c r="P10" s="318"/>
      <c r="Q10" s="558"/>
      <c r="R10" s="561"/>
      <c r="S10" s="318"/>
      <c r="T10" s="321"/>
      <c r="U10" s="318"/>
      <c r="V10" s="543"/>
      <c r="W10" s="537"/>
      <c r="X10" s="537"/>
      <c r="Y10" s="537"/>
      <c r="Z10" s="537"/>
      <c r="AA10" s="537"/>
      <c r="AB10" s="537"/>
      <c r="AC10" s="268"/>
      <c r="AD10" s="268"/>
      <c r="AE10" s="268"/>
      <c r="AF10" s="268"/>
      <c r="AG10" s="268"/>
      <c r="AH10" s="268"/>
      <c r="AI10" s="537"/>
      <c r="AJ10" s="268"/>
      <c r="AK10" s="268"/>
      <c r="AL10" s="268"/>
    </row>
    <row r="11" spans="1:38" ht="409.6" x14ac:dyDescent="0.3">
      <c r="A11" s="566"/>
      <c r="B11" s="538" t="s">
        <v>825</v>
      </c>
      <c r="C11" s="547" t="s">
        <v>74</v>
      </c>
      <c r="D11" s="205" t="s">
        <v>826</v>
      </c>
      <c r="E11" s="547" t="s">
        <v>388</v>
      </c>
      <c r="F11" s="547" t="s">
        <v>783</v>
      </c>
      <c r="G11" s="547" t="s">
        <v>116</v>
      </c>
      <c r="H11" s="538" t="s">
        <v>79</v>
      </c>
      <c r="I11" s="283" t="s">
        <v>827</v>
      </c>
      <c r="J11" s="290" t="s">
        <v>828</v>
      </c>
      <c r="K11" s="160" t="s">
        <v>506</v>
      </c>
      <c r="L11" s="291" t="s">
        <v>786</v>
      </c>
      <c r="M11" s="540" t="s">
        <v>829</v>
      </c>
      <c r="N11" s="285" t="s">
        <v>830</v>
      </c>
      <c r="O11" s="331" t="s">
        <v>819</v>
      </c>
      <c r="P11" s="331" t="s">
        <v>820</v>
      </c>
      <c r="Q11" s="558"/>
      <c r="R11" s="561"/>
      <c r="S11" s="318"/>
      <c r="T11" s="321"/>
      <c r="U11" s="318"/>
      <c r="V11" s="542" t="s">
        <v>825</v>
      </c>
      <c r="W11" s="535" t="s">
        <v>498</v>
      </c>
      <c r="X11" s="535" t="s">
        <v>498</v>
      </c>
      <c r="Y11" s="535" t="s">
        <v>498</v>
      </c>
      <c r="Z11" s="535" t="s">
        <v>498</v>
      </c>
      <c r="AA11" s="535" t="s">
        <v>630</v>
      </c>
      <c r="AB11" s="535" t="s">
        <v>706</v>
      </c>
      <c r="AC11" s="295" t="str">
        <f t="shared" ref="AC11:AH12" si="5">AC8</f>
        <v>Si</v>
      </c>
      <c r="AD11" s="295" t="str">
        <f t="shared" si="5"/>
        <v>Si</v>
      </c>
      <c r="AE11" s="295" t="str">
        <f t="shared" si="5"/>
        <v>Si</v>
      </c>
      <c r="AF11" s="295" t="str">
        <f t="shared" si="5"/>
        <v>Si</v>
      </c>
      <c r="AG11" s="295" t="str">
        <f t="shared" si="5"/>
        <v>Si</v>
      </c>
      <c r="AH11" s="295" t="str">
        <f t="shared" si="5"/>
        <v>Si</v>
      </c>
      <c r="AI11" s="535" t="s">
        <v>632</v>
      </c>
      <c r="AJ11" s="296" t="s">
        <v>831</v>
      </c>
      <c r="AK11" s="269" t="str">
        <f t="shared" ref="AK11:AL11" si="6">AK9</f>
        <v>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irregurales;  concluyendo que el  control esta presente y funcionando.</v>
      </c>
      <c r="AL11" s="269" t="str">
        <f t="shared" si="6"/>
        <v xml:space="preserve">Mantener la cultura de  aplicación del control </v>
      </c>
    </row>
    <row r="12" spans="1:38" ht="409.6" x14ac:dyDescent="0.3">
      <c r="A12" s="566"/>
      <c r="B12" s="545"/>
      <c r="C12" s="548"/>
      <c r="D12" s="205" t="s">
        <v>832</v>
      </c>
      <c r="E12" s="548"/>
      <c r="F12" s="548"/>
      <c r="G12" s="548"/>
      <c r="H12" s="539"/>
      <c r="I12" s="283" t="s">
        <v>833</v>
      </c>
      <c r="J12" s="290" t="s">
        <v>834</v>
      </c>
      <c r="K12" s="160" t="s">
        <v>506</v>
      </c>
      <c r="L12" s="291" t="s">
        <v>786</v>
      </c>
      <c r="M12" s="541"/>
      <c r="N12" s="303" t="s">
        <v>835</v>
      </c>
      <c r="O12" s="318"/>
      <c r="P12" s="318"/>
      <c r="Q12" s="558"/>
      <c r="R12" s="561"/>
      <c r="S12" s="318"/>
      <c r="T12" s="321"/>
      <c r="U12" s="318"/>
      <c r="V12" s="543"/>
      <c r="W12" s="536"/>
      <c r="X12" s="536"/>
      <c r="Y12" s="536"/>
      <c r="Z12" s="536"/>
      <c r="AA12" s="536"/>
      <c r="AB12" s="536"/>
      <c r="AC12" s="295">
        <f t="shared" si="5"/>
        <v>0</v>
      </c>
      <c r="AD12" s="295">
        <f t="shared" si="5"/>
        <v>0</v>
      </c>
      <c r="AE12" s="295">
        <f t="shared" si="5"/>
        <v>0</v>
      </c>
      <c r="AF12" s="295">
        <f t="shared" si="5"/>
        <v>0</v>
      </c>
      <c r="AG12" s="295">
        <f t="shared" si="5"/>
        <v>0</v>
      </c>
      <c r="AH12" s="295">
        <f t="shared" si="5"/>
        <v>0</v>
      </c>
      <c r="AI12" s="536"/>
      <c r="AJ12" s="296" t="str">
        <f>AJ11</f>
        <v>El control diseñado para atacar la causa del riesgo y prevenir su materialización, se encuentra documentado en las politicas   especificas  de  seguridad de la información.</v>
      </c>
      <c r="AK12" s="269" t="str">
        <f t="shared" ref="AK12:AL12" si="7">AK11</f>
        <v>El control se encuentra bien diseñado, se aplica  y es efectivo,  contribuyendo al  cumplimiento del objetivo del proceso y evitando la materialización del riesgo. Así mismo,  se resalta que se encuentra delegada la responsabilidad de aplicación de los controles evitando incurrir en errores o actuaciones  irregurales;  concluyendo que el  control esta presente y funcionando.</v>
      </c>
      <c r="AL12" s="269" t="str">
        <f t="shared" si="7"/>
        <v xml:space="preserve">Mantener la cultura de  aplicación del control </v>
      </c>
    </row>
    <row r="13" spans="1:38" ht="144" x14ac:dyDescent="0.3">
      <c r="A13" s="566"/>
      <c r="B13" s="546"/>
      <c r="C13" s="539"/>
      <c r="D13" s="304"/>
      <c r="E13" s="548"/>
      <c r="F13" s="548"/>
      <c r="G13" s="548"/>
      <c r="H13" s="300" t="s">
        <v>24</v>
      </c>
      <c r="I13" s="305" t="s">
        <v>836</v>
      </c>
      <c r="J13" s="306" t="s">
        <v>837</v>
      </c>
      <c r="K13" s="306" t="s">
        <v>506</v>
      </c>
      <c r="L13" s="306" t="s">
        <v>507</v>
      </c>
      <c r="M13" s="541"/>
      <c r="N13" s="296" t="s">
        <v>838</v>
      </c>
      <c r="O13" s="318"/>
      <c r="P13" s="318"/>
      <c r="Q13" s="559"/>
      <c r="R13" s="561"/>
      <c r="S13" s="318"/>
      <c r="T13" s="321"/>
      <c r="U13" s="318"/>
      <c r="V13" s="544"/>
      <c r="W13" s="537"/>
      <c r="X13" s="537"/>
      <c r="Y13" s="537"/>
      <c r="Z13" s="537"/>
      <c r="AA13" s="537"/>
      <c r="AB13" s="537"/>
      <c r="AC13" s="268"/>
      <c r="AD13" s="268"/>
      <c r="AE13" s="268"/>
      <c r="AF13" s="268"/>
      <c r="AG13" s="268"/>
      <c r="AH13" s="268"/>
      <c r="AI13" s="537"/>
      <c r="AJ13" s="268"/>
      <c r="AK13" s="268"/>
      <c r="AL13" s="268"/>
    </row>
  </sheetData>
  <mergeCells count="95">
    <mergeCell ref="L1:L3"/>
    <mergeCell ref="A1:A3"/>
    <mergeCell ref="B1:B3"/>
    <mergeCell ref="C1:C3"/>
    <mergeCell ref="D1:D3"/>
    <mergeCell ref="E1:E3"/>
    <mergeCell ref="F1:F3"/>
    <mergeCell ref="G1:G3"/>
    <mergeCell ref="H1:H3"/>
    <mergeCell ref="I1:I3"/>
    <mergeCell ref="J1:J3"/>
    <mergeCell ref="K1:K3"/>
    <mergeCell ref="AC1:AL1"/>
    <mergeCell ref="N2:N3"/>
    <mergeCell ref="O2:O3"/>
    <mergeCell ref="P2:P3"/>
    <mergeCell ref="Q2:Q3"/>
    <mergeCell ref="R2:R3"/>
    <mergeCell ref="AB2:AB3"/>
    <mergeCell ref="M1:M3"/>
    <mergeCell ref="N1:P1"/>
    <mergeCell ref="Q1:U1"/>
    <mergeCell ref="V1:AB1"/>
    <mergeCell ref="S2:S3"/>
    <mergeCell ref="T2:T3"/>
    <mergeCell ref="U2:U3"/>
    <mergeCell ref="V2:Z2"/>
    <mergeCell ref="AA2:AA3"/>
    <mergeCell ref="AI2:AI3"/>
    <mergeCell ref="AJ2:AJ3"/>
    <mergeCell ref="AK2:AK3"/>
    <mergeCell ref="AL2:AL3"/>
    <mergeCell ref="A4:A13"/>
    <mergeCell ref="B4:B7"/>
    <mergeCell ref="C4:C7"/>
    <mergeCell ref="E4:E7"/>
    <mergeCell ref="F4:F7"/>
    <mergeCell ref="G4:G7"/>
    <mergeCell ref="AC2:AC3"/>
    <mergeCell ref="AD2:AD3"/>
    <mergeCell ref="AE2:AE3"/>
    <mergeCell ref="AF2:AF3"/>
    <mergeCell ref="AG2:AG3"/>
    <mergeCell ref="AH2:AH3"/>
    <mergeCell ref="H4:H6"/>
    <mergeCell ref="M4:M7"/>
    <mergeCell ref="O4:O7"/>
    <mergeCell ref="P4:P7"/>
    <mergeCell ref="Q4:Q13"/>
    <mergeCell ref="H8:H9"/>
    <mergeCell ref="M8:M10"/>
    <mergeCell ref="O8:O10"/>
    <mergeCell ref="P8:P10"/>
    <mergeCell ref="X4:X7"/>
    <mergeCell ref="V8:V10"/>
    <mergeCell ref="W8:W10"/>
    <mergeCell ref="X8:X10"/>
    <mergeCell ref="X11:X13"/>
    <mergeCell ref="Y4:Y7"/>
    <mergeCell ref="Z4:Z7"/>
    <mergeCell ref="AA4:AA7"/>
    <mergeCell ref="AB4:AB7"/>
    <mergeCell ref="AI4:AI7"/>
    <mergeCell ref="AI8:AI10"/>
    <mergeCell ref="B11:B13"/>
    <mergeCell ref="C11:C13"/>
    <mergeCell ref="E11:E13"/>
    <mergeCell ref="F11:F13"/>
    <mergeCell ref="G11:G13"/>
    <mergeCell ref="B8:B10"/>
    <mergeCell ref="C8:C10"/>
    <mergeCell ref="E8:E10"/>
    <mergeCell ref="F8:F10"/>
    <mergeCell ref="G8:G10"/>
    <mergeCell ref="S4:S13"/>
    <mergeCell ref="T4:T13"/>
    <mergeCell ref="U4:U13"/>
    <mergeCell ref="V4:V7"/>
    <mergeCell ref="W4:W7"/>
    <mergeCell ref="W11:W13"/>
    <mergeCell ref="Y8:Y10"/>
    <mergeCell ref="Z8:Z10"/>
    <mergeCell ref="AA8:AA10"/>
    <mergeCell ref="AB8:AB10"/>
    <mergeCell ref="H11:H12"/>
    <mergeCell ref="M11:M13"/>
    <mergeCell ref="O11:O13"/>
    <mergeCell ref="P11:P13"/>
    <mergeCell ref="V11:V13"/>
    <mergeCell ref="R4:R13"/>
    <mergeCell ref="Y11:Y13"/>
    <mergeCell ref="Z11:Z13"/>
    <mergeCell ref="AA11:AA13"/>
    <mergeCell ref="AB11:AB13"/>
    <mergeCell ref="AI11:AI13"/>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
  <sheetViews>
    <sheetView zoomScale="57" zoomScaleNormal="57" workbookViewId="0">
      <selection sqref="A1:A3"/>
    </sheetView>
  </sheetViews>
  <sheetFormatPr baseColWidth="10" defaultRowHeight="14.4" x14ac:dyDescent="0.3"/>
  <cols>
    <col min="1" max="1" width="43.33203125" customWidth="1"/>
    <col min="2" max="2" width="24.88671875" customWidth="1"/>
    <col min="3" max="3" width="22.33203125" customWidth="1"/>
    <col min="4" max="4" width="44.5546875" customWidth="1"/>
    <col min="8" max="8" width="25" customWidth="1"/>
    <col min="9" max="9" width="36.6640625" customWidth="1"/>
    <col min="11" max="11" width="37.33203125" customWidth="1"/>
    <col min="12" max="12" width="23.88671875" customWidth="1"/>
    <col min="13" max="13" width="31.33203125" customWidth="1"/>
    <col min="14" max="14" width="25" customWidth="1"/>
    <col min="15" max="15" width="30.109375" customWidth="1"/>
    <col min="17" max="17" width="40.6640625" customWidth="1"/>
    <col min="18" max="18" width="32" customWidth="1"/>
    <col min="19" max="19" width="33.88671875" customWidth="1"/>
    <col min="20" max="20" width="29" customWidth="1"/>
    <col min="21" max="21" width="22" customWidth="1"/>
    <col min="29" max="29" width="60.33203125" customWidth="1"/>
    <col min="36" max="36" width="32.88671875" customWidth="1"/>
    <col min="37" max="37" width="37.44140625" customWidth="1"/>
    <col min="38" max="38" width="60.5546875" customWidth="1"/>
    <col min="39" max="39" width="63" customWidth="1"/>
  </cols>
  <sheetData>
    <row r="1" spans="1:38" ht="15.6" x14ac:dyDescent="0.3">
      <c r="A1" s="381" t="s">
        <v>29</v>
      </c>
      <c r="B1" s="382" t="s">
        <v>30</v>
      </c>
      <c r="C1" s="382" t="s">
        <v>31</v>
      </c>
      <c r="D1" s="382" t="s">
        <v>32</v>
      </c>
      <c r="E1" s="381" t="s">
        <v>33</v>
      </c>
      <c r="F1" s="381" t="s">
        <v>34</v>
      </c>
      <c r="G1" s="381" t="s">
        <v>35</v>
      </c>
      <c r="H1" s="381" t="s">
        <v>36</v>
      </c>
      <c r="I1" s="381" t="s">
        <v>37</v>
      </c>
      <c r="J1" s="382" t="s">
        <v>38</v>
      </c>
      <c r="K1" s="382" t="s">
        <v>39</v>
      </c>
      <c r="L1" s="382" t="s">
        <v>40</v>
      </c>
      <c r="M1" s="382" t="s">
        <v>41</v>
      </c>
      <c r="N1" s="353" t="s">
        <v>42</v>
      </c>
      <c r="O1" s="353"/>
      <c r="P1" s="353"/>
      <c r="Q1" s="353" t="s">
        <v>43</v>
      </c>
      <c r="R1" s="353"/>
      <c r="S1" s="353"/>
      <c r="T1" s="353"/>
      <c r="U1" s="353"/>
      <c r="V1" s="353" t="s">
        <v>44</v>
      </c>
      <c r="W1" s="353"/>
      <c r="X1" s="353"/>
      <c r="Y1" s="353"/>
      <c r="Z1" s="353"/>
      <c r="AA1" s="353"/>
      <c r="AB1" s="353"/>
      <c r="AC1" s="353" t="s">
        <v>45</v>
      </c>
      <c r="AD1" s="353"/>
      <c r="AE1" s="353"/>
      <c r="AF1" s="353"/>
      <c r="AG1" s="353"/>
      <c r="AH1" s="353"/>
      <c r="AI1" s="353"/>
      <c r="AJ1" s="353"/>
      <c r="AK1" s="353"/>
      <c r="AL1" s="353"/>
    </row>
    <row r="2" spans="1:38" ht="15.6" x14ac:dyDescent="0.3">
      <c r="A2" s="381"/>
      <c r="B2" s="382"/>
      <c r="C2" s="382"/>
      <c r="D2" s="382"/>
      <c r="E2" s="381"/>
      <c r="F2" s="381"/>
      <c r="G2" s="381"/>
      <c r="H2" s="381"/>
      <c r="I2" s="381"/>
      <c r="J2" s="382"/>
      <c r="K2" s="382"/>
      <c r="L2" s="382"/>
      <c r="M2" s="382"/>
      <c r="N2" s="353"/>
      <c r="O2" s="353"/>
      <c r="P2" s="353"/>
      <c r="Q2" s="353"/>
      <c r="R2" s="353"/>
      <c r="S2" s="353"/>
      <c r="T2" s="353"/>
      <c r="U2" s="353"/>
      <c r="V2" s="353" t="s">
        <v>46</v>
      </c>
      <c r="W2" s="353"/>
      <c r="X2" s="353"/>
      <c r="Y2" s="353"/>
      <c r="Z2" s="353"/>
      <c r="AA2" s="353" t="s">
        <v>47</v>
      </c>
      <c r="AB2" s="353" t="s">
        <v>48</v>
      </c>
      <c r="AC2" s="353"/>
      <c r="AD2" s="353"/>
      <c r="AE2" s="353"/>
      <c r="AF2" s="353"/>
      <c r="AG2" s="353"/>
      <c r="AH2" s="353"/>
      <c r="AI2" s="353"/>
      <c r="AJ2" s="353"/>
      <c r="AK2" s="353"/>
      <c r="AL2" s="353"/>
    </row>
    <row r="3" spans="1:38" ht="222.6" customHeight="1" x14ac:dyDescent="0.3">
      <c r="A3" s="381"/>
      <c r="B3" s="382"/>
      <c r="C3" s="382"/>
      <c r="D3" s="382"/>
      <c r="E3" s="381"/>
      <c r="F3" s="381"/>
      <c r="G3" s="381"/>
      <c r="H3" s="381"/>
      <c r="I3" s="381"/>
      <c r="J3" s="382"/>
      <c r="K3" s="382"/>
      <c r="L3" s="382"/>
      <c r="M3" s="382"/>
      <c r="N3" s="32" t="s">
        <v>49</v>
      </c>
      <c r="O3" s="32" t="s">
        <v>50</v>
      </c>
      <c r="P3" s="32" t="s">
        <v>51</v>
      </c>
      <c r="Q3" s="32" t="s">
        <v>52</v>
      </c>
      <c r="R3" s="33" t="s">
        <v>53</v>
      </c>
      <c r="S3" s="32" t="s">
        <v>54</v>
      </c>
      <c r="T3" s="32" t="s">
        <v>55</v>
      </c>
      <c r="U3" s="32" t="s">
        <v>56</v>
      </c>
      <c r="V3" s="32" t="s">
        <v>57</v>
      </c>
      <c r="W3" s="32" t="s">
        <v>58</v>
      </c>
      <c r="X3" s="32" t="s">
        <v>59</v>
      </c>
      <c r="Y3" s="32" t="s">
        <v>60</v>
      </c>
      <c r="Z3" s="32" t="s">
        <v>61</v>
      </c>
      <c r="AA3" s="354"/>
      <c r="AB3" s="354"/>
      <c r="AC3" s="32" t="s">
        <v>62</v>
      </c>
      <c r="AD3" s="32" t="s">
        <v>63</v>
      </c>
      <c r="AE3" s="32" t="s">
        <v>64</v>
      </c>
      <c r="AF3" s="32" t="s">
        <v>65</v>
      </c>
      <c r="AG3" s="32" t="s">
        <v>66</v>
      </c>
      <c r="AH3" s="32" t="s">
        <v>67</v>
      </c>
      <c r="AI3" s="32" t="s">
        <v>68</v>
      </c>
      <c r="AJ3" s="32" t="s">
        <v>69</v>
      </c>
      <c r="AK3" s="32" t="s">
        <v>70</v>
      </c>
      <c r="AL3" s="32" t="s">
        <v>71</v>
      </c>
    </row>
    <row r="4" spans="1:38" ht="345" x14ac:dyDescent="0.3">
      <c r="A4" s="584" t="s">
        <v>354</v>
      </c>
      <c r="B4" s="586" t="s">
        <v>355</v>
      </c>
      <c r="C4" s="587" t="s">
        <v>74</v>
      </c>
      <c r="D4" s="97" t="s">
        <v>356</v>
      </c>
      <c r="E4" s="473" t="s">
        <v>357</v>
      </c>
      <c r="F4" s="475" t="s">
        <v>358</v>
      </c>
      <c r="G4" s="473">
        <f>'[6]VALORACIÓN RIESGOS RESIDUAL'!K31</f>
        <v>0</v>
      </c>
      <c r="H4" s="480" t="s">
        <v>359</v>
      </c>
      <c r="I4" s="98" t="s">
        <v>360</v>
      </c>
      <c r="J4" s="72" t="s">
        <v>361</v>
      </c>
      <c r="K4" s="72" t="s">
        <v>362</v>
      </c>
      <c r="L4" s="99" t="s">
        <v>363</v>
      </c>
      <c r="M4" s="78" t="s">
        <v>84</v>
      </c>
      <c r="N4" s="100" t="s">
        <v>364</v>
      </c>
      <c r="O4" s="36">
        <v>1</v>
      </c>
      <c r="P4" s="10" t="s">
        <v>86</v>
      </c>
      <c r="Q4" s="402" t="s">
        <v>365</v>
      </c>
      <c r="R4" s="390" t="s">
        <v>366</v>
      </c>
      <c r="S4" s="402" t="s">
        <v>89</v>
      </c>
      <c r="T4" s="390" t="s">
        <v>367</v>
      </c>
      <c r="U4" s="583" t="s">
        <v>91</v>
      </c>
      <c r="V4" s="402" t="s">
        <v>355</v>
      </c>
      <c r="W4" s="404" t="s">
        <v>92</v>
      </c>
      <c r="X4" s="404" t="s">
        <v>92</v>
      </c>
      <c r="Y4" s="404" t="s">
        <v>92</v>
      </c>
      <c r="Z4" s="404" t="s">
        <v>92</v>
      </c>
      <c r="AA4" s="404" t="s">
        <v>74</v>
      </c>
      <c r="AB4" s="402" t="s">
        <v>368</v>
      </c>
      <c r="AC4" s="404" t="s">
        <v>92</v>
      </c>
      <c r="AD4" s="402" t="s">
        <v>369</v>
      </c>
      <c r="AE4" s="404" t="s">
        <v>92</v>
      </c>
      <c r="AF4" s="404" t="s">
        <v>92</v>
      </c>
      <c r="AG4" s="404" t="s">
        <v>92</v>
      </c>
      <c r="AH4" s="472" t="s">
        <v>92</v>
      </c>
      <c r="AI4" s="402" t="s">
        <v>370</v>
      </c>
      <c r="AJ4" s="390" t="s">
        <v>371</v>
      </c>
      <c r="AK4" s="588" t="s">
        <v>98</v>
      </c>
      <c r="AL4" s="588" t="s">
        <v>99</v>
      </c>
    </row>
    <row r="5" spans="1:38" ht="345" x14ac:dyDescent="0.3">
      <c r="A5" s="584"/>
      <c r="B5" s="586"/>
      <c r="C5" s="587"/>
      <c r="D5" s="101" t="s">
        <v>372</v>
      </c>
      <c r="E5" s="474"/>
      <c r="F5" s="476"/>
      <c r="G5" s="474"/>
      <c r="H5" s="480"/>
      <c r="I5" s="102" t="s">
        <v>373</v>
      </c>
      <c r="J5" s="49" t="s">
        <v>374</v>
      </c>
      <c r="K5" s="49" t="s">
        <v>362</v>
      </c>
      <c r="L5" s="103" t="s">
        <v>375</v>
      </c>
      <c r="M5" s="10" t="s">
        <v>84</v>
      </c>
      <c r="N5" s="104" t="s">
        <v>376</v>
      </c>
      <c r="O5" s="36">
        <v>1</v>
      </c>
      <c r="P5" s="10" t="s">
        <v>86</v>
      </c>
      <c r="Q5" s="402"/>
      <c r="R5" s="390"/>
      <c r="S5" s="402"/>
      <c r="T5" s="390"/>
      <c r="U5" s="583"/>
      <c r="V5" s="402"/>
      <c r="W5" s="404"/>
      <c r="X5" s="404"/>
      <c r="Y5" s="404"/>
      <c r="Z5" s="404"/>
      <c r="AA5" s="404"/>
      <c r="AB5" s="403"/>
      <c r="AC5" s="404"/>
      <c r="AD5" s="402"/>
      <c r="AE5" s="404"/>
      <c r="AF5" s="404"/>
      <c r="AG5" s="404"/>
      <c r="AH5" s="472"/>
      <c r="AI5" s="402"/>
      <c r="AJ5" s="416"/>
      <c r="AK5" s="589"/>
      <c r="AL5" s="589"/>
    </row>
    <row r="6" spans="1:38" ht="66.599999999999994" thickBot="1" x14ac:dyDescent="0.35">
      <c r="A6" s="585"/>
      <c r="B6" s="477"/>
      <c r="C6" s="473"/>
      <c r="D6" s="105"/>
      <c r="E6" s="474"/>
      <c r="F6" s="476"/>
      <c r="G6" s="474"/>
      <c r="H6" s="106" t="s">
        <v>24</v>
      </c>
      <c r="I6" s="107" t="s">
        <v>377</v>
      </c>
      <c r="J6" s="49" t="s">
        <v>378</v>
      </c>
      <c r="K6" s="49" t="s">
        <v>362</v>
      </c>
      <c r="L6" s="103" t="s">
        <v>379</v>
      </c>
      <c r="M6" s="10" t="s">
        <v>84</v>
      </c>
      <c r="N6" s="18" t="s">
        <v>108</v>
      </c>
      <c r="O6" s="36">
        <v>0</v>
      </c>
      <c r="P6" s="18" t="s">
        <v>109</v>
      </c>
      <c r="Q6" s="402"/>
      <c r="R6" s="390"/>
      <c r="S6" s="402"/>
      <c r="T6" s="390"/>
      <c r="U6" s="583"/>
      <c r="V6" s="402"/>
      <c r="W6" s="404"/>
      <c r="X6" s="404"/>
      <c r="Y6" s="404"/>
      <c r="Z6" s="404"/>
      <c r="AA6" s="404"/>
      <c r="AB6" s="403"/>
      <c r="AC6" s="404"/>
      <c r="AD6" s="402"/>
      <c r="AE6" s="404"/>
      <c r="AF6" s="404"/>
      <c r="AG6" s="404"/>
      <c r="AH6" s="472"/>
      <c r="AI6" s="402"/>
      <c r="AJ6" s="416"/>
      <c r="AK6" s="590"/>
      <c r="AL6" s="590"/>
    </row>
  </sheetData>
  <mergeCells count="49">
    <mergeCell ref="AH4:AH6"/>
    <mergeCell ref="AI4:AI6"/>
    <mergeCell ref="AJ4:AJ6"/>
    <mergeCell ref="AK4:AK6"/>
    <mergeCell ref="AL4:AL6"/>
    <mergeCell ref="AG4:AG6"/>
    <mergeCell ref="V4:V6"/>
    <mergeCell ref="W4:W6"/>
    <mergeCell ref="X4:X6"/>
    <mergeCell ref="Y4:Y6"/>
    <mergeCell ref="Z4:Z6"/>
    <mergeCell ref="AA4:AA6"/>
    <mergeCell ref="AB4:AB6"/>
    <mergeCell ref="AC4:AC6"/>
    <mergeCell ref="AD4:AD6"/>
    <mergeCell ref="AE4:AE6"/>
    <mergeCell ref="AF4:AF6"/>
    <mergeCell ref="U4:U6"/>
    <mergeCell ref="A4:A6"/>
    <mergeCell ref="B4:B6"/>
    <mergeCell ref="C4:C6"/>
    <mergeCell ref="E4:E6"/>
    <mergeCell ref="F4:F6"/>
    <mergeCell ref="G4:G6"/>
    <mergeCell ref="H4:H5"/>
    <mergeCell ref="Q4:Q6"/>
    <mergeCell ref="R4:R6"/>
    <mergeCell ref="S4:S6"/>
    <mergeCell ref="T4:T6"/>
    <mergeCell ref="M1:M3"/>
    <mergeCell ref="N1:P2"/>
    <mergeCell ref="Q1:U2"/>
    <mergeCell ref="V1:AB1"/>
    <mergeCell ref="AC1:AL2"/>
    <mergeCell ref="V2:Z2"/>
    <mergeCell ref="AA2:AA3"/>
    <mergeCell ref="AB2:AB3"/>
    <mergeCell ref="L1:L3"/>
    <mergeCell ref="A1:A3"/>
    <mergeCell ref="B1:B3"/>
    <mergeCell ref="C1:C3"/>
    <mergeCell ref="D1:D3"/>
    <mergeCell ref="E1:E3"/>
    <mergeCell ref="F1:F3"/>
    <mergeCell ref="G1:G3"/>
    <mergeCell ref="H1:H3"/>
    <mergeCell ref="I1:I3"/>
    <mergeCell ref="J1:J3"/>
    <mergeCell ref="K1:K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'C:\Users\CAMILA\Desktop\CONTROL INTERNO\MAPA DE CORRUPCION- ENERO -2023\DESARROLLO ECONOMICO\[MAPA RIESGO DESARROLLO ECONOMICO.xlsx]NO'!#REF!</xm:f>
          </x14:formula1>
          <xm:sqref>H4:H6</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8"/>
  <sheetViews>
    <sheetView zoomScale="69" zoomScaleNormal="69" workbookViewId="0">
      <selection sqref="A1:A3"/>
    </sheetView>
  </sheetViews>
  <sheetFormatPr baseColWidth="10" defaultRowHeight="14.4" x14ac:dyDescent="0.3"/>
  <cols>
    <col min="1" max="1" width="33.88671875" customWidth="1"/>
    <col min="2" max="2" width="29.88671875" customWidth="1"/>
    <col min="4" max="4" width="35.33203125" customWidth="1"/>
    <col min="9" max="9" width="53" customWidth="1"/>
    <col min="10" max="10" width="72.44140625" customWidth="1"/>
    <col min="11" max="11" width="26.88671875" customWidth="1"/>
    <col min="12" max="12" width="18.109375" customWidth="1"/>
    <col min="13" max="13" width="25.6640625" customWidth="1"/>
    <col min="14" max="14" width="40.44140625" customWidth="1"/>
    <col min="15" max="15" width="77.5546875" customWidth="1"/>
    <col min="16" max="16" width="94.5546875" customWidth="1"/>
    <col min="17" max="17" width="49.5546875" customWidth="1"/>
    <col min="18" max="18" width="39.5546875" customWidth="1"/>
    <col min="19" max="19" width="49.109375" customWidth="1"/>
    <col min="21" max="21" width="37.44140625" customWidth="1"/>
    <col min="23" max="23" width="55.109375" customWidth="1"/>
    <col min="29" max="29" width="60.33203125" customWidth="1"/>
    <col min="32" max="32" width="26.88671875" customWidth="1"/>
    <col min="33" max="33" width="21.88671875" customWidth="1"/>
    <col min="34" max="34" width="25.44140625" customWidth="1"/>
    <col min="35" max="35" width="34" customWidth="1"/>
    <col min="36" max="36" width="26.6640625" customWidth="1"/>
    <col min="37" max="37" width="42.44140625" customWidth="1"/>
    <col min="38" max="38" width="70.6640625" customWidth="1"/>
    <col min="39" max="39" width="48.33203125" customWidth="1"/>
  </cols>
  <sheetData>
    <row r="1" spans="1:38" ht="15.6" x14ac:dyDescent="0.3">
      <c r="A1" s="755" t="s">
        <v>29</v>
      </c>
      <c r="B1" s="755" t="s">
        <v>30</v>
      </c>
      <c r="C1" s="755" t="s">
        <v>31</v>
      </c>
      <c r="D1" s="755" t="s">
        <v>32</v>
      </c>
      <c r="E1" s="755" t="s">
        <v>33</v>
      </c>
      <c r="F1" s="755" t="s">
        <v>34</v>
      </c>
      <c r="G1" s="755" t="s">
        <v>35</v>
      </c>
      <c r="H1" s="755" t="s">
        <v>36</v>
      </c>
      <c r="I1" s="755" t="s">
        <v>37</v>
      </c>
      <c r="J1" s="755" t="s">
        <v>38</v>
      </c>
      <c r="K1" s="755" t="s">
        <v>39</v>
      </c>
      <c r="L1" s="755" t="s">
        <v>40</v>
      </c>
      <c r="M1" s="755" t="s">
        <v>41</v>
      </c>
      <c r="N1" s="481" t="s">
        <v>42</v>
      </c>
      <c r="O1" s="481"/>
      <c r="P1" s="481"/>
      <c r="Q1" s="481" t="s">
        <v>43</v>
      </c>
      <c r="R1" s="481"/>
      <c r="S1" s="481"/>
      <c r="T1" s="481"/>
      <c r="U1" s="481"/>
      <c r="V1" s="481" t="s">
        <v>44</v>
      </c>
      <c r="W1" s="481"/>
      <c r="X1" s="481"/>
      <c r="Y1" s="481"/>
      <c r="Z1" s="481"/>
      <c r="AA1" s="481"/>
      <c r="AB1" s="481"/>
      <c r="AC1" s="481" t="s">
        <v>45</v>
      </c>
      <c r="AD1" s="481"/>
      <c r="AE1" s="481"/>
      <c r="AF1" s="481"/>
      <c r="AG1" s="481"/>
      <c r="AH1" s="481"/>
      <c r="AI1" s="481"/>
      <c r="AJ1" s="481"/>
      <c r="AK1" s="481"/>
      <c r="AL1" s="481"/>
    </row>
    <row r="2" spans="1:38" ht="15.6" x14ac:dyDescent="0.3">
      <c r="A2" s="755"/>
      <c r="B2" s="755"/>
      <c r="C2" s="755"/>
      <c r="D2" s="755"/>
      <c r="E2" s="755"/>
      <c r="F2" s="755"/>
      <c r="G2" s="755"/>
      <c r="H2" s="755"/>
      <c r="I2" s="755"/>
      <c r="J2" s="755"/>
      <c r="K2" s="755"/>
      <c r="L2" s="755"/>
      <c r="M2" s="755"/>
      <c r="N2" s="481"/>
      <c r="O2" s="481"/>
      <c r="P2" s="481"/>
      <c r="Q2" s="481"/>
      <c r="R2" s="481"/>
      <c r="S2" s="481"/>
      <c r="T2" s="481"/>
      <c r="U2" s="481"/>
      <c r="V2" s="481" t="s">
        <v>46</v>
      </c>
      <c r="W2" s="481"/>
      <c r="X2" s="481"/>
      <c r="Y2" s="481"/>
      <c r="Z2" s="481"/>
      <c r="AA2" s="481" t="s">
        <v>47</v>
      </c>
      <c r="AB2" s="481" t="s">
        <v>48</v>
      </c>
      <c r="AC2" s="481"/>
      <c r="AD2" s="481"/>
      <c r="AE2" s="481"/>
      <c r="AF2" s="481"/>
      <c r="AG2" s="481"/>
      <c r="AH2" s="481"/>
      <c r="AI2" s="481"/>
      <c r="AJ2" s="481"/>
      <c r="AK2" s="481"/>
      <c r="AL2" s="481"/>
    </row>
    <row r="3" spans="1:38" ht="120.6" customHeight="1" x14ac:dyDescent="0.3">
      <c r="A3" s="756"/>
      <c r="B3" s="756"/>
      <c r="C3" s="756"/>
      <c r="D3" s="756"/>
      <c r="E3" s="756"/>
      <c r="F3" s="756"/>
      <c r="G3" s="756"/>
      <c r="H3" s="756"/>
      <c r="I3" s="756"/>
      <c r="J3" s="756"/>
      <c r="K3" s="756"/>
      <c r="L3" s="756"/>
      <c r="M3" s="756"/>
      <c r="N3" s="144" t="s">
        <v>49</v>
      </c>
      <c r="O3" s="144" t="s">
        <v>50</v>
      </c>
      <c r="P3" s="144" t="s">
        <v>51</v>
      </c>
      <c r="Q3" s="144" t="s">
        <v>52</v>
      </c>
      <c r="R3" s="757" t="s">
        <v>839</v>
      </c>
      <c r="S3" s="144" t="s">
        <v>54</v>
      </c>
      <c r="T3" s="144" t="s">
        <v>55</v>
      </c>
      <c r="U3" s="144" t="s">
        <v>56</v>
      </c>
      <c r="V3" s="144" t="s">
        <v>57</v>
      </c>
      <c r="W3" s="144" t="s">
        <v>58</v>
      </c>
      <c r="X3" s="144" t="s">
        <v>59</v>
      </c>
      <c r="Y3" s="144" t="s">
        <v>60</v>
      </c>
      <c r="Z3" s="144" t="s">
        <v>61</v>
      </c>
      <c r="AA3" s="482"/>
      <c r="AB3" s="482"/>
      <c r="AC3" s="144" t="s">
        <v>62</v>
      </c>
      <c r="AD3" s="144" t="s">
        <v>63</v>
      </c>
      <c r="AE3" s="144" t="s">
        <v>64</v>
      </c>
      <c r="AF3" s="144" t="s">
        <v>65</v>
      </c>
      <c r="AG3" s="144" t="s">
        <v>66</v>
      </c>
      <c r="AH3" s="144" t="s">
        <v>67</v>
      </c>
      <c r="AI3" s="144" t="s">
        <v>68</v>
      </c>
      <c r="AJ3" s="144" t="s">
        <v>69</v>
      </c>
      <c r="AK3" s="144" t="s">
        <v>70</v>
      </c>
      <c r="AL3" s="144" t="s">
        <v>71</v>
      </c>
    </row>
    <row r="4" spans="1:38" ht="264" x14ac:dyDescent="0.3">
      <c r="A4" s="758" t="s">
        <v>840</v>
      </c>
      <c r="B4" s="759" t="s">
        <v>841</v>
      </c>
      <c r="C4" s="404" t="str">
        <f>'[9]IDENTIFICACION DE RIESGOS'!J13</f>
        <v>CORRUPCION</v>
      </c>
      <c r="D4" s="760" t="str">
        <f>[9]DESCRIPCION!D13</f>
        <v xml:space="preserve">Fallas en la cultura de la probidad </v>
      </c>
      <c r="E4" s="474" t="str">
        <f>'[9]VALORACIÓN RIESGOS RESIDUAL'!E35:G35</f>
        <v>Rara vez</v>
      </c>
      <c r="F4" s="476" t="str">
        <f>'[9]VALORACIÓN RIESGOS RESIDUAL'!J35</f>
        <v>Catastrófico</v>
      </c>
      <c r="G4" s="474" t="str">
        <f>'[9]VALORACIÓN RIESGOS RESIDUAL'!K32</f>
        <v>ALTA</v>
      </c>
      <c r="H4" s="761" t="s">
        <v>79</v>
      </c>
      <c r="I4" s="125" t="s">
        <v>842</v>
      </c>
      <c r="J4" s="49" t="s">
        <v>843</v>
      </c>
      <c r="K4" s="49" t="s">
        <v>844</v>
      </c>
      <c r="L4" s="126" t="s">
        <v>845</v>
      </c>
      <c r="M4" s="762" t="s">
        <v>846</v>
      </c>
      <c r="N4" s="763" t="s">
        <v>847</v>
      </c>
      <c r="O4" s="764">
        <v>0.5</v>
      </c>
      <c r="P4" s="402" t="s">
        <v>848</v>
      </c>
      <c r="Q4" s="402" t="s">
        <v>849</v>
      </c>
      <c r="R4" s="402" t="s">
        <v>850</v>
      </c>
      <c r="S4" s="402" t="s">
        <v>89</v>
      </c>
      <c r="T4" s="390" t="s">
        <v>851</v>
      </c>
      <c r="U4" s="404" t="s">
        <v>91</v>
      </c>
      <c r="V4" s="402" t="s">
        <v>841</v>
      </c>
      <c r="W4" s="404" t="s">
        <v>92</v>
      </c>
      <c r="X4" s="404" t="s">
        <v>92</v>
      </c>
      <c r="Y4" s="404" t="s">
        <v>92</v>
      </c>
      <c r="Z4" s="404" t="s">
        <v>92</v>
      </c>
      <c r="AA4" s="404" t="s">
        <v>74</v>
      </c>
      <c r="AB4" s="402" t="s">
        <v>95</v>
      </c>
      <c r="AC4" s="404" t="s">
        <v>92</v>
      </c>
      <c r="AD4" s="404" t="s">
        <v>852</v>
      </c>
      <c r="AE4" s="404" t="s">
        <v>92</v>
      </c>
      <c r="AF4" s="404" t="s">
        <v>92</v>
      </c>
      <c r="AG4" s="404" t="s">
        <v>92</v>
      </c>
      <c r="AH4" s="472" t="s">
        <v>853</v>
      </c>
      <c r="AI4" s="402" t="s">
        <v>298</v>
      </c>
      <c r="AJ4" s="390" t="s">
        <v>854</v>
      </c>
      <c r="AK4" s="390" t="s">
        <v>855</v>
      </c>
      <c r="AL4" s="390" t="s">
        <v>856</v>
      </c>
    </row>
    <row r="5" spans="1:38" ht="303.60000000000002" x14ac:dyDescent="0.3">
      <c r="A5" s="758"/>
      <c r="B5" s="759"/>
      <c r="C5" s="404"/>
      <c r="D5" s="765" t="str">
        <f>[9]DESCRIPCION!D14</f>
        <v>Actores de presión en el tema regulado por el trámite que puedan incidir en las decisiones institucionales</v>
      </c>
      <c r="E5" s="474"/>
      <c r="F5" s="476"/>
      <c r="G5" s="474"/>
      <c r="H5" s="761"/>
      <c r="I5" s="138" t="s">
        <v>857</v>
      </c>
      <c r="J5" s="49" t="s">
        <v>858</v>
      </c>
      <c r="K5" s="49" t="s">
        <v>844</v>
      </c>
      <c r="L5" s="126" t="s">
        <v>845</v>
      </c>
      <c r="M5" s="762" t="s">
        <v>859</v>
      </c>
      <c r="N5" s="143" t="s">
        <v>860</v>
      </c>
      <c r="O5" s="587"/>
      <c r="P5" s="402"/>
      <c r="Q5" s="402"/>
      <c r="R5" s="402"/>
      <c r="S5" s="402"/>
      <c r="T5" s="390"/>
      <c r="U5" s="404"/>
      <c r="V5" s="402"/>
      <c r="W5" s="404"/>
      <c r="X5" s="404"/>
      <c r="Y5" s="404"/>
      <c r="Z5" s="404"/>
      <c r="AA5" s="404"/>
      <c r="AB5" s="402"/>
      <c r="AC5" s="404"/>
      <c r="AD5" s="404"/>
      <c r="AE5" s="404"/>
      <c r="AF5" s="404"/>
      <c r="AG5" s="404"/>
      <c r="AH5" s="472"/>
      <c r="AI5" s="402"/>
      <c r="AJ5" s="390"/>
      <c r="AK5" s="390"/>
      <c r="AL5" s="390"/>
    </row>
    <row r="6" spans="1:38" ht="237.6" x14ac:dyDescent="0.3">
      <c r="A6" s="758"/>
      <c r="B6" s="759"/>
      <c r="C6" s="404"/>
      <c r="D6" s="765"/>
      <c r="E6" s="474"/>
      <c r="F6" s="476"/>
      <c r="G6" s="474"/>
      <c r="H6" s="761"/>
      <c r="I6" s="138" t="s">
        <v>861</v>
      </c>
      <c r="J6" s="49" t="s">
        <v>858</v>
      </c>
      <c r="K6" s="49" t="s">
        <v>844</v>
      </c>
      <c r="L6" s="126" t="s">
        <v>845</v>
      </c>
      <c r="M6" s="762" t="s">
        <v>862</v>
      </c>
      <c r="N6" s="143" t="s">
        <v>863</v>
      </c>
      <c r="O6" s="473"/>
      <c r="P6" s="402"/>
      <c r="Q6" s="402"/>
      <c r="R6" s="402"/>
      <c r="S6" s="402"/>
      <c r="T6" s="390"/>
      <c r="U6" s="404"/>
      <c r="V6" s="402"/>
      <c r="W6" s="404"/>
      <c r="X6" s="404"/>
      <c r="Y6" s="404"/>
      <c r="Z6" s="404"/>
      <c r="AA6" s="404"/>
      <c r="AB6" s="402"/>
      <c r="AC6" s="404"/>
      <c r="AD6" s="404"/>
      <c r="AE6" s="404"/>
      <c r="AF6" s="404"/>
      <c r="AG6" s="404"/>
      <c r="AH6" s="472"/>
      <c r="AI6" s="402"/>
      <c r="AJ6" s="390"/>
      <c r="AK6" s="390"/>
      <c r="AL6" s="390"/>
    </row>
    <row r="7" spans="1:38" ht="66" x14ac:dyDescent="0.3">
      <c r="A7" s="758"/>
      <c r="B7" s="759"/>
      <c r="C7" s="404"/>
      <c r="D7" s="765"/>
      <c r="E7" s="474"/>
      <c r="F7" s="476"/>
      <c r="G7" s="474"/>
      <c r="H7" s="761"/>
      <c r="I7" s="138" t="s">
        <v>864</v>
      </c>
      <c r="J7" s="49" t="s">
        <v>858</v>
      </c>
      <c r="K7" s="49" t="s">
        <v>844</v>
      </c>
      <c r="L7" s="126" t="s">
        <v>845</v>
      </c>
      <c r="M7" s="762" t="s">
        <v>865</v>
      </c>
      <c r="N7" s="143" t="s">
        <v>866</v>
      </c>
      <c r="O7" s="115"/>
      <c r="P7" s="402"/>
      <c r="Q7" s="402"/>
      <c r="R7" s="402"/>
      <c r="S7" s="402"/>
      <c r="T7" s="390"/>
      <c r="U7" s="404"/>
      <c r="V7" s="402"/>
      <c r="W7" s="404"/>
      <c r="X7" s="404"/>
      <c r="Y7" s="404"/>
      <c r="Z7" s="404"/>
      <c r="AA7" s="404"/>
      <c r="AB7" s="402"/>
      <c r="AC7" s="404"/>
      <c r="AD7" s="404"/>
      <c r="AE7" s="404"/>
      <c r="AF7" s="404"/>
      <c r="AG7" s="404"/>
      <c r="AH7" s="472"/>
      <c r="AI7" s="402"/>
      <c r="AJ7" s="390"/>
      <c r="AK7" s="390"/>
      <c r="AL7" s="390"/>
    </row>
    <row r="8" spans="1:38" ht="52.8" x14ac:dyDescent="0.3">
      <c r="A8" s="758"/>
      <c r="B8" s="759"/>
      <c r="C8" s="404"/>
      <c r="D8" s="765"/>
      <c r="E8" s="474"/>
      <c r="F8" s="476"/>
      <c r="G8" s="474"/>
      <c r="H8" s="127" t="s">
        <v>24</v>
      </c>
      <c r="I8" s="107" t="s">
        <v>377</v>
      </c>
      <c r="J8" s="49" t="s">
        <v>378</v>
      </c>
      <c r="K8" s="49" t="s">
        <v>844</v>
      </c>
      <c r="L8" s="126" t="s">
        <v>379</v>
      </c>
      <c r="M8" s="762" t="s">
        <v>867</v>
      </c>
      <c r="N8" s="766"/>
      <c r="O8" s="766"/>
      <c r="P8" s="402"/>
      <c r="Q8" s="402"/>
      <c r="R8" s="402"/>
      <c r="S8" s="402"/>
      <c r="T8" s="390"/>
      <c r="U8" s="404"/>
      <c r="V8" s="402"/>
      <c r="W8" s="404"/>
      <c r="X8" s="404"/>
      <c r="Y8" s="404"/>
      <c r="Z8" s="404"/>
      <c r="AA8" s="404"/>
      <c r="AB8" s="402"/>
      <c r="AC8" s="404"/>
      <c r="AD8" s="404"/>
      <c r="AE8" s="404"/>
      <c r="AF8" s="404"/>
      <c r="AG8" s="404"/>
      <c r="AH8" s="472"/>
      <c r="AI8" s="402"/>
      <c r="AJ8" s="390"/>
      <c r="AK8" s="390"/>
      <c r="AL8" s="390"/>
    </row>
  </sheetData>
  <mergeCells count="52">
    <mergeCell ref="AL4:AL8"/>
    <mergeCell ref="D5:D8"/>
    <mergeCell ref="AF4:AF8"/>
    <mergeCell ref="AG4:AG8"/>
    <mergeCell ref="AH4:AH8"/>
    <mergeCell ref="AI4:AI8"/>
    <mergeCell ref="AJ4:AJ8"/>
    <mergeCell ref="AK4:AK8"/>
    <mergeCell ref="Z4:Z8"/>
    <mergeCell ref="AA4:AA8"/>
    <mergeCell ref="AB4:AB8"/>
    <mergeCell ref="AC4:AC8"/>
    <mergeCell ref="AD4:AD8"/>
    <mergeCell ref="AE4:AE8"/>
    <mergeCell ref="T4:T8"/>
    <mergeCell ref="U4:U8"/>
    <mergeCell ref="V4:V8"/>
    <mergeCell ref="W4:W8"/>
    <mergeCell ref="X4:X8"/>
    <mergeCell ref="Y4:Y8"/>
    <mergeCell ref="H4:H7"/>
    <mergeCell ref="O4:O6"/>
    <mergeCell ref="P4:P8"/>
    <mergeCell ref="Q4:Q8"/>
    <mergeCell ref="R4:R8"/>
    <mergeCell ref="S4:S8"/>
    <mergeCell ref="A4:A8"/>
    <mergeCell ref="B4:B8"/>
    <mergeCell ref="C4:C8"/>
    <mergeCell ref="E4:E8"/>
    <mergeCell ref="F4:F8"/>
    <mergeCell ref="G4:G8"/>
    <mergeCell ref="M1:M3"/>
    <mergeCell ref="N1:P2"/>
    <mergeCell ref="Q1:U2"/>
    <mergeCell ref="V1:AB1"/>
    <mergeCell ref="AC1:AL2"/>
    <mergeCell ref="V2:Z2"/>
    <mergeCell ref="AA2:AA3"/>
    <mergeCell ref="AB2:AB3"/>
    <mergeCell ref="G1:G3"/>
    <mergeCell ref="H1:H3"/>
    <mergeCell ref="I1:I3"/>
    <mergeCell ref="J1:J3"/>
    <mergeCell ref="K1:K3"/>
    <mergeCell ref="L1:L3"/>
    <mergeCell ref="A1:A3"/>
    <mergeCell ref="B1:B3"/>
    <mergeCell ref="C1:C3"/>
    <mergeCell ref="D1:D3"/>
    <mergeCell ref="E1:E3"/>
    <mergeCell ref="F1:F3"/>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'C:\Users\CAMILA\Desktop\CONTROL INTERNO\MAPA-CORRUPCION-GESTION-2022\DESARROLLO ECONOMICO\[Monitoreo RIESGO DE CORRUPCION-DESARROLLO ECONOMICO.xlsx]NO'!#REF!</xm:f>
          </x14:formula1>
          <xm:sqref>H8</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68" zoomScaleNormal="68" workbookViewId="0">
      <selection sqref="A1:A3"/>
    </sheetView>
  </sheetViews>
  <sheetFormatPr baseColWidth="10" defaultRowHeight="14.4" x14ac:dyDescent="0.3"/>
  <cols>
    <col min="1" max="1" width="42.5546875" customWidth="1"/>
    <col min="2" max="2" width="36.6640625" customWidth="1"/>
    <col min="3" max="3" width="26.33203125" customWidth="1"/>
    <col min="4" max="4" width="33" customWidth="1"/>
    <col min="5" max="5" width="33.6640625" customWidth="1"/>
    <col min="9" max="9" width="33.44140625" customWidth="1"/>
    <col min="13" max="13" width="11.44140625" customWidth="1"/>
    <col min="14" max="15" width="37.6640625" customWidth="1"/>
    <col min="16" max="16" width="38" customWidth="1"/>
    <col min="17" max="17" width="44.33203125" customWidth="1"/>
    <col min="18" max="18" width="26.6640625" customWidth="1"/>
    <col min="19" max="19" width="24.6640625" customWidth="1"/>
    <col min="20" max="20" width="29.6640625" customWidth="1"/>
    <col min="27" max="27" width="37.6640625" customWidth="1"/>
    <col min="28" max="28" width="33.44140625" customWidth="1"/>
    <col min="33" max="33" width="30.33203125" customWidth="1"/>
    <col min="34" max="34" width="19.33203125" customWidth="1"/>
    <col min="35" max="35" width="65.33203125" customWidth="1"/>
    <col min="36" max="36" width="46.88671875" customWidth="1"/>
    <col min="37" max="37" width="43" customWidth="1"/>
    <col min="38" max="38" width="52.33203125" customWidth="1"/>
  </cols>
  <sheetData>
    <row r="1" spans="1:38" ht="15.6" x14ac:dyDescent="0.3">
      <c r="A1" s="350" t="s">
        <v>29</v>
      </c>
      <c r="B1" s="349" t="s">
        <v>30</v>
      </c>
      <c r="C1" s="349" t="s">
        <v>31</v>
      </c>
      <c r="D1" s="349" t="s">
        <v>32</v>
      </c>
      <c r="E1" s="352" t="s">
        <v>33</v>
      </c>
      <c r="F1" s="352" t="s">
        <v>34</v>
      </c>
      <c r="G1" s="352" t="s">
        <v>35</v>
      </c>
      <c r="H1" s="352" t="s">
        <v>36</v>
      </c>
      <c r="I1" s="352" t="s">
        <v>37</v>
      </c>
      <c r="J1" s="349" t="s">
        <v>38</v>
      </c>
      <c r="K1" s="349" t="s">
        <v>39</v>
      </c>
      <c r="L1" s="349" t="s">
        <v>40</v>
      </c>
      <c r="M1" s="349" t="s">
        <v>41</v>
      </c>
      <c r="N1" s="353" t="s">
        <v>42</v>
      </c>
      <c r="O1" s="353"/>
      <c r="P1" s="353"/>
      <c r="Q1" s="353" t="s">
        <v>43</v>
      </c>
      <c r="R1" s="353"/>
      <c r="S1" s="353"/>
      <c r="T1" s="353"/>
      <c r="U1" s="353"/>
      <c r="V1" s="353" t="s">
        <v>44</v>
      </c>
      <c r="W1" s="353"/>
      <c r="X1" s="353"/>
      <c r="Y1" s="353"/>
      <c r="Z1" s="353"/>
      <c r="AA1" s="353"/>
      <c r="AB1" s="353"/>
      <c r="AC1" s="353" t="s">
        <v>45</v>
      </c>
      <c r="AD1" s="353"/>
      <c r="AE1" s="353"/>
      <c r="AF1" s="353"/>
      <c r="AG1" s="353"/>
      <c r="AH1" s="353"/>
      <c r="AI1" s="353"/>
      <c r="AJ1" s="353"/>
      <c r="AK1" s="353"/>
      <c r="AL1" s="353"/>
    </row>
    <row r="2" spans="1:38" ht="15.6" x14ac:dyDescent="0.3">
      <c r="A2" s="350"/>
      <c r="B2" s="349"/>
      <c r="C2" s="349"/>
      <c r="D2" s="349"/>
      <c r="E2" s="352"/>
      <c r="F2" s="352"/>
      <c r="G2" s="352"/>
      <c r="H2" s="352"/>
      <c r="I2" s="352"/>
      <c r="J2" s="349"/>
      <c r="K2" s="349"/>
      <c r="L2" s="349"/>
      <c r="M2" s="349"/>
      <c r="N2" s="353"/>
      <c r="O2" s="353"/>
      <c r="P2" s="353"/>
      <c r="Q2" s="353"/>
      <c r="R2" s="353"/>
      <c r="S2" s="353"/>
      <c r="T2" s="353"/>
      <c r="U2" s="353"/>
      <c r="V2" s="353" t="s">
        <v>46</v>
      </c>
      <c r="W2" s="353"/>
      <c r="X2" s="353"/>
      <c r="Y2" s="353"/>
      <c r="Z2" s="353"/>
      <c r="AA2" s="353" t="s">
        <v>47</v>
      </c>
      <c r="AB2" s="353" t="s">
        <v>48</v>
      </c>
      <c r="AC2" s="353"/>
      <c r="AD2" s="353"/>
      <c r="AE2" s="353"/>
      <c r="AF2" s="353"/>
      <c r="AG2" s="353"/>
      <c r="AH2" s="353"/>
      <c r="AI2" s="353"/>
      <c r="AJ2" s="353"/>
      <c r="AK2" s="353"/>
      <c r="AL2" s="353"/>
    </row>
    <row r="3" spans="1:38" ht="171.6" customHeight="1" x14ac:dyDescent="0.3">
      <c r="A3" s="350"/>
      <c r="B3" s="465"/>
      <c r="C3" s="465"/>
      <c r="D3" s="465"/>
      <c r="E3" s="466"/>
      <c r="F3" s="466"/>
      <c r="G3" s="466"/>
      <c r="H3" s="466"/>
      <c r="I3" s="466"/>
      <c r="J3" s="465"/>
      <c r="K3" s="465"/>
      <c r="L3" s="465"/>
      <c r="M3" s="465"/>
      <c r="N3" s="32" t="s">
        <v>49</v>
      </c>
      <c r="O3" s="32" t="s">
        <v>50</v>
      </c>
      <c r="P3" s="32" t="s">
        <v>51</v>
      </c>
      <c r="Q3" s="32" t="s">
        <v>52</v>
      </c>
      <c r="R3" s="33" t="s">
        <v>53</v>
      </c>
      <c r="S3" s="32" t="s">
        <v>54</v>
      </c>
      <c r="T3" s="32" t="s">
        <v>55</v>
      </c>
      <c r="U3" s="32" t="s">
        <v>56</v>
      </c>
      <c r="V3" s="32" t="s">
        <v>57</v>
      </c>
      <c r="W3" s="32" t="s">
        <v>58</v>
      </c>
      <c r="X3" s="32" t="s">
        <v>59</v>
      </c>
      <c r="Y3" s="32" t="s">
        <v>60</v>
      </c>
      <c r="Z3" s="32" t="s">
        <v>61</v>
      </c>
      <c r="AA3" s="354"/>
      <c r="AB3" s="354"/>
      <c r="AC3" s="32" t="s">
        <v>62</v>
      </c>
      <c r="AD3" s="32" t="s">
        <v>63</v>
      </c>
      <c r="AE3" s="32" t="s">
        <v>64</v>
      </c>
      <c r="AF3" s="32" t="s">
        <v>65</v>
      </c>
      <c r="AG3" s="32" t="s">
        <v>66</v>
      </c>
      <c r="AH3" s="32" t="s">
        <v>67</v>
      </c>
      <c r="AI3" s="32" t="s">
        <v>68</v>
      </c>
      <c r="AJ3" s="32" t="s">
        <v>69</v>
      </c>
      <c r="AK3" s="32" t="s">
        <v>70</v>
      </c>
      <c r="AL3" s="32" t="s">
        <v>71</v>
      </c>
    </row>
    <row r="4" spans="1:38" ht="285" x14ac:dyDescent="0.3">
      <c r="A4" s="359" t="s">
        <v>72</v>
      </c>
      <c r="B4" s="470" t="s">
        <v>73</v>
      </c>
      <c r="C4" s="471" t="s">
        <v>74</v>
      </c>
      <c r="D4" s="34" t="s">
        <v>75</v>
      </c>
      <c r="E4" s="471" t="s">
        <v>76</v>
      </c>
      <c r="F4" s="471" t="s">
        <v>77</v>
      </c>
      <c r="G4" s="471" t="s">
        <v>78</v>
      </c>
      <c r="H4" s="471" t="s">
        <v>79</v>
      </c>
      <c r="I4" s="10" t="s">
        <v>80</v>
      </c>
      <c r="J4" s="10" t="s">
        <v>81</v>
      </c>
      <c r="K4" s="591" t="s">
        <v>82</v>
      </c>
      <c r="L4" s="35" t="s">
        <v>83</v>
      </c>
      <c r="M4" s="10" t="s">
        <v>84</v>
      </c>
      <c r="N4" s="34" t="s">
        <v>85</v>
      </c>
      <c r="O4" s="36">
        <v>1</v>
      </c>
      <c r="P4" s="10" t="s">
        <v>86</v>
      </c>
      <c r="Q4" s="408" t="s">
        <v>87</v>
      </c>
      <c r="R4" s="34" t="s">
        <v>88</v>
      </c>
      <c r="S4" s="370" t="s">
        <v>89</v>
      </c>
      <c r="T4" s="370" t="s">
        <v>90</v>
      </c>
      <c r="U4" s="19" t="s">
        <v>91</v>
      </c>
      <c r="V4" s="356" t="s">
        <v>73</v>
      </c>
      <c r="W4" s="360" t="s">
        <v>92</v>
      </c>
      <c r="X4" s="360" t="s">
        <v>92</v>
      </c>
      <c r="Y4" s="360" t="s">
        <v>93</v>
      </c>
      <c r="Z4" s="471" t="s">
        <v>92</v>
      </c>
      <c r="AA4" s="471" t="s">
        <v>94</v>
      </c>
      <c r="AB4" s="470" t="s">
        <v>95</v>
      </c>
      <c r="AC4" s="471" t="s">
        <v>93</v>
      </c>
      <c r="AD4" s="360" t="s">
        <v>92</v>
      </c>
      <c r="AE4" s="360" t="s">
        <v>92</v>
      </c>
      <c r="AF4" s="360" t="s">
        <v>92</v>
      </c>
      <c r="AG4" s="360" t="s">
        <v>92</v>
      </c>
      <c r="AH4" s="360" t="s">
        <v>92</v>
      </c>
      <c r="AI4" s="408" t="s">
        <v>96</v>
      </c>
      <c r="AJ4" s="408" t="s">
        <v>97</v>
      </c>
      <c r="AK4" s="408" t="s">
        <v>98</v>
      </c>
      <c r="AL4" s="408" t="s">
        <v>99</v>
      </c>
    </row>
    <row r="5" spans="1:38" ht="285" x14ac:dyDescent="0.3">
      <c r="A5" s="359"/>
      <c r="B5" s="470"/>
      <c r="C5" s="471"/>
      <c r="D5" s="34" t="s">
        <v>100</v>
      </c>
      <c r="E5" s="471"/>
      <c r="F5" s="471"/>
      <c r="G5" s="471"/>
      <c r="H5" s="471"/>
      <c r="I5" s="10" t="s">
        <v>101</v>
      </c>
      <c r="J5" s="10" t="s">
        <v>102</v>
      </c>
      <c r="K5" s="591"/>
      <c r="L5" s="10" t="s">
        <v>103</v>
      </c>
      <c r="M5" s="10" t="s">
        <v>84</v>
      </c>
      <c r="N5" s="34" t="s">
        <v>104</v>
      </c>
      <c r="O5" s="36">
        <v>1</v>
      </c>
      <c r="P5" s="10" t="s">
        <v>86</v>
      </c>
      <c r="Q5" s="409"/>
      <c r="R5" s="34" t="s">
        <v>88</v>
      </c>
      <c r="S5" s="371"/>
      <c r="T5" s="371"/>
      <c r="U5" s="19" t="s">
        <v>91</v>
      </c>
      <c r="V5" s="357"/>
      <c r="W5" s="361"/>
      <c r="X5" s="361"/>
      <c r="Y5" s="361"/>
      <c r="Z5" s="471"/>
      <c r="AA5" s="471"/>
      <c r="AB5" s="470"/>
      <c r="AC5" s="471"/>
      <c r="AD5" s="361"/>
      <c r="AE5" s="361"/>
      <c r="AF5" s="361"/>
      <c r="AG5" s="361"/>
      <c r="AH5" s="361"/>
      <c r="AI5" s="409"/>
      <c r="AJ5" s="409"/>
      <c r="AK5" s="409"/>
      <c r="AL5" s="409"/>
    </row>
    <row r="6" spans="1:38" ht="15.6" x14ac:dyDescent="0.3">
      <c r="A6" s="359"/>
      <c r="B6" s="470"/>
      <c r="C6" s="471"/>
      <c r="D6" s="34">
        <v>0</v>
      </c>
      <c r="E6" s="471"/>
      <c r="F6" s="471"/>
      <c r="G6" s="471"/>
      <c r="H6" s="471"/>
      <c r="I6" s="37"/>
      <c r="J6" s="37"/>
      <c r="K6" s="591"/>
      <c r="L6" s="37"/>
      <c r="M6" s="37"/>
      <c r="N6" s="37"/>
      <c r="O6" s="37"/>
      <c r="P6" s="37"/>
      <c r="Q6" s="409"/>
      <c r="R6" s="37"/>
      <c r="S6" s="371"/>
      <c r="T6" s="371"/>
      <c r="U6" s="37"/>
      <c r="V6" s="357"/>
      <c r="W6" s="361"/>
      <c r="X6" s="361"/>
      <c r="Y6" s="361"/>
      <c r="Z6" s="471"/>
      <c r="AA6" s="471"/>
      <c r="AB6" s="470"/>
      <c r="AC6" s="471"/>
      <c r="AD6" s="361"/>
      <c r="AE6" s="361"/>
      <c r="AF6" s="361"/>
      <c r="AG6" s="361"/>
      <c r="AH6" s="361"/>
      <c r="AI6" s="409"/>
      <c r="AJ6" s="409"/>
      <c r="AK6" s="409"/>
      <c r="AL6" s="409"/>
    </row>
    <row r="7" spans="1:38" ht="180" x14ac:dyDescent="0.3">
      <c r="A7" s="359"/>
      <c r="B7" s="470"/>
      <c r="C7" s="471"/>
      <c r="D7" s="34">
        <v>0</v>
      </c>
      <c r="E7" s="471"/>
      <c r="F7" s="471"/>
      <c r="G7" s="471"/>
      <c r="H7" s="38" t="s">
        <v>24</v>
      </c>
      <c r="I7" s="39" t="s">
        <v>105</v>
      </c>
      <c r="J7" s="10" t="s">
        <v>106</v>
      </c>
      <c r="K7" s="591"/>
      <c r="L7" s="10" t="s">
        <v>107</v>
      </c>
      <c r="M7" s="10" t="s">
        <v>84</v>
      </c>
      <c r="N7" s="40" t="s">
        <v>108</v>
      </c>
      <c r="O7" s="36">
        <v>0</v>
      </c>
      <c r="P7" s="19" t="s">
        <v>109</v>
      </c>
      <c r="Q7" s="410"/>
      <c r="R7" s="37"/>
      <c r="S7" s="372"/>
      <c r="T7" s="372"/>
      <c r="U7" s="37"/>
      <c r="V7" s="358"/>
      <c r="W7" s="362"/>
      <c r="X7" s="362"/>
      <c r="Y7" s="362"/>
      <c r="Z7" s="471"/>
      <c r="AA7" s="471"/>
      <c r="AB7" s="470"/>
      <c r="AC7" s="471"/>
      <c r="AD7" s="362"/>
      <c r="AE7" s="362"/>
      <c r="AF7" s="362"/>
      <c r="AG7" s="362"/>
      <c r="AH7" s="362"/>
      <c r="AI7" s="410"/>
      <c r="AJ7" s="410"/>
      <c r="AK7" s="410"/>
      <c r="AL7" s="410"/>
    </row>
  </sheetData>
  <mergeCells count="48">
    <mergeCell ref="AA4:AA7"/>
    <mergeCell ref="AI4:AI7"/>
    <mergeCell ref="AJ4:AJ7"/>
    <mergeCell ref="AK4:AK7"/>
    <mergeCell ref="AL4:AL7"/>
    <mergeCell ref="AC4:AC7"/>
    <mergeCell ref="AD4:AD7"/>
    <mergeCell ref="AE4:AE7"/>
    <mergeCell ref="AF4:AF7"/>
    <mergeCell ref="AG4:AG7"/>
    <mergeCell ref="AH4:AH7"/>
    <mergeCell ref="A4:A7"/>
    <mergeCell ref="B4:B7"/>
    <mergeCell ref="C4:C7"/>
    <mergeCell ref="E4:E7"/>
    <mergeCell ref="F4:F7"/>
    <mergeCell ref="G4:G7"/>
    <mergeCell ref="M1:M3"/>
    <mergeCell ref="N1:P2"/>
    <mergeCell ref="Q1:U2"/>
    <mergeCell ref="V1:AB1"/>
    <mergeCell ref="AB4:AB7"/>
    <mergeCell ref="H4:H6"/>
    <mergeCell ref="K4:K7"/>
    <mergeCell ref="Q4:Q7"/>
    <mergeCell ref="S4:S7"/>
    <mergeCell ref="T4:T7"/>
    <mergeCell ref="V4:V7"/>
    <mergeCell ref="W4:W7"/>
    <mergeCell ref="X4:X7"/>
    <mergeCell ref="Y4:Y7"/>
    <mergeCell ref="Z4:Z7"/>
    <mergeCell ref="AC1:AL2"/>
    <mergeCell ref="V2:Z2"/>
    <mergeCell ref="AA2:AA3"/>
    <mergeCell ref="AB2:AB3"/>
    <mergeCell ref="G1:G3"/>
    <mergeCell ref="H1:H3"/>
    <mergeCell ref="I1:I3"/>
    <mergeCell ref="J1:J3"/>
    <mergeCell ref="K1:K3"/>
    <mergeCell ref="L1:L3"/>
    <mergeCell ref="F1:F3"/>
    <mergeCell ref="A1:A3"/>
    <mergeCell ref="B1:B3"/>
    <mergeCell ref="C1:C3"/>
    <mergeCell ref="D1:D3"/>
    <mergeCell ref="E1:E3"/>
  </mergeCells>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
  <sheetViews>
    <sheetView zoomScaleNormal="100" workbookViewId="0">
      <selection sqref="A1:A3"/>
    </sheetView>
  </sheetViews>
  <sheetFormatPr baseColWidth="10" defaultRowHeight="14.4" x14ac:dyDescent="0.3"/>
  <cols>
    <col min="1" max="1" width="38.5546875" customWidth="1"/>
    <col min="2" max="2" width="35.33203125" customWidth="1"/>
    <col min="3" max="3" width="49.5546875" customWidth="1"/>
    <col min="4" max="4" width="27.44140625" customWidth="1"/>
    <col min="8" max="8" width="65.33203125" customWidth="1"/>
    <col min="9" max="9" width="20.109375" customWidth="1"/>
    <col min="11" max="11" width="18.33203125" customWidth="1"/>
    <col min="13" max="13" width="19.5546875" customWidth="1"/>
    <col min="14" max="14" width="74.33203125" customWidth="1"/>
    <col min="15" max="15" width="77.5546875" customWidth="1"/>
    <col min="16" max="16" width="53.88671875" customWidth="1"/>
    <col min="17" max="17" width="33.88671875" customWidth="1"/>
    <col min="18" max="18" width="61" customWidth="1"/>
    <col min="19" max="19" width="58.109375" customWidth="1"/>
    <col min="21" max="21" width="42.44140625" customWidth="1"/>
    <col min="22" max="22" width="44.33203125" customWidth="1"/>
    <col min="27" max="27" width="51.44140625" customWidth="1"/>
    <col min="28" max="28" width="60" customWidth="1"/>
    <col min="37" max="37" width="56.109375" customWidth="1"/>
    <col min="38" max="38" width="64.33203125" customWidth="1"/>
  </cols>
  <sheetData>
    <row r="1" spans="1:38" s="30" customFormat="1" ht="73.2" customHeight="1" x14ac:dyDescent="0.25">
      <c r="A1" s="630" t="s">
        <v>29</v>
      </c>
      <c r="B1" s="616" t="s">
        <v>30</v>
      </c>
      <c r="C1" s="616" t="s">
        <v>31</v>
      </c>
      <c r="D1" s="616" t="s">
        <v>32</v>
      </c>
      <c r="E1" s="630" t="s">
        <v>33</v>
      </c>
      <c r="F1" s="630" t="s">
        <v>34</v>
      </c>
      <c r="G1" s="630" t="s">
        <v>35</v>
      </c>
      <c r="H1" s="630" t="s">
        <v>36</v>
      </c>
      <c r="I1" s="630" t="s">
        <v>37</v>
      </c>
      <c r="J1" s="616" t="s">
        <v>38</v>
      </c>
      <c r="K1" s="616" t="s">
        <v>39</v>
      </c>
      <c r="L1" s="616" t="s">
        <v>40</v>
      </c>
      <c r="M1" s="616" t="s">
        <v>41</v>
      </c>
      <c r="N1" s="452" t="s">
        <v>42</v>
      </c>
      <c r="O1" s="453"/>
      <c r="P1" s="454"/>
      <c r="Q1" s="619" t="s">
        <v>43</v>
      </c>
      <c r="R1" s="620"/>
      <c r="S1" s="620"/>
      <c r="T1" s="620"/>
      <c r="U1" s="621"/>
      <c r="V1" s="625" t="s">
        <v>44</v>
      </c>
      <c r="W1" s="626"/>
      <c r="X1" s="626"/>
      <c r="Y1" s="626"/>
      <c r="Z1" s="626"/>
      <c r="AA1" s="626"/>
      <c r="AB1" s="627"/>
      <c r="AC1" s="619" t="s">
        <v>45</v>
      </c>
      <c r="AD1" s="620"/>
      <c r="AE1" s="620"/>
      <c r="AF1" s="620"/>
      <c r="AG1" s="620"/>
      <c r="AH1" s="620"/>
      <c r="AI1" s="620"/>
      <c r="AJ1" s="620"/>
      <c r="AK1" s="620"/>
      <c r="AL1" s="621"/>
    </row>
    <row r="2" spans="1:38" s="30" customFormat="1" ht="73.2" customHeight="1" x14ac:dyDescent="0.25">
      <c r="A2" s="631"/>
      <c r="B2" s="617"/>
      <c r="C2" s="617"/>
      <c r="D2" s="617"/>
      <c r="E2" s="631"/>
      <c r="F2" s="631"/>
      <c r="G2" s="631"/>
      <c r="H2" s="631"/>
      <c r="I2" s="631"/>
      <c r="J2" s="617"/>
      <c r="K2" s="617"/>
      <c r="L2" s="617"/>
      <c r="M2" s="617"/>
      <c r="N2" s="455"/>
      <c r="O2" s="455"/>
      <c r="P2" s="456"/>
      <c r="Q2" s="622"/>
      <c r="R2" s="623"/>
      <c r="S2" s="623"/>
      <c r="T2" s="623"/>
      <c r="U2" s="624"/>
      <c r="V2" s="625" t="s">
        <v>46</v>
      </c>
      <c r="W2" s="626"/>
      <c r="X2" s="626"/>
      <c r="Y2" s="626"/>
      <c r="Z2" s="627"/>
      <c r="AA2" s="628" t="s">
        <v>47</v>
      </c>
      <c r="AB2" s="628" t="s">
        <v>48</v>
      </c>
      <c r="AC2" s="622"/>
      <c r="AD2" s="623"/>
      <c r="AE2" s="623"/>
      <c r="AF2" s="623"/>
      <c r="AG2" s="623"/>
      <c r="AH2" s="623"/>
      <c r="AI2" s="623"/>
      <c r="AJ2" s="623"/>
      <c r="AK2" s="623"/>
      <c r="AL2" s="624"/>
    </row>
    <row r="3" spans="1:38" s="30" customFormat="1" ht="73.2" customHeight="1" x14ac:dyDescent="0.25">
      <c r="A3" s="632"/>
      <c r="B3" s="618"/>
      <c r="C3" s="618"/>
      <c r="D3" s="618"/>
      <c r="E3" s="632"/>
      <c r="F3" s="632"/>
      <c r="G3" s="632"/>
      <c r="H3" s="632"/>
      <c r="I3" s="632"/>
      <c r="J3" s="618"/>
      <c r="K3" s="618"/>
      <c r="L3" s="618"/>
      <c r="M3" s="618"/>
      <c r="N3" s="145" t="s">
        <v>451</v>
      </c>
      <c r="O3" s="145" t="s">
        <v>50</v>
      </c>
      <c r="P3" s="145" t="s">
        <v>51</v>
      </c>
      <c r="Q3" s="145" t="s">
        <v>52</v>
      </c>
      <c r="R3" s="146" t="s">
        <v>452</v>
      </c>
      <c r="S3" s="145" t="s">
        <v>453</v>
      </c>
      <c r="T3" s="145" t="s">
        <v>55</v>
      </c>
      <c r="U3" s="145" t="s">
        <v>56</v>
      </c>
      <c r="V3" s="145" t="s">
        <v>57</v>
      </c>
      <c r="W3" s="145" t="s">
        <v>58</v>
      </c>
      <c r="X3" s="145" t="s">
        <v>59</v>
      </c>
      <c r="Y3" s="145" t="s">
        <v>60</v>
      </c>
      <c r="Z3" s="145" t="s">
        <v>61</v>
      </c>
      <c r="AA3" s="629"/>
      <c r="AB3" s="629"/>
      <c r="AC3" s="145" t="s">
        <v>62</v>
      </c>
      <c r="AD3" s="145" t="s">
        <v>63</v>
      </c>
      <c r="AE3" s="145" t="s">
        <v>64</v>
      </c>
      <c r="AF3" s="145" t="s">
        <v>65</v>
      </c>
      <c r="AG3" s="145" t="s">
        <v>66</v>
      </c>
      <c r="AH3" s="145" t="s">
        <v>67</v>
      </c>
      <c r="AI3" s="145" t="s">
        <v>68</v>
      </c>
      <c r="AJ3" s="145" t="s">
        <v>454</v>
      </c>
      <c r="AK3" s="145" t="s">
        <v>70</v>
      </c>
      <c r="AL3" s="145" t="s">
        <v>71</v>
      </c>
    </row>
    <row r="4" spans="1:38" s="30" customFormat="1" ht="73.2" customHeight="1" x14ac:dyDescent="0.25">
      <c r="A4" s="604" t="s">
        <v>455</v>
      </c>
      <c r="B4" s="607" t="s">
        <v>456</v>
      </c>
      <c r="C4" s="610" t="s">
        <v>74</v>
      </c>
      <c r="D4" s="147" t="s">
        <v>457</v>
      </c>
      <c r="E4" s="610" t="s">
        <v>458</v>
      </c>
      <c r="F4" s="613" t="s">
        <v>459</v>
      </c>
      <c r="G4" s="610" t="s">
        <v>177</v>
      </c>
      <c r="H4" s="497" t="s">
        <v>79</v>
      </c>
      <c r="I4" s="148" t="s">
        <v>460</v>
      </c>
      <c r="J4" s="61" t="s">
        <v>461</v>
      </c>
      <c r="K4" s="61" t="s">
        <v>462</v>
      </c>
      <c r="L4" s="61" t="s">
        <v>313</v>
      </c>
      <c r="M4" s="356" t="s">
        <v>463</v>
      </c>
      <c r="N4" s="26" t="s">
        <v>464</v>
      </c>
      <c r="O4" s="45">
        <v>1</v>
      </c>
      <c r="P4" s="601" t="s">
        <v>465</v>
      </c>
      <c r="Q4" s="491" t="s">
        <v>466</v>
      </c>
      <c r="R4" s="491" t="s">
        <v>467</v>
      </c>
      <c r="S4" s="420" t="s">
        <v>468</v>
      </c>
      <c r="T4" s="601" t="s">
        <v>469</v>
      </c>
      <c r="U4" s="598" t="s">
        <v>255</v>
      </c>
      <c r="V4" s="598" t="s">
        <v>470</v>
      </c>
      <c r="W4" s="595" t="s">
        <v>92</v>
      </c>
      <c r="X4" s="595" t="s">
        <v>92</v>
      </c>
      <c r="Y4" s="595" t="s">
        <v>92</v>
      </c>
      <c r="Z4" s="595" t="s">
        <v>92</v>
      </c>
      <c r="AA4" s="595" t="s">
        <v>74</v>
      </c>
      <c r="AB4" s="598" t="s">
        <v>471</v>
      </c>
      <c r="AC4" s="595" t="s">
        <v>92</v>
      </c>
      <c r="AD4" s="595" t="s">
        <v>92</v>
      </c>
      <c r="AE4" s="595" t="s">
        <v>92</v>
      </c>
      <c r="AF4" s="595" t="s">
        <v>92</v>
      </c>
      <c r="AG4" s="595" t="s">
        <v>92</v>
      </c>
      <c r="AH4" s="595" t="s">
        <v>92</v>
      </c>
      <c r="AI4" s="592" t="s">
        <v>472</v>
      </c>
      <c r="AJ4" s="592" t="s">
        <v>473</v>
      </c>
      <c r="AK4" s="592" t="s">
        <v>474</v>
      </c>
      <c r="AL4" s="592" t="s">
        <v>475</v>
      </c>
    </row>
    <row r="5" spans="1:38" s="30" customFormat="1" ht="73.2" customHeight="1" x14ac:dyDescent="0.25">
      <c r="A5" s="605"/>
      <c r="B5" s="608"/>
      <c r="C5" s="611"/>
      <c r="D5" s="147" t="s">
        <v>476</v>
      </c>
      <c r="E5" s="611"/>
      <c r="F5" s="614"/>
      <c r="G5" s="611"/>
      <c r="H5" s="498"/>
      <c r="I5" s="148" t="s">
        <v>477</v>
      </c>
      <c r="J5" s="61" t="s">
        <v>461</v>
      </c>
      <c r="K5" s="61" t="s">
        <v>462</v>
      </c>
      <c r="L5" s="61" t="s">
        <v>83</v>
      </c>
      <c r="M5" s="357"/>
      <c r="N5" s="149" t="s">
        <v>478</v>
      </c>
      <c r="O5" s="150">
        <v>0</v>
      </c>
      <c r="P5" s="603"/>
      <c r="Q5" s="492"/>
      <c r="R5" s="492"/>
      <c r="S5" s="421"/>
      <c r="T5" s="602"/>
      <c r="U5" s="599"/>
      <c r="V5" s="599"/>
      <c r="W5" s="596"/>
      <c r="X5" s="596"/>
      <c r="Y5" s="596"/>
      <c r="Z5" s="596"/>
      <c r="AA5" s="596"/>
      <c r="AB5" s="599"/>
      <c r="AC5" s="596"/>
      <c r="AD5" s="596"/>
      <c r="AE5" s="596"/>
      <c r="AF5" s="596"/>
      <c r="AG5" s="596"/>
      <c r="AH5" s="596"/>
      <c r="AI5" s="593"/>
      <c r="AJ5" s="593"/>
      <c r="AK5" s="593"/>
      <c r="AL5" s="593"/>
    </row>
    <row r="6" spans="1:38" s="30" customFormat="1" ht="73.2" customHeight="1" x14ac:dyDescent="0.25">
      <c r="A6" s="606"/>
      <c r="B6" s="609"/>
      <c r="C6" s="612"/>
      <c r="D6" s="151"/>
      <c r="E6" s="612"/>
      <c r="F6" s="615"/>
      <c r="G6" s="612"/>
      <c r="H6" s="16" t="s">
        <v>24</v>
      </c>
      <c r="I6" s="152" t="s">
        <v>479</v>
      </c>
      <c r="J6" s="61" t="s">
        <v>480</v>
      </c>
      <c r="K6" s="61" t="s">
        <v>462</v>
      </c>
      <c r="L6" s="61" t="s">
        <v>427</v>
      </c>
      <c r="M6" s="358"/>
      <c r="N6" s="153" t="s">
        <v>271</v>
      </c>
      <c r="O6" s="10"/>
      <c r="P6" s="89"/>
      <c r="Q6" s="493"/>
      <c r="R6" s="493"/>
      <c r="S6" s="422"/>
      <c r="T6" s="603"/>
      <c r="U6" s="600"/>
      <c r="V6" s="600"/>
      <c r="W6" s="597"/>
      <c r="X6" s="597"/>
      <c r="Y6" s="597"/>
      <c r="Z6" s="597"/>
      <c r="AA6" s="597"/>
      <c r="AB6" s="600"/>
      <c r="AC6" s="597"/>
      <c r="AD6" s="597"/>
      <c r="AE6" s="597"/>
      <c r="AF6" s="597"/>
      <c r="AG6" s="597"/>
      <c r="AH6" s="597"/>
      <c r="AI6" s="594"/>
      <c r="AJ6" s="594"/>
      <c r="AK6" s="594"/>
      <c r="AL6" s="594"/>
    </row>
  </sheetData>
  <mergeCells count="51">
    <mergeCell ref="L1:L3"/>
    <mergeCell ref="A1:A3"/>
    <mergeCell ref="B1:B3"/>
    <mergeCell ref="C1:C3"/>
    <mergeCell ref="D1:D3"/>
    <mergeCell ref="E1:E3"/>
    <mergeCell ref="F1:F3"/>
    <mergeCell ref="G1:G3"/>
    <mergeCell ref="H1:H3"/>
    <mergeCell ref="I1:I3"/>
    <mergeCell ref="J1:J3"/>
    <mergeCell ref="K1:K3"/>
    <mergeCell ref="M1:M3"/>
    <mergeCell ref="N1:P2"/>
    <mergeCell ref="Q1:U2"/>
    <mergeCell ref="V1:AB1"/>
    <mergeCell ref="AC1:AL2"/>
    <mergeCell ref="V2:Z2"/>
    <mergeCell ref="AA2:AA3"/>
    <mergeCell ref="AB2:AB3"/>
    <mergeCell ref="S4:S6"/>
    <mergeCell ref="A4:A6"/>
    <mergeCell ref="B4:B6"/>
    <mergeCell ref="C4:C6"/>
    <mergeCell ref="E4:E6"/>
    <mergeCell ref="F4:F6"/>
    <mergeCell ref="G4:G6"/>
    <mergeCell ref="H4:H5"/>
    <mergeCell ref="M4:M6"/>
    <mergeCell ref="P4:P5"/>
    <mergeCell ref="Q4:Q6"/>
    <mergeCell ref="R4:R6"/>
    <mergeCell ref="AE4:AE6"/>
    <mergeCell ref="T4:T6"/>
    <mergeCell ref="U4:U6"/>
    <mergeCell ref="V4:V6"/>
    <mergeCell ref="W4:W6"/>
    <mergeCell ref="X4:X6"/>
    <mergeCell ref="Y4:Y6"/>
    <mergeCell ref="Z4:Z6"/>
    <mergeCell ref="AA4:AA6"/>
    <mergeCell ref="AB4:AB6"/>
    <mergeCell ref="AC4:AC6"/>
    <mergeCell ref="AD4:AD6"/>
    <mergeCell ref="AL4:AL6"/>
    <mergeCell ref="AF4:AF6"/>
    <mergeCell ref="AG4:AG6"/>
    <mergeCell ref="AH4:AH6"/>
    <mergeCell ref="AI4:AI6"/>
    <mergeCell ref="AJ4:AJ6"/>
    <mergeCell ref="AK4:AK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D7"/>
  <sheetViews>
    <sheetView zoomScale="59" zoomScaleNormal="59" workbookViewId="0">
      <selection sqref="A1:A3"/>
    </sheetView>
  </sheetViews>
  <sheetFormatPr baseColWidth="10" defaultRowHeight="14.4" x14ac:dyDescent="0.3"/>
  <cols>
    <col min="1" max="1" width="66.5546875" customWidth="1"/>
    <col min="2" max="2" width="15.109375" customWidth="1"/>
    <col min="4" max="4" width="19.6640625" customWidth="1"/>
    <col min="8" max="8" width="12.5546875" customWidth="1"/>
    <col min="9" max="9" width="33.109375" customWidth="1"/>
    <col min="10" max="10" width="30.109375" customWidth="1"/>
    <col min="11" max="11" width="34.5546875" customWidth="1"/>
    <col min="12" max="12" width="33.6640625" customWidth="1"/>
    <col min="13" max="13" width="49.109375" customWidth="1"/>
    <col min="14" max="14" width="20.88671875" customWidth="1"/>
    <col min="15" max="15" width="38.88671875" customWidth="1"/>
    <col min="16" max="16" width="58.88671875" customWidth="1"/>
    <col min="17" max="17" width="23.88671875" customWidth="1"/>
    <col min="22" max="22" width="20.44140625" customWidth="1"/>
    <col min="23" max="23" width="30.109375" customWidth="1"/>
    <col min="24" max="24" width="17.5546875" customWidth="1"/>
    <col min="25" max="25" width="16" customWidth="1"/>
    <col min="26" max="26" width="19.6640625" customWidth="1"/>
    <col min="27" max="27" width="19.5546875" customWidth="1"/>
    <col min="28" max="28" width="24.109375" customWidth="1"/>
    <col min="29" max="29" width="19.6640625" customWidth="1"/>
    <col min="30" max="30" width="33.33203125" customWidth="1"/>
    <col min="31" max="31" width="49.44140625" customWidth="1"/>
    <col min="32" max="32" width="59" customWidth="1"/>
    <col min="33" max="33" width="62.5546875" customWidth="1"/>
  </cols>
  <sheetData>
    <row r="1" spans="1:30" ht="15.6" x14ac:dyDescent="0.3">
      <c r="A1" s="654" t="s">
        <v>37</v>
      </c>
      <c r="B1" s="655" t="s">
        <v>38</v>
      </c>
      <c r="C1" s="655" t="s">
        <v>39</v>
      </c>
      <c r="D1" s="655" t="s">
        <v>40</v>
      </c>
      <c r="E1" s="655" t="s">
        <v>41</v>
      </c>
      <c r="F1" s="653" t="s">
        <v>42</v>
      </c>
      <c r="G1" s="653"/>
      <c r="H1" s="653"/>
      <c r="I1" s="653" t="s">
        <v>43</v>
      </c>
      <c r="J1" s="653"/>
      <c r="K1" s="653"/>
      <c r="L1" s="653"/>
      <c r="M1" s="653"/>
      <c r="N1" s="653" t="s">
        <v>44</v>
      </c>
      <c r="O1" s="653"/>
      <c r="P1" s="653"/>
      <c r="Q1" s="653"/>
      <c r="R1" s="653"/>
      <c r="S1" s="653"/>
      <c r="T1" s="653"/>
      <c r="U1" s="653" t="s">
        <v>45</v>
      </c>
      <c r="V1" s="653"/>
      <c r="W1" s="653"/>
      <c r="X1" s="653"/>
      <c r="Y1" s="653"/>
      <c r="Z1" s="653"/>
      <c r="AA1" s="653"/>
      <c r="AB1" s="653"/>
      <c r="AC1" s="653"/>
      <c r="AD1" s="653"/>
    </row>
    <row r="2" spans="1:30" ht="15.6" x14ac:dyDescent="0.3">
      <c r="A2" s="654"/>
      <c r="B2" s="655"/>
      <c r="C2" s="655"/>
      <c r="D2" s="655"/>
      <c r="E2" s="655"/>
      <c r="F2" s="653"/>
      <c r="G2" s="653"/>
      <c r="H2" s="653"/>
      <c r="I2" s="653"/>
      <c r="J2" s="653"/>
      <c r="K2" s="653"/>
      <c r="L2" s="653"/>
      <c r="M2" s="653"/>
      <c r="N2" s="653" t="s">
        <v>46</v>
      </c>
      <c r="O2" s="653"/>
      <c r="P2" s="653"/>
      <c r="Q2" s="653"/>
      <c r="R2" s="653"/>
      <c r="S2" s="653" t="s">
        <v>47</v>
      </c>
      <c r="T2" s="653" t="s">
        <v>48</v>
      </c>
      <c r="U2" s="653"/>
      <c r="V2" s="653"/>
      <c r="W2" s="653"/>
      <c r="X2" s="653"/>
      <c r="Y2" s="653"/>
      <c r="Z2" s="653"/>
      <c r="AA2" s="653"/>
      <c r="AB2" s="653"/>
      <c r="AC2" s="653"/>
      <c r="AD2" s="653"/>
    </row>
    <row r="3" spans="1:30" ht="190.8" customHeight="1" x14ac:dyDescent="0.3">
      <c r="A3" s="654"/>
      <c r="B3" s="655"/>
      <c r="C3" s="655"/>
      <c r="D3" s="655"/>
      <c r="E3" s="655"/>
      <c r="F3" s="154" t="s">
        <v>451</v>
      </c>
      <c r="G3" s="154" t="s">
        <v>50</v>
      </c>
      <c r="H3" s="154" t="s">
        <v>51</v>
      </c>
      <c r="I3" s="154" t="s">
        <v>52</v>
      </c>
      <c r="J3" s="155" t="s">
        <v>481</v>
      </c>
      <c r="K3" s="154" t="s">
        <v>54</v>
      </c>
      <c r="L3" s="154" t="s">
        <v>55</v>
      </c>
      <c r="M3" s="154" t="s">
        <v>56</v>
      </c>
      <c r="N3" s="154" t="s">
        <v>57</v>
      </c>
      <c r="O3" s="154" t="s">
        <v>58</v>
      </c>
      <c r="P3" s="154" t="s">
        <v>59</v>
      </c>
      <c r="Q3" s="154" t="s">
        <v>60</v>
      </c>
      <c r="R3" s="154" t="s">
        <v>61</v>
      </c>
      <c r="S3" s="653"/>
      <c r="T3" s="653"/>
      <c r="U3" s="154" t="s">
        <v>62</v>
      </c>
      <c r="V3" s="154" t="s">
        <v>63</v>
      </c>
      <c r="W3" s="154" t="s">
        <v>64</v>
      </c>
      <c r="X3" s="154" t="s">
        <v>65</v>
      </c>
      <c r="Y3" s="154" t="s">
        <v>66</v>
      </c>
      <c r="Z3" s="154" t="s">
        <v>67</v>
      </c>
      <c r="AA3" s="154" t="s">
        <v>68</v>
      </c>
      <c r="AB3" s="154" t="s">
        <v>454</v>
      </c>
      <c r="AC3" s="154" t="s">
        <v>70</v>
      </c>
      <c r="AD3" s="154" t="s">
        <v>71</v>
      </c>
    </row>
    <row r="4" spans="1:30" ht="409.6" x14ac:dyDescent="0.3">
      <c r="A4" s="646" t="s">
        <v>482</v>
      </c>
      <c r="B4" s="648" t="s">
        <v>483</v>
      </c>
      <c r="C4" s="648" t="s">
        <v>484</v>
      </c>
      <c r="D4" s="648" t="s">
        <v>485</v>
      </c>
      <c r="E4" s="650" t="s">
        <v>486</v>
      </c>
      <c r="F4" s="156" t="s">
        <v>487</v>
      </c>
      <c r="G4" s="643" t="s">
        <v>488</v>
      </c>
      <c r="H4" s="643" t="s">
        <v>489</v>
      </c>
      <c r="I4" s="592" t="s">
        <v>490</v>
      </c>
      <c r="J4" s="592" t="s">
        <v>491</v>
      </c>
      <c r="K4" s="592" t="s">
        <v>492</v>
      </c>
      <c r="L4" s="592" t="s">
        <v>493</v>
      </c>
      <c r="M4" s="592" t="s">
        <v>494</v>
      </c>
      <c r="N4" s="592" t="s">
        <v>495</v>
      </c>
      <c r="O4" s="595" t="s">
        <v>92</v>
      </c>
      <c r="P4" s="595" t="s">
        <v>92</v>
      </c>
      <c r="Q4" s="595" t="s">
        <v>92</v>
      </c>
      <c r="R4" s="595" t="s">
        <v>92</v>
      </c>
      <c r="S4" s="640" t="s">
        <v>74</v>
      </c>
      <c r="T4" s="420" t="s">
        <v>496</v>
      </c>
      <c r="U4" s="504" t="s">
        <v>497</v>
      </c>
      <c r="V4" s="504" t="s">
        <v>498</v>
      </c>
      <c r="W4" s="595" t="s">
        <v>498</v>
      </c>
      <c r="X4" s="595" t="s">
        <v>498</v>
      </c>
      <c r="Y4" s="595" t="s">
        <v>498</v>
      </c>
      <c r="Z4" s="633" t="s">
        <v>498</v>
      </c>
      <c r="AA4" s="592" t="s">
        <v>499</v>
      </c>
      <c r="AB4" s="592" t="s">
        <v>500</v>
      </c>
      <c r="AC4" s="592" t="s">
        <v>501</v>
      </c>
      <c r="AD4" s="420" t="s">
        <v>502</v>
      </c>
    </row>
    <row r="5" spans="1:30" ht="409.6" x14ac:dyDescent="0.3">
      <c r="A5" s="647"/>
      <c r="B5" s="649"/>
      <c r="C5" s="649"/>
      <c r="D5" s="649"/>
      <c r="E5" s="651"/>
      <c r="F5" s="157" t="s">
        <v>503</v>
      </c>
      <c r="G5" s="644"/>
      <c r="H5" s="644"/>
      <c r="I5" s="593"/>
      <c r="J5" s="593"/>
      <c r="K5" s="593"/>
      <c r="L5" s="593"/>
      <c r="M5" s="594"/>
      <c r="N5" s="593"/>
      <c r="O5" s="596"/>
      <c r="P5" s="596"/>
      <c r="Q5" s="596"/>
      <c r="R5" s="596"/>
      <c r="S5" s="641"/>
      <c r="T5" s="421"/>
      <c r="U5" s="505"/>
      <c r="V5" s="505"/>
      <c r="W5" s="596"/>
      <c r="X5" s="596"/>
      <c r="Y5" s="596"/>
      <c r="Z5" s="634"/>
      <c r="AA5" s="593"/>
      <c r="AB5" s="593"/>
      <c r="AC5" s="593"/>
      <c r="AD5" s="421"/>
    </row>
    <row r="6" spans="1:30" ht="15" x14ac:dyDescent="0.3">
      <c r="A6" s="158"/>
      <c r="B6" s="159"/>
      <c r="C6" s="160"/>
      <c r="D6" s="159"/>
      <c r="E6" s="651"/>
      <c r="F6" s="84"/>
      <c r="G6" s="644"/>
      <c r="H6" s="644"/>
      <c r="I6" s="593"/>
      <c r="J6" s="593"/>
      <c r="K6" s="593"/>
      <c r="L6" s="593"/>
      <c r="M6" s="156"/>
      <c r="N6" s="593"/>
      <c r="O6" s="596"/>
      <c r="P6" s="596"/>
      <c r="Q6" s="596"/>
      <c r="R6" s="596"/>
      <c r="S6" s="641"/>
      <c r="T6" s="421"/>
      <c r="U6" s="505"/>
      <c r="V6" s="505"/>
      <c r="W6" s="596"/>
      <c r="X6" s="596"/>
      <c r="Y6" s="596"/>
      <c r="Z6" s="634"/>
      <c r="AA6" s="636"/>
      <c r="AB6" s="638"/>
      <c r="AC6" s="638"/>
      <c r="AD6" s="636"/>
    </row>
    <row r="7" spans="1:30" ht="75" x14ac:dyDescent="0.3">
      <c r="A7" s="158" t="s">
        <v>504</v>
      </c>
      <c r="B7" s="10" t="s">
        <v>505</v>
      </c>
      <c r="C7" s="46" t="s">
        <v>506</v>
      </c>
      <c r="D7" s="10" t="s">
        <v>507</v>
      </c>
      <c r="E7" s="652"/>
      <c r="F7" s="156"/>
      <c r="G7" s="645"/>
      <c r="H7" s="645"/>
      <c r="I7" s="594"/>
      <c r="J7" s="594"/>
      <c r="K7" s="594"/>
      <c r="L7" s="594"/>
      <c r="M7" s="156"/>
      <c r="N7" s="594"/>
      <c r="O7" s="597"/>
      <c r="P7" s="597"/>
      <c r="Q7" s="597"/>
      <c r="R7" s="597"/>
      <c r="S7" s="642"/>
      <c r="T7" s="422"/>
      <c r="U7" s="506"/>
      <c r="V7" s="506"/>
      <c r="W7" s="597"/>
      <c r="X7" s="597"/>
      <c r="Y7" s="597"/>
      <c r="Z7" s="635"/>
      <c r="AA7" s="637"/>
      <c r="AB7" s="639"/>
      <c r="AC7" s="639"/>
      <c r="AD7" s="637"/>
    </row>
  </sheetData>
  <mergeCells count="41">
    <mergeCell ref="F1:H2"/>
    <mergeCell ref="A1:A3"/>
    <mergeCell ref="B1:B3"/>
    <mergeCell ref="C1:C3"/>
    <mergeCell ref="D1:D3"/>
    <mergeCell ref="E1:E3"/>
    <mergeCell ref="I1:M2"/>
    <mergeCell ref="N1:T1"/>
    <mergeCell ref="U1:AD2"/>
    <mergeCell ref="N2:R2"/>
    <mergeCell ref="S2:S3"/>
    <mergeCell ref="T2:T3"/>
    <mergeCell ref="M4:M5"/>
    <mergeCell ref="A4:A5"/>
    <mergeCell ref="B4:B5"/>
    <mergeCell ref="C4:C5"/>
    <mergeCell ref="D4:D5"/>
    <mergeCell ref="E4:E7"/>
    <mergeCell ref="G4:G7"/>
    <mergeCell ref="H4:H7"/>
    <mergeCell ref="I4:I7"/>
    <mergeCell ref="J4:J7"/>
    <mergeCell ref="K4:K7"/>
    <mergeCell ref="L4:L7"/>
    <mergeCell ref="Y4:Y7"/>
    <mergeCell ref="N4:N7"/>
    <mergeCell ref="O4:O7"/>
    <mergeCell ref="P4:P7"/>
    <mergeCell ref="Q4:Q7"/>
    <mergeCell ref="R4:R7"/>
    <mergeCell ref="S4:S7"/>
    <mergeCell ref="T4:T7"/>
    <mergeCell ref="U4:U7"/>
    <mergeCell ref="V4:V7"/>
    <mergeCell ref="W4:W7"/>
    <mergeCell ref="X4:X7"/>
    <mergeCell ref="Z4:Z7"/>
    <mergeCell ref="AA4:AA7"/>
    <mergeCell ref="AB4:AB7"/>
    <mergeCell ref="AC4:AC7"/>
    <mergeCell ref="AD4:AD7"/>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1"/>
  <sheetViews>
    <sheetView zoomScale="77" zoomScaleNormal="77" workbookViewId="0"/>
  </sheetViews>
  <sheetFormatPr baseColWidth="10" defaultRowHeight="14.4" x14ac:dyDescent="0.3"/>
  <cols>
    <col min="1" max="1" width="124.5546875" customWidth="1"/>
    <col min="2" max="2" width="40.6640625" customWidth="1"/>
    <col min="3" max="3" width="11.44140625" hidden="1" customWidth="1"/>
    <col min="4" max="4" width="29.109375" hidden="1" customWidth="1"/>
    <col min="5" max="7" width="11.44140625" hidden="1" customWidth="1"/>
    <col min="8" max="9" width="29.109375" hidden="1" customWidth="1"/>
    <col min="10" max="10" width="25.6640625" customWidth="1"/>
    <col min="13" max="13" width="22.33203125" customWidth="1"/>
    <col min="15" max="15" width="42.5546875" customWidth="1"/>
    <col min="16" max="16" width="25.6640625" customWidth="1"/>
    <col min="17" max="17" width="34.88671875" customWidth="1"/>
    <col min="18" max="18" width="27.5546875" customWidth="1"/>
    <col min="19" max="19" width="35.88671875" customWidth="1"/>
    <col min="20" max="20" width="34.33203125" customWidth="1"/>
    <col min="21" max="21" width="32.33203125" customWidth="1"/>
    <col min="22" max="22" width="18.109375" customWidth="1"/>
    <col min="29" max="29" width="27.5546875" customWidth="1"/>
    <col min="30" max="30" width="20.33203125" customWidth="1"/>
    <col min="31" max="31" width="18.44140625" customWidth="1"/>
    <col min="32" max="32" width="24" customWidth="1"/>
    <col min="33" max="33" width="21.6640625" customWidth="1"/>
    <col min="34" max="34" width="24.33203125" customWidth="1"/>
    <col min="35" max="35" width="33" customWidth="1"/>
    <col min="36" max="36" width="27.88671875" customWidth="1"/>
    <col min="37" max="37" width="23.5546875" customWidth="1"/>
    <col min="38" max="38" width="28.6640625" customWidth="1"/>
    <col min="39" max="39" width="47.88671875" customWidth="1"/>
  </cols>
  <sheetData>
    <row r="1" spans="1:1" ht="278.25" customHeight="1" x14ac:dyDescent="0.3">
      <c r="A1" s="31"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3"/>
  <sheetViews>
    <sheetView workbookViewId="0">
      <selection sqref="A1:K3"/>
    </sheetView>
  </sheetViews>
  <sheetFormatPr baseColWidth="10" defaultRowHeight="14.4" x14ac:dyDescent="0.3"/>
  <cols>
    <col min="3" max="3" width="70.6640625" customWidth="1"/>
  </cols>
  <sheetData>
    <row r="1" spans="1:11" ht="81" customHeight="1" x14ac:dyDescent="0.3">
      <c r="A1" s="307" t="s">
        <v>26</v>
      </c>
      <c r="B1" s="307"/>
      <c r="C1" s="307"/>
      <c r="D1" s="307"/>
      <c r="E1" s="307"/>
      <c r="F1" s="307"/>
      <c r="G1" s="307"/>
      <c r="H1" s="307"/>
      <c r="I1" s="307"/>
      <c r="J1" s="307"/>
      <c r="K1" s="307"/>
    </row>
    <row r="2" spans="1:11" x14ac:dyDescent="0.3">
      <c r="A2" s="307"/>
      <c r="B2" s="307"/>
      <c r="C2" s="307"/>
      <c r="D2" s="307"/>
      <c r="E2" s="307"/>
      <c r="F2" s="307"/>
      <c r="G2" s="307"/>
      <c r="H2" s="307"/>
      <c r="I2" s="307"/>
      <c r="J2" s="307"/>
      <c r="K2" s="307"/>
    </row>
    <row r="3" spans="1:11" x14ac:dyDescent="0.3">
      <c r="A3" s="307"/>
      <c r="B3" s="307"/>
      <c r="C3" s="307"/>
      <c r="D3" s="307"/>
      <c r="E3" s="307"/>
      <c r="F3" s="307"/>
      <c r="G3" s="307"/>
      <c r="H3" s="307"/>
      <c r="I3" s="307"/>
      <c r="J3" s="307"/>
      <c r="K3" s="307"/>
    </row>
  </sheetData>
  <mergeCells count="1">
    <mergeCell ref="A1:K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8"/>
  <sheetViews>
    <sheetView zoomScale="69" zoomScaleNormal="69" workbookViewId="0">
      <selection sqref="A1:A3"/>
    </sheetView>
  </sheetViews>
  <sheetFormatPr baseColWidth="10" defaultRowHeight="14.4" x14ac:dyDescent="0.3"/>
  <cols>
    <col min="1" max="1" width="29.5546875" customWidth="1"/>
    <col min="2" max="2" width="37.109375" customWidth="1"/>
    <col min="3" max="3" width="18" customWidth="1"/>
    <col min="4" max="4" width="29.44140625" customWidth="1"/>
    <col min="5" max="5" width="24.88671875" customWidth="1"/>
    <col min="8" max="8" width="27.109375" customWidth="1"/>
    <col min="9" max="9" width="41.6640625" customWidth="1"/>
    <col min="10" max="10" width="22.33203125" customWidth="1"/>
    <col min="11" max="11" width="35.44140625" customWidth="1"/>
    <col min="12" max="12" width="23.109375" customWidth="1"/>
    <col min="14" max="14" width="68" customWidth="1"/>
    <col min="15" max="15" width="63.88671875" customWidth="1"/>
    <col min="16" max="16" width="36.44140625" customWidth="1"/>
    <col min="17" max="17" width="35.6640625" customWidth="1"/>
    <col min="18" max="18" width="36.88671875" customWidth="1"/>
    <col min="19" max="19" width="39.44140625" customWidth="1"/>
    <col min="20" max="20" width="33.44140625" customWidth="1"/>
    <col min="21" max="21" width="35.6640625" customWidth="1"/>
    <col min="22" max="22" width="27.6640625" customWidth="1"/>
    <col min="23" max="23" width="39.109375" customWidth="1"/>
    <col min="29" max="29" width="39.44140625" customWidth="1"/>
    <col min="30" max="30" width="18.6640625" customWidth="1"/>
    <col min="31" max="31" width="22.88671875" customWidth="1"/>
    <col min="32" max="32" width="28.5546875" customWidth="1"/>
    <col min="33" max="33" width="24.109375" customWidth="1"/>
    <col min="34" max="34" width="18.6640625" customWidth="1"/>
    <col min="35" max="35" width="37.33203125" customWidth="1"/>
    <col min="36" max="36" width="25.33203125" customWidth="1"/>
    <col min="37" max="37" width="44.109375" customWidth="1"/>
    <col min="38" max="38" width="22.33203125" customWidth="1"/>
    <col min="39" max="39" width="45.6640625" customWidth="1"/>
  </cols>
  <sheetData>
    <row r="1" spans="1:38" ht="15.6" x14ac:dyDescent="0.3">
      <c r="A1" s="464" t="s">
        <v>29</v>
      </c>
      <c r="B1" s="451" t="s">
        <v>30</v>
      </c>
      <c r="C1" s="451" t="s">
        <v>31</v>
      </c>
      <c r="D1" s="451" t="s">
        <v>32</v>
      </c>
      <c r="E1" s="464" t="s">
        <v>33</v>
      </c>
      <c r="F1" s="464" t="s">
        <v>34</v>
      </c>
      <c r="G1" s="464" t="s">
        <v>35</v>
      </c>
      <c r="H1" s="464" t="s">
        <v>36</v>
      </c>
      <c r="I1" s="464" t="s">
        <v>37</v>
      </c>
      <c r="J1" s="451" t="s">
        <v>38</v>
      </c>
      <c r="K1" s="451" t="s">
        <v>39</v>
      </c>
      <c r="L1" s="451" t="s">
        <v>40</v>
      </c>
      <c r="M1" s="451" t="s">
        <v>41</v>
      </c>
      <c r="N1" s="676" t="s">
        <v>42</v>
      </c>
      <c r="O1" s="676"/>
      <c r="P1" s="676"/>
      <c r="Q1" s="676" t="s">
        <v>43</v>
      </c>
      <c r="R1" s="676"/>
      <c r="S1" s="676"/>
      <c r="T1" s="676"/>
      <c r="U1" s="676"/>
      <c r="V1" s="676" t="s">
        <v>44</v>
      </c>
      <c r="W1" s="676"/>
      <c r="X1" s="676"/>
      <c r="Y1" s="676"/>
      <c r="Z1" s="676"/>
      <c r="AA1" s="676"/>
      <c r="AB1" s="676"/>
      <c r="AC1" s="676" t="s">
        <v>45</v>
      </c>
      <c r="AD1" s="676"/>
      <c r="AE1" s="676"/>
      <c r="AF1" s="676"/>
      <c r="AG1" s="676"/>
      <c r="AH1" s="676"/>
      <c r="AI1" s="676"/>
      <c r="AJ1" s="676"/>
      <c r="AK1" s="676"/>
      <c r="AL1" s="676"/>
    </row>
    <row r="2" spans="1:38" ht="15.6" x14ac:dyDescent="0.3">
      <c r="A2" s="464"/>
      <c r="B2" s="451"/>
      <c r="C2" s="451"/>
      <c r="D2" s="451"/>
      <c r="E2" s="464"/>
      <c r="F2" s="464"/>
      <c r="G2" s="464"/>
      <c r="H2" s="464"/>
      <c r="I2" s="464"/>
      <c r="J2" s="451"/>
      <c r="K2" s="451"/>
      <c r="L2" s="451"/>
      <c r="M2" s="451"/>
      <c r="N2" s="676"/>
      <c r="O2" s="676"/>
      <c r="P2" s="676"/>
      <c r="Q2" s="676"/>
      <c r="R2" s="676"/>
      <c r="S2" s="676"/>
      <c r="T2" s="676"/>
      <c r="U2" s="676"/>
      <c r="V2" s="676" t="s">
        <v>46</v>
      </c>
      <c r="W2" s="676"/>
      <c r="X2" s="676"/>
      <c r="Y2" s="676"/>
      <c r="Z2" s="676"/>
      <c r="AA2" s="676" t="s">
        <v>47</v>
      </c>
      <c r="AB2" s="676" t="s">
        <v>48</v>
      </c>
      <c r="AC2" s="676"/>
      <c r="AD2" s="676"/>
      <c r="AE2" s="676"/>
      <c r="AF2" s="676"/>
      <c r="AG2" s="676"/>
      <c r="AH2" s="676"/>
      <c r="AI2" s="676"/>
      <c r="AJ2" s="676"/>
      <c r="AK2" s="676"/>
      <c r="AL2" s="676"/>
    </row>
    <row r="3" spans="1:38" ht="217.2" customHeight="1" x14ac:dyDescent="0.3">
      <c r="A3" s="464"/>
      <c r="B3" s="451"/>
      <c r="C3" s="451"/>
      <c r="D3" s="451"/>
      <c r="E3" s="464"/>
      <c r="F3" s="464"/>
      <c r="G3" s="464"/>
      <c r="H3" s="464"/>
      <c r="I3" s="464"/>
      <c r="J3" s="451"/>
      <c r="K3" s="451"/>
      <c r="L3" s="451"/>
      <c r="M3" s="451"/>
      <c r="N3" s="184" t="s">
        <v>451</v>
      </c>
      <c r="O3" s="184" t="s">
        <v>50</v>
      </c>
      <c r="P3" s="184" t="s">
        <v>51</v>
      </c>
      <c r="Q3" s="184" t="s">
        <v>52</v>
      </c>
      <c r="R3" s="184" t="s">
        <v>188</v>
      </c>
      <c r="S3" s="184" t="s">
        <v>54</v>
      </c>
      <c r="T3" s="184" t="s">
        <v>55</v>
      </c>
      <c r="U3" s="184" t="s">
        <v>56</v>
      </c>
      <c r="V3" s="184" t="s">
        <v>57</v>
      </c>
      <c r="W3" s="184" t="s">
        <v>58</v>
      </c>
      <c r="X3" s="184" t="s">
        <v>59</v>
      </c>
      <c r="Y3" s="184" t="s">
        <v>60</v>
      </c>
      <c r="Z3" s="184" t="s">
        <v>61</v>
      </c>
      <c r="AA3" s="677"/>
      <c r="AB3" s="677"/>
      <c r="AC3" s="184" t="s">
        <v>62</v>
      </c>
      <c r="AD3" s="184" t="s">
        <v>63</v>
      </c>
      <c r="AE3" s="184" t="s">
        <v>64</v>
      </c>
      <c r="AF3" s="184" t="s">
        <v>65</v>
      </c>
      <c r="AG3" s="184" t="s">
        <v>66</v>
      </c>
      <c r="AH3" s="184" t="s">
        <v>67</v>
      </c>
      <c r="AI3" s="184" t="s">
        <v>68</v>
      </c>
      <c r="AJ3" s="184" t="s">
        <v>454</v>
      </c>
      <c r="AK3" s="184" t="s">
        <v>70</v>
      </c>
      <c r="AL3" s="184" t="s">
        <v>71</v>
      </c>
    </row>
    <row r="4" spans="1:38" ht="135" x14ac:dyDescent="0.3">
      <c r="A4" s="567" t="str">
        <f>([7]CONTEXTO!A8&amp;" "&amp;[7]CONTEXTO!A9)</f>
        <v xml:space="preserve">PROCESO: GESTIÓN DOCUMENTAL OBJETIVO: IMPLEMENTAR EL PROGRAMA DE GESTIÓN DOCUMENTAL, APLICANDO LOS PROCESOS ESTABLECIDOS A TRAVÉS DE LOS INSTRUMENTOS ARCHIVÍSTICOS, EMPLEANDO TECNOLOGÍA PARA GARANTIZAR EL ACCESO A LA INFORMACIÓN EN FORMA OPORTUNA Y PRESERVAR LA MEMORIA INSTITUCIONAL.
</v>
      </c>
      <c r="B4" s="567" t="str">
        <f>[7]DESCRIPCION!A10</f>
        <v>Posibilidad de recibir o solicitar cualquier dadiva o beneficio a nombre propio o de terceros, con el fin de manipular, ocultar, alterar o destruir un documento o expediente</v>
      </c>
      <c r="C4" s="553" t="str">
        <f>'[7]IDENTIFICACION DE RIESGOS'!J10</f>
        <v>CORRUPCION</v>
      </c>
      <c r="D4" s="185" t="str">
        <f>[7]DESCRIPCION!D10</f>
        <v>Baja competencia del personal contratado e idoneidad frente al manejo del proceso de Gestión Documental en las Unidades Administrativas</v>
      </c>
      <c r="E4" s="669" t="str">
        <f>'[7]VALORACIÓN RIESGOS RESIDUAL'!E14:G14</f>
        <v>Casi seguro</v>
      </c>
      <c r="F4" s="669" t="str">
        <f>'[7]VALORACIÓN RIESGOS RESIDUAL'!J14</f>
        <v>Mayor</v>
      </c>
      <c r="G4" s="675" t="str">
        <f>'[7]VALORACIÓN RIESGOS RESIDUAL'!K11</f>
        <v>EXTREMA</v>
      </c>
      <c r="H4" s="669" t="s">
        <v>79</v>
      </c>
      <c r="I4" s="186" t="str">
        <f>[7]DOFA!G26</f>
        <v>D1,D2,O1,O3,O5 Dar a conocer a través de diferentes canales de comunicación institucional la oferta  de   capacitación de la red interinstitucional, las herramientas técnicas y el material de apoyo  disponible de las entidades del Estado  a los funcionarios y contratistas</v>
      </c>
      <c r="J4" s="185" t="s">
        <v>553</v>
      </c>
      <c r="K4" s="187" t="s">
        <v>554</v>
      </c>
      <c r="L4" s="187" t="s">
        <v>555</v>
      </c>
      <c r="M4" s="672" t="s">
        <v>556</v>
      </c>
      <c r="N4" s="188" t="s">
        <v>557</v>
      </c>
      <c r="O4" s="189" t="s">
        <v>558</v>
      </c>
      <c r="P4" s="661" t="s">
        <v>559</v>
      </c>
      <c r="Q4" s="662" t="s">
        <v>560</v>
      </c>
      <c r="R4" s="661" t="s">
        <v>520</v>
      </c>
      <c r="S4" s="661" t="s">
        <v>561</v>
      </c>
      <c r="T4" s="662" t="s">
        <v>562</v>
      </c>
      <c r="U4" s="661" t="s">
        <v>523</v>
      </c>
      <c r="V4" s="666" t="s">
        <v>563</v>
      </c>
      <c r="W4" s="659" t="s">
        <v>93</v>
      </c>
      <c r="X4" s="659" t="s">
        <v>93</v>
      </c>
      <c r="Y4" s="659" t="s">
        <v>93</v>
      </c>
      <c r="Z4" s="659" t="s">
        <v>93</v>
      </c>
      <c r="AA4" s="659" t="s">
        <v>74</v>
      </c>
      <c r="AB4" s="663" t="s">
        <v>496</v>
      </c>
      <c r="AC4" s="659" t="s">
        <v>92</v>
      </c>
      <c r="AD4" s="659" t="s">
        <v>92</v>
      </c>
      <c r="AE4" s="659" t="s">
        <v>92</v>
      </c>
      <c r="AF4" s="659" t="s">
        <v>92</v>
      </c>
      <c r="AG4" s="659" t="s">
        <v>92</v>
      </c>
      <c r="AH4" s="660" t="s">
        <v>92</v>
      </c>
      <c r="AI4" s="661" t="s">
        <v>564</v>
      </c>
      <c r="AJ4" s="662" t="s">
        <v>565</v>
      </c>
      <c r="AK4" s="661" t="s">
        <v>566</v>
      </c>
      <c r="AL4" s="656" t="s">
        <v>567</v>
      </c>
    </row>
    <row r="5" spans="1:38" ht="135" x14ac:dyDescent="0.3">
      <c r="A5" s="670"/>
      <c r="B5" s="670"/>
      <c r="C5" s="670"/>
      <c r="D5" s="190" t="str">
        <f>[7]DESCRIPCION!D11</f>
        <v>Falta de aplicación de manuales, procedimientos y formatos en los archivos de gestión establecidos en el proceso de gestión documental por parte de las unidades administrativas</v>
      </c>
      <c r="E5" s="670"/>
      <c r="F5" s="670"/>
      <c r="G5" s="670"/>
      <c r="H5" s="670"/>
      <c r="I5" s="191" t="str">
        <f>[7]DOFA!J29</f>
        <v>F2,O5 Realizar mesa técnica semestral, con el grupo de gestión documental y SIGAMI para revisión y  actualización del proceso, procedimientos, manuales, guías, herramientas, formatos etc., en conformidad con las actualizaciones normativas del modelo de gestión documental y administración de archivo.</v>
      </c>
      <c r="J5" s="192" t="s">
        <v>568</v>
      </c>
      <c r="K5" s="193" t="s">
        <v>554</v>
      </c>
      <c r="L5" s="193" t="s">
        <v>83</v>
      </c>
      <c r="M5" s="673"/>
      <c r="N5" s="192" t="s">
        <v>569</v>
      </c>
      <c r="O5" s="189" t="s">
        <v>570</v>
      </c>
      <c r="P5" s="661"/>
      <c r="Q5" s="662"/>
      <c r="R5" s="661"/>
      <c r="S5" s="661"/>
      <c r="T5" s="662"/>
      <c r="U5" s="661"/>
      <c r="V5" s="667"/>
      <c r="W5" s="659"/>
      <c r="X5" s="659"/>
      <c r="Y5" s="659"/>
      <c r="Z5" s="659"/>
      <c r="AA5" s="659"/>
      <c r="AB5" s="664"/>
      <c r="AC5" s="659"/>
      <c r="AD5" s="659"/>
      <c r="AE5" s="659"/>
      <c r="AF5" s="659"/>
      <c r="AG5" s="659"/>
      <c r="AH5" s="660"/>
      <c r="AI5" s="661"/>
      <c r="AJ5" s="662"/>
      <c r="AK5" s="661"/>
      <c r="AL5" s="657"/>
    </row>
    <row r="6" spans="1:38" ht="75" x14ac:dyDescent="0.3">
      <c r="A6" s="670"/>
      <c r="B6" s="670"/>
      <c r="C6" s="670"/>
      <c r="D6" s="192" t="str">
        <f>[7]DESCRIPCION!D12</f>
        <v>Ausencia de aplicación cultural de los principios y valores establecido en el código y Integridad y Buen Gobierno</v>
      </c>
      <c r="E6" s="670"/>
      <c r="F6" s="670"/>
      <c r="G6" s="670"/>
      <c r="H6" s="670"/>
      <c r="I6" s="191" t="str">
        <f>[7]DOFA!G30</f>
        <v>D3,O3 Realizar reunión mensual con el grupo de gestión documental para socializar y fomentar los valores del código de integridad y buen gobierno</v>
      </c>
      <c r="J6" s="192" t="s">
        <v>571</v>
      </c>
      <c r="K6" s="193" t="s">
        <v>554</v>
      </c>
      <c r="L6" s="193" t="s">
        <v>572</v>
      </c>
      <c r="M6" s="673"/>
      <c r="N6" s="194" t="s">
        <v>573</v>
      </c>
      <c r="O6" s="189" t="s">
        <v>574</v>
      </c>
      <c r="P6" s="661"/>
      <c r="Q6" s="662"/>
      <c r="R6" s="661"/>
      <c r="S6" s="661"/>
      <c r="T6" s="662"/>
      <c r="U6" s="661"/>
      <c r="V6" s="668"/>
      <c r="W6" s="659"/>
      <c r="X6" s="659"/>
      <c r="Y6" s="659"/>
      <c r="Z6" s="659"/>
      <c r="AA6" s="659"/>
      <c r="AB6" s="665"/>
      <c r="AC6" s="659"/>
      <c r="AD6" s="659"/>
      <c r="AE6" s="659"/>
      <c r="AF6" s="659"/>
      <c r="AG6" s="659"/>
      <c r="AH6" s="660"/>
      <c r="AI6" s="661"/>
      <c r="AJ6" s="662"/>
      <c r="AK6" s="661"/>
      <c r="AL6" s="658"/>
    </row>
    <row r="7" spans="1:38" ht="210" x14ac:dyDescent="0.3">
      <c r="A7" s="670"/>
      <c r="B7" s="670"/>
      <c r="C7" s="670"/>
      <c r="D7" s="192" t="str">
        <f>[7]DESCRIPCION!D13</f>
        <v>Deficiente seguimiento a la implementación del proceso de gestión documental en las unidades administrativas</v>
      </c>
      <c r="E7" s="671"/>
      <c r="F7" s="671"/>
      <c r="G7" s="671"/>
      <c r="H7" s="671"/>
      <c r="I7" s="191" t="str">
        <f>[7]DOFA!G28</f>
        <v xml:space="preserve">D1,D2,D12,O2,O3,O4,O5 Realizar visitas de asistencia técnica presencial conforme al cronograma asesorando en la aplicación de TRD, tablas de retención documental, procedimientos,  manejo y organización de archivos de gestión, diligenciamiento de herramientas de descripción y formatos con el fin de fortalecer la capacidad y adherencia en la gestión documental en las unidades administrativas verificando el estado de los archivos y la aplicación de los procesos.
</v>
      </c>
      <c r="J7" s="192" t="s">
        <v>575</v>
      </c>
      <c r="K7" s="193" t="s">
        <v>554</v>
      </c>
      <c r="L7" s="193" t="s">
        <v>83</v>
      </c>
      <c r="M7" s="674"/>
      <c r="N7" s="195" t="s">
        <v>576</v>
      </c>
      <c r="O7" s="196" t="s">
        <v>577</v>
      </c>
      <c r="P7" s="197"/>
      <c r="Q7" s="197"/>
      <c r="R7" s="197"/>
      <c r="S7" s="197"/>
      <c r="T7" s="197"/>
      <c r="U7" s="197"/>
      <c r="V7" s="198"/>
      <c r="W7" s="198"/>
      <c r="X7" s="198"/>
      <c r="Y7" s="198"/>
      <c r="Z7" s="198"/>
      <c r="AA7" s="198"/>
      <c r="AB7" s="199"/>
      <c r="AC7" s="199"/>
      <c r="AD7" s="199"/>
      <c r="AE7" s="199"/>
      <c r="AF7" s="199"/>
      <c r="AG7" s="200"/>
      <c r="AH7" s="200"/>
      <c r="AI7" s="200"/>
      <c r="AJ7" s="200"/>
      <c r="AK7" s="200"/>
      <c r="AL7" s="200"/>
    </row>
    <row r="8" spans="1:38" ht="409.6" x14ac:dyDescent="0.3">
      <c r="A8" s="671"/>
      <c r="B8" s="671"/>
      <c r="C8" s="671"/>
      <c r="D8" s="201"/>
      <c r="E8" s="202"/>
      <c r="F8" s="202"/>
      <c r="G8" s="202"/>
      <c r="H8" s="203" t="s">
        <v>24</v>
      </c>
      <c r="I8" s="204" t="str">
        <f>[7]DOFA!G33</f>
        <v>D2, D3, D8, A1, A9: El grupo de gestión  documental a través  de memorando informara al  jefe inmediato de la  sección y/o subsección que tenga a su cargo el expediente la pérdida o extravió, se dejará constancia, de la pérdida del o los expedientes comunicando el evento a la Oficina de Control disciplinario para que inicie el proceso de investigación cuando se trate de funcionarios públicos y al procuraduría cuando se trate de contratistas</v>
      </c>
      <c r="J8" s="201" t="s">
        <v>578</v>
      </c>
      <c r="K8" s="205" t="s">
        <v>554</v>
      </c>
      <c r="L8" s="205" t="s">
        <v>579</v>
      </c>
      <c r="M8" s="206" t="s">
        <v>580</v>
      </c>
      <c r="N8" s="207" t="s">
        <v>581</v>
      </c>
      <c r="O8" s="198"/>
      <c r="P8" s="198"/>
      <c r="Q8" s="198"/>
      <c r="R8" s="198"/>
      <c r="S8" s="198"/>
      <c r="T8" s="198"/>
      <c r="U8" s="198"/>
      <c r="V8" s="198"/>
      <c r="W8" s="198"/>
      <c r="X8" s="198"/>
      <c r="Y8" s="198"/>
      <c r="Z8" s="198"/>
      <c r="AA8" s="198"/>
      <c r="AB8" s="208"/>
      <c r="AC8" s="208"/>
      <c r="AD8" s="208"/>
      <c r="AE8" s="208"/>
      <c r="AF8" s="208"/>
      <c r="AG8" s="209"/>
      <c r="AH8" s="209"/>
      <c r="AI8" s="209"/>
      <c r="AJ8" s="209"/>
      <c r="AK8" s="209"/>
      <c r="AL8" s="209"/>
    </row>
  </sheetData>
  <mergeCells count="51">
    <mergeCell ref="L1:L3"/>
    <mergeCell ref="A1:A3"/>
    <mergeCell ref="B1:B3"/>
    <mergeCell ref="C1:C3"/>
    <mergeCell ref="D1:D3"/>
    <mergeCell ref="E1:E3"/>
    <mergeCell ref="F1:F3"/>
    <mergeCell ref="G1:G3"/>
    <mergeCell ref="H1:H3"/>
    <mergeCell ref="I1:I3"/>
    <mergeCell ref="J1:J3"/>
    <mergeCell ref="K1:K3"/>
    <mergeCell ref="M1:M3"/>
    <mergeCell ref="N1:P2"/>
    <mergeCell ref="Q1:U2"/>
    <mergeCell ref="V1:AB1"/>
    <mergeCell ref="AC1:AL2"/>
    <mergeCell ref="V2:Z2"/>
    <mergeCell ref="AA2:AA3"/>
    <mergeCell ref="AB2:AB3"/>
    <mergeCell ref="S4:S6"/>
    <mergeCell ref="A4:A8"/>
    <mergeCell ref="B4:B8"/>
    <mergeCell ref="C4:C8"/>
    <mergeCell ref="E4:E7"/>
    <mergeCell ref="F4:F7"/>
    <mergeCell ref="G4:G7"/>
    <mergeCell ref="H4:H7"/>
    <mergeCell ref="M4:M7"/>
    <mergeCell ref="P4:P6"/>
    <mergeCell ref="Q4:Q6"/>
    <mergeCell ref="R4:R6"/>
    <mergeCell ref="AE4:AE6"/>
    <mergeCell ref="T4:T6"/>
    <mergeCell ref="U4:U6"/>
    <mergeCell ref="V4:V6"/>
    <mergeCell ref="W4:W6"/>
    <mergeCell ref="X4:X6"/>
    <mergeCell ref="Y4:Y6"/>
    <mergeCell ref="Z4:Z6"/>
    <mergeCell ref="AA4:AA6"/>
    <mergeCell ref="AB4:AB6"/>
    <mergeCell ref="AC4:AC6"/>
    <mergeCell ref="AD4:AD6"/>
    <mergeCell ref="AL4:AL6"/>
    <mergeCell ref="AF4:AF6"/>
    <mergeCell ref="AG4:AG6"/>
    <mergeCell ref="AH4:AH6"/>
    <mergeCell ref="AI4:AI6"/>
    <mergeCell ref="AJ4:AJ6"/>
    <mergeCell ref="AK4:AK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
  <sheetViews>
    <sheetView zoomScale="69" zoomScaleNormal="69" workbookViewId="0"/>
  </sheetViews>
  <sheetFormatPr baseColWidth="10" defaultRowHeight="14.4" x14ac:dyDescent="0.3"/>
  <cols>
    <col min="1" max="1" width="64.33203125" customWidth="1"/>
    <col min="2" max="2" width="34.44140625" customWidth="1"/>
    <col min="4" max="4" width="33.109375" customWidth="1"/>
    <col min="9" max="9" width="45.5546875" customWidth="1"/>
    <col min="11" max="11" width="49.33203125" customWidth="1"/>
    <col min="13" max="13" width="42" customWidth="1"/>
    <col min="14" max="14" width="50.44140625" customWidth="1"/>
    <col min="15" max="15" width="84" customWidth="1"/>
    <col min="16" max="16" width="46.109375" customWidth="1"/>
    <col min="17" max="17" width="52.44140625" customWidth="1"/>
    <col min="18" max="18" width="84.5546875" customWidth="1"/>
    <col min="19" max="19" width="65.44140625" customWidth="1"/>
    <col min="20" max="20" width="51.6640625" customWidth="1"/>
    <col min="21" max="21" width="76.33203125" customWidth="1"/>
    <col min="22" max="22" width="48.6640625" customWidth="1"/>
    <col min="23" max="23" width="39.44140625" customWidth="1"/>
    <col min="28" max="28" width="40" customWidth="1"/>
    <col min="29" max="29" width="43.109375" customWidth="1"/>
    <col min="34" max="34" width="14.109375" customWidth="1"/>
    <col min="35" max="35" width="28.33203125" customWidth="1"/>
    <col min="36" max="36" width="30.109375" customWidth="1"/>
    <col min="37" max="37" width="71" customWidth="1"/>
    <col min="38" max="38" width="41.88671875" customWidth="1"/>
    <col min="39" max="39" width="52.44140625" customWidth="1"/>
  </cols>
  <sheetData>
    <row r="1" spans="1:38" ht="15.6" x14ac:dyDescent="0.3">
      <c r="A1" s="219"/>
      <c r="B1" s="219"/>
      <c r="C1" s="219"/>
      <c r="D1" s="219"/>
      <c r="E1" s="219"/>
      <c r="F1" s="219"/>
      <c r="G1" s="219"/>
      <c r="H1" s="220"/>
      <c r="I1" s="219"/>
      <c r="J1" s="219"/>
      <c r="K1" s="219"/>
      <c r="L1" s="219"/>
      <c r="M1" s="219"/>
      <c r="N1" s="700" t="s">
        <v>42</v>
      </c>
      <c r="O1" s="700"/>
      <c r="P1" s="700"/>
      <c r="Q1" s="700" t="s">
        <v>43</v>
      </c>
      <c r="R1" s="700"/>
      <c r="S1" s="700"/>
      <c r="T1" s="700"/>
      <c r="U1" s="700"/>
      <c r="V1" s="700" t="s">
        <v>44</v>
      </c>
      <c r="W1" s="700"/>
      <c r="X1" s="700"/>
      <c r="Y1" s="700"/>
      <c r="Z1" s="700"/>
      <c r="AA1" s="700"/>
      <c r="AB1" s="700"/>
      <c r="AC1" s="700" t="s">
        <v>45</v>
      </c>
      <c r="AD1" s="700"/>
      <c r="AE1" s="700"/>
      <c r="AF1" s="700"/>
      <c r="AG1" s="700"/>
      <c r="AH1" s="700"/>
      <c r="AI1" s="700"/>
      <c r="AJ1" s="700"/>
      <c r="AK1" s="700"/>
      <c r="AL1" s="700"/>
    </row>
    <row r="2" spans="1:38" x14ac:dyDescent="0.3">
      <c r="A2" s="698" t="s">
        <v>29</v>
      </c>
      <c r="B2" s="698" t="s">
        <v>30</v>
      </c>
      <c r="C2" s="698" t="s">
        <v>31</v>
      </c>
      <c r="D2" s="698" t="s">
        <v>32</v>
      </c>
      <c r="E2" s="698" t="s">
        <v>33</v>
      </c>
      <c r="F2" s="698" t="s">
        <v>34</v>
      </c>
      <c r="G2" s="698" t="s">
        <v>35</v>
      </c>
      <c r="H2" s="706" t="s">
        <v>36</v>
      </c>
      <c r="I2" s="698" t="s">
        <v>37</v>
      </c>
      <c r="J2" s="698" t="s">
        <v>38</v>
      </c>
      <c r="K2" s="698" t="s">
        <v>39</v>
      </c>
      <c r="L2" s="698" t="s">
        <v>40</v>
      </c>
      <c r="M2" s="698" t="s">
        <v>41</v>
      </c>
      <c r="N2" s="700"/>
      <c r="O2" s="700"/>
      <c r="P2" s="700"/>
      <c r="Q2" s="700"/>
      <c r="R2" s="700"/>
      <c r="S2" s="700"/>
      <c r="T2" s="700"/>
      <c r="U2" s="700"/>
      <c r="V2" s="700" t="s">
        <v>46</v>
      </c>
      <c r="W2" s="700"/>
      <c r="X2" s="700"/>
      <c r="Y2" s="700"/>
      <c r="Z2" s="700"/>
      <c r="AA2" s="700" t="s">
        <v>47</v>
      </c>
      <c r="AB2" s="700" t="s">
        <v>48</v>
      </c>
      <c r="AC2" s="700"/>
      <c r="AD2" s="700"/>
      <c r="AE2" s="700"/>
      <c r="AF2" s="700"/>
      <c r="AG2" s="700"/>
      <c r="AH2" s="700"/>
      <c r="AI2" s="700"/>
      <c r="AJ2" s="700"/>
      <c r="AK2" s="700"/>
      <c r="AL2" s="700"/>
    </row>
    <row r="3" spans="1:38" ht="179.4" x14ac:dyDescent="0.3">
      <c r="A3" s="699"/>
      <c r="B3" s="699"/>
      <c r="C3" s="699"/>
      <c r="D3" s="699"/>
      <c r="E3" s="699"/>
      <c r="F3" s="699"/>
      <c r="G3" s="699"/>
      <c r="H3" s="333"/>
      <c r="I3" s="699"/>
      <c r="J3" s="699"/>
      <c r="K3" s="699"/>
      <c r="L3" s="699"/>
      <c r="M3" s="699"/>
      <c r="N3" s="221" t="s">
        <v>610</v>
      </c>
      <c r="O3" s="221" t="s">
        <v>509</v>
      </c>
      <c r="P3" s="221" t="s">
        <v>51</v>
      </c>
      <c r="Q3" s="221" t="s">
        <v>52</v>
      </c>
      <c r="R3" s="222" t="s">
        <v>611</v>
      </c>
      <c r="S3" s="222" t="s">
        <v>54</v>
      </c>
      <c r="T3" s="222" t="s">
        <v>511</v>
      </c>
      <c r="U3" s="222" t="s">
        <v>56</v>
      </c>
      <c r="V3" s="222" t="s">
        <v>57</v>
      </c>
      <c r="W3" s="221" t="s">
        <v>58</v>
      </c>
      <c r="X3" s="221" t="s">
        <v>59</v>
      </c>
      <c r="Y3" s="221" t="s">
        <v>60</v>
      </c>
      <c r="Z3" s="221" t="s">
        <v>612</v>
      </c>
      <c r="AA3" s="700"/>
      <c r="AB3" s="700"/>
      <c r="AC3" s="222" t="s">
        <v>62</v>
      </c>
      <c r="AD3" s="222" t="s">
        <v>63</v>
      </c>
      <c r="AE3" s="222" t="s">
        <v>64</v>
      </c>
      <c r="AF3" s="222" t="s">
        <v>65</v>
      </c>
      <c r="AG3" s="222" t="s">
        <v>66</v>
      </c>
      <c r="AH3" s="222" t="s">
        <v>67</v>
      </c>
      <c r="AI3" s="222" t="s">
        <v>68</v>
      </c>
      <c r="AJ3" s="222" t="s">
        <v>613</v>
      </c>
      <c r="AK3" s="222" t="s">
        <v>614</v>
      </c>
      <c r="AL3" s="222" t="s">
        <v>71</v>
      </c>
    </row>
    <row r="4" spans="1:38" ht="69" x14ac:dyDescent="0.3">
      <c r="A4" s="701" t="s">
        <v>615</v>
      </c>
      <c r="B4" s="609" t="s">
        <v>616</v>
      </c>
      <c r="C4" s="612" t="s">
        <v>74</v>
      </c>
      <c r="D4" s="223" t="s">
        <v>617</v>
      </c>
      <c r="E4" s="611" t="s">
        <v>76</v>
      </c>
      <c r="F4" s="615" t="s">
        <v>77</v>
      </c>
      <c r="G4" s="612" t="s">
        <v>78</v>
      </c>
      <c r="H4" s="691" t="s">
        <v>79</v>
      </c>
      <c r="I4" s="693" t="s">
        <v>618</v>
      </c>
      <c r="J4" s="691" t="s">
        <v>619</v>
      </c>
      <c r="K4" s="691" t="s">
        <v>620</v>
      </c>
      <c r="L4" s="695" t="s">
        <v>621</v>
      </c>
      <c r="M4" s="696" t="s">
        <v>622</v>
      </c>
      <c r="N4" s="322" t="s">
        <v>623</v>
      </c>
      <c r="O4" s="682" t="s">
        <v>624</v>
      </c>
      <c r="P4" s="689" t="s">
        <v>625</v>
      </c>
      <c r="Q4" s="687" t="s">
        <v>626</v>
      </c>
      <c r="R4" s="685" t="s">
        <v>627</v>
      </c>
      <c r="S4" s="685" t="s">
        <v>628</v>
      </c>
      <c r="T4" s="685" t="s">
        <v>629</v>
      </c>
      <c r="U4" s="685" t="s">
        <v>494</v>
      </c>
      <c r="V4" s="687" t="s">
        <v>616</v>
      </c>
      <c r="W4" s="683" t="s">
        <v>92</v>
      </c>
      <c r="X4" s="683" t="s">
        <v>497</v>
      </c>
      <c r="Y4" s="683" t="s">
        <v>497</v>
      </c>
      <c r="Z4" s="683" t="s">
        <v>497</v>
      </c>
      <c r="AA4" s="683" t="s">
        <v>630</v>
      </c>
      <c r="AB4" s="683" t="s">
        <v>631</v>
      </c>
      <c r="AC4" s="678" t="s">
        <v>498</v>
      </c>
      <c r="AD4" s="678" t="s">
        <v>498</v>
      </c>
      <c r="AE4" s="683" t="s">
        <v>498</v>
      </c>
      <c r="AF4" s="678" t="s">
        <v>498</v>
      </c>
      <c r="AG4" s="678" t="s">
        <v>497</v>
      </c>
      <c r="AH4" s="678" t="s">
        <v>498</v>
      </c>
      <c r="AI4" s="680" t="s">
        <v>632</v>
      </c>
      <c r="AJ4" s="682" t="s">
        <v>633</v>
      </c>
      <c r="AK4" s="224" t="s">
        <v>634</v>
      </c>
      <c r="AL4" s="225" t="s">
        <v>635</v>
      </c>
    </row>
    <row r="5" spans="1:38" ht="69" x14ac:dyDescent="0.3">
      <c r="A5" s="702"/>
      <c r="B5" s="704"/>
      <c r="C5" s="496"/>
      <c r="D5" s="74" t="s">
        <v>636</v>
      </c>
      <c r="E5" s="611"/>
      <c r="F5" s="705"/>
      <c r="G5" s="496"/>
      <c r="H5" s="692"/>
      <c r="I5" s="694"/>
      <c r="J5" s="692"/>
      <c r="K5" s="692"/>
      <c r="L5" s="692"/>
      <c r="M5" s="697"/>
      <c r="N5" s="318"/>
      <c r="O5" s="561"/>
      <c r="P5" s="690"/>
      <c r="Q5" s="688"/>
      <c r="R5" s="686"/>
      <c r="S5" s="686"/>
      <c r="T5" s="686"/>
      <c r="U5" s="686"/>
      <c r="V5" s="688"/>
      <c r="W5" s="684"/>
      <c r="X5" s="684"/>
      <c r="Y5" s="684"/>
      <c r="Z5" s="684"/>
      <c r="AA5" s="684"/>
      <c r="AB5" s="684"/>
      <c r="AC5" s="679"/>
      <c r="AD5" s="679"/>
      <c r="AE5" s="684"/>
      <c r="AF5" s="679"/>
      <c r="AG5" s="679"/>
      <c r="AH5" s="679"/>
      <c r="AI5" s="681"/>
      <c r="AJ5" s="561"/>
      <c r="AK5" s="224" t="s">
        <v>637</v>
      </c>
      <c r="AL5" s="225" t="s">
        <v>635</v>
      </c>
    </row>
    <row r="6" spans="1:38" ht="120" x14ac:dyDescent="0.3">
      <c r="A6" s="702"/>
      <c r="B6" s="704"/>
      <c r="C6" s="496"/>
      <c r="D6" s="148" t="s">
        <v>638</v>
      </c>
      <c r="E6" s="611"/>
      <c r="F6" s="705"/>
      <c r="G6" s="496"/>
      <c r="H6" s="692"/>
      <c r="I6" s="694"/>
      <c r="J6" s="692"/>
      <c r="K6" s="692"/>
      <c r="L6" s="692"/>
      <c r="M6" s="697"/>
      <c r="N6" s="318"/>
      <c r="O6" s="561"/>
      <c r="P6" s="690"/>
      <c r="Q6" s="688"/>
      <c r="R6" s="686"/>
      <c r="S6" s="686"/>
      <c r="T6" s="686"/>
      <c r="U6" s="686"/>
      <c r="V6" s="688"/>
      <c r="W6" s="684"/>
      <c r="X6" s="684"/>
      <c r="Y6" s="684"/>
      <c r="Z6" s="684"/>
      <c r="AA6" s="684"/>
      <c r="AB6" s="684"/>
      <c r="AC6" s="679"/>
      <c r="AD6" s="679"/>
      <c r="AE6" s="684"/>
      <c r="AF6" s="679"/>
      <c r="AG6" s="679"/>
      <c r="AH6" s="679"/>
      <c r="AI6" s="681"/>
      <c r="AJ6" s="561"/>
      <c r="AK6" s="224" t="s">
        <v>637</v>
      </c>
      <c r="AL6" s="225" t="s">
        <v>639</v>
      </c>
    </row>
    <row r="7" spans="1:38" ht="62.4" x14ac:dyDescent="0.3">
      <c r="A7" s="703"/>
      <c r="B7" s="704"/>
      <c r="C7" s="496"/>
      <c r="D7" s="226"/>
      <c r="E7" s="612"/>
      <c r="F7" s="705"/>
      <c r="G7" s="496"/>
      <c r="H7" s="16" t="s">
        <v>24</v>
      </c>
      <c r="I7" s="39" t="s">
        <v>640</v>
      </c>
      <c r="J7" s="227" t="s">
        <v>641</v>
      </c>
      <c r="K7" s="227" t="s">
        <v>642</v>
      </c>
      <c r="L7" s="228" t="s">
        <v>621</v>
      </c>
      <c r="M7" s="697"/>
      <c r="N7" s="8" t="s">
        <v>643</v>
      </c>
      <c r="O7" s="561"/>
      <c r="P7" s="690"/>
      <c r="Q7" s="688"/>
      <c r="R7" s="686"/>
      <c r="S7" s="686"/>
      <c r="T7" s="686"/>
      <c r="U7" s="686"/>
      <c r="V7" s="688"/>
      <c r="W7" s="684"/>
      <c r="X7" s="684"/>
      <c r="Y7" s="684"/>
      <c r="Z7" s="684"/>
      <c r="AA7" s="684"/>
      <c r="AB7" s="684"/>
      <c r="AC7" s="679"/>
      <c r="AD7" s="679"/>
      <c r="AE7" s="684"/>
      <c r="AF7" s="679"/>
      <c r="AG7" s="679"/>
      <c r="AH7" s="679"/>
      <c r="AI7" s="681"/>
      <c r="AJ7" s="561"/>
      <c r="AK7" s="229"/>
      <c r="AL7" s="229"/>
    </row>
  </sheetData>
  <mergeCells count="55">
    <mergeCell ref="N1:P2"/>
    <mergeCell ref="Q1:U2"/>
    <mergeCell ref="V1:AB1"/>
    <mergeCell ref="AC1:AL2"/>
    <mergeCell ref="A2:A3"/>
    <mergeCell ref="B2:B3"/>
    <mergeCell ref="C2:C3"/>
    <mergeCell ref="D2:D3"/>
    <mergeCell ref="E2:E3"/>
    <mergeCell ref="F2:F3"/>
    <mergeCell ref="M2:M3"/>
    <mergeCell ref="V2:Z2"/>
    <mergeCell ref="AA2:AA3"/>
    <mergeCell ref="AB2:AB3"/>
    <mergeCell ref="A4:A7"/>
    <mergeCell ref="B4:B7"/>
    <mergeCell ref="C4:C7"/>
    <mergeCell ref="E4:E7"/>
    <mergeCell ref="F4:F7"/>
    <mergeCell ref="G4:G7"/>
    <mergeCell ref="G2:G3"/>
    <mergeCell ref="H2:H3"/>
    <mergeCell ref="I2:I3"/>
    <mergeCell ref="J2:J3"/>
    <mergeCell ref="K2:K3"/>
    <mergeCell ref="L2:L3"/>
    <mergeCell ref="S4:S7"/>
    <mergeCell ref="H4:H6"/>
    <mergeCell ref="I4:I6"/>
    <mergeCell ref="J4:J6"/>
    <mergeCell ref="K4:K6"/>
    <mergeCell ref="L4:L6"/>
    <mergeCell ref="M4:M7"/>
    <mergeCell ref="N4:N6"/>
    <mergeCell ref="O4:O7"/>
    <mergeCell ref="P4:P7"/>
    <mergeCell ref="Q4:Q7"/>
    <mergeCell ref="R4:R7"/>
    <mergeCell ref="AE4:AE7"/>
    <mergeCell ref="T4:T7"/>
    <mergeCell ref="U4:U7"/>
    <mergeCell ref="V4:V7"/>
    <mergeCell ref="W4:W7"/>
    <mergeCell ref="X4:X7"/>
    <mergeCell ref="Y4:Y7"/>
    <mergeCell ref="Z4:Z7"/>
    <mergeCell ref="AA4:AA7"/>
    <mergeCell ref="AB4:AB7"/>
    <mergeCell ref="AC4:AC7"/>
    <mergeCell ref="AD4:AD7"/>
    <mergeCell ref="AF4:AF7"/>
    <mergeCell ref="AG4:AG7"/>
    <mergeCell ref="AH4:AH7"/>
    <mergeCell ref="AI4:AI7"/>
    <mergeCell ref="AJ4:AJ7"/>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8"/>
  <sheetViews>
    <sheetView zoomScale="68" zoomScaleNormal="68" workbookViewId="0">
      <selection sqref="A1:A2"/>
    </sheetView>
  </sheetViews>
  <sheetFormatPr baseColWidth="10" defaultRowHeight="14.4" x14ac:dyDescent="0.3"/>
  <cols>
    <col min="1" max="1" width="53.5546875" customWidth="1"/>
    <col min="2" max="2" width="30.33203125" customWidth="1"/>
    <col min="3" max="3" width="31.33203125" customWidth="1"/>
    <col min="4" max="4" width="27.5546875" customWidth="1"/>
    <col min="5" max="5" width="32.109375" customWidth="1"/>
    <col min="6" max="6" width="31" customWidth="1"/>
    <col min="7" max="7" width="26.5546875" customWidth="1"/>
    <col min="8" max="8" width="27.109375" customWidth="1"/>
    <col min="9" max="9" width="57.109375" customWidth="1"/>
    <col min="13" max="13" width="20.5546875" customWidth="1"/>
    <col min="14" max="14" width="37.6640625" customWidth="1"/>
    <col min="15" max="15" width="44" customWidth="1"/>
    <col min="16" max="16" width="26.88671875" customWidth="1"/>
    <col min="17" max="17" width="39.44140625" customWidth="1"/>
    <col min="18" max="18" width="69.6640625" customWidth="1"/>
    <col min="19" max="19" width="25.44140625" customWidth="1"/>
    <col min="20" max="20" width="25.6640625" customWidth="1"/>
    <col min="21" max="21" width="29.33203125" customWidth="1"/>
    <col min="22" max="22" width="33" customWidth="1"/>
    <col min="23" max="23" width="27.33203125" customWidth="1"/>
    <col min="29" max="29" width="41.88671875" customWidth="1"/>
    <col min="35" max="35" width="56" customWidth="1"/>
    <col min="36" max="36" width="44.109375" customWidth="1"/>
    <col min="37" max="37" width="44.44140625" customWidth="1"/>
    <col min="38" max="38" width="30.44140625" customWidth="1"/>
    <col min="39" max="39" width="35.109375" customWidth="1"/>
  </cols>
  <sheetData>
    <row r="1" spans="1:38" ht="15.6" x14ac:dyDescent="0.3">
      <c r="A1" s="721" t="s">
        <v>29</v>
      </c>
      <c r="B1" s="721" t="s">
        <v>30</v>
      </c>
      <c r="C1" s="721" t="s">
        <v>31</v>
      </c>
      <c r="D1" s="721" t="s">
        <v>32</v>
      </c>
      <c r="E1" s="721" t="s">
        <v>33</v>
      </c>
      <c r="F1" s="721" t="s">
        <v>34</v>
      </c>
      <c r="G1" s="721" t="s">
        <v>35</v>
      </c>
      <c r="H1" s="348" t="s">
        <v>36</v>
      </c>
      <c r="I1" s="721" t="s">
        <v>37</v>
      </c>
      <c r="J1" s="721" t="s">
        <v>38</v>
      </c>
      <c r="K1" s="721" t="s">
        <v>39</v>
      </c>
      <c r="L1" s="721" t="s">
        <v>40</v>
      </c>
      <c r="M1" s="721" t="s">
        <v>41</v>
      </c>
      <c r="N1" s="723" t="s">
        <v>42</v>
      </c>
      <c r="O1" s="723"/>
      <c r="P1" s="723"/>
      <c r="Q1" s="724" t="s">
        <v>685</v>
      </c>
      <c r="R1" s="724"/>
      <c r="S1" s="724"/>
      <c r="T1" s="724"/>
      <c r="U1" s="724"/>
      <c r="V1" s="723" t="s">
        <v>44</v>
      </c>
      <c r="W1" s="725"/>
      <c r="X1" s="725"/>
      <c r="Y1" s="725"/>
      <c r="Z1" s="725"/>
      <c r="AA1" s="725"/>
      <c r="AB1" s="725"/>
      <c r="AC1" s="724" t="s">
        <v>45</v>
      </c>
      <c r="AD1" s="724"/>
      <c r="AE1" s="724"/>
      <c r="AF1" s="724"/>
      <c r="AG1" s="724"/>
      <c r="AH1" s="724"/>
      <c r="AI1" s="724"/>
      <c r="AJ1" s="724"/>
      <c r="AK1" s="724"/>
      <c r="AL1" s="724"/>
    </row>
    <row r="2" spans="1:38" ht="163.80000000000001" customHeight="1" x14ac:dyDescent="0.3">
      <c r="A2" s="722"/>
      <c r="B2" s="722"/>
      <c r="C2" s="722"/>
      <c r="D2" s="722"/>
      <c r="E2" s="722"/>
      <c r="F2" s="722"/>
      <c r="G2" s="722"/>
      <c r="H2" s="532"/>
      <c r="I2" s="722"/>
      <c r="J2" s="722"/>
      <c r="K2" s="722"/>
      <c r="L2" s="722"/>
      <c r="M2" s="722"/>
      <c r="N2" s="270" t="s">
        <v>610</v>
      </c>
      <c r="O2" s="271" t="s">
        <v>509</v>
      </c>
      <c r="P2" s="251" t="s">
        <v>51</v>
      </c>
      <c r="Q2" s="271" t="s">
        <v>52</v>
      </c>
      <c r="R2" s="271" t="s">
        <v>726</v>
      </c>
      <c r="S2" s="271" t="s">
        <v>727</v>
      </c>
      <c r="T2" s="271" t="s">
        <v>511</v>
      </c>
      <c r="U2" s="272" t="s">
        <v>56</v>
      </c>
      <c r="V2" s="251" t="s">
        <v>57</v>
      </c>
      <c r="W2" s="251" t="s">
        <v>58</v>
      </c>
      <c r="X2" s="251" t="s">
        <v>59</v>
      </c>
      <c r="Y2" s="154" t="s">
        <v>60</v>
      </c>
      <c r="Z2" s="251" t="s">
        <v>61</v>
      </c>
      <c r="AA2" s="251" t="s">
        <v>31</v>
      </c>
      <c r="AB2" s="154" t="s">
        <v>48</v>
      </c>
      <c r="AC2" s="154" t="s">
        <v>62</v>
      </c>
      <c r="AD2" s="154" t="s">
        <v>63</v>
      </c>
      <c r="AE2" s="154" t="s">
        <v>64</v>
      </c>
      <c r="AF2" s="154" t="s">
        <v>688</v>
      </c>
      <c r="AG2" s="154" t="s">
        <v>66</v>
      </c>
      <c r="AH2" s="154" t="s">
        <v>67</v>
      </c>
      <c r="AI2" s="154" t="s">
        <v>68</v>
      </c>
      <c r="AJ2" s="154" t="s">
        <v>613</v>
      </c>
      <c r="AK2" s="154" t="s">
        <v>689</v>
      </c>
      <c r="AL2" s="154" t="s">
        <v>71</v>
      </c>
    </row>
    <row r="3" spans="1:38" ht="78" x14ac:dyDescent="0.3">
      <c r="A3" s="726" t="s">
        <v>728</v>
      </c>
      <c r="B3" s="716" t="s">
        <v>729</v>
      </c>
      <c r="C3" s="387" t="s">
        <v>74</v>
      </c>
      <c r="D3" s="147" t="s">
        <v>730</v>
      </c>
      <c r="E3" s="496" t="s">
        <v>153</v>
      </c>
      <c r="F3" s="705" t="s">
        <v>77</v>
      </c>
      <c r="G3" s="496" t="s">
        <v>116</v>
      </c>
      <c r="H3" s="366" t="s">
        <v>79</v>
      </c>
      <c r="I3" s="719" t="s">
        <v>731</v>
      </c>
      <c r="J3" s="720" t="s">
        <v>732</v>
      </c>
      <c r="K3" s="712" t="s">
        <v>733</v>
      </c>
      <c r="L3" s="712" t="s">
        <v>734</v>
      </c>
      <c r="M3" s="592" t="s">
        <v>735</v>
      </c>
      <c r="N3" s="314" t="s">
        <v>736</v>
      </c>
      <c r="O3" s="377" t="s">
        <v>737</v>
      </c>
      <c r="P3" s="314" t="s">
        <v>738</v>
      </c>
      <c r="Q3" s="314" t="s">
        <v>739</v>
      </c>
      <c r="R3" s="314" t="s">
        <v>740</v>
      </c>
      <c r="S3" s="314" t="s">
        <v>741</v>
      </c>
      <c r="T3" s="715" t="s">
        <v>742</v>
      </c>
      <c r="U3" s="314" t="s">
        <v>494</v>
      </c>
      <c r="V3" s="314" t="s">
        <v>729</v>
      </c>
      <c r="W3" s="314" t="s">
        <v>497</v>
      </c>
      <c r="X3" s="314" t="s">
        <v>497</v>
      </c>
      <c r="Y3" s="314" t="s">
        <v>92</v>
      </c>
      <c r="Z3" s="314" t="s">
        <v>92</v>
      </c>
      <c r="AA3" s="314" t="s">
        <v>630</v>
      </c>
      <c r="AB3" s="314" t="s">
        <v>631</v>
      </c>
      <c r="AC3" s="9" t="s">
        <v>497</v>
      </c>
      <c r="AD3" s="9" t="s">
        <v>92</v>
      </c>
      <c r="AE3" s="9" t="s">
        <v>92</v>
      </c>
      <c r="AF3" s="9" t="s">
        <v>498</v>
      </c>
      <c r="AG3" s="9" t="s">
        <v>497</v>
      </c>
      <c r="AH3" s="22" t="s">
        <v>497</v>
      </c>
      <c r="AI3" s="707" t="s">
        <v>497</v>
      </c>
      <c r="AJ3" s="22" t="s">
        <v>743</v>
      </c>
      <c r="AK3" s="9" t="s">
        <v>744</v>
      </c>
      <c r="AL3" s="717" t="s">
        <v>745</v>
      </c>
    </row>
    <row r="4" spans="1:38" ht="78" x14ac:dyDescent="0.3">
      <c r="A4" s="727"/>
      <c r="B4" s="716"/>
      <c r="C4" s="387"/>
      <c r="D4" s="147" t="s">
        <v>746</v>
      </c>
      <c r="E4" s="496"/>
      <c r="F4" s="705"/>
      <c r="G4" s="496"/>
      <c r="H4" s="366"/>
      <c r="I4" s="719"/>
      <c r="J4" s="720"/>
      <c r="K4" s="712"/>
      <c r="L4" s="712"/>
      <c r="M4" s="713"/>
      <c r="N4" s="314"/>
      <c r="O4" s="377"/>
      <c r="P4" s="314"/>
      <c r="Q4" s="314"/>
      <c r="R4" s="314"/>
      <c r="S4" s="314"/>
      <c r="T4" s="715"/>
      <c r="U4" s="314"/>
      <c r="V4" s="314"/>
      <c r="W4" s="314"/>
      <c r="X4" s="314"/>
      <c r="Y4" s="314"/>
      <c r="Z4" s="314"/>
      <c r="AA4" s="314"/>
      <c r="AB4" s="314"/>
      <c r="AC4" s="9" t="s">
        <v>497</v>
      </c>
      <c r="AD4" s="9" t="s">
        <v>92</v>
      </c>
      <c r="AE4" s="9" t="s">
        <v>92</v>
      </c>
      <c r="AF4" s="9" t="s">
        <v>498</v>
      </c>
      <c r="AG4" s="9" t="s">
        <v>497</v>
      </c>
      <c r="AH4" s="22" t="s">
        <v>497</v>
      </c>
      <c r="AI4" s="708"/>
      <c r="AJ4" s="22" t="s">
        <v>747</v>
      </c>
      <c r="AK4" s="9" t="s">
        <v>748</v>
      </c>
      <c r="AL4" s="718"/>
    </row>
    <row r="5" spans="1:38" ht="60" x14ac:dyDescent="0.3">
      <c r="A5" s="727"/>
      <c r="B5" s="716"/>
      <c r="C5" s="387"/>
      <c r="D5" s="136"/>
      <c r="E5" s="496"/>
      <c r="F5" s="705"/>
      <c r="G5" s="496"/>
      <c r="H5" s="16" t="s">
        <v>24</v>
      </c>
      <c r="I5" s="86" t="s">
        <v>749</v>
      </c>
      <c r="J5" s="273" t="s">
        <v>750</v>
      </c>
      <c r="K5" s="712"/>
      <c r="L5" s="274" t="s">
        <v>751</v>
      </c>
      <c r="M5" s="714"/>
      <c r="N5" s="26" t="s">
        <v>752</v>
      </c>
      <c r="O5" s="377"/>
      <c r="P5" s="314"/>
      <c r="Q5" s="314"/>
      <c r="R5" s="314"/>
      <c r="S5" s="314"/>
      <c r="T5" s="715"/>
      <c r="U5" s="314"/>
      <c r="V5" s="314"/>
      <c r="W5" s="314"/>
      <c r="X5" s="314"/>
      <c r="Y5" s="314"/>
      <c r="Z5" s="314"/>
      <c r="AA5" s="314"/>
      <c r="AB5" s="314"/>
      <c r="AC5" s="9"/>
      <c r="AD5" s="9"/>
      <c r="AE5" s="9"/>
      <c r="AF5" s="9"/>
      <c r="AG5" s="9"/>
      <c r="AH5" s="22"/>
      <c r="AI5" s="9"/>
      <c r="AJ5" s="22"/>
      <c r="AK5" s="229"/>
      <c r="AL5" s="275"/>
    </row>
    <row r="6" spans="1:38" ht="187.2" x14ac:dyDescent="0.3">
      <c r="A6" s="727"/>
      <c r="B6" s="716" t="s">
        <v>753</v>
      </c>
      <c r="C6" s="387" t="s">
        <v>74</v>
      </c>
      <c r="D6" s="147" t="s">
        <v>754</v>
      </c>
      <c r="E6" s="387" t="s">
        <v>458</v>
      </c>
      <c r="F6" s="392" t="s">
        <v>77</v>
      </c>
      <c r="G6" s="387" t="s">
        <v>78</v>
      </c>
      <c r="H6" s="366" t="s">
        <v>79</v>
      </c>
      <c r="I6" s="711" t="s">
        <v>755</v>
      </c>
      <c r="J6" s="273" t="s">
        <v>756</v>
      </c>
      <c r="K6" s="712" t="s">
        <v>757</v>
      </c>
      <c r="L6" s="712" t="s">
        <v>758</v>
      </c>
      <c r="M6" s="592" t="s">
        <v>759</v>
      </c>
      <c r="N6" s="715" t="s">
        <v>760</v>
      </c>
      <c r="O6" s="314" t="s">
        <v>761</v>
      </c>
      <c r="P6" s="314" t="s">
        <v>738</v>
      </c>
      <c r="Q6" s="314"/>
      <c r="R6" s="314" t="s">
        <v>762</v>
      </c>
      <c r="S6" s="314"/>
      <c r="T6" s="715"/>
      <c r="U6" s="314" t="s">
        <v>494</v>
      </c>
      <c r="V6" s="314" t="s">
        <v>753</v>
      </c>
      <c r="W6" s="314" t="s">
        <v>497</v>
      </c>
      <c r="X6" s="314" t="s">
        <v>497</v>
      </c>
      <c r="Y6" s="314" t="s">
        <v>92</v>
      </c>
      <c r="Z6" s="314" t="s">
        <v>92</v>
      </c>
      <c r="AA6" s="314" t="s">
        <v>630</v>
      </c>
      <c r="AB6" s="314" t="s">
        <v>631</v>
      </c>
      <c r="AC6" s="9" t="s">
        <v>497</v>
      </c>
      <c r="AD6" s="9" t="s">
        <v>92</v>
      </c>
      <c r="AE6" s="9" t="s">
        <v>92</v>
      </c>
      <c r="AF6" s="9" t="s">
        <v>498</v>
      </c>
      <c r="AG6" s="9" t="s">
        <v>497</v>
      </c>
      <c r="AH6" s="22" t="s">
        <v>92</v>
      </c>
      <c r="AI6" s="707" t="s">
        <v>497</v>
      </c>
      <c r="AJ6" s="22" t="s">
        <v>763</v>
      </c>
      <c r="AK6" s="709" t="s">
        <v>764</v>
      </c>
      <c r="AL6" s="22" t="s">
        <v>765</v>
      </c>
    </row>
    <row r="7" spans="1:38" ht="187.2" x14ac:dyDescent="0.3">
      <c r="A7" s="727"/>
      <c r="B7" s="716"/>
      <c r="C7" s="387"/>
      <c r="D7" s="276" t="s">
        <v>766</v>
      </c>
      <c r="E7" s="387"/>
      <c r="F7" s="392"/>
      <c r="G7" s="387"/>
      <c r="H7" s="366"/>
      <c r="I7" s="711"/>
      <c r="J7" s="273" t="s">
        <v>767</v>
      </c>
      <c r="K7" s="712"/>
      <c r="L7" s="712"/>
      <c r="M7" s="713"/>
      <c r="N7" s="715"/>
      <c r="O7" s="314"/>
      <c r="P7" s="314"/>
      <c r="Q7" s="314"/>
      <c r="R7" s="314"/>
      <c r="S7" s="314"/>
      <c r="T7" s="715"/>
      <c r="U7" s="314"/>
      <c r="V7" s="314"/>
      <c r="W7" s="314"/>
      <c r="X7" s="314"/>
      <c r="Y7" s="314"/>
      <c r="Z7" s="314"/>
      <c r="AA7" s="314"/>
      <c r="AB7" s="314"/>
      <c r="AC7" s="9" t="s">
        <v>497</v>
      </c>
      <c r="AD7" s="9" t="s">
        <v>92</v>
      </c>
      <c r="AE7" s="9" t="s">
        <v>92</v>
      </c>
      <c r="AF7" s="9" t="s">
        <v>498</v>
      </c>
      <c r="AG7" s="9" t="s">
        <v>497</v>
      </c>
      <c r="AH7" s="22" t="s">
        <v>92</v>
      </c>
      <c r="AI7" s="708"/>
      <c r="AJ7" s="22" t="s">
        <v>763</v>
      </c>
      <c r="AK7" s="710"/>
      <c r="AL7" s="22" t="s">
        <v>768</v>
      </c>
    </row>
    <row r="8" spans="1:38" ht="75" x14ac:dyDescent="0.3">
      <c r="A8" s="727"/>
      <c r="B8" s="716"/>
      <c r="C8" s="387"/>
      <c r="D8" s="136"/>
      <c r="E8" s="387"/>
      <c r="F8" s="392"/>
      <c r="G8" s="387"/>
      <c r="H8" s="277" t="s">
        <v>24</v>
      </c>
      <c r="I8" s="86" t="s">
        <v>769</v>
      </c>
      <c r="J8" s="273" t="s">
        <v>750</v>
      </c>
      <c r="K8" s="712"/>
      <c r="L8" s="274" t="s">
        <v>751</v>
      </c>
      <c r="M8" s="714"/>
      <c r="N8" s="26" t="s">
        <v>725</v>
      </c>
      <c r="O8" s="26"/>
      <c r="P8" s="314"/>
      <c r="Q8" s="314"/>
      <c r="R8" s="314"/>
      <c r="S8" s="314"/>
      <c r="T8" s="715"/>
      <c r="U8" s="314"/>
      <c r="V8" s="314"/>
      <c r="W8" s="314"/>
      <c r="X8" s="314"/>
      <c r="Y8" s="314"/>
      <c r="Z8" s="314"/>
      <c r="AA8" s="314"/>
      <c r="AB8" s="314"/>
      <c r="AC8" s="9"/>
      <c r="AD8" s="9"/>
      <c r="AE8" s="9"/>
      <c r="AF8" s="9"/>
      <c r="AG8" s="9"/>
      <c r="AH8" s="9"/>
      <c r="AI8" s="9"/>
      <c r="AJ8" s="229"/>
      <c r="AK8" s="229"/>
      <c r="AL8" s="275"/>
    </row>
  </sheetData>
  <mergeCells count="70">
    <mergeCell ref="L1:L2"/>
    <mergeCell ref="A1:A2"/>
    <mergeCell ref="B1:B2"/>
    <mergeCell ref="C1:C2"/>
    <mergeCell ref="D1:D2"/>
    <mergeCell ref="E1:E2"/>
    <mergeCell ref="F1:F2"/>
    <mergeCell ref="G1:G2"/>
    <mergeCell ref="H1:H2"/>
    <mergeCell ref="I1:I2"/>
    <mergeCell ref="J1:J2"/>
    <mergeCell ref="K1:K2"/>
    <mergeCell ref="A3:A8"/>
    <mergeCell ref="B3:B5"/>
    <mergeCell ref="C3:C5"/>
    <mergeCell ref="E3:E5"/>
    <mergeCell ref="F3:F5"/>
    <mergeCell ref="M1:M2"/>
    <mergeCell ref="N1:P1"/>
    <mergeCell ref="Q1:U1"/>
    <mergeCell ref="V1:AB1"/>
    <mergeCell ref="AC1:AL1"/>
    <mergeCell ref="G3:G5"/>
    <mergeCell ref="H3:H4"/>
    <mergeCell ref="I3:I4"/>
    <mergeCell ref="J3:J4"/>
    <mergeCell ref="K3:K5"/>
    <mergeCell ref="AI3:AI4"/>
    <mergeCell ref="AL3:AL4"/>
    <mergeCell ref="S3:S8"/>
    <mergeCell ref="T3:T8"/>
    <mergeCell ref="U3:U5"/>
    <mergeCell ref="V3:V5"/>
    <mergeCell ref="W3:W5"/>
    <mergeCell ref="X3:X5"/>
    <mergeCell ref="U6:U8"/>
    <mergeCell ref="V6:V8"/>
    <mergeCell ref="W6:W8"/>
    <mergeCell ref="X6:X8"/>
    <mergeCell ref="H6:H7"/>
    <mergeCell ref="Y3:Y5"/>
    <mergeCell ref="Z3:Z5"/>
    <mergeCell ref="AA3:AA5"/>
    <mergeCell ref="AB3:AB5"/>
    <mergeCell ref="M3:M5"/>
    <mergeCell ref="N3:N4"/>
    <mergeCell ref="O3:O5"/>
    <mergeCell ref="P3:P5"/>
    <mergeCell ref="Q3:Q8"/>
    <mergeCell ref="R3:R5"/>
    <mergeCell ref="P6:P8"/>
    <mergeCell ref="R6:R8"/>
    <mergeCell ref="L3:L4"/>
    <mergeCell ref="B6:B8"/>
    <mergeCell ref="C6:C8"/>
    <mergeCell ref="E6:E8"/>
    <mergeCell ref="F6:F8"/>
    <mergeCell ref="G6:G8"/>
    <mergeCell ref="AK6:AK7"/>
    <mergeCell ref="I6:I7"/>
    <mergeCell ref="K6:K8"/>
    <mergeCell ref="L6:L7"/>
    <mergeCell ref="M6:M8"/>
    <mergeCell ref="N6:N7"/>
    <mergeCell ref="O6:O7"/>
    <mergeCell ref="Y6:Y8"/>
    <mergeCell ref="Z6:Z8"/>
    <mergeCell ref="AA6:AA8"/>
    <mergeCell ref="AB6:AB8"/>
    <mergeCell ref="AI6:AI7"/>
  </mergeCells>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15"/>
  <sheetViews>
    <sheetView zoomScale="64" zoomScaleNormal="64" workbookViewId="0">
      <selection sqref="A1:A3"/>
    </sheetView>
  </sheetViews>
  <sheetFormatPr baseColWidth="10" defaultRowHeight="14.4" x14ac:dyDescent="0.3"/>
  <cols>
    <col min="1" max="1" width="28.6640625" customWidth="1"/>
    <col min="2" max="2" width="22.88671875" customWidth="1"/>
    <col min="3" max="3" width="18.5546875" customWidth="1"/>
    <col min="4" max="4" width="19.44140625" customWidth="1"/>
    <col min="5" max="5" width="20.5546875" customWidth="1"/>
    <col min="6" max="6" width="16.88671875" customWidth="1"/>
    <col min="9" max="9" width="33.109375" customWidth="1"/>
    <col min="11" max="11" width="23" customWidth="1"/>
    <col min="13" max="13" width="18.88671875" customWidth="1"/>
    <col min="14" max="14" width="70.44140625" customWidth="1"/>
    <col min="15" max="15" width="33.6640625" customWidth="1"/>
    <col min="16" max="16" width="41.5546875" customWidth="1"/>
    <col min="17" max="17" width="24.5546875" customWidth="1"/>
    <col min="18" max="18" width="28.44140625" customWidth="1"/>
    <col min="19" max="19" width="29.33203125" customWidth="1"/>
    <col min="20" max="20" width="35.33203125" customWidth="1"/>
    <col min="21" max="21" width="33.6640625" customWidth="1"/>
    <col min="22" max="22" width="52" customWidth="1"/>
    <col min="23" max="23" width="24.5546875" customWidth="1"/>
    <col min="28" max="28" width="31.33203125" customWidth="1"/>
    <col min="29" max="29" width="32.5546875" customWidth="1"/>
    <col min="30" max="30" width="35.5546875" customWidth="1"/>
    <col min="31" max="31" width="32.88671875" customWidth="1"/>
    <col min="32" max="32" width="31.5546875" customWidth="1"/>
    <col min="33" max="33" width="32.88671875" customWidth="1"/>
    <col min="34" max="34" width="25.44140625" customWidth="1"/>
    <col min="35" max="35" width="26.109375" customWidth="1"/>
    <col min="36" max="36" width="35" customWidth="1"/>
    <col min="37" max="37" width="37.5546875" customWidth="1"/>
    <col min="38" max="38" width="69.44140625" customWidth="1"/>
    <col min="39" max="39" width="27.33203125" customWidth="1"/>
  </cols>
  <sheetData>
    <row r="1" spans="1:38" ht="15.6" x14ac:dyDescent="0.3">
      <c r="A1" s="350" t="s">
        <v>29</v>
      </c>
      <c r="B1" s="349" t="s">
        <v>30</v>
      </c>
      <c r="C1" s="349" t="s">
        <v>31</v>
      </c>
      <c r="D1" s="349" t="s">
        <v>32</v>
      </c>
      <c r="E1" s="352" t="s">
        <v>33</v>
      </c>
      <c r="F1" s="352" t="s">
        <v>34</v>
      </c>
      <c r="G1" s="352" t="s">
        <v>35</v>
      </c>
      <c r="H1" s="352" t="s">
        <v>36</v>
      </c>
      <c r="I1" s="352" t="s">
        <v>37</v>
      </c>
      <c r="J1" s="349" t="s">
        <v>38</v>
      </c>
      <c r="K1" s="349" t="s">
        <v>39</v>
      </c>
      <c r="L1" s="349" t="s">
        <v>40</v>
      </c>
      <c r="M1" s="349" t="s">
        <v>41</v>
      </c>
      <c r="N1" s="353" t="s">
        <v>42</v>
      </c>
      <c r="O1" s="353"/>
      <c r="P1" s="353"/>
      <c r="Q1" s="353" t="s">
        <v>43</v>
      </c>
      <c r="R1" s="353"/>
      <c r="S1" s="353"/>
      <c r="T1" s="353"/>
      <c r="U1" s="353"/>
      <c r="V1" s="353" t="s">
        <v>44</v>
      </c>
      <c r="W1" s="353"/>
      <c r="X1" s="353"/>
      <c r="Y1" s="353"/>
      <c r="Z1" s="353"/>
      <c r="AA1" s="353"/>
      <c r="AB1" s="353"/>
      <c r="AC1" s="353" t="s">
        <v>45</v>
      </c>
      <c r="AD1" s="353"/>
      <c r="AE1" s="353"/>
      <c r="AF1" s="353"/>
      <c r="AG1" s="353"/>
      <c r="AH1" s="353"/>
      <c r="AI1" s="353"/>
      <c r="AJ1" s="353"/>
      <c r="AK1" s="353"/>
      <c r="AL1" s="353"/>
    </row>
    <row r="2" spans="1:38" ht="15.6" x14ac:dyDescent="0.3">
      <c r="A2" s="350"/>
      <c r="B2" s="349"/>
      <c r="C2" s="349"/>
      <c r="D2" s="349"/>
      <c r="E2" s="352"/>
      <c r="F2" s="352"/>
      <c r="G2" s="352"/>
      <c r="H2" s="352"/>
      <c r="I2" s="352"/>
      <c r="J2" s="349"/>
      <c r="K2" s="349"/>
      <c r="L2" s="349"/>
      <c r="M2" s="349"/>
      <c r="N2" s="353"/>
      <c r="O2" s="353"/>
      <c r="P2" s="353"/>
      <c r="Q2" s="353"/>
      <c r="R2" s="353"/>
      <c r="S2" s="353"/>
      <c r="T2" s="353"/>
      <c r="U2" s="353"/>
      <c r="V2" s="353" t="s">
        <v>46</v>
      </c>
      <c r="W2" s="353"/>
      <c r="X2" s="353"/>
      <c r="Y2" s="353"/>
      <c r="Z2" s="353"/>
      <c r="AA2" s="353" t="s">
        <v>47</v>
      </c>
      <c r="AB2" s="353" t="s">
        <v>48</v>
      </c>
      <c r="AC2" s="353"/>
      <c r="AD2" s="353"/>
      <c r="AE2" s="353"/>
      <c r="AF2" s="353"/>
      <c r="AG2" s="353"/>
      <c r="AH2" s="353"/>
      <c r="AI2" s="353"/>
      <c r="AJ2" s="353"/>
      <c r="AK2" s="353"/>
      <c r="AL2" s="353"/>
    </row>
    <row r="3" spans="1:38" ht="194.4" customHeight="1" x14ac:dyDescent="0.3">
      <c r="A3" s="351"/>
      <c r="B3" s="349"/>
      <c r="C3" s="349"/>
      <c r="D3" s="349"/>
      <c r="E3" s="352"/>
      <c r="F3" s="352"/>
      <c r="G3" s="352"/>
      <c r="H3" s="352"/>
      <c r="I3" s="352"/>
      <c r="J3" s="349"/>
      <c r="K3" s="349"/>
      <c r="L3" s="349"/>
      <c r="M3" s="349"/>
      <c r="N3" s="32" t="s">
        <v>49</v>
      </c>
      <c r="O3" s="32" t="s">
        <v>50</v>
      </c>
      <c r="P3" s="32" t="s">
        <v>51</v>
      </c>
      <c r="Q3" s="32" t="s">
        <v>52</v>
      </c>
      <c r="R3" s="33" t="s">
        <v>53</v>
      </c>
      <c r="S3" s="32" t="s">
        <v>54</v>
      </c>
      <c r="T3" s="32" t="s">
        <v>55</v>
      </c>
      <c r="U3" s="32" t="s">
        <v>56</v>
      </c>
      <c r="V3" s="32" t="s">
        <v>57</v>
      </c>
      <c r="W3" s="32" t="s">
        <v>58</v>
      </c>
      <c r="X3" s="32" t="s">
        <v>59</v>
      </c>
      <c r="Y3" s="32" t="s">
        <v>60</v>
      </c>
      <c r="Z3" s="32" t="s">
        <v>61</v>
      </c>
      <c r="AA3" s="354"/>
      <c r="AB3" s="354"/>
      <c r="AC3" s="32" t="s">
        <v>62</v>
      </c>
      <c r="AD3" s="32" t="s">
        <v>63</v>
      </c>
      <c r="AE3" s="32" t="s">
        <v>64</v>
      </c>
      <c r="AF3" s="32" t="s">
        <v>65</v>
      </c>
      <c r="AG3" s="32" t="s">
        <v>66</v>
      </c>
      <c r="AH3" s="32" t="s">
        <v>67</v>
      </c>
      <c r="AI3" s="32" t="s">
        <v>68</v>
      </c>
      <c r="AJ3" s="32" t="s">
        <v>69</v>
      </c>
      <c r="AK3" s="32" t="s">
        <v>70</v>
      </c>
      <c r="AL3" s="32" t="s">
        <v>71</v>
      </c>
    </row>
    <row r="4" spans="1:38" ht="135" x14ac:dyDescent="0.3">
      <c r="A4" s="729" t="s">
        <v>110</v>
      </c>
      <c r="B4" s="470" t="s">
        <v>111</v>
      </c>
      <c r="C4" s="471" t="s">
        <v>112</v>
      </c>
      <c r="D4" s="41" t="s">
        <v>113</v>
      </c>
      <c r="E4" s="471" t="s">
        <v>114</v>
      </c>
      <c r="F4" s="507" t="s">
        <v>115</v>
      </c>
      <c r="G4" s="650" t="s">
        <v>116</v>
      </c>
      <c r="H4" s="507" t="s">
        <v>117</v>
      </c>
      <c r="I4" s="42" t="s">
        <v>118</v>
      </c>
      <c r="J4" s="43" t="s">
        <v>119</v>
      </c>
      <c r="K4" s="43" t="s">
        <v>120</v>
      </c>
      <c r="L4" s="43" t="s">
        <v>83</v>
      </c>
      <c r="M4" s="356" t="s">
        <v>121</v>
      </c>
      <c r="N4" s="44" t="s">
        <v>122</v>
      </c>
      <c r="O4" s="45">
        <v>1</v>
      </c>
      <c r="P4" s="10" t="s">
        <v>123</v>
      </c>
      <c r="Q4" s="467" t="s">
        <v>124</v>
      </c>
      <c r="R4" s="377" t="s">
        <v>88</v>
      </c>
      <c r="S4" s="731" t="s">
        <v>89</v>
      </c>
      <c r="T4" s="731" t="s">
        <v>125</v>
      </c>
      <c r="U4" s="733" t="s">
        <v>126</v>
      </c>
      <c r="V4" s="470" t="s">
        <v>127</v>
      </c>
      <c r="W4" s="730" t="s">
        <v>92</v>
      </c>
      <c r="X4" s="373" t="s">
        <v>92</v>
      </c>
      <c r="Y4" s="373" t="s">
        <v>92</v>
      </c>
      <c r="Z4" s="373" t="s">
        <v>92</v>
      </c>
      <c r="AA4" s="373" t="s">
        <v>74</v>
      </c>
      <c r="AB4" s="373" t="s">
        <v>95</v>
      </c>
      <c r="AC4" s="373" t="s">
        <v>92</v>
      </c>
      <c r="AD4" s="373" t="s">
        <v>92</v>
      </c>
      <c r="AE4" s="373" t="s">
        <v>92</v>
      </c>
      <c r="AF4" s="373" t="s">
        <v>92</v>
      </c>
      <c r="AG4" s="373" t="s">
        <v>92</v>
      </c>
      <c r="AH4" s="374" t="s">
        <v>92</v>
      </c>
      <c r="AI4" s="470" t="s">
        <v>128</v>
      </c>
      <c r="AJ4" s="47" t="s">
        <v>129</v>
      </c>
      <c r="AK4" s="377" t="s">
        <v>130</v>
      </c>
      <c r="AL4" s="10" t="s">
        <v>131</v>
      </c>
    </row>
    <row r="5" spans="1:38" ht="300" x14ac:dyDescent="0.3">
      <c r="A5" s="729"/>
      <c r="B5" s="470"/>
      <c r="C5" s="471"/>
      <c r="D5" s="41" t="s">
        <v>132</v>
      </c>
      <c r="E5" s="471"/>
      <c r="F5" s="507"/>
      <c r="G5" s="651"/>
      <c r="H5" s="507"/>
      <c r="I5" s="42" t="s">
        <v>133</v>
      </c>
      <c r="J5" s="43" t="s">
        <v>134</v>
      </c>
      <c r="K5" s="43" t="s">
        <v>135</v>
      </c>
      <c r="L5" s="43" t="s">
        <v>136</v>
      </c>
      <c r="M5" s="357"/>
      <c r="N5" s="48" t="s">
        <v>137</v>
      </c>
      <c r="O5" s="45">
        <v>1</v>
      </c>
      <c r="P5" s="10" t="s">
        <v>138</v>
      </c>
      <c r="Q5" s="468"/>
      <c r="R5" s="377"/>
      <c r="S5" s="731"/>
      <c r="T5" s="731"/>
      <c r="U5" s="733"/>
      <c r="V5" s="470"/>
      <c r="W5" s="730"/>
      <c r="X5" s="373"/>
      <c r="Y5" s="373"/>
      <c r="Z5" s="373"/>
      <c r="AA5" s="373"/>
      <c r="AB5" s="373"/>
      <c r="AC5" s="373"/>
      <c r="AD5" s="373"/>
      <c r="AE5" s="373"/>
      <c r="AF5" s="373"/>
      <c r="AG5" s="373"/>
      <c r="AH5" s="374"/>
      <c r="AI5" s="470"/>
      <c r="AJ5" s="47" t="s">
        <v>139</v>
      </c>
      <c r="AK5" s="377"/>
      <c r="AL5" s="10" t="s">
        <v>140</v>
      </c>
    </row>
    <row r="6" spans="1:38" ht="135" x14ac:dyDescent="0.3">
      <c r="A6" s="729"/>
      <c r="B6" s="470"/>
      <c r="C6" s="471"/>
      <c r="D6" s="41" t="s">
        <v>141</v>
      </c>
      <c r="E6" s="471"/>
      <c r="F6" s="507"/>
      <c r="G6" s="651"/>
      <c r="H6" s="507"/>
      <c r="I6" s="42" t="s">
        <v>142</v>
      </c>
      <c r="J6" s="49" t="s">
        <v>143</v>
      </c>
      <c r="K6" s="49" t="s">
        <v>120</v>
      </c>
      <c r="L6" s="49" t="s">
        <v>83</v>
      </c>
      <c r="M6" s="357"/>
      <c r="N6" s="44" t="s">
        <v>144</v>
      </c>
      <c r="O6" s="45">
        <v>1</v>
      </c>
      <c r="P6" s="10" t="s">
        <v>138</v>
      </c>
      <c r="Q6" s="468"/>
      <c r="R6" s="377"/>
      <c r="S6" s="731"/>
      <c r="T6" s="731"/>
      <c r="U6" s="733"/>
      <c r="V6" s="470"/>
      <c r="W6" s="730"/>
      <c r="X6" s="373"/>
      <c r="Y6" s="373"/>
      <c r="Z6" s="373"/>
      <c r="AA6" s="373"/>
      <c r="AB6" s="373"/>
      <c r="AC6" s="373"/>
      <c r="AD6" s="373"/>
      <c r="AE6" s="373"/>
      <c r="AF6" s="373"/>
      <c r="AG6" s="373"/>
      <c r="AH6" s="374"/>
      <c r="AI6" s="470"/>
      <c r="AJ6" s="47" t="s">
        <v>129</v>
      </c>
      <c r="AK6" s="377"/>
      <c r="AL6" s="10" t="s">
        <v>145</v>
      </c>
    </row>
    <row r="7" spans="1:38" ht="62.4" x14ac:dyDescent="0.3">
      <c r="A7" s="729"/>
      <c r="B7" s="470"/>
      <c r="C7" s="471"/>
      <c r="D7" s="10">
        <v>0</v>
      </c>
      <c r="E7" s="471"/>
      <c r="F7" s="507"/>
      <c r="G7" s="728"/>
      <c r="H7" s="38" t="s">
        <v>146</v>
      </c>
      <c r="I7" s="50" t="s">
        <v>147</v>
      </c>
      <c r="J7" s="43" t="s">
        <v>148</v>
      </c>
      <c r="K7" s="43" t="s">
        <v>120</v>
      </c>
      <c r="L7" s="51"/>
      <c r="M7" s="358"/>
      <c r="N7" s="52" t="s">
        <v>149</v>
      </c>
      <c r="O7" s="45">
        <v>0</v>
      </c>
      <c r="P7" s="10" t="s">
        <v>126</v>
      </c>
      <c r="Q7" s="468"/>
      <c r="R7" s="377"/>
      <c r="S7" s="731"/>
      <c r="T7" s="731"/>
      <c r="U7" s="733"/>
      <c r="V7" s="470"/>
      <c r="W7" s="730"/>
      <c r="X7" s="373"/>
      <c r="Y7" s="373"/>
      <c r="Z7" s="373"/>
      <c r="AA7" s="373"/>
      <c r="AB7" s="373"/>
      <c r="AC7" s="373"/>
      <c r="AD7" s="373"/>
      <c r="AE7" s="373"/>
      <c r="AF7" s="373"/>
      <c r="AG7" s="373"/>
      <c r="AH7" s="374"/>
      <c r="AI7" s="470"/>
      <c r="AJ7" s="47" t="s">
        <v>129</v>
      </c>
      <c r="AK7" s="377"/>
      <c r="AL7" s="10" t="s">
        <v>150</v>
      </c>
    </row>
    <row r="8" spans="1:38" ht="120" x14ac:dyDescent="0.3">
      <c r="A8" s="729"/>
      <c r="B8" s="470" t="s">
        <v>151</v>
      </c>
      <c r="C8" s="471" t="s">
        <v>112</v>
      </c>
      <c r="D8" s="34" t="s">
        <v>152</v>
      </c>
      <c r="E8" s="471" t="s">
        <v>153</v>
      </c>
      <c r="F8" s="471" t="s">
        <v>154</v>
      </c>
      <c r="G8" s="732" t="s">
        <v>116</v>
      </c>
      <c r="H8" s="471" t="s">
        <v>117</v>
      </c>
      <c r="I8" s="10" t="s">
        <v>155</v>
      </c>
      <c r="J8" s="41" t="s">
        <v>143</v>
      </c>
      <c r="K8" s="43" t="s">
        <v>120</v>
      </c>
      <c r="L8" s="43" t="s">
        <v>83</v>
      </c>
      <c r="M8" s="470" t="s">
        <v>156</v>
      </c>
      <c r="N8" s="53" t="s">
        <v>157</v>
      </c>
      <c r="O8" s="36">
        <v>1</v>
      </c>
      <c r="P8" s="10" t="s">
        <v>138</v>
      </c>
      <c r="Q8" s="468"/>
      <c r="R8" s="377" t="s">
        <v>88</v>
      </c>
      <c r="S8" s="731"/>
      <c r="T8" s="731"/>
      <c r="U8" s="471" t="s">
        <v>126</v>
      </c>
      <c r="V8" s="470" t="s">
        <v>151</v>
      </c>
      <c r="W8" s="471" t="s">
        <v>92</v>
      </c>
      <c r="X8" s="471" t="s">
        <v>92</v>
      </c>
      <c r="Y8" s="471" t="s">
        <v>92</v>
      </c>
      <c r="Z8" s="471" t="s">
        <v>92</v>
      </c>
      <c r="AA8" s="471" t="s">
        <v>74</v>
      </c>
      <c r="AB8" s="470" t="s">
        <v>95</v>
      </c>
      <c r="AC8" s="471" t="s">
        <v>92</v>
      </c>
      <c r="AD8" s="471" t="s">
        <v>92</v>
      </c>
      <c r="AE8" s="471" t="s">
        <v>92</v>
      </c>
      <c r="AF8" s="471" t="s">
        <v>92</v>
      </c>
      <c r="AG8" s="471" t="s">
        <v>92</v>
      </c>
      <c r="AH8" s="471" t="s">
        <v>92</v>
      </c>
      <c r="AI8" s="470" t="s">
        <v>158</v>
      </c>
      <c r="AJ8" s="47" t="s">
        <v>129</v>
      </c>
      <c r="AK8" s="377" t="s">
        <v>159</v>
      </c>
      <c r="AL8" s="10" t="s">
        <v>160</v>
      </c>
    </row>
    <row r="9" spans="1:38" ht="120" x14ac:dyDescent="0.3">
      <c r="A9" s="729"/>
      <c r="B9" s="470"/>
      <c r="C9" s="471"/>
      <c r="D9" s="377" t="s">
        <v>161</v>
      </c>
      <c r="E9" s="471"/>
      <c r="F9" s="471"/>
      <c r="G9" s="732"/>
      <c r="H9" s="471"/>
      <c r="I9" s="10" t="s">
        <v>162</v>
      </c>
      <c r="J9" s="43" t="s">
        <v>163</v>
      </c>
      <c r="K9" s="43" t="s">
        <v>164</v>
      </c>
      <c r="L9" s="43" t="s">
        <v>165</v>
      </c>
      <c r="M9" s="471"/>
      <c r="N9" s="54" t="s">
        <v>166</v>
      </c>
      <c r="O9" s="55">
        <v>0</v>
      </c>
      <c r="P9" s="34" t="s">
        <v>167</v>
      </c>
      <c r="Q9" s="468"/>
      <c r="R9" s="377"/>
      <c r="S9" s="731"/>
      <c r="T9" s="731"/>
      <c r="U9" s="471"/>
      <c r="V9" s="470"/>
      <c r="W9" s="471"/>
      <c r="X9" s="471"/>
      <c r="Y9" s="471"/>
      <c r="Z9" s="471"/>
      <c r="AA9" s="471"/>
      <c r="AB9" s="470"/>
      <c r="AC9" s="471"/>
      <c r="AD9" s="471"/>
      <c r="AE9" s="471"/>
      <c r="AF9" s="471"/>
      <c r="AG9" s="471"/>
      <c r="AH9" s="471"/>
      <c r="AI9" s="470"/>
      <c r="AJ9" s="47" t="s">
        <v>139</v>
      </c>
      <c r="AK9" s="411"/>
      <c r="AL9" s="10" t="s">
        <v>168</v>
      </c>
    </row>
    <row r="10" spans="1:38" ht="120" x14ac:dyDescent="0.3">
      <c r="A10" s="729"/>
      <c r="B10" s="470"/>
      <c r="C10" s="471"/>
      <c r="D10" s="377"/>
      <c r="E10" s="471"/>
      <c r="F10" s="471"/>
      <c r="G10" s="732"/>
      <c r="H10" s="471"/>
      <c r="I10" s="10" t="s">
        <v>169</v>
      </c>
      <c r="J10" s="43" t="s">
        <v>170</v>
      </c>
      <c r="K10" s="43" t="s">
        <v>164</v>
      </c>
      <c r="L10" s="43" t="s">
        <v>165</v>
      </c>
      <c r="M10" s="471"/>
      <c r="N10" s="54" t="s">
        <v>166</v>
      </c>
      <c r="O10" s="55">
        <v>0</v>
      </c>
      <c r="P10" s="34" t="s">
        <v>167</v>
      </c>
      <c r="Q10" s="468"/>
      <c r="R10" s="377"/>
      <c r="S10" s="731"/>
      <c r="T10" s="731"/>
      <c r="U10" s="471"/>
      <c r="V10" s="470"/>
      <c r="W10" s="471"/>
      <c r="X10" s="471"/>
      <c r="Y10" s="471"/>
      <c r="Z10" s="471"/>
      <c r="AA10" s="471"/>
      <c r="AB10" s="470"/>
      <c r="AC10" s="471"/>
      <c r="AD10" s="471"/>
      <c r="AE10" s="471"/>
      <c r="AF10" s="471"/>
      <c r="AG10" s="471"/>
      <c r="AH10" s="471"/>
      <c r="AI10" s="470"/>
      <c r="AJ10" s="47" t="s">
        <v>139</v>
      </c>
      <c r="AK10" s="411"/>
      <c r="AL10" s="10" t="s">
        <v>168</v>
      </c>
    </row>
    <row r="11" spans="1:38" ht="150" x14ac:dyDescent="0.3">
      <c r="A11" s="729"/>
      <c r="B11" s="470"/>
      <c r="C11" s="471"/>
      <c r="D11" s="377" t="s">
        <v>171</v>
      </c>
      <c r="E11" s="471"/>
      <c r="F11" s="471"/>
      <c r="G11" s="732"/>
      <c r="H11" s="471"/>
      <c r="I11" s="10" t="s">
        <v>172</v>
      </c>
      <c r="J11" s="43" t="s">
        <v>173</v>
      </c>
      <c r="K11" s="43" t="s">
        <v>164</v>
      </c>
      <c r="L11" s="734" t="s">
        <v>165</v>
      </c>
      <c r="M11" s="471"/>
      <c r="N11" s="54" t="s">
        <v>166</v>
      </c>
      <c r="O11" s="55">
        <v>0</v>
      </c>
      <c r="P11" s="34" t="s">
        <v>167</v>
      </c>
      <c r="Q11" s="468"/>
      <c r="R11" s="377"/>
      <c r="S11" s="731"/>
      <c r="T11" s="731"/>
      <c r="U11" s="471"/>
      <c r="V11" s="470"/>
      <c r="W11" s="471"/>
      <c r="X11" s="471"/>
      <c r="Y11" s="471"/>
      <c r="Z11" s="471"/>
      <c r="AA11" s="471"/>
      <c r="AB11" s="470"/>
      <c r="AC11" s="471"/>
      <c r="AD11" s="471"/>
      <c r="AE11" s="471"/>
      <c r="AF11" s="471"/>
      <c r="AG11" s="471"/>
      <c r="AH11" s="471"/>
      <c r="AI11" s="470"/>
      <c r="AJ11" s="47" t="s">
        <v>139</v>
      </c>
      <c r="AK11" s="411"/>
      <c r="AL11" s="10" t="s">
        <v>168</v>
      </c>
    </row>
    <row r="12" spans="1:38" ht="62.4" x14ac:dyDescent="0.3">
      <c r="A12" s="729"/>
      <c r="B12" s="470"/>
      <c r="C12" s="471"/>
      <c r="D12" s="377"/>
      <c r="E12" s="471"/>
      <c r="F12" s="471"/>
      <c r="G12" s="732"/>
      <c r="H12" s="56" t="s">
        <v>24</v>
      </c>
      <c r="I12" s="50" t="s">
        <v>147</v>
      </c>
      <c r="J12" s="43" t="s">
        <v>174</v>
      </c>
      <c r="K12" s="43" t="s">
        <v>120</v>
      </c>
      <c r="L12" s="735"/>
      <c r="M12" s="471"/>
      <c r="N12" s="19" t="s">
        <v>109</v>
      </c>
      <c r="O12" s="55">
        <v>0</v>
      </c>
      <c r="P12" s="40" t="s">
        <v>126</v>
      </c>
      <c r="Q12" s="468"/>
      <c r="R12" s="377"/>
      <c r="S12" s="731"/>
      <c r="T12" s="731"/>
      <c r="U12" s="471"/>
      <c r="V12" s="470"/>
      <c r="W12" s="471"/>
      <c r="X12" s="471"/>
      <c r="Y12" s="471"/>
      <c r="Z12" s="471"/>
      <c r="AA12" s="471"/>
      <c r="AB12" s="470"/>
      <c r="AC12" s="471"/>
      <c r="AD12" s="471"/>
      <c r="AE12" s="471"/>
      <c r="AF12" s="471"/>
      <c r="AG12" s="471"/>
      <c r="AH12" s="471"/>
      <c r="AI12" s="470"/>
      <c r="AJ12" s="47" t="s">
        <v>129</v>
      </c>
      <c r="AK12" s="411"/>
      <c r="AL12" s="10"/>
    </row>
    <row r="13" spans="1:38" ht="180" x14ac:dyDescent="0.3">
      <c r="A13" s="729"/>
      <c r="B13" s="470" t="s">
        <v>175</v>
      </c>
      <c r="C13" s="471" t="s">
        <v>112</v>
      </c>
      <c r="D13" s="10" t="s">
        <v>176</v>
      </c>
      <c r="E13" s="360" t="s">
        <v>153</v>
      </c>
      <c r="F13" s="360" t="s">
        <v>154</v>
      </c>
      <c r="G13" s="471" t="s">
        <v>177</v>
      </c>
      <c r="H13" s="360" t="s">
        <v>117</v>
      </c>
      <c r="I13" s="10" t="s">
        <v>142</v>
      </c>
      <c r="J13" s="41" t="s">
        <v>143</v>
      </c>
      <c r="K13" s="41" t="s">
        <v>120</v>
      </c>
      <c r="L13" s="57" t="s">
        <v>83</v>
      </c>
      <c r="M13" s="470" t="s">
        <v>156</v>
      </c>
      <c r="N13" s="53" t="s">
        <v>178</v>
      </c>
      <c r="O13" s="55">
        <v>1</v>
      </c>
      <c r="P13" s="34" t="s">
        <v>179</v>
      </c>
      <c r="Q13" s="468"/>
      <c r="R13" s="377" t="s">
        <v>88</v>
      </c>
      <c r="S13" s="731"/>
      <c r="T13" s="731"/>
      <c r="U13" s="471" t="s">
        <v>126</v>
      </c>
      <c r="V13" s="470" t="s">
        <v>175</v>
      </c>
      <c r="W13" s="471" t="s">
        <v>92</v>
      </c>
      <c r="X13" s="471" t="s">
        <v>92</v>
      </c>
      <c r="Y13" s="471" t="s">
        <v>92</v>
      </c>
      <c r="Z13" s="471" t="s">
        <v>92</v>
      </c>
      <c r="AA13" s="471" t="s">
        <v>74</v>
      </c>
      <c r="AB13" s="470" t="s">
        <v>95</v>
      </c>
      <c r="AC13" s="471" t="s">
        <v>92</v>
      </c>
      <c r="AD13" s="471" t="s">
        <v>92</v>
      </c>
      <c r="AE13" s="471" t="s">
        <v>92</v>
      </c>
      <c r="AF13" s="471" t="s">
        <v>92</v>
      </c>
      <c r="AG13" s="471" t="s">
        <v>92</v>
      </c>
      <c r="AH13" s="471" t="s">
        <v>92</v>
      </c>
      <c r="AI13" s="470" t="s">
        <v>158</v>
      </c>
      <c r="AJ13" s="47" t="s">
        <v>129</v>
      </c>
      <c r="AK13" s="591" t="s">
        <v>180</v>
      </c>
      <c r="AL13" s="10" t="s">
        <v>181</v>
      </c>
    </row>
    <row r="14" spans="1:38" ht="165" x14ac:dyDescent="0.3">
      <c r="A14" s="729"/>
      <c r="B14" s="470"/>
      <c r="C14" s="471"/>
      <c r="D14" s="591" t="s">
        <v>182</v>
      </c>
      <c r="E14" s="361"/>
      <c r="F14" s="361"/>
      <c r="G14" s="471"/>
      <c r="H14" s="362"/>
      <c r="I14" s="10" t="s">
        <v>183</v>
      </c>
      <c r="J14" s="58" t="s">
        <v>184</v>
      </c>
      <c r="K14" s="58" t="s">
        <v>120</v>
      </c>
      <c r="L14" s="57" t="s">
        <v>136</v>
      </c>
      <c r="M14" s="471"/>
      <c r="N14" s="53" t="s">
        <v>185</v>
      </c>
      <c r="O14" s="55">
        <v>1</v>
      </c>
      <c r="P14" s="34" t="s">
        <v>179</v>
      </c>
      <c r="Q14" s="468"/>
      <c r="R14" s="411"/>
      <c r="S14" s="731"/>
      <c r="T14" s="731"/>
      <c r="U14" s="471"/>
      <c r="V14" s="470"/>
      <c r="W14" s="471"/>
      <c r="X14" s="471"/>
      <c r="Y14" s="471"/>
      <c r="Z14" s="471"/>
      <c r="AA14" s="471"/>
      <c r="AB14" s="470"/>
      <c r="AC14" s="471"/>
      <c r="AD14" s="471"/>
      <c r="AE14" s="471"/>
      <c r="AF14" s="471"/>
      <c r="AG14" s="471"/>
      <c r="AH14" s="471"/>
      <c r="AI14" s="470"/>
      <c r="AJ14" s="47" t="s">
        <v>129</v>
      </c>
      <c r="AK14" s="591"/>
      <c r="AL14" s="10" t="s">
        <v>181</v>
      </c>
    </row>
    <row r="15" spans="1:38" ht="90" x14ac:dyDescent="0.3">
      <c r="A15" s="729"/>
      <c r="B15" s="470"/>
      <c r="C15" s="471"/>
      <c r="D15" s="591"/>
      <c r="E15" s="362"/>
      <c r="F15" s="362"/>
      <c r="G15" s="471"/>
      <c r="H15" s="16" t="s">
        <v>186</v>
      </c>
      <c r="I15" s="50" t="s">
        <v>147</v>
      </c>
      <c r="J15" s="43" t="s">
        <v>174</v>
      </c>
      <c r="K15" s="43" t="s">
        <v>187</v>
      </c>
      <c r="L15" s="37"/>
      <c r="M15" s="471"/>
      <c r="N15" s="40" t="s">
        <v>109</v>
      </c>
      <c r="O15" s="55">
        <v>0</v>
      </c>
      <c r="P15" s="59" t="s">
        <v>109</v>
      </c>
      <c r="Q15" s="469"/>
      <c r="R15" s="411"/>
      <c r="S15" s="731"/>
      <c r="T15" s="731"/>
      <c r="U15" s="471"/>
      <c r="V15" s="470"/>
      <c r="W15" s="471"/>
      <c r="X15" s="471"/>
      <c r="Y15" s="471"/>
      <c r="Z15" s="471"/>
      <c r="AA15" s="471"/>
      <c r="AB15" s="470"/>
      <c r="AC15" s="471"/>
      <c r="AD15" s="471"/>
      <c r="AE15" s="471"/>
      <c r="AF15" s="471"/>
      <c r="AG15" s="471"/>
      <c r="AH15" s="471"/>
      <c r="AI15" s="470"/>
      <c r="AJ15" s="60"/>
      <c r="AK15" s="591"/>
      <c r="AL15" s="10" t="s">
        <v>181</v>
      </c>
    </row>
  </sheetData>
  <mergeCells count="100">
    <mergeCell ref="AK13:AK15"/>
    <mergeCell ref="D14:D15"/>
    <mergeCell ref="AC13:AC15"/>
    <mergeCell ref="AD13:AD15"/>
    <mergeCell ref="AE13:AE15"/>
    <mergeCell ref="AF13:AF15"/>
    <mergeCell ref="AG13:AG15"/>
    <mergeCell ref="AH13:AH15"/>
    <mergeCell ref="W13:W15"/>
    <mergeCell ref="X13:X15"/>
    <mergeCell ref="Y13:Y15"/>
    <mergeCell ref="Z13:Z15"/>
    <mergeCell ref="AA13:AA15"/>
    <mergeCell ref="AB13:AB15"/>
    <mergeCell ref="G13:G15"/>
    <mergeCell ref="M13:M15"/>
    <mergeCell ref="R13:R15"/>
    <mergeCell ref="U13:U15"/>
    <mergeCell ref="V13:V15"/>
    <mergeCell ref="AI13:AI15"/>
    <mergeCell ref="AK8:AK12"/>
    <mergeCell ref="D9:D10"/>
    <mergeCell ref="D11:D12"/>
    <mergeCell ref="L11:L12"/>
    <mergeCell ref="AA8:AA12"/>
    <mergeCell ref="AB8:AB12"/>
    <mergeCell ref="AC8:AC12"/>
    <mergeCell ref="AD8:AD12"/>
    <mergeCell ref="AE8:AE12"/>
    <mergeCell ref="AF8:AF12"/>
    <mergeCell ref="U8:U12"/>
    <mergeCell ref="V8:V12"/>
    <mergeCell ref="W8:W12"/>
    <mergeCell ref="AG4:AG7"/>
    <mergeCell ref="AH4:AH7"/>
    <mergeCell ref="AG8:AG12"/>
    <mergeCell ref="AH8:AH12"/>
    <mergeCell ref="AI8:AI12"/>
    <mergeCell ref="AI4:AI7"/>
    <mergeCell ref="AK4:AK7"/>
    <mergeCell ref="B8:B12"/>
    <mergeCell ref="C8:C12"/>
    <mergeCell ref="E8:E12"/>
    <mergeCell ref="F8:F12"/>
    <mergeCell ref="G8:G12"/>
    <mergeCell ref="H8:H11"/>
    <mergeCell ref="AA4:AA7"/>
    <mergeCell ref="AB4:AB7"/>
    <mergeCell ref="AC4:AC7"/>
    <mergeCell ref="AD4:AD7"/>
    <mergeCell ref="AE4:AE7"/>
    <mergeCell ref="AF4:AF7"/>
    <mergeCell ref="U4:U7"/>
    <mergeCell ref="V4:V7"/>
    <mergeCell ref="W4:W7"/>
    <mergeCell ref="X4:X7"/>
    <mergeCell ref="Y4:Y7"/>
    <mergeCell ref="Z4:Z7"/>
    <mergeCell ref="H4:H6"/>
    <mergeCell ref="M4:M7"/>
    <mergeCell ref="Q4:Q15"/>
    <mergeCell ref="R4:R7"/>
    <mergeCell ref="S4:S15"/>
    <mergeCell ref="T4:T15"/>
    <mergeCell ref="M8:M12"/>
    <mergeCell ref="R8:R12"/>
    <mergeCell ref="X8:X12"/>
    <mergeCell ref="Y8:Y12"/>
    <mergeCell ref="Z8:Z12"/>
    <mergeCell ref="H13:H14"/>
    <mergeCell ref="A4:A15"/>
    <mergeCell ref="B4:B7"/>
    <mergeCell ref="C4:C7"/>
    <mergeCell ref="E4:E7"/>
    <mergeCell ref="F4:F7"/>
    <mergeCell ref="G4:G7"/>
    <mergeCell ref="B13:B15"/>
    <mergeCell ref="C13:C15"/>
    <mergeCell ref="E13:E15"/>
    <mergeCell ref="F13:F15"/>
    <mergeCell ref="M1:M3"/>
    <mergeCell ref="N1:P2"/>
    <mergeCell ref="Q1:U2"/>
    <mergeCell ref="V1:AB1"/>
    <mergeCell ref="AC1:AL2"/>
    <mergeCell ref="V2:Z2"/>
    <mergeCell ref="AA2:AA3"/>
    <mergeCell ref="AB2:AB3"/>
    <mergeCell ref="L1:L3"/>
    <mergeCell ref="A1:A3"/>
    <mergeCell ref="B1:B3"/>
    <mergeCell ref="C1:C3"/>
    <mergeCell ref="D1:D3"/>
    <mergeCell ref="E1:E3"/>
    <mergeCell ref="F1:F3"/>
    <mergeCell ref="G1:G3"/>
    <mergeCell ref="H1:H3"/>
    <mergeCell ref="I1:I3"/>
    <mergeCell ref="J1:J3"/>
    <mergeCell ref="K1:K3"/>
  </mergeCells>
  <pageMargins left="0.7" right="0.7" top="0.75" bottom="0.75" header="0.3" footer="0.3"/>
  <legacy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7"/>
  <sheetViews>
    <sheetView tabSelected="1" topLeftCell="A2" zoomScale="66" zoomScaleNormal="66" workbookViewId="0"/>
  </sheetViews>
  <sheetFormatPr baseColWidth="10" defaultRowHeight="14.4" x14ac:dyDescent="0.3"/>
  <cols>
    <col min="1" max="1" width="40.88671875" customWidth="1"/>
    <col min="4" max="4" width="22.44140625" customWidth="1"/>
    <col min="9" max="9" width="38.5546875" customWidth="1"/>
    <col min="10" max="10" width="20.109375" customWidth="1"/>
    <col min="14" max="14" width="33.88671875" customWidth="1"/>
    <col min="15" max="15" width="40.5546875" customWidth="1"/>
    <col min="16" max="16" width="28" customWidth="1"/>
    <col min="17" max="17" width="22.109375" customWidth="1"/>
    <col min="18" max="18" width="40.109375" customWidth="1"/>
    <col min="19" max="19" width="58.44140625" customWidth="1"/>
    <col min="20" max="20" width="44.109375" customWidth="1"/>
    <col min="21" max="21" width="39.44140625" customWidth="1"/>
    <col min="22" max="22" width="36" customWidth="1"/>
    <col min="35" max="35" width="49.109375" customWidth="1"/>
    <col min="36" max="36" width="43.33203125" customWidth="1"/>
    <col min="37" max="37" width="38.5546875" customWidth="1"/>
    <col min="38" max="38" width="26.5546875" customWidth="1"/>
  </cols>
  <sheetData>
    <row r="1" spans="1:38" s="14" customFormat="1" ht="163.5" hidden="1" customHeight="1" x14ac:dyDescent="0.3">
      <c r="A1" s="17"/>
      <c r="B1" s="18"/>
      <c r="C1" s="19"/>
      <c r="D1" s="15"/>
      <c r="E1" s="19"/>
      <c r="F1" s="20"/>
      <c r="G1" s="19"/>
      <c r="H1" s="16" t="s">
        <v>24</v>
      </c>
      <c r="I1" s="11" t="str">
        <f>'[8]MAPA DE RIESGO ADMON'!$I$13</f>
        <v>D11 A6. INICIAR CON EL DEBIDO PROCESO EN LO REFERENTE A LAS DENUNCIAS A LOS ENTES DE CONTROL SEGÚN CORRESPONDA</v>
      </c>
      <c r="J1" s="12" t="str">
        <f>'[8]MAPA DE RIESGO ADMON'!J13</f>
        <v>DENUNCIAS Y OFICIOS</v>
      </c>
      <c r="K1" s="12" t="str">
        <f>'[8]MAPA DE RIESGO ADMON'!K13</f>
        <v>Secretario y Directora</v>
      </c>
      <c r="L1" s="13" t="e">
        <f>'[8]MAPA DE RIESGO ADMON'!L13</f>
        <v>#REF!</v>
      </c>
      <c r="M1" s="21"/>
      <c r="N1" s="9"/>
      <c r="O1" s="10"/>
      <c r="P1" s="8"/>
      <c r="Q1" s="22"/>
      <c r="R1" s="23"/>
      <c r="S1" s="24"/>
      <c r="T1" s="25"/>
      <c r="U1" s="8"/>
      <c r="V1" s="26"/>
      <c r="W1" s="9"/>
      <c r="X1" s="9"/>
      <c r="Y1" s="9"/>
      <c r="Z1" s="9"/>
      <c r="AA1" s="27"/>
      <c r="AB1" s="28"/>
      <c r="AC1" s="8"/>
      <c r="AD1" s="8"/>
      <c r="AE1" s="9"/>
      <c r="AF1" s="8"/>
      <c r="AG1" s="8"/>
      <c r="AH1" s="8"/>
      <c r="AI1" s="24"/>
      <c r="AJ1" s="28"/>
      <c r="AK1" s="28"/>
      <c r="AL1" s="28"/>
    </row>
    <row r="2" spans="1:38" ht="15.6" x14ac:dyDescent="0.3">
      <c r="A2" s="754" t="s">
        <v>29</v>
      </c>
      <c r="B2" s="752" t="s">
        <v>30</v>
      </c>
      <c r="C2" s="752" t="s">
        <v>31</v>
      </c>
      <c r="D2" s="752" t="s">
        <v>32</v>
      </c>
      <c r="E2" s="754" t="s">
        <v>33</v>
      </c>
      <c r="F2" s="754" t="s">
        <v>34</v>
      </c>
      <c r="G2" s="754" t="s">
        <v>35</v>
      </c>
      <c r="H2" s="754" t="s">
        <v>36</v>
      </c>
      <c r="I2" s="754" t="s">
        <v>37</v>
      </c>
      <c r="J2" s="752" t="s">
        <v>38</v>
      </c>
      <c r="K2" s="752" t="s">
        <v>39</v>
      </c>
      <c r="L2" s="752" t="s">
        <v>40</v>
      </c>
      <c r="M2" s="752" t="s">
        <v>41</v>
      </c>
      <c r="N2" s="753" t="s">
        <v>42</v>
      </c>
      <c r="O2" s="753"/>
      <c r="P2" s="753"/>
      <c r="Q2" s="753" t="s">
        <v>43</v>
      </c>
      <c r="R2" s="753"/>
      <c r="S2" s="753"/>
      <c r="T2" s="753"/>
      <c r="U2" s="753"/>
      <c r="V2" s="753" t="s">
        <v>44</v>
      </c>
      <c r="W2" s="753"/>
      <c r="X2" s="753"/>
      <c r="Y2" s="753"/>
      <c r="Z2" s="753"/>
      <c r="AA2" s="753"/>
      <c r="AB2" s="753"/>
      <c r="AC2" s="753" t="s">
        <v>45</v>
      </c>
      <c r="AD2" s="753"/>
      <c r="AE2" s="753"/>
      <c r="AF2" s="753"/>
      <c r="AG2" s="753"/>
      <c r="AH2" s="753"/>
      <c r="AI2" s="753"/>
      <c r="AJ2" s="753"/>
      <c r="AK2" s="753"/>
      <c r="AL2" s="753"/>
    </row>
    <row r="3" spans="1:38" ht="15.6" x14ac:dyDescent="0.3">
      <c r="A3" s="754"/>
      <c r="B3" s="752"/>
      <c r="C3" s="752"/>
      <c r="D3" s="752"/>
      <c r="E3" s="754"/>
      <c r="F3" s="754"/>
      <c r="G3" s="754"/>
      <c r="H3" s="754"/>
      <c r="I3" s="754"/>
      <c r="J3" s="752"/>
      <c r="K3" s="752"/>
      <c r="L3" s="752"/>
      <c r="M3" s="752"/>
      <c r="N3" s="753"/>
      <c r="O3" s="753"/>
      <c r="P3" s="753"/>
      <c r="Q3" s="753"/>
      <c r="R3" s="753"/>
      <c r="S3" s="753"/>
      <c r="T3" s="753"/>
      <c r="U3" s="753"/>
      <c r="V3" s="753" t="s">
        <v>46</v>
      </c>
      <c r="W3" s="753"/>
      <c r="X3" s="753"/>
      <c r="Y3" s="753"/>
      <c r="Z3" s="753"/>
      <c r="AA3" s="753" t="s">
        <v>47</v>
      </c>
      <c r="AB3" s="753" t="s">
        <v>48</v>
      </c>
      <c r="AC3" s="753"/>
      <c r="AD3" s="753"/>
      <c r="AE3" s="753"/>
      <c r="AF3" s="753"/>
      <c r="AG3" s="753"/>
      <c r="AH3" s="753"/>
      <c r="AI3" s="753"/>
      <c r="AJ3" s="753"/>
      <c r="AK3" s="753"/>
      <c r="AL3" s="753"/>
    </row>
    <row r="4" spans="1:38" ht="208.8" customHeight="1" x14ac:dyDescent="0.3">
      <c r="A4" s="754"/>
      <c r="B4" s="752"/>
      <c r="C4" s="752"/>
      <c r="D4" s="752"/>
      <c r="E4" s="754"/>
      <c r="F4" s="754"/>
      <c r="G4" s="754"/>
      <c r="H4" s="754"/>
      <c r="I4" s="754"/>
      <c r="J4" s="752"/>
      <c r="K4" s="752"/>
      <c r="L4" s="752"/>
      <c r="M4" s="752"/>
      <c r="N4" s="210" t="s">
        <v>582</v>
      </c>
      <c r="O4" s="210" t="s">
        <v>50</v>
      </c>
      <c r="P4" s="210" t="s">
        <v>51</v>
      </c>
      <c r="Q4" s="210" t="s">
        <v>52</v>
      </c>
      <c r="R4" s="211" t="s">
        <v>188</v>
      </c>
      <c r="S4" s="210" t="s">
        <v>54</v>
      </c>
      <c r="T4" s="210" t="s">
        <v>55</v>
      </c>
      <c r="U4" s="210" t="s">
        <v>56</v>
      </c>
      <c r="V4" s="210" t="s">
        <v>57</v>
      </c>
      <c r="W4" s="210" t="s">
        <v>58</v>
      </c>
      <c r="X4" s="210" t="s">
        <v>59</v>
      </c>
      <c r="Y4" s="210" t="s">
        <v>60</v>
      </c>
      <c r="Z4" s="210" t="s">
        <v>61</v>
      </c>
      <c r="AA4" s="628"/>
      <c r="AB4" s="628"/>
      <c r="AC4" s="210" t="s">
        <v>62</v>
      </c>
      <c r="AD4" s="210" t="s">
        <v>63</v>
      </c>
      <c r="AE4" s="210" t="s">
        <v>64</v>
      </c>
      <c r="AF4" s="210" t="s">
        <v>65</v>
      </c>
      <c r="AG4" s="210" t="s">
        <v>66</v>
      </c>
      <c r="AH4" s="210" t="s">
        <v>67</v>
      </c>
      <c r="AI4" s="210" t="s">
        <v>68</v>
      </c>
      <c r="AJ4" s="210" t="s">
        <v>454</v>
      </c>
      <c r="AK4" s="210" t="s">
        <v>70</v>
      </c>
      <c r="AL4" s="210" t="s">
        <v>71</v>
      </c>
    </row>
    <row r="5" spans="1:38" ht="409.6" x14ac:dyDescent="0.3">
      <c r="A5" s="744" t="s">
        <v>583</v>
      </c>
      <c r="B5" s="744" t="s">
        <v>584</v>
      </c>
      <c r="C5" s="751" t="s">
        <v>74</v>
      </c>
      <c r="D5" s="212" t="s">
        <v>585</v>
      </c>
      <c r="E5" s="751" t="s">
        <v>76</v>
      </c>
      <c r="F5" s="751" t="s">
        <v>154</v>
      </c>
      <c r="G5" s="744" t="s">
        <v>586</v>
      </c>
      <c r="H5" s="744" t="s">
        <v>243</v>
      </c>
      <c r="I5" s="191" t="s">
        <v>587</v>
      </c>
      <c r="J5" s="212" t="s">
        <v>588</v>
      </c>
      <c r="K5" s="212" t="s">
        <v>589</v>
      </c>
      <c r="L5" s="213" t="s">
        <v>590</v>
      </c>
      <c r="M5" s="744" t="s">
        <v>591</v>
      </c>
      <c r="N5" s="156" t="s">
        <v>592</v>
      </c>
      <c r="O5" s="214">
        <v>1</v>
      </c>
      <c r="P5" s="592" t="s">
        <v>593</v>
      </c>
      <c r="Q5" s="420" t="s">
        <v>594</v>
      </c>
      <c r="R5" s="747" t="s">
        <v>595</v>
      </c>
      <c r="S5" s="592" t="s">
        <v>521</v>
      </c>
      <c r="T5" s="420" t="s">
        <v>596</v>
      </c>
      <c r="U5" s="742" t="s">
        <v>523</v>
      </c>
      <c r="V5" s="499" t="s">
        <v>597</v>
      </c>
      <c r="W5" s="740" t="s">
        <v>93</v>
      </c>
      <c r="X5" s="740" t="s">
        <v>93</v>
      </c>
      <c r="Y5" s="740" t="s">
        <v>93</v>
      </c>
      <c r="Z5" s="740" t="s">
        <v>93</v>
      </c>
      <c r="AA5" s="741" t="s">
        <v>526</v>
      </c>
      <c r="AB5" s="420" t="s">
        <v>598</v>
      </c>
      <c r="AC5" s="737" t="s">
        <v>92</v>
      </c>
      <c r="AD5" s="737" t="s">
        <v>92</v>
      </c>
      <c r="AE5" s="737" t="s">
        <v>92</v>
      </c>
      <c r="AF5" s="737" t="s">
        <v>92</v>
      </c>
      <c r="AG5" s="737" t="s">
        <v>92</v>
      </c>
      <c r="AH5" s="737" t="s">
        <v>92</v>
      </c>
      <c r="AI5" s="592" t="s">
        <v>599</v>
      </c>
      <c r="AJ5" s="592" t="s">
        <v>600</v>
      </c>
      <c r="AK5" s="592" t="s">
        <v>601</v>
      </c>
      <c r="AL5" s="736" t="s">
        <v>602</v>
      </c>
    </row>
    <row r="6" spans="1:38" ht="210" x14ac:dyDescent="0.3">
      <c r="A6" s="749"/>
      <c r="B6" s="749"/>
      <c r="C6" s="746"/>
      <c r="D6" s="212" t="s">
        <v>603</v>
      </c>
      <c r="E6" s="746"/>
      <c r="F6" s="746"/>
      <c r="G6" s="746"/>
      <c r="H6" s="745"/>
      <c r="I6" s="191" t="s">
        <v>604</v>
      </c>
      <c r="J6" s="212" t="s">
        <v>605</v>
      </c>
      <c r="K6" s="212" t="s">
        <v>589</v>
      </c>
      <c r="L6" s="213" t="s">
        <v>606</v>
      </c>
      <c r="M6" s="746"/>
      <c r="N6" s="156" t="s">
        <v>607</v>
      </c>
      <c r="O6" s="92">
        <v>100</v>
      </c>
      <c r="P6" s="593"/>
      <c r="Q6" s="421"/>
      <c r="R6" s="747"/>
      <c r="S6" s="593"/>
      <c r="T6" s="421"/>
      <c r="U6" s="742"/>
      <c r="V6" s="499"/>
      <c r="W6" s="740"/>
      <c r="X6" s="740"/>
      <c r="Y6" s="740"/>
      <c r="Z6" s="740"/>
      <c r="AA6" s="741"/>
      <c r="AB6" s="421"/>
      <c r="AC6" s="738"/>
      <c r="AD6" s="738"/>
      <c r="AE6" s="738"/>
      <c r="AF6" s="738"/>
      <c r="AG6" s="738"/>
      <c r="AH6" s="738"/>
      <c r="AI6" s="593"/>
      <c r="AJ6" s="593"/>
      <c r="AK6" s="593"/>
      <c r="AL6" s="736"/>
    </row>
    <row r="7" spans="1:38" ht="90" x14ac:dyDescent="0.3">
      <c r="A7" s="750"/>
      <c r="B7" s="750"/>
      <c r="C7" s="745"/>
      <c r="D7" s="215"/>
      <c r="E7" s="745"/>
      <c r="F7" s="745"/>
      <c r="G7" s="745"/>
      <c r="H7" s="216" t="s">
        <v>24</v>
      </c>
      <c r="I7" s="217" t="s">
        <v>608</v>
      </c>
      <c r="J7" s="212" t="s">
        <v>609</v>
      </c>
      <c r="K7" s="212" t="s">
        <v>589</v>
      </c>
      <c r="L7" s="213"/>
      <c r="M7" s="745"/>
      <c r="N7" s="218"/>
      <c r="O7" s="89"/>
      <c r="P7" s="594"/>
      <c r="Q7" s="422"/>
      <c r="R7" s="748"/>
      <c r="S7" s="594"/>
      <c r="T7" s="422"/>
      <c r="U7" s="743"/>
      <c r="V7" s="499"/>
      <c r="W7" s="740"/>
      <c r="X7" s="740"/>
      <c r="Y7" s="740"/>
      <c r="Z7" s="740"/>
      <c r="AA7" s="741"/>
      <c r="AB7" s="422"/>
      <c r="AC7" s="739"/>
      <c r="AD7" s="739"/>
      <c r="AE7" s="739"/>
      <c r="AF7" s="739"/>
      <c r="AG7" s="739"/>
      <c r="AH7" s="739"/>
      <c r="AI7" s="594"/>
      <c r="AJ7" s="594"/>
      <c r="AK7" s="594"/>
      <c r="AL7" s="736"/>
    </row>
  </sheetData>
  <mergeCells count="51">
    <mergeCell ref="L2:L4"/>
    <mergeCell ref="A2:A4"/>
    <mergeCell ref="B2:B4"/>
    <mergeCell ref="C2:C4"/>
    <mergeCell ref="D2:D4"/>
    <mergeCell ref="E2:E4"/>
    <mergeCell ref="F2:F4"/>
    <mergeCell ref="G2:G4"/>
    <mergeCell ref="H2:H4"/>
    <mergeCell ref="I2:I4"/>
    <mergeCell ref="J2:J4"/>
    <mergeCell ref="K2:K4"/>
    <mergeCell ref="M2:M4"/>
    <mergeCell ref="N2:P3"/>
    <mergeCell ref="Q2:U3"/>
    <mergeCell ref="V2:AB2"/>
    <mergeCell ref="AC2:AL3"/>
    <mergeCell ref="V3:Z3"/>
    <mergeCell ref="AA3:AA4"/>
    <mergeCell ref="AB3:AB4"/>
    <mergeCell ref="S5:S7"/>
    <mergeCell ref="A5:A7"/>
    <mergeCell ref="B5:B7"/>
    <mergeCell ref="C5:C7"/>
    <mergeCell ref="E5:E7"/>
    <mergeCell ref="F5:F7"/>
    <mergeCell ref="G5:G7"/>
    <mergeCell ref="H5:H6"/>
    <mergeCell ref="M5:M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L5:AL7"/>
    <mergeCell ref="AF5:AF7"/>
    <mergeCell ref="AG5:AG7"/>
    <mergeCell ref="AH5:AH7"/>
    <mergeCell ref="AI5:AI7"/>
    <mergeCell ref="AJ5:AJ7"/>
    <mergeCell ref="AK5:AK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6"/>
  <sheetViews>
    <sheetView zoomScale="69" zoomScaleNormal="69" workbookViewId="0">
      <selection sqref="A1:A2"/>
    </sheetView>
  </sheetViews>
  <sheetFormatPr baseColWidth="10" defaultRowHeight="14.4" x14ac:dyDescent="0.3"/>
  <cols>
    <col min="1" max="1" width="37.44140625" customWidth="1"/>
    <col min="2" max="2" width="32.5546875" customWidth="1"/>
    <col min="3" max="3" width="27.6640625" customWidth="1"/>
    <col min="4" max="4" width="28.33203125" customWidth="1"/>
    <col min="5" max="5" width="22.5546875" customWidth="1"/>
    <col min="6" max="6" width="21" customWidth="1"/>
    <col min="7" max="7" width="16.5546875" customWidth="1"/>
    <col min="8" max="8" width="17" customWidth="1"/>
    <col min="9" max="9" width="35.109375" customWidth="1"/>
    <col min="10" max="10" width="23.109375" customWidth="1"/>
    <col min="11" max="11" width="37.109375" customWidth="1"/>
    <col min="14" max="14" width="65.44140625" customWidth="1"/>
    <col min="15" max="15" width="74.44140625" customWidth="1"/>
    <col min="16" max="16" width="43.88671875" customWidth="1"/>
    <col min="17" max="17" width="31.5546875" customWidth="1"/>
    <col min="18" max="18" width="68.33203125" customWidth="1"/>
    <col min="19" max="19" width="73.5546875" customWidth="1"/>
    <col min="20" max="20" width="48.109375" customWidth="1"/>
    <col min="21" max="21" width="43.5546875" customWidth="1"/>
    <col min="22" max="22" width="48.6640625" customWidth="1"/>
    <col min="23" max="23" width="34.44140625" customWidth="1"/>
    <col min="29" max="29" width="40.6640625" customWidth="1"/>
    <col min="35" max="35" width="35.33203125" customWidth="1"/>
    <col min="36" max="36" width="43.5546875" customWidth="1"/>
    <col min="37" max="37" width="40.6640625" customWidth="1"/>
    <col min="38" max="38" width="28" customWidth="1"/>
    <col min="39" max="39" width="58.88671875" customWidth="1"/>
  </cols>
  <sheetData>
    <row r="1" spans="1:38" ht="15.6" x14ac:dyDescent="0.3">
      <c r="A1" s="348" t="s">
        <v>29</v>
      </c>
      <c r="B1" s="332" t="s">
        <v>30</v>
      </c>
      <c r="C1" s="332" t="s">
        <v>31</v>
      </c>
      <c r="D1" s="332" t="s">
        <v>32</v>
      </c>
      <c r="E1" s="332" t="s">
        <v>33</v>
      </c>
      <c r="F1" s="332" t="s">
        <v>34</v>
      </c>
      <c r="G1" s="332" t="s">
        <v>35</v>
      </c>
      <c r="H1" s="332" t="s">
        <v>36</v>
      </c>
      <c r="I1" s="332" t="s">
        <v>37</v>
      </c>
      <c r="J1" s="332" t="s">
        <v>38</v>
      </c>
      <c r="K1" s="332" t="s">
        <v>39</v>
      </c>
      <c r="L1" s="332" t="s">
        <v>40</v>
      </c>
      <c r="M1" s="332" t="s">
        <v>41</v>
      </c>
      <c r="N1" s="334" t="s">
        <v>42</v>
      </c>
      <c r="O1" s="335"/>
      <c r="P1" s="335"/>
      <c r="Q1" s="336" t="s">
        <v>685</v>
      </c>
      <c r="R1" s="336"/>
      <c r="S1" s="336"/>
      <c r="T1" s="336"/>
      <c r="U1" s="336"/>
      <c r="V1" s="337" t="s">
        <v>44</v>
      </c>
      <c r="W1" s="338"/>
      <c r="X1" s="338"/>
      <c r="Y1" s="338"/>
      <c r="Z1" s="338"/>
      <c r="AA1" s="338"/>
      <c r="AB1" s="338"/>
      <c r="AC1" s="339" t="s">
        <v>45</v>
      </c>
      <c r="AD1" s="339"/>
      <c r="AE1" s="339"/>
      <c r="AF1" s="339"/>
      <c r="AG1" s="339"/>
      <c r="AH1" s="339"/>
      <c r="AI1" s="339"/>
      <c r="AJ1" s="339"/>
      <c r="AK1" s="339"/>
      <c r="AL1" s="339"/>
    </row>
    <row r="2" spans="1:38" ht="179.4" x14ac:dyDescent="0.3">
      <c r="A2" s="333"/>
      <c r="B2" s="333"/>
      <c r="C2" s="333"/>
      <c r="D2" s="333"/>
      <c r="E2" s="333"/>
      <c r="F2" s="333"/>
      <c r="G2" s="333"/>
      <c r="H2" s="333"/>
      <c r="I2" s="333"/>
      <c r="J2" s="333"/>
      <c r="K2" s="333"/>
      <c r="L2" s="333"/>
      <c r="M2" s="333"/>
      <c r="N2" s="249" t="s">
        <v>610</v>
      </c>
      <c r="O2" s="250" t="s">
        <v>509</v>
      </c>
      <c r="P2" s="251" t="s">
        <v>51</v>
      </c>
      <c r="Q2" s="250" t="s">
        <v>52</v>
      </c>
      <c r="R2" s="252" t="s">
        <v>686</v>
      </c>
      <c r="S2" s="250" t="s">
        <v>54</v>
      </c>
      <c r="T2" s="250" t="s">
        <v>687</v>
      </c>
      <c r="U2" s="253" t="s">
        <v>56</v>
      </c>
      <c r="V2" s="254" t="s">
        <v>57</v>
      </c>
      <c r="W2" s="254" t="s">
        <v>58</v>
      </c>
      <c r="X2" s="254" t="s">
        <v>59</v>
      </c>
      <c r="Y2" s="255" t="s">
        <v>60</v>
      </c>
      <c r="Z2" s="254" t="s">
        <v>61</v>
      </c>
      <c r="AA2" s="254" t="s">
        <v>31</v>
      </c>
      <c r="AB2" s="255" t="s">
        <v>48</v>
      </c>
      <c r="AC2" s="255" t="s">
        <v>62</v>
      </c>
      <c r="AD2" s="255" t="s">
        <v>63</v>
      </c>
      <c r="AE2" s="255" t="s">
        <v>64</v>
      </c>
      <c r="AF2" s="255" t="s">
        <v>688</v>
      </c>
      <c r="AG2" s="255" t="s">
        <v>66</v>
      </c>
      <c r="AH2" s="255" t="s">
        <v>67</v>
      </c>
      <c r="AI2" s="255" t="s">
        <v>68</v>
      </c>
      <c r="AJ2" s="255" t="s">
        <v>613</v>
      </c>
      <c r="AK2" s="250" t="s">
        <v>689</v>
      </c>
      <c r="AL2" s="255" t="s">
        <v>71</v>
      </c>
    </row>
    <row r="3" spans="1:38" ht="198" x14ac:dyDescent="0.3">
      <c r="A3" s="340" t="s">
        <v>690</v>
      </c>
      <c r="B3" s="343" t="s">
        <v>691</v>
      </c>
      <c r="C3" s="346" t="s">
        <v>112</v>
      </c>
      <c r="D3" s="256" t="s">
        <v>692</v>
      </c>
      <c r="E3" s="347" t="s">
        <v>318</v>
      </c>
      <c r="F3" s="347" t="s">
        <v>154</v>
      </c>
      <c r="G3" s="323" t="s">
        <v>116</v>
      </c>
      <c r="H3" s="323" t="s">
        <v>79</v>
      </c>
      <c r="I3" s="256" t="s">
        <v>693</v>
      </c>
      <c r="J3" s="256" t="s">
        <v>694</v>
      </c>
      <c r="K3" s="256" t="s">
        <v>695</v>
      </c>
      <c r="L3" s="256" t="s">
        <v>696</v>
      </c>
      <c r="M3" s="327" t="s">
        <v>697</v>
      </c>
      <c r="N3" s="257" t="s">
        <v>698</v>
      </c>
      <c r="O3" s="330" t="s">
        <v>699</v>
      </c>
      <c r="P3" s="330" t="s">
        <v>700</v>
      </c>
      <c r="Q3" s="317" t="s">
        <v>701</v>
      </c>
      <c r="R3" s="315" t="s">
        <v>702</v>
      </c>
      <c r="S3" s="317" t="s">
        <v>703</v>
      </c>
      <c r="T3" s="319" t="s">
        <v>704</v>
      </c>
      <c r="U3" s="315" t="s">
        <v>494</v>
      </c>
      <c r="V3" s="313" t="s">
        <v>691</v>
      </c>
      <c r="W3" s="311" t="s">
        <v>498</v>
      </c>
      <c r="X3" s="311" t="s">
        <v>498</v>
      </c>
      <c r="Y3" s="311" t="s">
        <v>498</v>
      </c>
      <c r="Z3" s="311" t="s">
        <v>498</v>
      </c>
      <c r="AA3" s="313" t="s">
        <v>705</v>
      </c>
      <c r="AB3" s="314" t="s">
        <v>706</v>
      </c>
      <c r="AC3" s="258" t="s">
        <v>498</v>
      </c>
      <c r="AD3" s="258" t="s">
        <v>498</v>
      </c>
      <c r="AE3" s="258" t="s">
        <v>498</v>
      </c>
      <c r="AF3" s="258" t="s">
        <v>498</v>
      </c>
      <c r="AG3" s="258" t="s">
        <v>498</v>
      </c>
      <c r="AH3" s="259" t="s">
        <v>707</v>
      </c>
      <c r="AI3" s="308" t="s">
        <v>708</v>
      </c>
      <c r="AJ3" s="260" t="s">
        <v>709</v>
      </c>
      <c r="AK3" s="308" t="s">
        <v>710</v>
      </c>
      <c r="AL3" s="308" t="s">
        <v>711</v>
      </c>
    </row>
    <row r="4" spans="1:38" ht="293.39999999999998" x14ac:dyDescent="0.3">
      <c r="A4" s="341"/>
      <c r="B4" s="344"/>
      <c r="C4" s="324"/>
      <c r="D4" s="261" t="s">
        <v>712</v>
      </c>
      <c r="E4" s="324"/>
      <c r="F4" s="324"/>
      <c r="G4" s="324"/>
      <c r="H4" s="324"/>
      <c r="I4" s="261" t="s">
        <v>713</v>
      </c>
      <c r="J4" s="261" t="s">
        <v>714</v>
      </c>
      <c r="K4" s="261" t="s">
        <v>715</v>
      </c>
      <c r="L4" s="261" t="s">
        <v>547</v>
      </c>
      <c r="M4" s="328"/>
      <c r="N4" s="262" t="s">
        <v>716</v>
      </c>
      <c r="O4" s="331"/>
      <c r="P4" s="331"/>
      <c r="Q4" s="331"/>
      <c r="R4" s="316"/>
      <c r="S4" s="318"/>
      <c r="T4" s="320"/>
      <c r="U4" s="321"/>
      <c r="V4" s="322"/>
      <c r="W4" s="312"/>
      <c r="X4" s="312"/>
      <c r="Y4" s="312"/>
      <c r="Z4" s="312"/>
      <c r="AA4" s="313"/>
      <c r="AB4" s="314"/>
      <c r="AC4" s="258" t="s">
        <v>498</v>
      </c>
      <c r="AD4" s="258" t="s">
        <v>498</v>
      </c>
      <c r="AE4" s="258" t="s">
        <v>498</v>
      </c>
      <c r="AF4" s="258" t="s">
        <v>498</v>
      </c>
      <c r="AG4" s="258" t="s">
        <v>498</v>
      </c>
      <c r="AH4" s="259" t="s">
        <v>707</v>
      </c>
      <c r="AI4" s="309"/>
      <c r="AJ4" s="260" t="s">
        <v>709</v>
      </c>
      <c r="AK4" s="309"/>
      <c r="AL4" s="309"/>
    </row>
    <row r="5" spans="1:38" ht="165" x14ac:dyDescent="0.3">
      <c r="A5" s="341"/>
      <c r="B5" s="344"/>
      <c r="C5" s="324"/>
      <c r="D5" s="261" t="s">
        <v>717</v>
      </c>
      <c r="E5" s="324"/>
      <c r="F5" s="324"/>
      <c r="G5" s="324"/>
      <c r="H5" s="326"/>
      <c r="I5" s="261" t="s">
        <v>718</v>
      </c>
      <c r="J5" s="261" t="s">
        <v>719</v>
      </c>
      <c r="K5" s="261" t="s">
        <v>715</v>
      </c>
      <c r="L5" s="263" t="s">
        <v>83</v>
      </c>
      <c r="M5" s="328"/>
      <c r="N5" s="262" t="s">
        <v>720</v>
      </c>
      <c r="O5" s="331"/>
      <c r="P5" s="331"/>
      <c r="Q5" s="331"/>
      <c r="R5" s="316"/>
      <c r="S5" s="318"/>
      <c r="T5" s="320"/>
      <c r="U5" s="321"/>
      <c r="V5" s="322"/>
      <c r="W5" s="312"/>
      <c r="X5" s="312"/>
      <c r="Y5" s="312"/>
      <c r="Z5" s="312"/>
      <c r="AA5" s="313"/>
      <c r="AB5" s="314"/>
      <c r="AC5" s="258" t="s">
        <v>498</v>
      </c>
      <c r="AD5" s="258" t="s">
        <v>498</v>
      </c>
      <c r="AE5" s="258" t="s">
        <v>498</v>
      </c>
      <c r="AF5" s="258" t="s">
        <v>498</v>
      </c>
      <c r="AG5" s="258" t="s">
        <v>498</v>
      </c>
      <c r="AH5" s="259" t="s">
        <v>707</v>
      </c>
      <c r="AI5" s="310"/>
      <c r="AJ5" s="260" t="s">
        <v>721</v>
      </c>
      <c r="AK5" s="310"/>
      <c r="AL5" s="310"/>
    </row>
    <row r="6" spans="1:38" ht="53.4" thickBot="1" x14ac:dyDescent="0.35">
      <c r="A6" s="342"/>
      <c r="B6" s="345"/>
      <c r="C6" s="325"/>
      <c r="D6" s="264"/>
      <c r="E6" s="325"/>
      <c r="F6" s="325"/>
      <c r="G6" s="325"/>
      <c r="H6" s="265" t="s">
        <v>24</v>
      </c>
      <c r="I6" s="266" t="s">
        <v>722</v>
      </c>
      <c r="J6" s="264" t="s">
        <v>723</v>
      </c>
      <c r="K6" s="264" t="s">
        <v>715</v>
      </c>
      <c r="L6" s="264" t="s">
        <v>724</v>
      </c>
      <c r="M6" s="329"/>
      <c r="N6" s="267" t="s">
        <v>725</v>
      </c>
      <c r="O6" s="331"/>
      <c r="P6" s="331"/>
      <c r="Q6" s="331"/>
      <c r="R6" s="316"/>
      <c r="S6" s="318"/>
      <c r="T6" s="320"/>
      <c r="U6" s="321"/>
      <c r="V6" s="322"/>
      <c r="W6" s="312"/>
      <c r="X6" s="312"/>
      <c r="Y6" s="312"/>
      <c r="Z6" s="312"/>
      <c r="AA6" s="313"/>
      <c r="AB6" s="314"/>
      <c r="AC6" s="268"/>
      <c r="AD6" s="268"/>
      <c r="AE6" s="268"/>
      <c r="AF6" s="268"/>
      <c r="AG6" s="268"/>
      <c r="AH6" s="268"/>
      <c r="AI6" s="269"/>
      <c r="AJ6" s="268"/>
      <c r="AK6" s="268"/>
      <c r="AL6" s="268"/>
    </row>
  </sheetData>
  <mergeCells count="42">
    <mergeCell ref="L1:L2"/>
    <mergeCell ref="A1:A2"/>
    <mergeCell ref="B1:B2"/>
    <mergeCell ref="C1:C2"/>
    <mergeCell ref="D1:D2"/>
    <mergeCell ref="E1:E2"/>
    <mergeCell ref="F1:F2"/>
    <mergeCell ref="G1:G2"/>
    <mergeCell ref="H1:H2"/>
    <mergeCell ref="I1:I2"/>
    <mergeCell ref="J1:J2"/>
    <mergeCell ref="K1:K2"/>
    <mergeCell ref="A3:A6"/>
    <mergeCell ref="B3:B6"/>
    <mergeCell ref="C3:C6"/>
    <mergeCell ref="E3:E6"/>
    <mergeCell ref="F3:F6"/>
    <mergeCell ref="M1:M2"/>
    <mergeCell ref="N1:P1"/>
    <mergeCell ref="Q1:U1"/>
    <mergeCell ref="V1:AB1"/>
    <mergeCell ref="AC1:AL1"/>
    <mergeCell ref="W3:W6"/>
    <mergeCell ref="G3:G6"/>
    <mergeCell ref="H3:H5"/>
    <mergeCell ref="M3:M6"/>
    <mergeCell ref="O3:O6"/>
    <mergeCell ref="P3:P6"/>
    <mergeCell ref="Q3:Q6"/>
    <mergeCell ref="R3:R6"/>
    <mergeCell ref="S3:S6"/>
    <mergeCell ref="T3:T6"/>
    <mergeCell ref="U3:U6"/>
    <mergeCell ref="V3:V6"/>
    <mergeCell ref="AK3:AK5"/>
    <mergeCell ref="AL3:AL5"/>
    <mergeCell ref="X3:X6"/>
    <mergeCell ref="Y3:Y6"/>
    <mergeCell ref="Z3:Z6"/>
    <mergeCell ref="AA3:AA6"/>
    <mergeCell ref="AB3:AB6"/>
    <mergeCell ref="AI3:AI5"/>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D3"/>
  <sheetViews>
    <sheetView zoomScale="68" zoomScaleNormal="68" workbookViewId="0">
      <selection sqref="A1:D3"/>
    </sheetView>
  </sheetViews>
  <sheetFormatPr baseColWidth="10" defaultRowHeight="14.4" x14ac:dyDescent="0.3"/>
  <cols>
    <col min="3" max="3" width="108.6640625" customWidth="1"/>
    <col min="4" max="4" width="11.44140625" hidden="1" customWidth="1"/>
  </cols>
  <sheetData>
    <row r="1" spans="1:4" x14ac:dyDescent="0.3">
      <c r="A1" s="307" t="s">
        <v>27</v>
      </c>
      <c r="B1" s="307"/>
      <c r="C1" s="307"/>
      <c r="D1" s="307"/>
    </row>
    <row r="2" spans="1:4" x14ac:dyDescent="0.3">
      <c r="A2" s="307"/>
      <c r="B2" s="307"/>
      <c r="C2" s="307"/>
      <c r="D2" s="307"/>
    </row>
    <row r="3" spans="1:4" ht="116.25" customHeight="1" x14ac:dyDescent="0.3">
      <c r="A3" s="307"/>
      <c r="B3" s="307"/>
      <c r="C3" s="307"/>
      <c r="D3" s="307"/>
    </row>
  </sheetData>
  <mergeCells count="1">
    <mergeCell ref="A1:D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9"/>
  <sheetViews>
    <sheetView zoomScale="68" zoomScaleNormal="68" workbookViewId="0">
      <selection sqref="A1:A3"/>
    </sheetView>
  </sheetViews>
  <sheetFormatPr baseColWidth="10" defaultRowHeight="14.4" x14ac:dyDescent="0.3"/>
  <cols>
    <col min="1" max="1" width="27.44140625" customWidth="1"/>
    <col min="2" max="2" width="24.88671875" customWidth="1"/>
    <col min="3" max="3" width="30.5546875" customWidth="1"/>
    <col min="4" max="4" width="28.33203125" customWidth="1"/>
    <col min="5" max="5" width="28.88671875" customWidth="1"/>
    <col min="6" max="6" width="24.5546875" customWidth="1"/>
    <col min="7" max="7" width="11.44140625" customWidth="1"/>
    <col min="9" max="9" width="23.6640625" customWidth="1"/>
    <col min="10" max="10" width="22.33203125" customWidth="1"/>
    <col min="13" max="14" width="23.6640625" customWidth="1"/>
    <col min="15" max="15" width="57" customWidth="1"/>
    <col min="16" max="16" width="39.6640625" customWidth="1"/>
    <col min="17" max="17" width="32.109375" customWidth="1"/>
    <col min="18" max="18" width="42.88671875" customWidth="1"/>
    <col min="19" max="19" width="29.109375" customWidth="1"/>
    <col min="20" max="21" width="37.6640625" customWidth="1"/>
    <col min="22" max="22" width="31.5546875" customWidth="1"/>
    <col min="23" max="23" width="37.44140625" customWidth="1"/>
    <col min="28" max="28" width="32.44140625" customWidth="1"/>
    <col min="29" max="29" width="42.5546875" customWidth="1"/>
    <col min="36" max="36" width="39.44140625" customWidth="1"/>
    <col min="37" max="37" width="41.44140625" customWidth="1"/>
    <col min="38" max="38" width="50.5546875" customWidth="1"/>
    <col min="39" max="39" width="64.109375" customWidth="1"/>
  </cols>
  <sheetData>
    <row r="1" spans="1:38" s="30" customFormat="1" ht="15.6" x14ac:dyDescent="0.25">
      <c r="A1" s="350" t="s">
        <v>29</v>
      </c>
      <c r="B1" s="349" t="s">
        <v>30</v>
      </c>
      <c r="C1" s="349" t="s">
        <v>31</v>
      </c>
      <c r="D1" s="349" t="s">
        <v>32</v>
      </c>
      <c r="E1" s="352" t="s">
        <v>33</v>
      </c>
      <c r="F1" s="352" t="s">
        <v>34</v>
      </c>
      <c r="G1" s="352" t="s">
        <v>35</v>
      </c>
      <c r="H1" s="352" t="s">
        <v>36</v>
      </c>
      <c r="I1" s="352" t="s">
        <v>37</v>
      </c>
      <c r="J1" s="349" t="s">
        <v>38</v>
      </c>
      <c r="K1" s="349" t="s">
        <v>39</v>
      </c>
      <c r="L1" s="349" t="s">
        <v>40</v>
      </c>
      <c r="M1" s="349" t="s">
        <v>41</v>
      </c>
      <c r="N1" s="353" t="s">
        <v>42</v>
      </c>
      <c r="O1" s="353"/>
      <c r="P1" s="353"/>
      <c r="Q1" s="353" t="s">
        <v>43</v>
      </c>
      <c r="R1" s="353"/>
      <c r="S1" s="353"/>
      <c r="T1" s="353"/>
      <c r="U1" s="353"/>
      <c r="V1" s="353" t="s">
        <v>44</v>
      </c>
      <c r="W1" s="353"/>
      <c r="X1" s="353"/>
      <c r="Y1" s="353"/>
      <c r="Z1" s="353"/>
      <c r="AA1" s="353"/>
      <c r="AB1" s="353"/>
      <c r="AC1" s="353" t="s">
        <v>45</v>
      </c>
      <c r="AD1" s="353"/>
      <c r="AE1" s="353"/>
      <c r="AF1" s="353"/>
      <c r="AG1" s="353"/>
      <c r="AH1" s="353"/>
      <c r="AI1" s="353"/>
      <c r="AJ1" s="353"/>
      <c r="AK1" s="353"/>
      <c r="AL1" s="353"/>
    </row>
    <row r="2" spans="1:38" s="30" customFormat="1" ht="15.6" x14ac:dyDescent="0.25">
      <c r="A2" s="350"/>
      <c r="B2" s="349"/>
      <c r="C2" s="349"/>
      <c r="D2" s="349"/>
      <c r="E2" s="352"/>
      <c r="F2" s="352"/>
      <c r="G2" s="352"/>
      <c r="H2" s="352"/>
      <c r="I2" s="352"/>
      <c r="J2" s="349"/>
      <c r="K2" s="349"/>
      <c r="L2" s="349"/>
      <c r="M2" s="349"/>
      <c r="N2" s="353"/>
      <c r="O2" s="353"/>
      <c r="P2" s="353"/>
      <c r="Q2" s="353"/>
      <c r="R2" s="353"/>
      <c r="S2" s="353"/>
      <c r="T2" s="353"/>
      <c r="U2" s="353"/>
      <c r="V2" s="353" t="s">
        <v>46</v>
      </c>
      <c r="W2" s="353"/>
      <c r="X2" s="353"/>
      <c r="Y2" s="353"/>
      <c r="Z2" s="353"/>
      <c r="AA2" s="353" t="s">
        <v>47</v>
      </c>
      <c r="AB2" s="353" t="s">
        <v>48</v>
      </c>
      <c r="AC2" s="353"/>
      <c r="AD2" s="353"/>
      <c r="AE2" s="353"/>
      <c r="AF2" s="353"/>
      <c r="AG2" s="353"/>
      <c r="AH2" s="353"/>
      <c r="AI2" s="353"/>
      <c r="AJ2" s="353"/>
      <c r="AK2" s="353"/>
      <c r="AL2" s="353"/>
    </row>
    <row r="3" spans="1:38" s="30" customFormat="1" ht="168.6" customHeight="1" thickBot="1" x14ac:dyDescent="0.3">
      <c r="A3" s="351"/>
      <c r="B3" s="349"/>
      <c r="C3" s="349"/>
      <c r="D3" s="349"/>
      <c r="E3" s="352"/>
      <c r="F3" s="352"/>
      <c r="G3" s="352"/>
      <c r="H3" s="352"/>
      <c r="I3" s="352"/>
      <c r="J3" s="349"/>
      <c r="K3" s="349"/>
      <c r="L3" s="349"/>
      <c r="M3" s="349"/>
      <c r="N3" s="32" t="s">
        <v>49</v>
      </c>
      <c r="O3" s="32" t="s">
        <v>50</v>
      </c>
      <c r="P3" s="32" t="s">
        <v>51</v>
      </c>
      <c r="Q3" s="32" t="s">
        <v>52</v>
      </c>
      <c r="R3" s="33" t="s">
        <v>188</v>
      </c>
      <c r="S3" s="32" t="s">
        <v>54</v>
      </c>
      <c r="T3" s="32" t="s">
        <v>55</v>
      </c>
      <c r="U3" s="32" t="s">
        <v>56</v>
      </c>
      <c r="V3" s="32" t="s">
        <v>57</v>
      </c>
      <c r="W3" s="32" t="s">
        <v>58</v>
      </c>
      <c r="X3" s="32" t="s">
        <v>59</v>
      </c>
      <c r="Y3" s="32" t="s">
        <v>60</v>
      </c>
      <c r="Z3" s="32" t="s">
        <v>61</v>
      </c>
      <c r="AA3" s="354"/>
      <c r="AB3" s="354"/>
      <c r="AC3" s="32" t="s">
        <v>62</v>
      </c>
      <c r="AD3" s="32" t="s">
        <v>63</v>
      </c>
      <c r="AE3" s="32" t="s">
        <v>64</v>
      </c>
      <c r="AF3" s="32" t="s">
        <v>65</v>
      </c>
      <c r="AG3" s="32" t="s">
        <v>66</v>
      </c>
      <c r="AH3" s="32" t="s">
        <v>67</v>
      </c>
      <c r="AI3" s="32" t="s">
        <v>189</v>
      </c>
      <c r="AJ3" s="32" t="s">
        <v>69</v>
      </c>
      <c r="AK3" s="32" t="s">
        <v>70</v>
      </c>
      <c r="AL3" s="32" t="s">
        <v>71</v>
      </c>
    </row>
    <row r="4" spans="1:38" s="30" customFormat="1" ht="315" x14ac:dyDescent="0.25">
      <c r="A4" s="359" t="s">
        <v>190</v>
      </c>
      <c r="B4" s="356" t="s">
        <v>191</v>
      </c>
      <c r="C4" s="360" t="s">
        <v>74</v>
      </c>
      <c r="D4" s="34" t="s">
        <v>192</v>
      </c>
      <c r="E4" s="360" t="s">
        <v>193</v>
      </c>
      <c r="F4" s="363" t="s">
        <v>194</v>
      </c>
      <c r="G4" s="356" t="s">
        <v>195</v>
      </c>
      <c r="H4" s="366"/>
      <c r="I4" s="62" t="s">
        <v>196</v>
      </c>
      <c r="J4" s="63" t="s">
        <v>197</v>
      </c>
      <c r="K4" s="64" t="s">
        <v>198</v>
      </c>
      <c r="L4" s="65">
        <v>44562</v>
      </c>
      <c r="M4" s="356" t="s">
        <v>199</v>
      </c>
      <c r="N4" s="44" t="s">
        <v>200</v>
      </c>
      <c r="O4" s="45">
        <v>1</v>
      </c>
      <c r="P4" s="10" t="s">
        <v>201</v>
      </c>
      <c r="Q4" s="367" t="s">
        <v>202</v>
      </c>
      <c r="R4" s="10" t="s">
        <v>203</v>
      </c>
      <c r="S4" s="370" t="s">
        <v>204</v>
      </c>
      <c r="T4" s="370" t="s">
        <v>205</v>
      </c>
      <c r="U4" s="355" t="s">
        <v>206</v>
      </c>
      <c r="V4" s="355" t="s">
        <v>191</v>
      </c>
      <c r="W4" s="373" t="s">
        <v>92</v>
      </c>
      <c r="X4" s="373" t="s">
        <v>92</v>
      </c>
      <c r="Y4" s="373" t="s">
        <v>92</v>
      </c>
      <c r="Z4" s="373" t="s">
        <v>92</v>
      </c>
      <c r="AA4" s="373" t="s">
        <v>94</v>
      </c>
      <c r="AB4" s="373" t="s">
        <v>95</v>
      </c>
      <c r="AC4" s="373" t="s">
        <v>92</v>
      </c>
      <c r="AD4" s="373" t="s">
        <v>92</v>
      </c>
      <c r="AE4" s="373" t="s">
        <v>92</v>
      </c>
      <c r="AF4" s="373" t="s">
        <v>92</v>
      </c>
      <c r="AG4" s="373" t="s">
        <v>92</v>
      </c>
      <c r="AH4" s="374" t="s">
        <v>92</v>
      </c>
      <c r="AI4" s="355" t="s">
        <v>158</v>
      </c>
      <c r="AJ4" s="375" t="s">
        <v>207</v>
      </c>
      <c r="AK4" s="10" t="s">
        <v>98</v>
      </c>
      <c r="AL4" s="10" t="s">
        <v>208</v>
      </c>
    </row>
    <row r="5" spans="1:38" ht="360" x14ac:dyDescent="0.3">
      <c r="A5" s="359"/>
      <c r="B5" s="357"/>
      <c r="C5" s="361"/>
      <c r="D5" s="34" t="s">
        <v>209</v>
      </c>
      <c r="E5" s="361"/>
      <c r="F5" s="364"/>
      <c r="G5" s="357"/>
      <c r="H5" s="366"/>
      <c r="I5" s="62" t="s">
        <v>210</v>
      </c>
      <c r="J5" s="49" t="s">
        <v>211</v>
      </c>
      <c r="K5" s="49" t="s">
        <v>198</v>
      </c>
      <c r="L5" s="66">
        <v>44562</v>
      </c>
      <c r="M5" s="357"/>
      <c r="N5" s="67" t="s">
        <v>212</v>
      </c>
      <c r="O5" s="45">
        <v>0.11</v>
      </c>
      <c r="P5" s="10" t="s">
        <v>213</v>
      </c>
      <c r="Q5" s="368"/>
      <c r="R5" s="68" t="s">
        <v>214</v>
      </c>
      <c r="S5" s="371"/>
      <c r="T5" s="371"/>
      <c r="U5" s="355"/>
      <c r="V5" s="355"/>
      <c r="W5" s="373"/>
      <c r="X5" s="373"/>
      <c r="Y5" s="373"/>
      <c r="Z5" s="373"/>
      <c r="AA5" s="373"/>
      <c r="AB5" s="373"/>
      <c r="AC5" s="373"/>
      <c r="AD5" s="373"/>
      <c r="AE5" s="373"/>
      <c r="AF5" s="373"/>
      <c r="AG5" s="373"/>
      <c r="AH5" s="374"/>
      <c r="AI5" s="355"/>
      <c r="AJ5" s="376"/>
      <c r="AK5" s="10" t="s">
        <v>215</v>
      </c>
      <c r="AL5" s="68" t="s">
        <v>216</v>
      </c>
    </row>
    <row r="6" spans="1:38" ht="180" x14ac:dyDescent="0.3">
      <c r="A6" s="359"/>
      <c r="B6" s="358"/>
      <c r="C6" s="362"/>
      <c r="D6" s="19"/>
      <c r="E6" s="362"/>
      <c r="F6" s="365"/>
      <c r="G6" s="358"/>
      <c r="H6" s="16" t="s">
        <v>146</v>
      </c>
      <c r="I6" s="39" t="s">
        <v>217</v>
      </c>
      <c r="J6" s="69" t="s">
        <v>218</v>
      </c>
      <c r="K6" s="49" t="s">
        <v>198</v>
      </c>
      <c r="L6" s="66">
        <v>44562</v>
      </c>
      <c r="M6" s="358"/>
      <c r="N6" s="52" t="s">
        <v>109</v>
      </c>
      <c r="O6" s="45">
        <v>0</v>
      </c>
      <c r="P6" s="10" t="s">
        <v>109</v>
      </c>
      <c r="Q6" s="368"/>
      <c r="R6" s="10" t="s">
        <v>88</v>
      </c>
      <c r="S6" s="371"/>
      <c r="T6" s="371"/>
      <c r="U6" s="355"/>
      <c r="V6" s="355"/>
      <c r="W6" s="373"/>
      <c r="X6" s="373"/>
      <c r="Y6" s="373"/>
      <c r="Z6" s="373"/>
      <c r="AA6" s="373"/>
      <c r="AB6" s="373"/>
      <c r="AC6" s="373"/>
      <c r="AD6" s="373"/>
      <c r="AE6" s="373"/>
      <c r="AF6" s="373"/>
      <c r="AG6" s="373"/>
      <c r="AH6" s="374"/>
      <c r="AI6" s="355"/>
      <c r="AJ6" s="47"/>
      <c r="AK6" s="10"/>
      <c r="AL6" s="10"/>
    </row>
    <row r="7" spans="1:38" ht="225.6" thickBot="1" x14ac:dyDescent="0.35">
      <c r="A7" s="359"/>
      <c r="B7" s="356" t="s">
        <v>219</v>
      </c>
      <c r="C7" s="360" t="s">
        <v>74</v>
      </c>
      <c r="D7" s="70" t="s">
        <v>220</v>
      </c>
      <c r="E7" s="360" t="s">
        <v>193</v>
      </c>
      <c r="F7" s="363" t="s">
        <v>221</v>
      </c>
      <c r="G7" s="356" t="s">
        <v>177</v>
      </c>
      <c r="H7" s="366"/>
      <c r="I7" s="71" t="s">
        <v>222</v>
      </c>
      <c r="J7" s="69" t="s">
        <v>218</v>
      </c>
      <c r="K7" s="72" t="s">
        <v>198</v>
      </c>
      <c r="L7" s="66">
        <v>44562</v>
      </c>
      <c r="M7" s="356" t="s">
        <v>156</v>
      </c>
      <c r="N7" s="48" t="s">
        <v>223</v>
      </c>
      <c r="O7" s="45">
        <v>0.5</v>
      </c>
      <c r="P7" s="73" t="s">
        <v>224</v>
      </c>
      <c r="Q7" s="368"/>
      <c r="R7" s="10" t="s">
        <v>225</v>
      </c>
      <c r="S7" s="371"/>
      <c r="T7" s="371"/>
      <c r="U7" s="355" t="s">
        <v>206</v>
      </c>
      <c r="V7" s="355" t="s">
        <v>226</v>
      </c>
      <c r="W7" s="373" t="s">
        <v>92</v>
      </c>
      <c r="X7" s="373" t="s">
        <v>92</v>
      </c>
      <c r="Y7" s="373" t="s">
        <v>92</v>
      </c>
      <c r="Z7" s="373" t="s">
        <v>92</v>
      </c>
      <c r="AA7" s="373" t="s">
        <v>94</v>
      </c>
      <c r="AB7" s="380" t="s">
        <v>227</v>
      </c>
      <c r="AC7" s="373" t="s">
        <v>92</v>
      </c>
      <c r="AD7" s="373" t="s">
        <v>92</v>
      </c>
      <c r="AE7" s="373" t="s">
        <v>228</v>
      </c>
      <c r="AF7" s="373" t="s">
        <v>228</v>
      </c>
      <c r="AG7" s="373" t="s">
        <v>228</v>
      </c>
      <c r="AH7" s="374" t="s">
        <v>92</v>
      </c>
      <c r="AI7" s="377" t="s">
        <v>158</v>
      </c>
      <c r="AJ7" s="378" t="s">
        <v>229</v>
      </c>
      <c r="AK7" s="10" t="s">
        <v>230</v>
      </c>
      <c r="AL7" s="10" t="s">
        <v>231</v>
      </c>
    </row>
    <row r="8" spans="1:38" ht="225" x14ac:dyDescent="0.3">
      <c r="A8" s="359"/>
      <c r="B8" s="357"/>
      <c r="C8" s="361"/>
      <c r="D8" s="70" t="s">
        <v>232</v>
      </c>
      <c r="E8" s="361"/>
      <c r="F8" s="364"/>
      <c r="G8" s="357"/>
      <c r="H8" s="366"/>
      <c r="I8" s="75" t="s">
        <v>233</v>
      </c>
      <c r="J8" s="76" t="s">
        <v>234</v>
      </c>
      <c r="K8" s="63" t="s">
        <v>198</v>
      </c>
      <c r="L8" s="66">
        <v>44562</v>
      </c>
      <c r="M8" s="357"/>
      <c r="N8" s="67" t="s">
        <v>235</v>
      </c>
      <c r="O8" s="45">
        <v>1</v>
      </c>
      <c r="P8" s="10" t="s">
        <v>224</v>
      </c>
      <c r="Q8" s="368"/>
      <c r="R8" s="10" t="s">
        <v>236</v>
      </c>
      <c r="S8" s="371"/>
      <c r="T8" s="371"/>
      <c r="U8" s="355"/>
      <c r="V8" s="355"/>
      <c r="W8" s="373"/>
      <c r="X8" s="373"/>
      <c r="Y8" s="373"/>
      <c r="Z8" s="373"/>
      <c r="AA8" s="373"/>
      <c r="AB8" s="380"/>
      <c r="AC8" s="373"/>
      <c r="AD8" s="373"/>
      <c r="AE8" s="373"/>
      <c r="AF8" s="373"/>
      <c r="AG8" s="373"/>
      <c r="AH8" s="374"/>
      <c r="AI8" s="377"/>
      <c r="AJ8" s="379"/>
      <c r="AK8" s="10" t="s">
        <v>215</v>
      </c>
      <c r="AL8" s="68" t="s">
        <v>237</v>
      </c>
    </row>
    <row r="9" spans="1:38" ht="62.4" x14ac:dyDescent="0.3">
      <c r="A9" s="359"/>
      <c r="B9" s="358"/>
      <c r="C9" s="362"/>
      <c r="D9" s="19"/>
      <c r="E9" s="362"/>
      <c r="F9" s="365"/>
      <c r="G9" s="358"/>
      <c r="H9" s="16" t="s">
        <v>146</v>
      </c>
      <c r="I9" s="39" t="s">
        <v>238</v>
      </c>
      <c r="J9" s="43"/>
      <c r="K9" s="43"/>
      <c r="L9" s="41"/>
      <c r="M9" s="358"/>
      <c r="N9" s="52" t="s">
        <v>109</v>
      </c>
      <c r="O9" s="77">
        <v>0</v>
      </c>
      <c r="P9" s="78"/>
      <c r="Q9" s="369"/>
      <c r="R9" s="10"/>
      <c r="S9" s="372"/>
      <c r="T9" s="372"/>
      <c r="U9" s="355"/>
      <c r="V9" s="355"/>
      <c r="W9" s="373"/>
      <c r="X9" s="373"/>
      <c r="Y9" s="373"/>
      <c r="Z9" s="373"/>
      <c r="AA9" s="373"/>
      <c r="AB9" s="380"/>
      <c r="AC9" s="373"/>
      <c r="AD9" s="373"/>
      <c r="AE9" s="373"/>
      <c r="AF9" s="373"/>
      <c r="AG9" s="373"/>
      <c r="AH9" s="374"/>
      <c r="AI9" s="377"/>
      <c r="AJ9" s="79"/>
      <c r="AK9" s="10"/>
      <c r="AL9" s="10"/>
    </row>
  </sheetData>
  <mergeCells count="71">
    <mergeCell ref="AH7:AH9"/>
    <mergeCell ref="AI7:AI9"/>
    <mergeCell ref="AJ7:AJ8"/>
    <mergeCell ref="AB7:AB9"/>
    <mergeCell ref="AC7:AC9"/>
    <mergeCell ref="AD7:AD9"/>
    <mergeCell ref="AE7:AE9"/>
    <mergeCell ref="AF7:AF9"/>
    <mergeCell ref="AG7:AG9"/>
    <mergeCell ref="V7:V9"/>
    <mergeCell ref="W7:W9"/>
    <mergeCell ref="X7:X9"/>
    <mergeCell ref="Y7:Y9"/>
    <mergeCell ref="Z7:Z9"/>
    <mergeCell ref="AA7:AA9"/>
    <mergeCell ref="AH4:AH6"/>
    <mergeCell ref="AI4:AI6"/>
    <mergeCell ref="AJ4:AJ5"/>
    <mergeCell ref="A7:A9"/>
    <mergeCell ref="B7:B9"/>
    <mergeCell ref="C7:C9"/>
    <mergeCell ref="E7:E9"/>
    <mergeCell ref="F7:F9"/>
    <mergeCell ref="G7:G9"/>
    <mergeCell ref="H7:H8"/>
    <mergeCell ref="AB4:AB6"/>
    <mergeCell ref="AC4:AC6"/>
    <mergeCell ref="AD4:AD6"/>
    <mergeCell ref="AE4:AE6"/>
    <mergeCell ref="AF4:AF6"/>
    <mergeCell ref="AG4:AG6"/>
    <mergeCell ref="V4:V6"/>
    <mergeCell ref="W4:W6"/>
    <mergeCell ref="X4:X6"/>
    <mergeCell ref="Y4:Y6"/>
    <mergeCell ref="Z4:Z6"/>
    <mergeCell ref="AA4:AA6"/>
    <mergeCell ref="U4:U6"/>
    <mergeCell ref="M7:M9"/>
    <mergeCell ref="U7:U9"/>
    <mergeCell ref="A4:A6"/>
    <mergeCell ref="B4:B6"/>
    <mergeCell ref="C4:C6"/>
    <mergeCell ref="E4:E6"/>
    <mergeCell ref="F4:F6"/>
    <mergeCell ref="G4:G6"/>
    <mergeCell ref="H4:H5"/>
    <mergeCell ref="M4:M6"/>
    <mergeCell ref="Q4:Q9"/>
    <mergeCell ref="S4:S9"/>
    <mergeCell ref="T4:T9"/>
    <mergeCell ref="M1:M3"/>
    <mergeCell ref="N1:P2"/>
    <mergeCell ref="Q1:U2"/>
    <mergeCell ref="V1:AB1"/>
    <mergeCell ref="AC1:AL2"/>
    <mergeCell ref="V2:Z2"/>
    <mergeCell ref="AA2:AA3"/>
    <mergeCell ref="AB2:AB3"/>
    <mergeCell ref="L1:L3"/>
    <mergeCell ref="A1:A3"/>
    <mergeCell ref="B1:B3"/>
    <mergeCell ref="C1:C3"/>
    <mergeCell ref="D1:D3"/>
    <mergeCell ref="E1:E3"/>
    <mergeCell ref="F1:F3"/>
    <mergeCell ref="G1:G3"/>
    <mergeCell ref="H1:H3"/>
    <mergeCell ref="I1:I3"/>
    <mergeCell ref="J1:J3"/>
    <mergeCell ref="K1:K3"/>
  </mergeCell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'G:\M-RIESGOS\MAPA RIESGOS-ENERO-2022\[GESTION ARTISTICA Y CULTURAL.xlsx]NO'!#REF!</xm:f>
          </x14:formula1>
          <xm:sqref>H4:H5 H7:H8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M6"/>
  <sheetViews>
    <sheetView zoomScale="68" zoomScaleNormal="68" workbookViewId="0">
      <selection sqref="A1:A3"/>
    </sheetView>
  </sheetViews>
  <sheetFormatPr baseColWidth="10" defaultRowHeight="14.4" x14ac:dyDescent="0.3"/>
  <cols>
    <col min="1" max="1" width="43.88671875" customWidth="1"/>
    <col min="2" max="2" width="36.5546875" customWidth="1"/>
    <col min="3" max="3" width="32.109375" customWidth="1"/>
    <col min="4" max="4" width="52.6640625" customWidth="1"/>
    <col min="8" max="8" width="22.6640625" customWidth="1"/>
    <col min="9" max="9" width="67.6640625" customWidth="1"/>
    <col min="10" max="10" width="36.5546875" customWidth="1"/>
    <col min="14" max="14" width="55.6640625" customWidth="1"/>
    <col min="15" max="15" width="47" customWidth="1"/>
    <col min="16" max="16" width="52.88671875" customWidth="1"/>
    <col min="17" max="17" width="53.44140625" customWidth="1"/>
    <col min="18" max="18" width="30.6640625" customWidth="1"/>
    <col min="19" max="19" width="52.109375" customWidth="1"/>
    <col min="20" max="20" width="48.44140625" customWidth="1"/>
    <col min="21" max="21" width="34.6640625" customWidth="1"/>
    <col min="22" max="22" width="23.88671875" customWidth="1"/>
    <col min="23" max="23" width="56.109375" customWidth="1"/>
    <col min="28" max="28" width="26.5546875" customWidth="1"/>
    <col min="29" max="29" width="49.6640625" customWidth="1"/>
    <col min="30" max="30" width="32.5546875" customWidth="1"/>
    <col min="31" max="31" width="36.6640625" customWidth="1"/>
    <col min="32" max="32" width="31.44140625" customWidth="1"/>
    <col min="33" max="33" width="64" customWidth="1"/>
    <col min="34" max="34" width="27.21875" customWidth="1"/>
    <col min="35" max="35" width="19.21875" customWidth="1"/>
    <col min="36" max="36" width="38" customWidth="1"/>
    <col min="37" max="37" width="34.5546875" customWidth="1"/>
    <col min="38" max="38" width="41" customWidth="1"/>
    <col min="39" max="39" width="56.33203125" customWidth="1"/>
  </cols>
  <sheetData>
    <row r="1" spans="1:39" ht="15.6" x14ac:dyDescent="0.3">
      <c r="A1" s="381" t="s">
        <v>29</v>
      </c>
      <c r="B1" s="382" t="s">
        <v>30</v>
      </c>
      <c r="C1" s="382" t="s">
        <v>31</v>
      </c>
      <c r="D1" s="382" t="s">
        <v>32</v>
      </c>
      <c r="E1" s="381" t="s">
        <v>33</v>
      </c>
      <c r="F1" s="381" t="s">
        <v>34</v>
      </c>
      <c r="G1" s="381" t="s">
        <v>35</v>
      </c>
      <c r="H1" s="381" t="s">
        <v>36</v>
      </c>
      <c r="I1" s="381" t="s">
        <v>37</v>
      </c>
      <c r="J1" s="382" t="s">
        <v>38</v>
      </c>
      <c r="K1" s="382" t="s">
        <v>39</v>
      </c>
      <c r="L1" s="382" t="s">
        <v>40</v>
      </c>
      <c r="M1" s="382" t="s">
        <v>41</v>
      </c>
      <c r="N1" s="383" t="s">
        <v>405</v>
      </c>
      <c r="O1" s="353" t="s">
        <v>42</v>
      </c>
      <c r="P1" s="353"/>
      <c r="Q1" s="353"/>
      <c r="R1" s="353" t="s">
        <v>43</v>
      </c>
      <c r="S1" s="353"/>
      <c r="T1" s="353"/>
      <c r="U1" s="353"/>
      <c r="V1" s="353"/>
      <c r="W1" s="353" t="s">
        <v>44</v>
      </c>
      <c r="X1" s="353"/>
      <c r="Y1" s="353"/>
      <c r="Z1" s="353"/>
      <c r="AA1" s="353"/>
      <c r="AB1" s="353"/>
      <c r="AC1" s="353"/>
      <c r="AD1" s="353" t="s">
        <v>45</v>
      </c>
      <c r="AE1" s="353"/>
      <c r="AF1" s="353"/>
      <c r="AG1" s="353"/>
      <c r="AH1" s="353"/>
      <c r="AI1" s="353"/>
      <c r="AJ1" s="353"/>
      <c r="AK1" s="353"/>
      <c r="AL1" s="353"/>
      <c r="AM1" s="353"/>
    </row>
    <row r="2" spans="1:39" ht="15.6" x14ac:dyDescent="0.3">
      <c r="A2" s="381"/>
      <c r="B2" s="382"/>
      <c r="C2" s="382"/>
      <c r="D2" s="382"/>
      <c r="E2" s="381"/>
      <c r="F2" s="381"/>
      <c r="G2" s="381"/>
      <c r="H2" s="381"/>
      <c r="I2" s="381"/>
      <c r="J2" s="382"/>
      <c r="K2" s="382"/>
      <c r="L2" s="382"/>
      <c r="M2" s="382"/>
      <c r="N2" s="384"/>
      <c r="O2" s="353"/>
      <c r="P2" s="353"/>
      <c r="Q2" s="353"/>
      <c r="R2" s="353"/>
      <c r="S2" s="353"/>
      <c r="T2" s="353"/>
      <c r="U2" s="353"/>
      <c r="V2" s="353"/>
      <c r="W2" s="353" t="s">
        <v>46</v>
      </c>
      <c r="X2" s="353"/>
      <c r="Y2" s="353"/>
      <c r="Z2" s="353"/>
      <c r="AA2" s="353"/>
      <c r="AB2" s="353" t="s">
        <v>47</v>
      </c>
      <c r="AC2" s="353" t="s">
        <v>48</v>
      </c>
      <c r="AD2" s="353"/>
      <c r="AE2" s="353"/>
      <c r="AF2" s="353"/>
      <c r="AG2" s="353"/>
      <c r="AH2" s="353"/>
      <c r="AI2" s="353"/>
      <c r="AJ2" s="353"/>
      <c r="AK2" s="353"/>
      <c r="AL2" s="353"/>
      <c r="AM2" s="353"/>
    </row>
    <row r="3" spans="1:39" ht="156" customHeight="1" x14ac:dyDescent="0.3">
      <c r="A3" s="381"/>
      <c r="B3" s="382"/>
      <c r="C3" s="382"/>
      <c r="D3" s="382"/>
      <c r="E3" s="381"/>
      <c r="F3" s="381"/>
      <c r="G3" s="381"/>
      <c r="H3" s="381"/>
      <c r="I3" s="381"/>
      <c r="J3" s="382"/>
      <c r="K3" s="382"/>
      <c r="L3" s="382"/>
      <c r="M3" s="382"/>
      <c r="N3" s="385"/>
      <c r="O3" s="32" t="s">
        <v>49</v>
      </c>
      <c r="P3" s="32" t="s">
        <v>50</v>
      </c>
      <c r="Q3" s="32" t="s">
        <v>51</v>
      </c>
      <c r="R3" s="32" t="s">
        <v>52</v>
      </c>
      <c r="S3" s="33" t="s">
        <v>53</v>
      </c>
      <c r="T3" s="32" t="s">
        <v>54</v>
      </c>
      <c r="U3" s="32" t="s">
        <v>55</v>
      </c>
      <c r="V3" s="32" t="s">
        <v>56</v>
      </c>
      <c r="W3" s="32" t="s">
        <v>57</v>
      </c>
      <c r="X3" s="32" t="s">
        <v>58</v>
      </c>
      <c r="Y3" s="32" t="s">
        <v>59</v>
      </c>
      <c r="Z3" s="32" t="s">
        <v>60</v>
      </c>
      <c r="AA3" s="32" t="s">
        <v>61</v>
      </c>
      <c r="AB3" s="354"/>
      <c r="AC3" s="354"/>
      <c r="AD3" s="32" t="s">
        <v>62</v>
      </c>
      <c r="AE3" s="32" t="s">
        <v>63</v>
      </c>
      <c r="AF3" s="32" t="s">
        <v>64</v>
      </c>
      <c r="AG3" s="32" t="s">
        <v>65</v>
      </c>
      <c r="AH3" s="32" t="s">
        <v>66</v>
      </c>
      <c r="AI3" s="32" t="s">
        <v>67</v>
      </c>
      <c r="AJ3" s="32" t="s">
        <v>68</v>
      </c>
      <c r="AK3" s="32" t="s">
        <v>69</v>
      </c>
      <c r="AL3" s="32" t="s">
        <v>70</v>
      </c>
      <c r="AM3" s="32" t="s">
        <v>71</v>
      </c>
    </row>
    <row r="4" spans="1:39" ht="356.4" x14ac:dyDescent="0.3">
      <c r="A4" s="388" t="s">
        <v>406</v>
      </c>
      <c r="B4" s="389" t="s">
        <v>407</v>
      </c>
      <c r="C4" s="386" t="s">
        <v>408</v>
      </c>
      <c r="D4" s="130" t="s">
        <v>409</v>
      </c>
      <c r="E4" s="386" t="s">
        <v>410</v>
      </c>
      <c r="F4" s="391" t="s">
        <v>358</v>
      </c>
      <c r="G4" s="386" t="s">
        <v>78</v>
      </c>
      <c r="H4" s="394" t="s">
        <v>79</v>
      </c>
      <c r="I4" s="131" t="s">
        <v>411</v>
      </c>
      <c r="J4" s="132" t="s">
        <v>412</v>
      </c>
      <c r="K4" s="132" t="s">
        <v>120</v>
      </c>
      <c r="L4" s="133" t="s">
        <v>413</v>
      </c>
      <c r="M4" s="396" t="s">
        <v>414</v>
      </c>
      <c r="N4" s="134" t="s">
        <v>415</v>
      </c>
      <c r="O4" s="100" t="s">
        <v>416</v>
      </c>
      <c r="P4" s="116">
        <v>1</v>
      </c>
      <c r="Q4" s="100" t="s">
        <v>86</v>
      </c>
      <c r="R4" s="399" t="s">
        <v>417</v>
      </c>
      <c r="S4" s="402" t="s">
        <v>88</v>
      </c>
      <c r="T4" s="402" t="s">
        <v>89</v>
      </c>
      <c r="U4" s="402" t="s">
        <v>418</v>
      </c>
      <c r="V4" s="404" t="s">
        <v>91</v>
      </c>
      <c r="W4" s="402" t="s">
        <v>407</v>
      </c>
      <c r="X4" s="405" t="s">
        <v>92</v>
      </c>
      <c r="Y4" s="405" t="s">
        <v>92</v>
      </c>
      <c r="Z4" s="405" t="s">
        <v>93</v>
      </c>
      <c r="AA4" s="393" t="s">
        <v>92</v>
      </c>
      <c r="AB4" s="411" t="s">
        <v>94</v>
      </c>
      <c r="AC4" s="377" t="s">
        <v>95</v>
      </c>
      <c r="AD4" s="393" t="s">
        <v>93</v>
      </c>
      <c r="AE4" s="405" t="s">
        <v>92</v>
      </c>
      <c r="AF4" s="405" t="s">
        <v>92</v>
      </c>
      <c r="AG4" s="405" t="s">
        <v>92</v>
      </c>
      <c r="AH4" s="405" t="s">
        <v>92</v>
      </c>
      <c r="AI4" s="412" t="s">
        <v>92</v>
      </c>
      <c r="AJ4" s="415" t="s">
        <v>370</v>
      </c>
      <c r="AK4" s="390" t="s">
        <v>419</v>
      </c>
      <c r="AL4" s="408" t="s">
        <v>98</v>
      </c>
      <c r="AM4" s="408" t="s">
        <v>99</v>
      </c>
    </row>
    <row r="5" spans="1:39" ht="409.6" x14ac:dyDescent="0.3">
      <c r="A5" s="388"/>
      <c r="B5" s="390"/>
      <c r="C5" s="387"/>
      <c r="D5" s="135" t="s">
        <v>420</v>
      </c>
      <c r="E5" s="387"/>
      <c r="F5" s="392"/>
      <c r="G5" s="387"/>
      <c r="H5" s="395"/>
      <c r="I5" s="137" t="s">
        <v>421</v>
      </c>
      <c r="J5" s="138" t="s">
        <v>422</v>
      </c>
      <c r="K5" s="139" t="s">
        <v>120</v>
      </c>
      <c r="L5" s="138" t="s">
        <v>423</v>
      </c>
      <c r="M5" s="397"/>
      <c r="N5" s="140" t="s">
        <v>424</v>
      </c>
      <c r="O5" s="100" t="s">
        <v>425</v>
      </c>
      <c r="P5" s="116">
        <v>1</v>
      </c>
      <c r="Q5" s="100" t="s">
        <v>86</v>
      </c>
      <c r="R5" s="400"/>
      <c r="S5" s="402"/>
      <c r="T5" s="402"/>
      <c r="U5" s="403"/>
      <c r="V5" s="404"/>
      <c r="W5" s="402"/>
      <c r="X5" s="406"/>
      <c r="Y5" s="406"/>
      <c r="Z5" s="406"/>
      <c r="AA5" s="393"/>
      <c r="AB5" s="411"/>
      <c r="AC5" s="377"/>
      <c r="AD5" s="393"/>
      <c r="AE5" s="406"/>
      <c r="AF5" s="406"/>
      <c r="AG5" s="406"/>
      <c r="AH5" s="406"/>
      <c r="AI5" s="413"/>
      <c r="AJ5" s="415"/>
      <c r="AK5" s="416"/>
      <c r="AL5" s="409"/>
      <c r="AM5" s="409"/>
    </row>
    <row r="6" spans="1:39" ht="52.8" x14ac:dyDescent="0.3">
      <c r="A6" s="388"/>
      <c r="B6" s="390"/>
      <c r="C6" s="387"/>
      <c r="D6" s="125"/>
      <c r="E6" s="387"/>
      <c r="F6" s="392"/>
      <c r="G6" s="387"/>
      <c r="H6" s="141" t="s">
        <v>24</v>
      </c>
      <c r="I6" s="137" t="str">
        <f>+[2]DOFA!E46</f>
        <v>D8 A1 Reportar a la Oficina de Control Disciplinario cuando se materialicen sanciones por incumplimiento a las ordenes judiciales</v>
      </c>
      <c r="J6" s="138" t="s">
        <v>426</v>
      </c>
      <c r="K6" s="138" t="s">
        <v>120</v>
      </c>
      <c r="L6" s="138" t="s">
        <v>427</v>
      </c>
      <c r="M6" s="398"/>
      <c r="N6" s="142" t="s">
        <v>428</v>
      </c>
      <c r="O6" s="129" t="s">
        <v>108</v>
      </c>
      <c r="P6" s="116">
        <v>0</v>
      </c>
      <c r="Q6" s="118" t="s">
        <v>109</v>
      </c>
      <c r="R6" s="401"/>
      <c r="S6" s="402"/>
      <c r="T6" s="402"/>
      <c r="U6" s="403"/>
      <c r="V6" s="404"/>
      <c r="W6" s="402"/>
      <c r="X6" s="407"/>
      <c r="Y6" s="407"/>
      <c r="Z6" s="407"/>
      <c r="AA6" s="393"/>
      <c r="AB6" s="411"/>
      <c r="AC6" s="377"/>
      <c r="AD6" s="393"/>
      <c r="AE6" s="407"/>
      <c r="AF6" s="407"/>
      <c r="AG6" s="407"/>
      <c r="AH6" s="407"/>
      <c r="AI6" s="414"/>
      <c r="AJ6" s="415"/>
      <c r="AK6" s="416"/>
      <c r="AL6" s="410"/>
      <c r="AM6" s="410"/>
    </row>
  </sheetData>
  <mergeCells count="51">
    <mergeCell ref="Y4:Y6"/>
    <mergeCell ref="Z4:Z6"/>
    <mergeCell ref="AM4:AM6"/>
    <mergeCell ref="AB4:AB6"/>
    <mergeCell ref="AC4:AC6"/>
    <mergeCell ref="AD4:AD6"/>
    <mergeCell ref="AE4:AE6"/>
    <mergeCell ref="AF4:AF6"/>
    <mergeCell ref="AG4:AG6"/>
    <mergeCell ref="AH4:AH6"/>
    <mergeCell ref="AI4:AI6"/>
    <mergeCell ref="AJ4:AJ6"/>
    <mergeCell ref="AK4:AK6"/>
    <mergeCell ref="AL4:AL6"/>
    <mergeCell ref="T4:T6"/>
    <mergeCell ref="U4:U6"/>
    <mergeCell ref="V4:V6"/>
    <mergeCell ref="W4:W6"/>
    <mergeCell ref="X4:X6"/>
    <mergeCell ref="A4:A6"/>
    <mergeCell ref="B4:B6"/>
    <mergeCell ref="C4:C6"/>
    <mergeCell ref="E4:E6"/>
    <mergeCell ref="F4:F6"/>
    <mergeCell ref="G4:G6"/>
    <mergeCell ref="M1:M3"/>
    <mergeCell ref="O1:Q2"/>
    <mergeCell ref="R1:V2"/>
    <mergeCell ref="W1:AC1"/>
    <mergeCell ref="G1:G3"/>
    <mergeCell ref="H1:H3"/>
    <mergeCell ref="I1:I3"/>
    <mergeCell ref="J1:J3"/>
    <mergeCell ref="K1:K3"/>
    <mergeCell ref="L1:L3"/>
    <mergeCell ref="AA4:AA6"/>
    <mergeCell ref="H4:H5"/>
    <mergeCell ref="M4:M6"/>
    <mergeCell ref="R4:R6"/>
    <mergeCell ref="S4:S6"/>
    <mergeCell ref="AD1:AM2"/>
    <mergeCell ref="W2:AA2"/>
    <mergeCell ref="AB2:AB3"/>
    <mergeCell ref="AC2:AC3"/>
    <mergeCell ref="N1:N3"/>
    <mergeCell ref="F1:F3"/>
    <mergeCell ref="A1:A3"/>
    <mergeCell ref="B1:B3"/>
    <mergeCell ref="C1:C3"/>
    <mergeCell ref="D1:D3"/>
    <mergeCell ref="E1:E3"/>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'C:\Users\CAMILA\Desktop\CONTROL INTERNO\MAPA DE CORRUPCION- ENERO -2023\JURIDICA\[MAPA DE RIESGOS-JURIDICA-ENERO-2023.xlsx]NO'!#REF!</xm:f>
          </x14:formula1>
          <xm:sqref>H4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9"/>
  <sheetViews>
    <sheetView zoomScale="60" zoomScaleNormal="60" workbookViewId="0">
      <selection sqref="A1:A3"/>
    </sheetView>
  </sheetViews>
  <sheetFormatPr baseColWidth="10" defaultRowHeight="14.4" x14ac:dyDescent="0.3"/>
  <cols>
    <col min="1" max="1" width="52.109375" customWidth="1"/>
    <col min="2" max="2" width="26.6640625" customWidth="1"/>
    <col min="4" max="4" width="120.88671875" customWidth="1"/>
    <col min="9" max="9" width="29.6640625" customWidth="1"/>
    <col min="14" max="14" width="63.5546875" customWidth="1"/>
    <col min="15" max="15" width="78.88671875" customWidth="1"/>
    <col min="16" max="16" width="66" customWidth="1"/>
    <col min="17" max="17" width="56" customWidth="1"/>
    <col min="18" max="18" width="47.88671875" customWidth="1"/>
    <col min="19" max="20" width="46.44140625" customWidth="1"/>
    <col min="21" max="21" width="36.88671875" customWidth="1"/>
    <col min="22" max="22" width="36.6640625" customWidth="1"/>
    <col min="23" max="23" width="46.109375" customWidth="1"/>
    <col min="28" max="28" width="39.5546875" customWidth="1"/>
    <col min="29" max="29" width="33.109375" customWidth="1"/>
    <col min="35" max="35" width="42.88671875" customWidth="1"/>
    <col min="36" max="36" width="38.88671875" customWidth="1"/>
    <col min="37" max="37" width="65.6640625" customWidth="1"/>
    <col min="38" max="38" width="44" customWidth="1"/>
    <col min="39" max="39" width="38.33203125" customWidth="1"/>
    <col min="51" max="51" width="98.88671875" customWidth="1"/>
    <col min="52" max="52" width="40.33203125" customWidth="1"/>
  </cols>
  <sheetData>
    <row r="1" spans="1:38" ht="15.6" x14ac:dyDescent="0.3">
      <c r="A1" s="464" t="s">
        <v>29</v>
      </c>
      <c r="B1" s="451" t="s">
        <v>30</v>
      </c>
      <c r="C1" s="451" t="s">
        <v>31</v>
      </c>
      <c r="D1" s="451" t="s">
        <v>32</v>
      </c>
      <c r="E1" s="464" t="s">
        <v>33</v>
      </c>
      <c r="F1" s="464" t="s">
        <v>34</v>
      </c>
      <c r="G1" s="464" t="s">
        <v>35</v>
      </c>
      <c r="H1" s="464" t="s">
        <v>36</v>
      </c>
      <c r="I1" s="464" t="s">
        <v>37</v>
      </c>
      <c r="J1" s="451" t="s">
        <v>38</v>
      </c>
      <c r="K1" s="451" t="s">
        <v>39</v>
      </c>
      <c r="L1" s="451" t="s">
        <v>40</v>
      </c>
      <c r="M1" s="451" t="s">
        <v>41</v>
      </c>
      <c r="N1" s="452" t="s">
        <v>42</v>
      </c>
      <c r="O1" s="453"/>
      <c r="P1" s="454"/>
      <c r="Q1" s="457" t="s">
        <v>43</v>
      </c>
      <c r="R1" s="453"/>
      <c r="S1" s="453"/>
      <c r="T1" s="453"/>
      <c r="U1" s="454"/>
      <c r="V1" s="459" t="s">
        <v>44</v>
      </c>
      <c r="W1" s="460"/>
      <c r="X1" s="460"/>
      <c r="Y1" s="460"/>
      <c r="Z1" s="460"/>
      <c r="AA1" s="460"/>
      <c r="AB1" s="461"/>
      <c r="AC1" s="457" t="s">
        <v>45</v>
      </c>
      <c r="AD1" s="453"/>
      <c r="AE1" s="453"/>
      <c r="AF1" s="453"/>
      <c r="AG1" s="453"/>
      <c r="AH1" s="453"/>
      <c r="AI1" s="453"/>
      <c r="AJ1" s="453"/>
      <c r="AK1" s="453"/>
      <c r="AL1" s="454"/>
    </row>
    <row r="2" spans="1:38" ht="15.6" x14ac:dyDescent="0.3">
      <c r="A2" s="464"/>
      <c r="B2" s="451"/>
      <c r="C2" s="451"/>
      <c r="D2" s="451"/>
      <c r="E2" s="464"/>
      <c r="F2" s="464"/>
      <c r="G2" s="464"/>
      <c r="H2" s="464"/>
      <c r="I2" s="464"/>
      <c r="J2" s="451"/>
      <c r="K2" s="451"/>
      <c r="L2" s="451"/>
      <c r="M2" s="451"/>
      <c r="N2" s="455"/>
      <c r="O2" s="455"/>
      <c r="P2" s="456"/>
      <c r="Q2" s="458"/>
      <c r="R2" s="455"/>
      <c r="S2" s="455"/>
      <c r="T2" s="455"/>
      <c r="U2" s="456"/>
      <c r="V2" s="459" t="s">
        <v>46</v>
      </c>
      <c r="W2" s="460"/>
      <c r="X2" s="460"/>
      <c r="Y2" s="460"/>
      <c r="Z2" s="461"/>
      <c r="AA2" s="462" t="s">
        <v>47</v>
      </c>
      <c r="AB2" s="462" t="s">
        <v>48</v>
      </c>
      <c r="AC2" s="458"/>
      <c r="AD2" s="455"/>
      <c r="AE2" s="455"/>
      <c r="AF2" s="455"/>
      <c r="AG2" s="455"/>
      <c r="AH2" s="455"/>
      <c r="AI2" s="455"/>
      <c r="AJ2" s="455"/>
      <c r="AK2" s="455"/>
      <c r="AL2" s="456"/>
    </row>
    <row r="3" spans="1:38" ht="194.4" customHeight="1" x14ac:dyDescent="0.3">
      <c r="A3" s="464"/>
      <c r="B3" s="451"/>
      <c r="C3" s="451"/>
      <c r="D3" s="451"/>
      <c r="E3" s="464"/>
      <c r="F3" s="464"/>
      <c r="G3" s="464"/>
      <c r="H3" s="464"/>
      <c r="I3" s="464"/>
      <c r="J3" s="451"/>
      <c r="K3" s="451"/>
      <c r="L3" s="451"/>
      <c r="M3" s="451"/>
      <c r="N3" s="161" t="s">
        <v>508</v>
      </c>
      <c r="O3" s="162" t="s">
        <v>509</v>
      </c>
      <c r="P3" s="162" t="s">
        <v>51</v>
      </c>
      <c r="Q3" s="162" t="s">
        <v>52</v>
      </c>
      <c r="R3" s="162" t="s">
        <v>510</v>
      </c>
      <c r="S3" s="162" t="s">
        <v>54</v>
      </c>
      <c r="T3" s="162" t="s">
        <v>511</v>
      </c>
      <c r="U3" s="162" t="s">
        <v>56</v>
      </c>
      <c r="V3" s="162" t="s">
        <v>57</v>
      </c>
      <c r="W3" s="162" t="s">
        <v>58</v>
      </c>
      <c r="X3" s="162" t="s">
        <v>59</v>
      </c>
      <c r="Y3" s="162" t="s">
        <v>60</v>
      </c>
      <c r="Z3" s="162" t="s">
        <v>61</v>
      </c>
      <c r="AA3" s="463"/>
      <c r="AB3" s="463"/>
      <c r="AC3" s="162" t="s">
        <v>62</v>
      </c>
      <c r="AD3" s="163" t="s">
        <v>63</v>
      </c>
      <c r="AE3" s="162" t="s">
        <v>64</v>
      </c>
      <c r="AF3" s="162" t="s">
        <v>65</v>
      </c>
      <c r="AG3" s="162" t="s">
        <v>66</v>
      </c>
      <c r="AH3" s="162" t="s">
        <v>67</v>
      </c>
      <c r="AI3" s="162" t="s">
        <v>68</v>
      </c>
      <c r="AJ3" s="162" t="s">
        <v>454</v>
      </c>
      <c r="AK3" s="162" t="s">
        <v>512</v>
      </c>
      <c r="AL3" s="162" t="s">
        <v>71</v>
      </c>
    </row>
    <row r="4" spans="1:38" ht="315" x14ac:dyDescent="0.3">
      <c r="A4" s="446" t="str">
        <f>([3]CONTEXTO!A8&amp;" "&amp;[3]CONTEXTO!A9)</f>
        <v>PROCESO: GESTION DE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v>
      </c>
      <c r="B4" s="441" t="str">
        <f>[3]DESCRIPCION!A16</f>
        <v>Posibilidad de Recibir y/o solicitar dadivas o beneficios a nombre propio o de terceros por realizar tramites sin el cumplimiento de los requisitos</v>
      </c>
      <c r="C4" s="450" t="str">
        <f>'[3]IDENTIFICACION DE RIESGOS'!J16</f>
        <v>CORRUPCION</v>
      </c>
      <c r="D4" s="164" t="str">
        <f>[3]DESCRIPCION!D16</f>
        <v>Ausencia de bancos de conceptos técnico-jurídicos que frenen la interpretación subjetiva de las normas o reglamentos</v>
      </c>
      <c r="E4" s="450" t="str">
        <f>'[3]VALORACIÓN RIESGOS RESIDUAL'!E56:G56</f>
        <v>Posible</v>
      </c>
      <c r="F4" s="450" t="str">
        <f>'[3]VALORACIÓN RIESGOS RESIDUAL'!J56</f>
        <v>Catastrófico</v>
      </c>
      <c r="G4" s="450" t="str">
        <f>'[3]VALORACIÓN RIESGOS RESIDUAL'!K53</f>
        <v>EXTREMA</v>
      </c>
      <c r="H4" s="441" t="s">
        <v>79</v>
      </c>
      <c r="I4" s="165" t="s">
        <v>513</v>
      </c>
      <c r="J4" s="166" t="s">
        <v>514</v>
      </c>
      <c r="K4" s="167" t="s">
        <v>515</v>
      </c>
      <c r="L4" s="165" t="s">
        <v>136</v>
      </c>
      <c r="M4" s="441" t="s">
        <v>516</v>
      </c>
      <c r="N4" s="156" t="s">
        <v>517</v>
      </c>
      <c r="O4" s="168">
        <v>1</v>
      </c>
      <c r="P4" s="169" t="s">
        <v>518</v>
      </c>
      <c r="Q4" s="426" t="s">
        <v>519</v>
      </c>
      <c r="R4" s="170" t="s">
        <v>520</v>
      </c>
      <c r="S4" s="443" t="s">
        <v>521</v>
      </c>
      <c r="T4" s="420" t="s">
        <v>522</v>
      </c>
      <c r="U4" s="423" t="s">
        <v>523</v>
      </c>
      <c r="V4" s="426" t="s">
        <v>524</v>
      </c>
      <c r="W4" s="437" t="s">
        <v>525</v>
      </c>
      <c r="X4" s="437" t="s">
        <v>525</v>
      </c>
      <c r="Y4" s="437" t="s">
        <v>525</v>
      </c>
      <c r="Z4" s="437" t="s">
        <v>525</v>
      </c>
      <c r="AA4" s="440" t="s">
        <v>526</v>
      </c>
      <c r="AB4" s="432" t="s">
        <v>496</v>
      </c>
      <c r="AC4" s="417" t="s">
        <v>525</v>
      </c>
      <c r="AD4" s="417" t="s">
        <v>525</v>
      </c>
      <c r="AE4" s="417" t="s">
        <v>525</v>
      </c>
      <c r="AF4" s="417" t="s">
        <v>525</v>
      </c>
      <c r="AG4" s="417" t="s">
        <v>525</v>
      </c>
      <c r="AH4" s="417" t="s">
        <v>525</v>
      </c>
      <c r="AI4" s="420" t="s">
        <v>499</v>
      </c>
      <c r="AJ4" s="420" t="s">
        <v>527</v>
      </c>
      <c r="AK4" s="423" t="s">
        <v>528</v>
      </c>
      <c r="AL4" s="426" t="s">
        <v>529</v>
      </c>
    </row>
    <row r="5" spans="1:38" ht="409.6" x14ac:dyDescent="0.3">
      <c r="A5" s="447"/>
      <c r="B5" s="431"/>
      <c r="C5" s="431"/>
      <c r="D5" s="171" t="str">
        <f>[3]DESCRIPCION!D17</f>
        <v>Ausencia de autonomía profesional para el análisis de requisitos y no existe manipulación de decisiones por encima de la decisión técnica</v>
      </c>
      <c r="E5" s="431"/>
      <c r="F5" s="431"/>
      <c r="G5" s="431"/>
      <c r="H5" s="431"/>
      <c r="I5" s="172" t="s">
        <v>530</v>
      </c>
      <c r="J5" s="173" t="s">
        <v>531</v>
      </c>
      <c r="K5" s="167" t="s">
        <v>515</v>
      </c>
      <c r="L5" s="172" t="s">
        <v>532</v>
      </c>
      <c r="M5" s="431"/>
      <c r="N5" s="156" t="s">
        <v>533</v>
      </c>
      <c r="O5" s="168">
        <v>1</v>
      </c>
      <c r="P5" s="169" t="s">
        <v>534</v>
      </c>
      <c r="Q5" s="435"/>
      <c r="R5" s="174"/>
      <c r="S5" s="444"/>
      <c r="T5" s="421"/>
      <c r="U5" s="424"/>
      <c r="V5" s="435"/>
      <c r="W5" s="438"/>
      <c r="X5" s="438"/>
      <c r="Y5" s="438"/>
      <c r="Z5" s="438"/>
      <c r="AA5" s="438"/>
      <c r="AB5" s="433"/>
      <c r="AC5" s="418"/>
      <c r="AD5" s="418"/>
      <c r="AE5" s="418"/>
      <c r="AF5" s="418"/>
      <c r="AG5" s="418"/>
      <c r="AH5" s="418"/>
      <c r="AI5" s="421"/>
      <c r="AJ5" s="421"/>
      <c r="AK5" s="424"/>
      <c r="AL5" s="427"/>
    </row>
    <row r="6" spans="1:38" ht="255" x14ac:dyDescent="0.3">
      <c r="A6" s="447"/>
      <c r="B6" s="431"/>
      <c r="C6" s="431"/>
      <c r="D6" s="430" t="str">
        <f>[3]DESCRIPCION!D18</f>
        <v>Fallas en la cultura de la probidad</v>
      </c>
      <c r="E6" s="431"/>
      <c r="F6" s="431"/>
      <c r="G6" s="431"/>
      <c r="H6" s="431"/>
      <c r="I6" s="172" t="s">
        <v>535</v>
      </c>
      <c r="J6" s="173" t="s">
        <v>536</v>
      </c>
      <c r="K6" s="173" t="s">
        <v>537</v>
      </c>
      <c r="L6" s="173" t="s">
        <v>136</v>
      </c>
      <c r="M6" s="431"/>
      <c r="N6" s="156" t="s">
        <v>538</v>
      </c>
      <c r="O6" s="168">
        <v>1</v>
      </c>
      <c r="P6" s="175" t="s">
        <v>539</v>
      </c>
      <c r="Q6" s="435"/>
      <c r="R6" s="174"/>
      <c r="S6" s="444"/>
      <c r="T6" s="421"/>
      <c r="U6" s="424"/>
      <c r="V6" s="435"/>
      <c r="W6" s="438"/>
      <c r="X6" s="438"/>
      <c r="Y6" s="438"/>
      <c r="Z6" s="438"/>
      <c r="AA6" s="438"/>
      <c r="AB6" s="433"/>
      <c r="AC6" s="418"/>
      <c r="AD6" s="418"/>
      <c r="AE6" s="418"/>
      <c r="AF6" s="418"/>
      <c r="AG6" s="418"/>
      <c r="AH6" s="418"/>
      <c r="AI6" s="421"/>
      <c r="AJ6" s="421"/>
      <c r="AK6" s="424"/>
      <c r="AL6" s="428"/>
    </row>
    <row r="7" spans="1:38" ht="285" x14ac:dyDescent="0.3">
      <c r="A7" s="447"/>
      <c r="B7" s="431"/>
      <c r="C7" s="431"/>
      <c r="D7" s="431"/>
      <c r="E7" s="431"/>
      <c r="F7" s="431"/>
      <c r="G7" s="431"/>
      <c r="H7" s="431"/>
      <c r="I7" s="172" t="s">
        <v>540</v>
      </c>
      <c r="J7" s="173" t="s">
        <v>541</v>
      </c>
      <c r="K7" s="173" t="s">
        <v>542</v>
      </c>
      <c r="L7" s="173" t="s">
        <v>136</v>
      </c>
      <c r="M7" s="431"/>
      <c r="N7" s="156" t="s">
        <v>543</v>
      </c>
      <c r="O7" s="168">
        <v>1</v>
      </c>
      <c r="P7" s="175" t="s">
        <v>544</v>
      </c>
      <c r="Q7" s="435"/>
      <c r="R7" s="174"/>
      <c r="S7" s="444"/>
      <c r="T7" s="421"/>
      <c r="U7" s="424"/>
      <c r="V7" s="435"/>
      <c r="W7" s="438"/>
      <c r="X7" s="438"/>
      <c r="Y7" s="438"/>
      <c r="Z7" s="438"/>
      <c r="AA7" s="438"/>
      <c r="AB7" s="433"/>
      <c r="AC7" s="418"/>
      <c r="AD7" s="418"/>
      <c r="AE7" s="418"/>
      <c r="AF7" s="418"/>
      <c r="AG7" s="418"/>
      <c r="AH7" s="418"/>
      <c r="AI7" s="421"/>
      <c r="AJ7" s="421"/>
      <c r="AK7" s="424"/>
      <c r="AL7" s="428"/>
    </row>
    <row r="8" spans="1:38" ht="409.6" x14ac:dyDescent="0.3">
      <c r="A8" s="447"/>
      <c r="B8" s="431"/>
      <c r="C8" s="431"/>
      <c r="D8" s="431"/>
      <c r="E8" s="431"/>
      <c r="F8" s="431"/>
      <c r="G8" s="431"/>
      <c r="H8" s="442"/>
      <c r="I8" s="172" t="s">
        <v>545</v>
      </c>
      <c r="J8" s="173" t="s">
        <v>546</v>
      </c>
      <c r="K8" s="173" t="s">
        <v>542</v>
      </c>
      <c r="L8" s="173" t="s">
        <v>547</v>
      </c>
      <c r="M8" s="431"/>
      <c r="N8" s="156" t="s">
        <v>548</v>
      </c>
      <c r="O8" s="168">
        <v>1</v>
      </c>
      <c r="P8" s="175" t="s">
        <v>549</v>
      </c>
      <c r="Q8" s="436"/>
      <c r="R8" s="176"/>
      <c r="S8" s="445"/>
      <c r="T8" s="422"/>
      <c r="U8" s="425"/>
      <c r="V8" s="436"/>
      <c r="W8" s="439"/>
      <c r="X8" s="439"/>
      <c r="Y8" s="439"/>
      <c r="Z8" s="439"/>
      <c r="AA8" s="439"/>
      <c r="AB8" s="434"/>
      <c r="AC8" s="419"/>
      <c r="AD8" s="419"/>
      <c r="AE8" s="419"/>
      <c r="AF8" s="419"/>
      <c r="AG8" s="419"/>
      <c r="AH8" s="419"/>
      <c r="AI8" s="422"/>
      <c r="AJ8" s="422"/>
      <c r="AK8" s="425"/>
      <c r="AL8" s="429"/>
    </row>
    <row r="9" spans="1:38" ht="106.2" thickBot="1" x14ac:dyDescent="0.35">
      <c r="A9" s="448"/>
      <c r="B9" s="449"/>
      <c r="C9" s="449"/>
      <c r="D9" s="177"/>
      <c r="E9" s="449"/>
      <c r="F9" s="449"/>
      <c r="G9" s="449"/>
      <c r="H9" s="178" t="s">
        <v>24</v>
      </c>
      <c r="I9" s="179" t="s">
        <v>550</v>
      </c>
      <c r="J9" s="173" t="s">
        <v>551</v>
      </c>
      <c r="K9" s="173" t="s">
        <v>515</v>
      </c>
      <c r="L9" s="173" t="s">
        <v>552</v>
      </c>
      <c r="M9" s="442"/>
      <c r="N9" s="180" t="s">
        <v>428</v>
      </c>
      <c r="O9" s="181"/>
      <c r="P9" s="182"/>
      <c r="Q9" s="182"/>
      <c r="R9" s="182"/>
      <c r="S9" s="183"/>
      <c r="T9" s="182"/>
      <c r="U9" s="182"/>
      <c r="V9" s="182"/>
      <c r="W9" s="182"/>
      <c r="X9" s="182"/>
      <c r="Y9" s="182"/>
      <c r="Z9" s="182"/>
      <c r="AA9" s="182"/>
      <c r="AB9" s="182"/>
      <c r="AC9" s="182"/>
      <c r="AD9" s="182"/>
      <c r="AE9" s="182"/>
      <c r="AF9" s="182"/>
      <c r="AG9" s="182"/>
      <c r="AH9" s="182"/>
      <c r="AI9" s="182"/>
      <c r="AJ9" s="182"/>
      <c r="AK9" s="182"/>
      <c r="AL9" s="182"/>
    </row>
  </sheetData>
  <mergeCells count="50">
    <mergeCell ref="L1:L3"/>
    <mergeCell ref="A1:A3"/>
    <mergeCell ref="B1:B3"/>
    <mergeCell ref="C1:C3"/>
    <mergeCell ref="D1:D3"/>
    <mergeCell ref="E1:E3"/>
    <mergeCell ref="F1:F3"/>
    <mergeCell ref="G1:G3"/>
    <mergeCell ref="H1:H3"/>
    <mergeCell ref="I1:I3"/>
    <mergeCell ref="J1:J3"/>
    <mergeCell ref="K1:K3"/>
    <mergeCell ref="M1:M3"/>
    <mergeCell ref="N1:P2"/>
    <mergeCell ref="Q1:U2"/>
    <mergeCell ref="V1:AB1"/>
    <mergeCell ref="AC1:AL2"/>
    <mergeCell ref="V2:Z2"/>
    <mergeCell ref="AA2:AA3"/>
    <mergeCell ref="AB2:AB3"/>
    <mergeCell ref="A4:A9"/>
    <mergeCell ref="B4:B9"/>
    <mergeCell ref="C4:C9"/>
    <mergeCell ref="E4:E9"/>
    <mergeCell ref="F4:F9"/>
    <mergeCell ref="AF4:AF8"/>
    <mergeCell ref="AG4:AG8"/>
    <mergeCell ref="V4:V8"/>
    <mergeCell ref="W4:W8"/>
    <mergeCell ref="X4:X8"/>
    <mergeCell ref="Y4:Y8"/>
    <mergeCell ref="Z4:Z8"/>
    <mergeCell ref="AA4:AA8"/>
    <mergeCell ref="D6:D8"/>
    <mergeCell ref="AB4:AB8"/>
    <mergeCell ref="AC4:AC8"/>
    <mergeCell ref="AD4:AD8"/>
    <mergeCell ref="AE4:AE8"/>
    <mergeCell ref="H4:H8"/>
    <mergeCell ref="M4:M9"/>
    <mergeCell ref="Q4:Q8"/>
    <mergeCell ref="S4:S8"/>
    <mergeCell ref="T4:T8"/>
    <mergeCell ref="U4:U8"/>
    <mergeCell ref="G4:G9"/>
    <mergeCell ref="AH4:AH8"/>
    <mergeCell ref="AI4:AI8"/>
    <mergeCell ref="AJ4:AJ8"/>
    <mergeCell ref="AK4:AK8"/>
    <mergeCell ref="AL4:AL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AL7"/>
  <sheetViews>
    <sheetView zoomScale="69" zoomScaleNormal="69" workbookViewId="0">
      <selection sqref="A1:A3"/>
    </sheetView>
  </sheetViews>
  <sheetFormatPr baseColWidth="10" defaultRowHeight="14.4" x14ac:dyDescent="0.3"/>
  <cols>
    <col min="1" max="1" width="24.109375" customWidth="1"/>
    <col min="2" max="2" width="15.109375" customWidth="1"/>
    <col min="4" max="4" width="19.6640625" customWidth="1"/>
    <col min="5" max="5" width="23.6640625" customWidth="1"/>
    <col min="7" max="7" width="28.5546875" customWidth="1"/>
    <col min="8" max="8" width="12.5546875" customWidth="1"/>
    <col min="9" max="9" width="33.109375" customWidth="1"/>
    <col min="10" max="10" width="27.44140625" customWidth="1"/>
    <col min="11" max="11" width="22" customWidth="1"/>
    <col min="13" max="13" width="22.5546875" customWidth="1"/>
    <col min="14" max="14" width="55.44140625" customWidth="1"/>
    <col min="15" max="15" width="52.44140625" customWidth="1"/>
    <col min="16" max="16" width="30.109375" customWidth="1"/>
    <col min="17" max="17" width="34.5546875" customWidth="1"/>
    <col min="18" max="18" width="33.6640625" customWidth="1"/>
    <col min="19" max="19" width="49.109375" customWidth="1"/>
    <col min="20" max="20" width="20.88671875" customWidth="1"/>
    <col min="21" max="21" width="38.88671875" customWidth="1"/>
    <col min="22" max="22" width="58.88671875" customWidth="1"/>
    <col min="23" max="23" width="23.88671875" customWidth="1"/>
    <col min="28" max="28" width="20.44140625" customWidth="1"/>
    <col min="29" max="29" width="30.109375" customWidth="1"/>
    <col min="30" max="30" width="17.5546875" customWidth="1"/>
    <col min="31" max="31" width="16" customWidth="1"/>
    <col min="32" max="32" width="19.6640625" customWidth="1"/>
    <col min="33" max="33" width="19.5546875" customWidth="1"/>
    <col min="34" max="34" width="24.109375" customWidth="1"/>
    <col min="35" max="35" width="19.6640625" customWidth="1"/>
    <col min="36" max="36" width="33.33203125" customWidth="1"/>
    <col min="37" max="37" width="49.44140625" customWidth="1"/>
    <col min="38" max="38" width="59" customWidth="1"/>
    <col min="39" max="39" width="62.5546875" customWidth="1"/>
  </cols>
  <sheetData>
    <row r="1" spans="1:38" ht="15.6" x14ac:dyDescent="0.3">
      <c r="A1" s="350" t="s">
        <v>29</v>
      </c>
      <c r="B1" s="349" t="s">
        <v>30</v>
      </c>
      <c r="C1" s="349" t="s">
        <v>31</v>
      </c>
      <c r="D1" s="349" t="s">
        <v>32</v>
      </c>
      <c r="E1" s="352" t="s">
        <v>33</v>
      </c>
      <c r="F1" s="352" t="s">
        <v>34</v>
      </c>
      <c r="G1" s="352" t="s">
        <v>35</v>
      </c>
      <c r="H1" s="352" t="s">
        <v>36</v>
      </c>
      <c r="I1" s="352" t="s">
        <v>37</v>
      </c>
      <c r="J1" s="349" t="s">
        <v>38</v>
      </c>
      <c r="K1" s="349" t="s">
        <v>39</v>
      </c>
      <c r="L1" s="349" t="s">
        <v>40</v>
      </c>
      <c r="M1" s="349" t="s">
        <v>41</v>
      </c>
      <c r="N1" s="353" t="s">
        <v>42</v>
      </c>
      <c r="O1" s="353"/>
      <c r="P1" s="353"/>
      <c r="Q1" s="353" t="s">
        <v>43</v>
      </c>
      <c r="R1" s="353"/>
      <c r="S1" s="353"/>
      <c r="T1" s="353"/>
      <c r="U1" s="353"/>
      <c r="V1" s="353" t="s">
        <v>44</v>
      </c>
      <c r="W1" s="353"/>
      <c r="X1" s="353"/>
      <c r="Y1" s="353"/>
      <c r="Z1" s="353"/>
      <c r="AA1" s="353"/>
      <c r="AB1" s="353"/>
      <c r="AC1" s="353" t="s">
        <v>45</v>
      </c>
      <c r="AD1" s="353"/>
      <c r="AE1" s="353"/>
      <c r="AF1" s="353"/>
      <c r="AG1" s="353"/>
      <c r="AH1" s="353"/>
      <c r="AI1" s="353"/>
      <c r="AJ1" s="353"/>
      <c r="AK1" s="353"/>
      <c r="AL1" s="353"/>
    </row>
    <row r="2" spans="1:38" ht="15.6" x14ac:dyDescent="0.3">
      <c r="A2" s="350"/>
      <c r="B2" s="349"/>
      <c r="C2" s="349"/>
      <c r="D2" s="349"/>
      <c r="E2" s="352"/>
      <c r="F2" s="352"/>
      <c r="G2" s="352"/>
      <c r="H2" s="352"/>
      <c r="I2" s="352"/>
      <c r="J2" s="349"/>
      <c r="K2" s="349"/>
      <c r="L2" s="349"/>
      <c r="M2" s="349"/>
      <c r="N2" s="353"/>
      <c r="O2" s="353"/>
      <c r="P2" s="353"/>
      <c r="Q2" s="353"/>
      <c r="R2" s="353"/>
      <c r="S2" s="353"/>
      <c r="T2" s="353"/>
      <c r="U2" s="353"/>
      <c r="V2" s="353" t="s">
        <v>46</v>
      </c>
      <c r="W2" s="353"/>
      <c r="X2" s="353"/>
      <c r="Y2" s="353"/>
      <c r="Z2" s="353"/>
      <c r="AA2" s="353" t="s">
        <v>47</v>
      </c>
      <c r="AB2" s="353" t="s">
        <v>48</v>
      </c>
      <c r="AC2" s="353"/>
      <c r="AD2" s="353"/>
      <c r="AE2" s="353"/>
      <c r="AF2" s="353"/>
      <c r="AG2" s="353"/>
      <c r="AH2" s="353"/>
      <c r="AI2" s="353"/>
      <c r="AJ2" s="353"/>
      <c r="AK2" s="353"/>
      <c r="AL2" s="353"/>
    </row>
    <row r="3" spans="1:38" ht="160.80000000000001" customHeight="1" thickBot="1" x14ac:dyDescent="0.35">
      <c r="A3" s="350"/>
      <c r="B3" s="465"/>
      <c r="C3" s="465"/>
      <c r="D3" s="465"/>
      <c r="E3" s="466"/>
      <c r="F3" s="466"/>
      <c r="G3" s="466"/>
      <c r="H3" s="466"/>
      <c r="I3" s="466"/>
      <c r="J3" s="465"/>
      <c r="K3" s="465"/>
      <c r="L3" s="465"/>
      <c r="M3" s="465"/>
      <c r="N3" s="32" t="s">
        <v>49</v>
      </c>
      <c r="O3" s="32" t="s">
        <v>50</v>
      </c>
      <c r="P3" s="32" t="s">
        <v>51</v>
      </c>
      <c r="Q3" s="32" t="s">
        <v>52</v>
      </c>
      <c r="R3" s="33" t="s">
        <v>53</v>
      </c>
      <c r="S3" s="32" t="s">
        <v>54</v>
      </c>
      <c r="T3" s="32" t="s">
        <v>55</v>
      </c>
      <c r="U3" s="32" t="s">
        <v>56</v>
      </c>
      <c r="V3" s="32" t="s">
        <v>57</v>
      </c>
      <c r="W3" s="32" t="s">
        <v>58</v>
      </c>
      <c r="X3" s="32" t="s">
        <v>59</v>
      </c>
      <c r="Y3" s="32" t="s">
        <v>60</v>
      </c>
      <c r="Z3" s="32" t="s">
        <v>61</v>
      </c>
      <c r="AA3" s="354"/>
      <c r="AB3" s="354"/>
      <c r="AC3" s="32" t="s">
        <v>62</v>
      </c>
      <c r="AD3" s="32" t="s">
        <v>63</v>
      </c>
      <c r="AE3" s="32" t="s">
        <v>64</v>
      </c>
      <c r="AF3" s="32" t="s">
        <v>65</v>
      </c>
      <c r="AG3" s="32" t="s">
        <v>66</v>
      </c>
      <c r="AH3" s="32" t="s">
        <v>67</v>
      </c>
      <c r="AI3" s="32" t="s">
        <v>68</v>
      </c>
      <c r="AJ3" s="32" t="s">
        <v>69</v>
      </c>
      <c r="AK3" s="32" t="s">
        <v>70</v>
      </c>
      <c r="AL3" s="32" t="s">
        <v>71</v>
      </c>
    </row>
    <row r="4" spans="1:38" ht="315" x14ac:dyDescent="0.3">
      <c r="A4" s="359" t="s">
        <v>286</v>
      </c>
      <c r="B4" s="470" t="s">
        <v>287</v>
      </c>
      <c r="C4" s="471" t="s">
        <v>74</v>
      </c>
      <c r="D4" s="34" t="s">
        <v>288</v>
      </c>
      <c r="E4" s="471" t="s">
        <v>76</v>
      </c>
      <c r="F4" s="471" t="s">
        <v>115</v>
      </c>
      <c r="G4" s="471" t="s">
        <v>116</v>
      </c>
      <c r="H4" s="471" t="s">
        <v>79</v>
      </c>
      <c r="I4" s="10" t="s">
        <v>289</v>
      </c>
      <c r="J4" s="63" t="s">
        <v>290</v>
      </c>
      <c r="K4" s="63" t="s">
        <v>291</v>
      </c>
      <c r="L4" s="63" t="s">
        <v>292</v>
      </c>
      <c r="M4" s="356" t="s">
        <v>121</v>
      </c>
      <c r="N4" s="34" t="s">
        <v>293</v>
      </c>
      <c r="O4" s="36">
        <v>1</v>
      </c>
      <c r="P4" s="10" t="s">
        <v>86</v>
      </c>
      <c r="Q4" s="467" t="s">
        <v>294</v>
      </c>
      <c r="R4" s="34" t="s">
        <v>295</v>
      </c>
      <c r="S4" s="370" t="s">
        <v>89</v>
      </c>
      <c r="T4" s="370" t="s">
        <v>296</v>
      </c>
      <c r="U4" s="467" t="s">
        <v>297</v>
      </c>
      <c r="V4" s="356" t="s">
        <v>287</v>
      </c>
      <c r="W4" s="360" t="s">
        <v>92</v>
      </c>
      <c r="X4" s="360" t="s">
        <v>92</v>
      </c>
      <c r="Y4" s="360" t="s">
        <v>93</v>
      </c>
      <c r="Z4" s="471" t="s">
        <v>92</v>
      </c>
      <c r="AA4" s="471" t="s">
        <v>94</v>
      </c>
      <c r="AB4" s="470" t="s">
        <v>95</v>
      </c>
      <c r="AC4" s="471" t="s">
        <v>93</v>
      </c>
      <c r="AD4" s="360" t="s">
        <v>92</v>
      </c>
      <c r="AE4" s="360" t="s">
        <v>92</v>
      </c>
      <c r="AF4" s="360" t="s">
        <v>92</v>
      </c>
      <c r="AG4" s="360" t="s">
        <v>92</v>
      </c>
      <c r="AH4" s="360" t="s">
        <v>92</v>
      </c>
      <c r="AI4" s="408" t="s">
        <v>298</v>
      </c>
      <c r="AJ4" s="408" t="s">
        <v>299</v>
      </c>
      <c r="AK4" s="408" t="s">
        <v>98</v>
      </c>
      <c r="AL4" s="408" t="s">
        <v>300</v>
      </c>
    </row>
    <row r="5" spans="1:38" ht="225" x14ac:dyDescent="0.3">
      <c r="A5" s="359"/>
      <c r="B5" s="470"/>
      <c r="C5" s="471"/>
      <c r="D5" s="34" t="s">
        <v>301</v>
      </c>
      <c r="E5" s="471"/>
      <c r="F5" s="471"/>
      <c r="G5" s="471"/>
      <c r="H5" s="471"/>
      <c r="I5" s="10" t="s">
        <v>302</v>
      </c>
      <c r="J5" s="49" t="s">
        <v>303</v>
      </c>
      <c r="K5" s="49" t="s">
        <v>304</v>
      </c>
      <c r="L5" s="49" t="s">
        <v>305</v>
      </c>
      <c r="M5" s="357"/>
      <c r="N5" s="34" t="s">
        <v>306</v>
      </c>
      <c r="O5" s="36">
        <v>1</v>
      </c>
      <c r="P5" s="10" t="s">
        <v>86</v>
      </c>
      <c r="Q5" s="468"/>
      <c r="R5" s="34" t="s">
        <v>88</v>
      </c>
      <c r="S5" s="371"/>
      <c r="T5" s="371"/>
      <c r="U5" s="468"/>
      <c r="V5" s="357"/>
      <c r="W5" s="361"/>
      <c r="X5" s="361"/>
      <c r="Y5" s="361"/>
      <c r="Z5" s="471"/>
      <c r="AA5" s="471"/>
      <c r="AB5" s="470"/>
      <c r="AC5" s="471"/>
      <c r="AD5" s="361"/>
      <c r="AE5" s="361"/>
      <c r="AF5" s="361"/>
      <c r="AG5" s="361"/>
      <c r="AH5" s="361"/>
      <c r="AI5" s="409"/>
      <c r="AJ5" s="409"/>
      <c r="AK5" s="409"/>
      <c r="AL5" s="409"/>
    </row>
    <row r="6" spans="1:38" ht="225.6" thickBot="1" x14ac:dyDescent="0.35">
      <c r="A6" s="359"/>
      <c r="B6" s="470"/>
      <c r="C6" s="471"/>
      <c r="D6" s="34" t="s">
        <v>307</v>
      </c>
      <c r="E6" s="471"/>
      <c r="F6" s="471"/>
      <c r="G6" s="471"/>
      <c r="H6" s="471"/>
      <c r="I6" s="10" t="s">
        <v>308</v>
      </c>
      <c r="J6" s="49" t="s">
        <v>309</v>
      </c>
      <c r="K6" s="49" t="s">
        <v>310</v>
      </c>
      <c r="L6" s="49" t="s">
        <v>292</v>
      </c>
      <c r="M6" s="357"/>
      <c r="N6" s="34" t="s">
        <v>311</v>
      </c>
      <c r="O6" s="19">
        <v>1005</v>
      </c>
      <c r="P6" s="10" t="s">
        <v>86</v>
      </c>
      <c r="Q6" s="468"/>
      <c r="R6" s="34" t="s">
        <v>88</v>
      </c>
      <c r="S6" s="371"/>
      <c r="T6" s="371"/>
      <c r="U6" s="468"/>
      <c r="V6" s="357"/>
      <c r="W6" s="361"/>
      <c r="X6" s="361"/>
      <c r="Y6" s="361"/>
      <c r="Z6" s="471"/>
      <c r="AA6" s="471"/>
      <c r="AB6" s="470"/>
      <c r="AC6" s="471"/>
      <c r="AD6" s="361"/>
      <c r="AE6" s="361"/>
      <c r="AF6" s="361"/>
      <c r="AG6" s="361"/>
      <c r="AH6" s="361"/>
      <c r="AI6" s="409"/>
      <c r="AJ6" s="409"/>
      <c r="AK6" s="409"/>
      <c r="AL6" s="409"/>
    </row>
    <row r="7" spans="1:38" ht="225" x14ac:dyDescent="0.3">
      <c r="A7" s="359"/>
      <c r="B7" s="470"/>
      <c r="C7" s="471"/>
      <c r="D7" s="34"/>
      <c r="E7" s="471"/>
      <c r="F7" s="471"/>
      <c r="G7" s="471"/>
      <c r="H7" s="38" t="s">
        <v>24</v>
      </c>
      <c r="I7" s="39"/>
      <c r="J7" s="69" t="s">
        <v>312</v>
      </c>
      <c r="K7" s="63" t="s">
        <v>291</v>
      </c>
      <c r="L7" s="49" t="s">
        <v>313</v>
      </c>
      <c r="M7" s="358"/>
      <c r="N7" s="40" t="s">
        <v>314</v>
      </c>
      <c r="O7" s="36">
        <v>0</v>
      </c>
      <c r="P7" s="19" t="s">
        <v>109</v>
      </c>
      <c r="Q7" s="469"/>
      <c r="R7" s="34" t="s">
        <v>88</v>
      </c>
      <c r="S7" s="372"/>
      <c r="T7" s="372"/>
      <c r="U7" s="469"/>
      <c r="V7" s="358"/>
      <c r="W7" s="362"/>
      <c r="X7" s="362"/>
      <c r="Y7" s="362"/>
      <c r="Z7" s="471"/>
      <c r="AA7" s="471"/>
      <c r="AB7" s="470"/>
      <c r="AC7" s="471"/>
      <c r="AD7" s="362"/>
      <c r="AE7" s="362"/>
      <c r="AF7" s="362"/>
      <c r="AG7" s="362"/>
      <c r="AH7" s="362"/>
      <c r="AI7" s="410"/>
      <c r="AJ7" s="410"/>
      <c r="AK7" s="410"/>
      <c r="AL7" s="410"/>
    </row>
  </sheetData>
  <mergeCells count="49">
    <mergeCell ref="AH4:AH7"/>
    <mergeCell ref="AI4:AI7"/>
    <mergeCell ref="AJ4:AJ7"/>
    <mergeCell ref="AK4:AK7"/>
    <mergeCell ref="AL4:AL7"/>
    <mergeCell ref="AG4:AG7"/>
    <mergeCell ref="V4:V7"/>
    <mergeCell ref="W4:W7"/>
    <mergeCell ref="X4:X7"/>
    <mergeCell ref="Y4:Y7"/>
    <mergeCell ref="Z4:Z7"/>
    <mergeCell ref="AA4:AA7"/>
    <mergeCell ref="AB4:AB7"/>
    <mergeCell ref="AC4:AC7"/>
    <mergeCell ref="AD4:AD7"/>
    <mergeCell ref="AE4:AE7"/>
    <mergeCell ref="AF4:AF7"/>
    <mergeCell ref="U4:U7"/>
    <mergeCell ref="A4:A7"/>
    <mergeCell ref="B4:B7"/>
    <mergeCell ref="C4:C7"/>
    <mergeCell ref="E4:E7"/>
    <mergeCell ref="F4:F7"/>
    <mergeCell ref="G4:G7"/>
    <mergeCell ref="H4:H6"/>
    <mergeCell ref="M4:M7"/>
    <mergeCell ref="Q4:Q7"/>
    <mergeCell ref="S4:S7"/>
    <mergeCell ref="T4:T7"/>
    <mergeCell ref="M1:M3"/>
    <mergeCell ref="N1:P2"/>
    <mergeCell ref="Q1:U2"/>
    <mergeCell ref="V1:AB1"/>
    <mergeCell ref="AC1:AL2"/>
    <mergeCell ref="V2:Z2"/>
    <mergeCell ref="AA2:AA3"/>
    <mergeCell ref="AB2:AB3"/>
    <mergeCell ref="L1:L3"/>
    <mergeCell ref="A1:A3"/>
    <mergeCell ref="B1:B3"/>
    <mergeCell ref="C1:C3"/>
    <mergeCell ref="D1:D3"/>
    <mergeCell ref="E1:E3"/>
    <mergeCell ref="F1:F3"/>
    <mergeCell ref="G1:G3"/>
    <mergeCell ref="H1:H3"/>
    <mergeCell ref="I1:I3"/>
    <mergeCell ref="J1:J3"/>
    <mergeCell ref="K1:K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BA6"/>
  <sheetViews>
    <sheetView zoomScale="71" zoomScaleNormal="71" workbookViewId="0">
      <selection sqref="A1:A3"/>
    </sheetView>
  </sheetViews>
  <sheetFormatPr baseColWidth="10" defaultRowHeight="14.4" x14ac:dyDescent="0.3"/>
  <cols>
    <col min="1" max="1" width="37.88671875" customWidth="1"/>
    <col min="2" max="2" width="31.6640625" customWidth="1"/>
    <col min="4" max="4" width="26.6640625" customWidth="1"/>
    <col min="9" max="9" width="23.5546875" customWidth="1"/>
    <col min="14" max="14" width="27.33203125" customWidth="1"/>
    <col min="15" max="15" width="23.109375" customWidth="1"/>
    <col min="21" max="21" width="22.5546875" customWidth="1"/>
    <col min="29" max="29" width="9.5546875" customWidth="1"/>
    <col min="30" max="30" width="32.109375" customWidth="1"/>
    <col min="31" max="31" width="46.33203125" customWidth="1"/>
  </cols>
  <sheetData>
    <row r="1" spans="1:53" ht="15.6" x14ac:dyDescent="0.3">
      <c r="A1" s="381" t="s">
        <v>29</v>
      </c>
      <c r="B1" s="382" t="s">
        <v>30</v>
      </c>
      <c r="C1" s="382" t="s">
        <v>31</v>
      </c>
      <c r="D1" s="382" t="s">
        <v>32</v>
      </c>
      <c r="E1" s="381" t="s">
        <v>33</v>
      </c>
      <c r="F1" s="381" t="s">
        <v>34</v>
      </c>
      <c r="G1" s="381" t="s">
        <v>35</v>
      </c>
      <c r="H1" s="381" t="s">
        <v>36</v>
      </c>
      <c r="I1" s="381" t="s">
        <v>37</v>
      </c>
      <c r="J1" s="382" t="s">
        <v>38</v>
      </c>
      <c r="K1" s="382" t="s">
        <v>39</v>
      </c>
      <c r="L1" s="382" t="s">
        <v>40</v>
      </c>
      <c r="M1" s="382" t="s">
        <v>41</v>
      </c>
      <c r="N1" s="381" t="s">
        <v>380</v>
      </c>
      <c r="O1" s="381" t="s">
        <v>381</v>
      </c>
      <c r="P1" s="381" t="s">
        <v>382</v>
      </c>
      <c r="Q1" s="381" t="s">
        <v>383</v>
      </c>
      <c r="R1" s="381" t="s">
        <v>381</v>
      </c>
      <c r="S1" s="381" t="s">
        <v>382</v>
      </c>
      <c r="T1" s="381" t="s">
        <v>384</v>
      </c>
      <c r="U1" s="381" t="s">
        <v>381</v>
      </c>
      <c r="V1" s="381" t="s">
        <v>382</v>
      </c>
      <c r="W1" s="381" t="s">
        <v>385</v>
      </c>
      <c r="X1" s="381" t="s">
        <v>381</v>
      </c>
      <c r="Y1" s="381" t="s">
        <v>382</v>
      </c>
      <c r="Z1" s="381" t="s">
        <v>386</v>
      </c>
      <c r="AA1" s="381" t="s">
        <v>381</v>
      </c>
      <c r="AB1" s="381" t="s">
        <v>382</v>
      </c>
      <c r="AC1" s="481" t="s">
        <v>42</v>
      </c>
      <c r="AD1" s="481"/>
      <c r="AE1" s="481"/>
      <c r="AF1" s="481" t="s">
        <v>43</v>
      </c>
      <c r="AG1" s="481"/>
      <c r="AH1" s="481"/>
      <c r="AI1" s="481"/>
      <c r="AJ1" s="481"/>
      <c r="AK1" s="481" t="s">
        <v>44</v>
      </c>
      <c r="AL1" s="481"/>
      <c r="AM1" s="481"/>
      <c r="AN1" s="481"/>
      <c r="AO1" s="481"/>
      <c r="AP1" s="481"/>
      <c r="AQ1" s="481"/>
      <c r="AR1" s="481" t="s">
        <v>45</v>
      </c>
      <c r="AS1" s="481"/>
      <c r="AT1" s="481"/>
      <c r="AU1" s="481"/>
      <c r="AV1" s="481"/>
      <c r="AW1" s="481"/>
      <c r="AX1" s="481"/>
      <c r="AY1" s="481"/>
      <c r="AZ1" s="481"/>
      <c r="BA1" s="481"/>
    </row>
    <row r="2" spans="1:53" ht="15.6" x14ac:dyDescent="0.3">
      <c r="A2" s="381"/>
      <c r="B2" s="382"/>
      <c r="C2" s="382"/>
      <c r="D2" s="382"/>
      <c r="E2" s="381"/>
      <c r="F2" s="381"/>
      <c r="G2" s="381"/>
      <c r="H2" s="381"/>
      <c r="I2" s="381"/>
      <c r="J2" s="382"/>
      <c r="K2" s="382"/>
      <c r="L2" s="382"/>
      <c r="M2" s="382"/>
      <c r="N2" s="381"/>
      <c r="O2" s="381"/>
      <c r="P2" s="381"/>
      <c r="Q2" s="381"/>
      <c r="R2" s="381"/>
      <c r="S2" s="381"/>
      <c r="T2" s="381"/>
      <c r="U2" s="381"/>
      <c r="V2" s="381"/>
      <c r="W2" s="381"/>
      <c r="X2" s="381"/>
      <c r="Y2" s="381"/>
      <c r="Z2" s="381"/>
      <c r="AA2" s="381"/>
      <c r="AB2" s="381"/>
      <c r="AC2" s="481"/>
      <c r="AD2" s="481"/>
      <c r="AE2" s="481"/>
      <c r="AF2" s="481"/>
      <c r="AG2" s="481"/>
      <c r="AH2" s="481"/>
      <c r="AI2" s="481"/>
      <c r="AJ2" s="481"/>
      <c r="AK2" s="481" t="s">
        <v>46</v>
      </c>
      <c r="AL2" s="481"/>
      <c r="AM2" s="481"/>
      <c r="AN2" s="481"/>
      <c r="AO2" s="481"/>
      <c r="AP2" s="481" t="s">
        <v>47</v>
      </c>
      <c r="AQ2" s="481" t="s">
        <v>48</v>
      </c>
      <c r="AR2" s="481"/>
      <c r="AS2" s="481"/>
      <c r="AT2" s="481"/>
      <c r="AU2" s="481"/>
      <c r="AV2" s="481"/>
      <c r="AW2" s="481"/>
      <c r="AX2" s="481"/>
      <c r="AY2" s="481"/>
      <c r="AZ2" s="481"/>
      <c r="BA2" s="481"/>
    </row>
    <row r="3" spans="1:53" ht="100.8" customHeight="1" x14ac:dyDescent="0.3">
      <c r="A3" s="381"/>
      <c r="B3" s="382"/>
      <c r="C3" s="382"/>
      <c r="D3" s="382"/>
      <c r="E3" s="381"/>
      <c r="F3" s="381"/>
      <c r="G3" s="381"/>
      <c r="H3" s="381"/>
      <c r="I3" s="381"/>
      <c r="J3" s="382"/>
      <c r="K3" s="382"/>
      <c r="L3" s="382"/>
      <c r="M3" s="382"/>
      <c r="N3" s="381"/>
      <c r="O3" s="381"/>
      <c r="P3" s="381"/>
      <c r="Q3" s="381"/>
      <c r="R3" s="381"/>
      <c r="S3" s="381"/>
      <c r="T3" s="381"/>
      <c r="U3" s="381"/>
      <c r="V3" s="381"/>
      <c r="W3" s="381"/>
      <c r="X3" s="381"/>
      <c r="Y3" s="381"/>
      <c r="Z3" s="381"/>
      <c r="AA3" s="381"/>
      <c r="AB3" s="381"/>
      <c r="AC3" s="109" t="s">
        <v>49</v>
      </c>
      <c r="AD3" s="109" t="s">
        <v>50</v>
      </c>
      <c r="AE3" s="109" t="s">
        <v>51</v>
      </c>
      <c r="AF3" s="109" t="s">
        <v>52</v>
      </c>
      <c r="AG3" s="110" t="s">
        <v>53</v>
      </c>
      <c r="AH3" s="109" t="s">
        <v>54</v>
      </c>
      <c r="AI3" s="109" t="s">
        <v>55</v>
      </c>
      <c r="AJ3" s="109" t="s">
        <v>56</v>
      </c>
      <c r="AK3" s="109" t="s">
        <v>57</v>
      </c>
      <c r="AL3" s="109" t="s">
        <v>58</v>
      </c>
      <c r="AM3" s="109" t="s">
        <v>59</v>
      </c>
      <c r="AN3" s="109" t="s">
        <v>60</v>
      </c>
      <c r="AO3" s="109" t="s">
        <v>61</v>
      </c>
      <c r="AP3" s="482"/>
      <c r="AQ3" s="482"/>
      <c r="AR3" s="109" t="s">
        <v>62</v>
      </c>
      <c r="AS3" s="109" t="s">
        <v>63</v>
      </c>
      <c r="AT3" s="109" t="s">
        <v>64</v>
      </c>
      <c r="AU3" s="109" t="s">
        <v>65</v>
      </c>
      <c r="AV3" s="109" t="s">
        <v>66</v>
      </c>
      <c r="AW3" s="109" t="s">
        <v>67</v>
      </c>
      <c r="AX3" s="109" t="s">
        <v>68</v>
      </c>
      <c r="AY3" s="109" t="s">
        <v>69</v>
      </c>
      <c r="AZ3" s="109" t="s">
        <v>70</v>
      </c>
      <c r="BA3" s="109" t="s">
        <v>71</v>
      </c>
    </row>
    <row r="4" spans="1:53" ht="409.2" x14ac:dyDescent="0.3">
      <c r="A4" s="111" t="s">
        <v>387</v>
      </c>
      <c r="B4" s="477" t="s">
        <v>429</v>
      </c>
      <c r="C4" s="473" t="s">
        <v>74</v>
      </c>
      <c r="D4" s="97" t="s">
        <v>430</v>
      </c>
      <c r="E4" s="473" t="s">
        <v>388</v>
      </c>
      <c r="F4" s="475" t="s">
        <v>389</v>
      </c>
      <c r="G4" s="477" t="s">
        <v>116</v>
      </c>
      <c r="H4" s="480" t="s">
        <v>79</v>
      </c>
      <c r="I4" s="98" t="s">
        <v>431</v>
      </c>
      <c r="J4" s="72" t="s">
        <v>390</v>
      </c>
      <c r="K4" s="72" t="s">
        <v>391</v>
      </c>
      <c r="L4" s="112" t="s">
        <v>392</v>
      </c>
      <c r="M4" s="113" t="s">
        <v>432</v>
      </c>
      <c r="N4" s="114" t="s">
        <v>433</v>
      </c>
      <c r="O4" s="114">
        <v>0</v>
      </c>
      <c r="P4" s="115"/>
      <c r="Q4" s="114" t="s">
        <v>434</v>
      </c>
      <c r="R4" s="115">
        <v>0</v>
      </c>
      <c r="S4" s="115"/>
      <c r="T4" s="114" t="s">
        <v>393</v>
      </c>
      <c r="U4" s="115">
        <v>0</v>
      </c>
      <c r="V4" s="115"/>
      <c r="W4" s="114" t="s">
        <v>394</v>
      </c>
      <c r="X4" s="115">
        <v>0</v>
      </c>
      <c r="Y4" s="115">
        <v>0</v>
      </c>
      <c r="Z4" s="114" t="s">
        <v>395</v>
      </c>
      <c r="AA4" s="115">
        <v>0</v>
      </c>
      <c r="AB4" s="115">
        <v>0</v>
      </c>
      <c r="AC4" s="104" t="s">
        <v>435</v>
      </c>
      <c r="AD4" s="36">
        <v>1</v>
      </c>
      <c r="AE4" s="408" t="s">
        <v>86</v>
      </c>
      <c r="AF4" s="402" t="s">
        <v>396</v>
      </c>
      <c r="AG4" s="402" t="s">
        <v>397</v>
      </c>
      <c r="AH4" s="402" t="s">
        <v>89</v>
      </c>
      <c r="AI4" s="390" t="s">
        <v>436</v>
      </c>
      <c r="AJ4" s="404" t="s">
        <v>91</v>
      </c>
      <c r="AK4" s="402" t="s">
        <v>429</v>
      </c>
      <c r="AL4" s="404" t="s">
        <v>92</v>
      </c>
      <c r="AM4" s="404" t="s">
        <v>92</v>
      </c>
      <c r="AN4" s="404" t="s">
        <v>92</v>
      </c>
      <c r="AO4" s="404" t="s">
        <v>92</v>
      </c>
      <c r="AP4" s="404" t="s">
        <v>74</v>
      </c>
      <c r="AQ4" s="402" t="s">
        <v>398</v>
      </c>
      <c r="AR4" s="404" t="s">
        <v>92</v>
      </c>
      <c r="AS4" s="404" t="s">
        <v>92</v>
      </c>
      <c r="AT4" s="404" t="s">
        <v>92</v>
      </c>
      <c r="AU4" s="404" t="s">
        <v>92</v>
      </c>
      <c r="AV4" s="404" t="s">
        <v>92</v>
      </c>
      <c r="AW4" s="472" t="s">
        <v>92</v>
      </c>
      <c r="AX4" s="402" t="s">
        <v>370</v>
      </c>
      <c r="AY4" s="390" t="s">
        <v>437</v>
      </c>
      <c r="AZ4" s="390" t="s">
        <v>98</v>
      </c>
      <c r="BA4" s="390" t="s">
        <v>99</v>
      </c>
    </row>
    <row r="5" spans="1:53" ht="409.6" x14ac:dyDescent="0.3">
      <c r="A5" s="483" t="s">
        <v>399</v>
      </c>
      <c r="B5" s="478"/>
      <c r="C5" s="474"/>
      <c r="D5" s="101" t="s">
        <v>438</v>
      </c>
      <c r="E5" s="474"/>
      <c r="F5" s="476"/>
      <c r="G5" s="478"/>
      <c r="H5" s="480"/>
      <c r="I5" s="49" t="s">
        <v>439</v>
      </c>
      <c r="J5" s="49" t="s">
        <v>440</v>
      </c>
      <c r="K5" s="49" t="s">
        <v>400</v>
      </c>
      <c r="L5" s="117" t="s">
        <v>401</v>
      </c>
      <c r="M5" s="118" t="s">
        <v>432</v>
      </c>
      <c r="N5" s="119" t="s">
        <v>441</v>
      </c>
      <c r="O5" s="120">
        <f>(2/12)*100</f>
        <v>16.666666666666664</v>
      </c>
      <c r="P5" s="115" t="s">
        <v>402</v>
      </c>
      <c r="Q5" s="114" t="s">
        <v>442</v>
      </c>
      <c r="R5" s="121">
        <f>(4/12)*100</f>
        <v>33.333333333333329</v>
      </c>
      <c r="S5" s="115" t="s">
        <v>403</v>
      </c>
      <c r="T5" s="114" t="s">
        <v>443</v>
      </c>
      <c r="U5" s="115">
        <f>6/12*100</f>
        <v>50</v>
      </c>
      <c r="V5" s="122">
        <v>0.5</v>
      </c>
      <c r="W5" s="114" t="s">
        <v>444</v>
      </c>
      <c r="X5" s="115">
        <f>(8/12)*100</f>
        <v>66.666666666666657</v>
      </c>
      <c r="Y5" s="122">
        <v>0.67</v>
      </c>
      <c r="Z5" s="123" t="s">
        <v>445</v>
      </c>
      <c r="AA5" s="122">
        <f>(10/12)*100</f>
        <v>83.333333333333343</v>
      </c>
      <c r="AB5" s="122">
        <v>0.83</v>
      </c>
      <c r="AC5" s="124" t="s">
        <v>446</v>
      </c>
      <c r="AD5" s="36">
        <v>1</v>
      </c>
      <c r="AE5" s="410"/>
      <c r="AF5" s="402"/>
      <c r="AG5" s="403"/>
      <c r="AH5" s="402"/>
      <c r="AI5" s="390"/>
      <c r="AJ5" s="404"/>
      <c r="AK5" s="402"/>
      <c r="AL5" s="404"/>
      <c r="AM5" s="404"/>
      <c r="AN5" s="404"/>
      <c r="AO5" s="404"/>
      <c r="AP5" s="404"/>
      <c r="AQ5" s="402"/>
      <c r="AR5" s="404"/>
      <c r="AS5" s="404"/>
      <c r="AT5" s="404"/>
      <c r="AU5" s="404"/>
      <c r="AV5" s="404"/>
      <c r="AW5" s="472"/>
      <c r="AX5" s="402"/>
      <c r="AY5" s="390"/>
      <c r="AZ5" s="390"/>
      <c r="BA5" s="416"/>
    </row>
    <row r="6" spans="1:53" ht="132" x14ac:dyDescent="0.3">
      <c r="A6" s="484"/>
      <c r="B6" s="478"/>
      <c r="C6" s="474"/>
      <c r="D6" s="105"/>
      <c r="E6" s="474"/>
      <c r="F6" s="476"/>
      <c r="G6" s="479"/>
      <c r="H6" s="127" t="s">
        <v>24</v>
      </c>
      <c r="I6" s="107"/>
      <c r="J6" s="49" t="s">
        <v>404</v>
      </c>
      <c r="K6" s="49" t="s">
        <v>391</v>
      </c>
      <c r="L6" s="126" t="s">
        <v>392</v>
      </c>
      <c r="M6" s="118" t="s">
        <v>432</v>
      </c>
      <c r="N6" s="114" t="s">
        <v>447</v>
      </c>
      <c r="O6" s="114">
        <v>0</v>
      </c>
      <c r="P6" s="128">
        <v>0</v>
      </c>
      <c r="Q6" s="128" t="s">
        <v>448</v>
      </c>
      <c r="R6" s="128">
        <v>0</v>
      </c>
      <c r="S6" s="128">
        <v>0</v>
      </c>
      <c r="T6" s="128" t="s">
        <v>449</v>
      </c>
      <c r="U6" s="128">
        <v>0</v>
      </c>
      <c r="V6" s="115"/>
      <c r="W6" s="114" t="s">
        <v>449</v>
      </c>
      <c r="X6" s="115">
        <v>0</v>
      </c>
      <c r="Y6" s="115">
        <v>0</v>
      </c>
      <c r="Z6" s="114" t="s">
        <v>450</v>
      </c>
      <c r="AA6" s="115">
        <v>0</v>
      </c>
      <c r="AB6" s="115">
        <v>0</v>
      </c>
      <c r="AC6" s="18" t="s">
        <v>108</v>
      </c>
      <c r="AD6" s="36">
        <v>0</v>
      </c>
      <c r="AE6" s="18" t="s">
        <v>109</v>
      </c>
      <c r="AF6" s="402"/>
      <c r="AG6" s="403"/>
      <c r="AH6" s="402"/>
      <c r="AI6" s="390"/>
      <c r="AJ6" s="404"/>
      <c r="AK6" s="402"/>
      <c r="AL6" s="404"/>
      <c r="AM6" s="404"/>
      <c r="AN6" s="404"/>
      <c r="AO6" s="404"/>
      <c r="AP6" s="404"/>
      <c r="AQ6" s="402"/>
      <c r="AR6" s="404"/>
      <c r="AS6" s="404"/>
      <c r="AT6" s="404"/>
      <c r="AU6" s="404"/>
      <c r="AV6" s="404"/>
      <c r="AW6" s="472"/>
      <c r="AX6" s="402"/>
      <c r="AY6" s="390"/>
      <c r="AZ6" s="390"/>
      <c r="BA6" s="416"/>
    </row>
  </sheetData>
  <mergeCells count="65">
    <mergeCell ref="AX4:AX6"/>
    <mergeCell ref="AY4:AY6"/>
    <mergeCell ref="AZ4:AZ6"/>
    <mergeCell ref="BA4:BA6"/>
    <mergeCell ref="A5:A6"/>
    <mergeCell ref="AK4:AK6"/>
    <mergeCell ref="AL4:AL6"/>
    <mergeCell ref="AM4:AM6"/>
    <mergeCell ref="AN4:AN6"/>
    <mergeCell ref="AO4:AO6"/>
    <mergeCell ref="AP4:AP6"/>
    <mergeCell ref="AE4:AE5"/>
    <mergeCell ref="AF4:AF6"/>
    <mergeCell ref="AG4:AG6"/>
    <mergeCell ref="AH4:AH6"/>
    <mergeCell ref="AI4:AI6"/>
    <mergeCell ref="AJ4:AJ6"/>
    <mergeCell ref="AA1:AA3"/>
    <mergeCell ref="AB1:AB3"/>
    <mergeCell ref="AC1:AE2"/>
    <mergeCell ref="AF1:AJ2"/>
    <mergeCell ref="AK1:AQ1"/>
    <mergeCell ref="AR1:BA2"/>
    <mergeCell ref="AK2:AO2"/>
    <mergeCell ref="AP2:AP3"/>
    <mergeCell ref="AQ2:AQ3"/>
    <mergeCell ref="Z1:Z3"/>
    <mergeCell ref="N1:N3"/>
    <mergeCell ref="O1:O3"/>
    <mergeCell ref="P1:P3"/>
    <mergeCell ref="Q1:Q3"/>
    <mergeCell ref="R1:R3"/>
    <mergeCell ref="U1:U3"/>
    <mergeCell ref="V1:V3"/>
    <mergeCell ref="W1:W3"/>
    <mergeCell ref="X1:X3"/>
    <mergeCell ref="Y1:Y3"/>
    <mergeCell ref="E4:E6"/>
    <mergeCell ref="F4:F6"/>
    <mergeCell ref="G4:G6"/>
    <mergeCell ref="H4:H5"/>
    <mergeCell ref="B4:B6"/>
    <mergeCell ref="C4:C6"/>
    <mergeCell ref="AT4:AT6"/>
    <mergeCell ref="AU4:AU6"/>
    <mergeCell ref="AV4:AV6"/>
    <mergeCell ref="AW4:AW6"/>
    <mergeCell ref="AQ4:AQ6"/>
    <mergeCell ref="AR4:AR6"/>
    <mergeCell ref="AS4:AS6"/>
    <mergeCell ref="M1:M3"/>
    <mergeCell ref="S1:S3"/>
    <mergeCell ref="T1:T3"/>
    <mergeCell ref="G1:G3"/>
    <mergeCell ref="H1:H3"/>
    <mergeCell ref="I1:I3"/>
    <mergeCell ref="J1:J3"/>
    <mergeCell ref="K1:K3"/>
    <mergeCell ref="L1:L3"/>
    <mergeCell ref="F1:F3"/>
    <mergeCell ref="A1:A3"/>
    <mergeCell ref="B1:B3"/>
    <mergeCell ref="C1:C3"/>
    <mergeCell ref="D1:D3"/>
    <mergeCell ref="E1:E3"/>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'C:\Users\CAMILA\Desktop\CONTROL INTERNO\MAPA DE CORRUPCION- ENERO -2023\EDUCACION\[MR- Educación Vigencia 2022.xlsx]NO'!#REF!</xm:f>
          </x14:formula1>
          <xm:sqref>H4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INDICE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vector>
  </TitlesOfParts>
  <Company>alcaldia de ibague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HACIENDA4</dc:creator>
  <cp:lastModifiedBy>CRISTINA</cp:lastModifiedBy>
  <dcterms:created xsi:type="dcterms:W3CDTF">2020-01-14T20:48:30Z</dcterms:created>
  <dcterms:modified xsi:type="dcterms:W3CDTF">2023-01-13T15:34:13Z</dcterms:modified>
</cp:coreProperties>
</file>