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ES DE ACCION A 30 DE JUNIO PARA PUBLICAR\"/>
    </mc:Choice>
  </mc:AlternateContent>
  <bookViews>
    <workbookView xWindow="0" yWindow="0" windowWidth="21600" windowHeight="7530" firstSheet="2" activeTab="4"/>
  </bookViews>
  <sheets>
    <sheet name="ATENCIÓN CIUDADANO" sheetId="14" r:id="rId1"/>
    <sheet name="Contratos Ate" sheetId="15" r:id="rId2"/>
    <sheet name="COMUNICACIONES" sheetId="13" r:id="rId3"/>
    <sheet name="RELACIONES ESTRATEGICAS" sheetId="5" r:id="rId4"/>
    <sheet name="CULTURA DE PAZ" sheetId="9" r:id="rId5"/>
    <sheet name="Contratos Cultura" sheetId="16" r:id="rId6"/>
  </sheets>
  <definedNames>
    <definedName name="_xlnm.Print_Area" localSheetId="0">'ATENCIÓN CIUDADANO'!$A$1:$N$29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9" l="1"/>
  <c r="L18" i="9"/>
  <c r="N18" i="13"/>
  <c r="L18" i="13"/>
  <c r="N18" i="14"/>
  <c r="L18" i="14"/>
  <c r="C9" i="15" l="1"/>
  <c r="C9" i="16"/>
  <c r="F18" i="5"/>
  <c r="E18" i="5"/>
  <c r="F23" i="9"/>
  <c r="E23" i="9"/>
  <c r="D23" i="9" s="1"/>
  <c r="I27" i="9" s="1"/>
  <c r="D22" i="9"/>
  <c r="F22" i="9" l="1"/>
  <c r="E22" i="9"/>
  <c r="F23" i="14"/>
  <c r="E23" i="14"/>
  <c r="I22" i="14"/>
  <c r="F22" i="14"/>
  <c r="E22" i="14"/>
  <c r="D22" i="14"/>
  <c r="M20" i="14"/>
  <c r="M18" i="14"/>
  <c r="D23" i="14" l="1"/>
  <c r="I27" i="14" s="1"/>
  <c r="E22" i="13"/>
  <c r="F22" i="13" s="1"/>
  <c r="D22" i="13"/>
  <c r="E21" i="13"/>
  <c r="M20" i="13" s="1"/>
  <c r="F20" i="13"/>
  <c r="F19" i="13"/>
  <c r="F23" i="13" s="1"/>
  <c r="M18" i="13"/>
  <c r="F18" i="13"/>
  <c r="E23" i="13" l="1"/>
  <c r="D23" i="13" s="1"/>
  <c r="I27" i="13" s="1"/>
  <c r="E22" i="5" l="1"/>
  <c r="I22" i="9" l="1"/>
  <c r="M20" i="9"/>
  <c r="M18" i="9"/>
  <c r="E23" i="5" l="1"/>
  <c r="M20" i="5" l="1"/>
  <c r="M18" i="5"/>
  <c r="F22" i="5" l="1"/>
  <c r="I22" i="5"/>
  <c r="D22" i="5"/>
  <c r="D23" i="5" l="1"/>
  <c r="I27" i="5" s="1"/>
</calcChain>
</file>

<file path=xl/sharedStrings.xml><?xml version="1.0" encoding="utf-8"?>
<sst xmlns="http://schemas.openxmlformats.org/spreadsheetml/2006/main" count="286" uniqueCount="111">
  <si>
    <t xml:space="preserve">OBSERVACIONES: </t>
  </si>
  <si>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</si>
  <si>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</si>
  <si>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</si>
  <si>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</si>
  <si>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</si>
  <si>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</si>
  <si>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</si>
  <si>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 xml:space="preserve">INICIO </t>
  </si>
  <si>
    <t>OTROS</t>
  </si>
  <si>
    <t>SGP</t>
  </si>
  <si>
    <t>MPIO</t>
  </si>
  <si>
    <t>EFICIENCIA</t>
  </si>
  <si>
    <t>PROGRAMACION (dd/mm/aa)</t>
  </si>
  <si>
    <t>CANT.</t>
  </si>
  <si>
    <t>UNIDAD DE MEDIDA</t>
  </si>
  <si>
    <t>PRINCIPALES ACTIVIDADES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</si>
  <si>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</si>
  <si>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</si>
  <si>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</si>
  <si>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</si>
  <si>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</si>
  <si>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</si>
  <si>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r>
      <t xml:space="preserve">Fecha: </t>
    </r>
    <r>
      <rPr>
        <sz val="16"/>
        <rFont val="Arial"/>
        <family val="2"/>
      </rPr>
      <t>31/08/2017</t>
    </r>
  </si>
  <si>
    <t xml:space="preserve"> IV IBAGUÉ NUESTRO COMPROMISO INSTITUCIONAL</t>
  </si>
  <si>
    <r>
      <t>PROG</t>
    </r>
    <r>
      <rPr>
        <b/>
        <sz val="12"/>
        <rFont val="Arial Narrow"/>
        <family val="2"/>
      </rPr>
      <t xml:space="preserve">  EJEC</t>
    </r>
  </si>
  <si>
    <t>COSTO TOTAL      ( MILES DE PESOS)</t>
  </si>
  <si>
    <r>
      <t xml:space="preserve">SECRETARÍA / ENTIDAD:  </t>
    </r>
    <r>
      <rPr>
        <sz val="20"/>
        <rFont val="Arial Narrow"/>
        <family val="2"/>
      </rPr>
      <t xml:space="preserve">Secretaría de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Atencion al ciudadano</t>
    </r>
  </si>
  <si>
    <r>
      <t xml:space="preserve">Objetivos: </t>
    </r>
    <r>
      <rPr>
        <sz val="16"/>
        <rFont val="Arial Narrow"/>
        <family val="2"/>
      </rPr>
      <t>Mejorar los niveles de credibilidad de los ciudadanos en la Alcaldía Municipal de Ibagué</t>
    </r>
  </si>
  <si>
    <t>FORTALECIMIENTO DE LA GESTIÓN Y DIRECCIÓN DE LA ADMINISTRACIÓN PÚBLICA TERRITORIAL</t>
  </si>
  <si>
    <t>FORTALECIMIENTO A LA GESTION INSTITUCIONAL PARA UNA EFICIENTE ATENCION AL CIUDADANO</t>
  </si>
  <si>
    <t xml:space="preserve">SECTOR 2. FORTALECIMIENTO INSTITUCIONAL </t>
  </si>
  <si>
    <t>Adecuar infraestructura para atencion al público</t>
  </si>
  <si>
    <r>
      <t xml:space="preserve">META DE PRODUCTO No. 1: </t>
    </r>
    <r>
      <rPr>
        <sz val="12"/>
        <rFont val="Arial Narrow"/>
        <family val="2"/>
      </rPr>
      <t>Dotar  4 oficinas para la atención y orientación al ciudadano</t>
    </r>
  </si>
  <si>
    <t>Oficinas para la atención y orientación al ciudadano dotadas</t>
  </si>
  <si>
    <r>
      <t xml:space="preserve">META DE PRODUCTO No. 1: </t>
    </r>
    <r>
      <rPr>
        <sz val="12"/>
        <rFont val="Arial Narrow"/>
        <family val="2"/>
      </rPr>
      <t>Fortalecer e implementar la estrategia de comunicaciones</t>
    </r>
  </si>
  <si>
    <t>Estrategia fortalecida e implementada</t>
  </si>
  <si>
    <t xml:space="preserve">DIMENSIÓN: </t>
  </si>
  <si>
    <r>
      <rPr>
        <b/>
        <sz val="20"/>
        <rFont val="Arial"/>
        <family val="2"/>
      </rPr>
      <t>PROCESO:</t>
    </r>
    <r>
      <rPr>
        <sz val="20"/>
        <rFont val="Arial"/>
        <family val="2"/>
      </rPr>
      <t xml:space="preserve"> PLANEACIÓN ESTRATÉGICA Y TERRITORIAL</t>
    </r>
  </si>
  <si>
    <r>
      <rPr>
        <b/>
        <sz val="20"/>
        <rFont val="Arial"/>
        <family val="2"/>
      </rPr>
      <t>FORMATO:</t>
    </r>
    <r>
      <rPr>
        <sz val="20"/>
        <rFont val="Arial"/>
        <family val="2"/>
      </rPr>
      <t xml:space="preserve"> PLAN DE ACCIÓN </t>
    </r>
  </si>
  <si>
    <t>RELACIÓN DE CONTRATOS Y CONVENIOS</t>
  </si>
  <si>
    <t>INDICADORES DE GESTIÓN</t>
  </si>
  <si>
    <r>
      <t xml:space="preserve">META DE RESULTADO  No. </t>
    </r>
    <r>
      <rPr>
        <sz val="12"/>
        <rFont val="Arial Narrow"/>
        <family val="2"/>
      </rPr>
      <t>Aumentar el índice de desempeño Institucional</t>
    </r>
  </si>
  <si>
    <t>FORTALECIMIENTO E IMPLEMENTACIÓN DE LA ESTRATEGIA DE COMUNICACIONES.</t>
  </si>
  <si>
    <t xml:space="preserve">FIRMA </t>
  </si>
  <si>
    <t>DIMENSIÓN:</t>
  </si>
  <si>
    <r>
      <rPr>
        <b/>
        <sz val="20"/>
        <rFont val="Arial"/>
        <family val="2"/>
      </rPr>
      <t>FORMATO:</t>
    </r>
    <r>
      <rPr>
        <sz val="20"/>
        <rFont val="Arial"/>
        <family val="2"/>
      </rPr>
      <t xml:space="preserve"> PLAN DE ACCIÓN</t>
    </r>
  </si>
  <si>
    <r>
      <t>META DE RESULTADO  No.</t>
    </r>
    <r>
      <rPr>
        <sz val="12"/>
        <rFont val="Arial Narrow"/>
        <family val="2"/>
      </rPr>
      <t xml:space="preserve"> Aumentar el índice de desempeño Institucional</t>
    </r>
  </si>
  <si>
    <t>TERMINACIÓN</t>
  </si>
  <si>
    <t>INDICE INVERSIÓN</t>
  </si>
  <si>
    <t>FUENTES DE FINANCIACIÓN                                            ( EN MILES DE $)</t>
  </si>
  <si>
    <t>PROGRAMACIÓN (dd/mm/aa)</t>
  </si>
  <si>
    <r>
      <t xml:space="preserve">Objetivos: </t>
    </r>
    <r>
      <rPr>
        <sz val="16"/>
        <rFont val="Arial Narrow"/>
        <family val="2"/>
      </rPr>
      <t>Mejorar los niveles de información de la población Ibaguereña acerca de la oferta institucional  e información en general del Municipio de Ibagué</t>
    </r>
  </si>
  <si>
    <r>
      <t xml:space="preserve">Página: </t>
    </r>
    <r>
      <rPr>
        <sz val="16"/>
        <rFont val="Arial"/>
        <family val="2"/>
      </rPr>
      <t>1 de  1</t>
    </r>
  </si>
  <si>
    <r>
      <t>Versión:</t>
    </r>
    <r>
      <rPr>
        <sz val="16"/>
        <rFont val="Arial"/>
        <family val="2"/>
      </rPr>
      <t xml:space="preserve"> 01</t>
    </r>
  </si>
  <si>
    <r>
      <t xml:space="preserve">Código: </t>
    </r>
    <r>
      <rPr>
        <sz val="16"/>
        <rFont val="Arial"/>
        <family val="2"/>
      </rPr>
      <t>FOR-08-PRO-PET-01</t>
    </r>
  </si>
  <si>
    <t>ÍNDICE FISICO</t>
  </si>
  <si>
    <t>REGALÍAS</t>
  </si>
  <si>
    <t>FUENTES DE FINANCIACIÓN                                                                                      ( EN MILES DE $)</t>
  </si>
  <si>
    <t xml:space="preserve">CÓDIGO BPPIM: </t>
  </si>
  <si>
    <t>FORTALECIMIENTO A LA GESTIÓN INSTITUCIONAL PARA UNA EFICIENTE ATENCIÓN AL CIUDADANO</t>
  </si>
  <si>
    <t>CÓDIGO BPPIM: </t>
  </si>
  <si>
    <t>ÍNDICE INVERSIÓN</t>
  </si>
  <si>
    <t>COSTO TOTAL  ( MILES DE PESOS)</t>
  </si>
  <si>
    <t>FORTALECIMIENTO DE LA ESTRATEGIA DE COOPERACIÓN INTERNACIONAL DE LA ALCALDÍA MUNICIPAL DE IBAGUÉ</t>
  </si>
  <si>
    <r>
      <t xml:space="preserve">SECRETARÍA / ENTIDAD:  </t>
    </r>
    <r>
      <rPr>
        <sz val="20"/>
        <rFont val="Arial Narrow"/>
        <family val="2"/>
      </rPr>
      <t xml:space="preserve">Secretaría de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Relaciones estratégicas</t>
    </r>
  </si>
  <si>
    <t>Participar en convocatorias, ayudas y donaciones</t>
  </si>
  <si>
    <t>Eventos, capacitaciones y talleres realizados</t>
  </si>
  <si>
    <t>Convocatorias aplicadas, ayudas y donaciones recibidas</t>
  </si>
  <si>
    <r>
      <t xml:space="preserve">META DE PRODUCTO No. 1: </t>
    </r>
    <r>
      <rPr>
        <sz val="12"/>
        <rFont val="Arial Narrow"/>
        <family val="2"/>
      </rPr>
      <t>Fortalecer la estrategia de cooperación internacional y/o con entidades públicas y/o privadas</t>
    </r>
  </si>
  <si>
    <t>Estrategia fortalecida</t>
  </si>
  <si>
    <t>Implementar y fortalecer CAM</t>
  </si>
  <si>
    <t>CAM fortalecido</t>
  </si>
  <si>
    <t>Número de instalaciones adecuadas</t>
  </si>
  <si>
    <r>
      <t xml:space="preserve">SECRETARÍA / ENTIDAD:  </t>
    </r>
    <r>
      <rPr>
        <sz val="20"/>
        <rFont val="Arial Narrow"/>
        <family val="2"/>
      </rPr>
      <t xml:space="preserve">Secretaría de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Oficina de Comunicaciones</t>
    </r>
    <r>
      <rPr>
        <b/>
        <sz val="20"/>
        <rFont val="Arial Narrow"/>
        <family val="2"/>
      </rPr>
      <t xml:space="preserve"> </t>
    </r>
  </si>
  <si>
    <t>Realizar eventos, capacitaciones, talleres. publicidad y logística</t>
  </si>
  <si>
    <r>
      <t xml:space="preserve">CÓDIGO PRESUPUESTAL: </t>
    </r>
    <r>
      <rPr>
        <sz val="16"/>
        <rFont val="Arial Narrow"/>
        <family val="2"/>
      </rPr>
      <t>214304701231</t>
    </r>
    <r>
      <rPr>
        <b/>
        <sz val="16"/>
        <rFont val="Arial Narrow"/>
        <family val="2"/>
      </rPr>
      <t xml:space="preserve">             RUBRO: </t>
    </r>
    <r>
      <rPr>
        <sz val="16"/>
        <rFont val="Arial Narrow"/>
        <family val="2"/>
      </rPr>
      <t>FORTALECIMIENTO A LA GESTIÓN INSTITUCIONAL PARA LA EFICIENTE ATENCIÓN AL CIUDADANO IBAGUE</t>
    </r>
  </si>
  <si>
    <r>
      <t xml:space="preserve">CÓDIGO PRESUPUESTAL: </t>
    </r>
    <r>
      <rPr>
        <sz val="16"/>
        <rFont val="Arial Narrow"/>
        <family val="2"/>
      </rPr>
      <t xml:space="preserve">214304701232  </t>
    </r>
    <r>
      <rPr>
        <b/>
        <sz val="16"/>
        <rFont val="Arial Narrow"/>
        <family val="2"/>
      </rPr>
      <t xml:space="preserve">           RUBRO: </t>
    </r>
    <r>
      <rPr>
        <sz val="16"/>
        <rFont val="Arial Narrow"/>
        <family val="2"/>
      </rPr>
      <t>FORTALECIMIENTO DE LA ESTRATEGIA DE LA COOPERACIÓN INTERNACIONAL DE LA ALCALDÍA MUNICIPAL DE IBAGUÉ</t>
    </r>
  </si>
  <si>
    <t xml:space="preserve">FUENTES DE FINANCIACIÓN          </t>
  </si>
  <si>
    <t xml:space="preserve">COSTO TOTAL      </t>
  </si>
  <si>
    <t>-</t>
  </si>
  <si>
    <t>OBSERVACIONES:</t>
  </si>
  <si>
    <t>NOMBRE: CAMILO ADOLFO SANTOS RUBIO</t>
  </si>
  <si>
    <t>FECHA DE PROGRAMACIÓN: 2023</t>
  </si>
  <si>
    <r>
      <t xml:space="preserve">SECRETARÍA / ENTIDAD:  </t>
    </r>
    <r>
      <rPr>
        <sz val="20"/>
        <rFont val="Arial Narrow"/>
        <family val="2"/>
      </rPr>
      <t xml:space="preserve">Secretaría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Secretaría General</t>
    </r>
  </si>
  <si>
    <t>IMPLEMENTACIÓN DEL SISTEMA DE GESTIÓN DE CULTURA DE PAZ ORGANIZACIONAL EN LA ALCALDÍA MUNICIPAL DE IBAGUÉ</t>
  </si>
  <si>
    <r>
      <t xml:space="preserve">CÓDIGO PRESUPUESTAL: </t>
    </r>
    <r>
      <rPr>
        <sz val="16"/>
        <rFont val="Arial Narrow"/>
        <family val="2"/>
      </rPr>
      <t xml:space="preserve">214320202009  </t>
    </r>
    <r>
      <rPr>
        <b/>
        <sz val="16"/>
        <rFont val="Arial Narrow"/>
        <family val="2"/>
      </rPr>
      <t xml:space="preserve">           RUBRO: </t>
    </r>
    <r>
      <rPr>
        <sz val="16"/>
        <rFont val="Arial Narrow"/>
        <family val="2"/>
      </rPr>
      <t>IMPLEMENTACIÓN DEL SISTEMA DE GESTIÓN DE CULTURA DE PAZ ORGANIZACIONAL EN LA ALCALDÍA MUNICIPAL DE IBAGUÉ</t>
    </r>
  </si>
  <si>
    <r>
      <t xml:space="preserve">META DE PRODUCTO No. 1: </t>
    </r>
    <r>
      <rPr>
        <sz val="12"/>
        <rFont val="Arial Narrow"/>
        <family val="2"/>
      </rPr>
      <t>Implementar 3 sistemas de Gestión Anti soborno, Seguridad de la información y Cultura de Paz Organizacional</t>
    </r>
  </si>
  <si>
    <t>Sistemas de Gestión Anti soborno, Seguridad de la información y Cultura de Paz Organizacional implementadas</t>
  </si>
  <si>
    <r>
      <t>META DE RESULTADO  No.</t>
    </r>
    <r>
      <rPr>
        <sz val="12"/>
        <rFont val="Arial Narrow"/>
        <family val="2"/>
      </rPr>
      <t>Aumentar en 4 puntos el índice de Seguridad Digital</t>
    </r>
  </si>
  <si>
    <t>Asesoría, revisión y capacitaciones realizadas</t>
  </si>
  <si>
    <t xml:space="preserve">Estrategia implementada </t>
  </si>
  <si>
    <t>Adquirir equipos y servicios tecnológicos, licencias, permisos y demás servicios complementarios para habilitar la prestación de los servicios de los canales y medios de comunicación del Sistema Integrado de Medios de la Alcaldía Municipal de Ibagué – SIMAI.</t>
  </si>
  <si>
    <t xml:space="preserve">Compra de equipos , licencias y derechos conexos para el funcionamiento de la emisora Radio Capital Musical </t>
  </si>
  <si>
    <t>Realizar adecuaciones locativas, mantenimientos y compra de mobiliario físico, equipos y demás elementos tecnológicos, para dotar, poner en marcha y fortalecer el óptimo funcionamiento de los medios de comunicación que integran el SIMAI.</t>
  </si>
  <si>
    <t xml:space="preserve">Adecuar la locación y comprar  mobiliario para el Sistema Integrado de Medios </t>
  </si>
  <si>
    <t>TOTAL</t>
  </si>
  <si>
    <t>FECHA DE PROGRAMACIÓN: 01 de enero de 023</t>
  </si>
  <si>
    <t>Resolución No. 0008</t>
  </si>
  <si>
    <t>ACTO ADMINISTRATIVO POR MEDIO DEL CUAL SE JUSTIFICA EL TRÁMITE DE PAGO DE LIQUIDACIÓN DE SERVICIOS DE RADIODIFUSIÓN SONORA DE INTERÉS PÚBLICO (MINISTERIO DE TECNOLOGÍAS DE LA INFORMACIÓN Y LAS COMUNICACIONES)</t>
  </si>
  <si>
    <t>$13,934,000</t>
  </si>
  <si>
    <t>Resolución No. 0011</t>
  </si>
  <si>
    <t>$1,066,000</t>
  </si>
  <si>
    <r>
      <t xml:space="preserve">CÓDIGO PRESUPUESTAL: </t>
    </r>
    <r>
      <rPr>
        <sz val="16"/>
        <rFont val="Arial Narrow"/>
        <family val="2"/>
      </rPr>
      <t xml:space="preserve">2143201010030503-01, 214320101004010102-01, 214320202005-01, 2143803-01.          </t>
    </r>
    <r>
      <rPr>
        <b/>
        <sz val="16"/>
        <rFont val="Arial Narrow"/>
        <family val="2"/>
      </rPr>
      <t xml:space="preserve">  RUBRO: </t>
    </r>
    <r>
      <rPr>
        <sz val="16"/>
        <rFont val="Arial Narrow"/>
        <family val="2"/>
      </rPr>
      <t xml:space="preserve"> Radioreceptores y receptores de televisión; aparatos para la grabación y respoduccion de sonido y video; micrófonos, altavoces, amplificadores, etc. - Muebles del tipo utilizados en la oficina.- Construcción y servicios de construcción. - Tasas y derechos administrativos.</t>
    </r>
  </si>
  <si>
    <t>FECHA DE  SEGUIMIENTO: 30 de junio de 2023</t>
  </si>
  <si>
    <t>Realizar la divulgación de la estrategia</t>
  </si>
  <si>
    <t>Realizar capacitaciones al personal de la Alcaldía Municipal de Ibagué.</t>
  </si>
  <si>
    <t>SGI29 - CONTRATAR LA PRESTACIÓN DE SERVICIOS PARA EL DESARROLLO DEL PLAN DE FORMACION EN EL SISTEMA DE GESTION DE CULTURA Y PAZ ORGANIZACIONAL EN EL MARCO DEL PROYECTO DENOMINADO ´IMPLEMENTACIÓN DEL SISTEMA DE GESTIÓN DE CULTURA DE PAZ ORGANIZACIONAL EN LA ALCALDÍA MUNICIPAL DE IBAGUÉ´.</t>
  </si>
  <si>
    <t>CONTRATAR LA PRESTACIÓN DE SERVICIOS PROFESIONALES, PARA EL DESARROLLO Y EJECUCIÓN DE LOS DIFERENTES PROGRAMAS Y PROYECTOS DE LA ALCALDÍA MUNICIPAL DE LA CIUDAD DE IBAGUÉ EN EL MARCO DEL PROYECTO DENOMINADO "FORTALECIMIENTO A LA GESTIÓN INSTITUCIONAL PARA UNA EFICIENTE ATENCIÓN AL CIUDADANO</t>
  </si>
  <si>
    <t>SGI21- CONTRATAR LA PRESTACIÓN DE SERVICIOS DE APOYO A LA GESTIÓN PARA LA SECRETARIA GENERAL DEL MUNICIPIO DE IBAGUÉ EN EL MARCO DEL PROYECTO DENOMINADO " FORTALECIMIENTO A LA GESTIÓN INSTITUCIONAL PARA UNA EFICIENTE ATENCIÓN AL CIUDADANO</t>
  </si>
  <si>
    <t>SGI117- CONTRATAR LA PRESTACION DE SERVICIOS PROFESIONALES, PARA EL DESARROLLO Y EJECUCIÓN DE LOS DIFERENTES PROGRAMAS Y PROYECTOS DE LA ALCALDÍA MUNICIPAL DE LA CIUDAD DE IBAGUÉ EN EL MARCO DEL PROYECTO DENOMINADO "FORTALECIWENTO A LA GESTION INSTITUCIONAL PARA UNA EFICIENTE ATENCION AL CIUDADANO"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</si>
</sst>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_-&quot;$&quot;\ * #,##0_-;\-&quot;$&quot;\ * #,##0_-;_-&quot;$&quot;\ * &quot;-&quot;??_-;_-@_-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sz val="18"/>
      <name val="Arial Narrow"/>
      <family val="2"/>
    </font>
    <font>
      <sz val="20"/>
      <name val="Arial"/>
      <family val="2"/>
    </font>
    <font>
      <b/>
      <sz val="20"/>
      <name val="Arial"/>
      <family val="2"/>
    </font>
    <font>
      <b/>
      <sz val="20"/>
      <name val="Arial Narrow"/>
      <family val="2"/>
    </font>
    <font>
      <sz val="2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39" fontId="3" fillId="0" borderId="0" xfId="1" applyNumberFormat="1" applyFont="1"/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2" fontId="3" fillId="0" borderId="0" xfId="1" applyNumberFormat="1" applyFont="1"/>
    <xf numFmtId="0" fontId="4" fillId="0" borderId="0" xfId="1" applyFont="1"/>
    <xf numFmtId="164" fontId="4" fillId="0" borderId="0" xfId="1" applyNumberFormat="1" applyFont="1"/>
    <xf numFmtId="165" fontId="4" fillId="0" borderId="0" xfId="3" applyFont="1" applyBorder="1"/>
    <xf numFmtId="2" fontId="4" fillId="0" borderId="0" xfId="1" applyNumberFormat="1" applyFont="1"/>
    <xf numFmtId="0" fontId="5" fillId="0" borderId="0" xfId="1" applyFont="1" applyAlignment="1">
      <alignment wrapText="1"/>
    </xf>
    <xf numFmtId="165" fontId="5" fillId="0" borderId="0" xfId="3" applyFont="1" applyBorder="1" applyAlignment="1" applyProtection="1">
      <alignment vertical="center"/>
    </xf>
    <xf numFmtId="2" fontId="5" fillId="0" borderId="0" xfId="1" applyNumberFormat="1" applyFont="1" applyAlignment="1">
      <alignment vertical="center"/>
    </xf>
    <xf numFmtId="2" fontId="6" fillId="0" borderId="0" xfId="1" applyNumberFormat="1" applyFont="1" applyAlignment="1">
      <alignment vertical="center"/>
    </xf>
    <xf numFmtId="2" fontId="5" fillId="0" borderId="0" xfId="1" applyNumberFormat="1" applyFont="1" applyAlignment="1">
      <alignment vertical="center" wrapText="1"/>
    </xf>
    <xf numFmtId="0" fontId="6" fillId="0" borderId="0" xfId="1" applyFont="1"/>
    <xf numFmtId="2" fontId="5" fillId="0" borderId="0" xfId="1" applyNumberFormat="1" applyFont="1" applyAlignment="1">
      <alignment horizontal="left" vertical="center" wrapText="1"/>
    </xf>
    <xf numFmtId="2" fontId="6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8" fillId="0" borderId="18" xfId="1" applyFont="1" applyBorder="1" applyAlignment="1">
      <alignment vertical="center"/>
    </xf>
    <xf numFmtId="0" fontId="8" fillId="0" borderId="17" xfId="1" applyFont="1" applyBorder="1" applyAlignment="1">
      <alignment horizontal="left" vertical="center"/>
    </xf>
    <xf numFmtId="0" fontId="8" fillId="0" borderId="16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vertical="top"/>
    </xf>
    <xf numFmtId="3" fontId="9" fillId="2" borderId="1" xfId="1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169" fontId="9" fillId="2" borderId="1" xfId="3" applyNumberFormat="1" applyFont="1" applyFill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vertical="center"/>
    </xf>
    <xf numFmtId="2" fontId="10" fillId="0" borderId="1" xfId="1" applyNumberFormat="1" applyFont="1" applyBorder="1" applyAlignment="1">
      <alignment horizontal="center" vertical="center"/>
    </xf>
    <xf numFmtId="39" fontId="10" fillId="0" borderId="1" xfId="1" applyNumberFormat="1" applyFont="1" applyBorder="1" applyAlignment="1">
      <alignment vertical="center"/>
    </xf>
    <xf numFmtId="169" fontId="11" fillId="0" borderId="1" xfId="3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9" xfId="1" applyFont="1" applyBorder="1" applyAlignment="1">
      <alignment horizontal="center"/>
    </xf>
    <xf numFmtId="0" fontId="10" fillId="0" borderId="0" xfId="1" applyFont="1" applyAlignment="1">
      <alignment horizontal="left" vertical="center"/>
    </xf>
    <xf numFmtId="168" fontId="10" fillId="0" borderId="0" xfId="1" applyNumberFormat="1" applyFont="1"/>
    <xf numFmtId="2" fontId="10" fillId="0" borderId="0" xfId="1" applyNumberFormat="1" applyFont="1"/>
    <xf numFmtId="2" fontId="10" fillId="0" borderId="0" xfId="1" applyNumberFormat="1" applyFont="1" applyAlignment="1">
      <alignment horizontal="center"/>
    </xf>
    <xf numFmtId="10" fontId="10" fillId="0" borderId="0" xfId="2" applyNumberFormat="1" applyFont="1" applyBorder="1" applyProtection="1"/>
    <xf numFmtId="39" fontId="10" fillId="0" borderId="0" xfId="1" applyNumberFormat="1" applyFont="1"/>
    <xf numFmtId="39" fontId="10" fillId="0" borderId="8" xfId="1" applyNumberFormat="1" applyFont="1" applyBorder="1"/>
    <xf numFmtId="168" fontId="11" fillId="0" borderId="13" xfId="1" applyNumberFormat="1" applyFont="1" applyBorder="1" applyAlignment="1">
      <alignment vertical="center"/>
    </xf>
    <xf numFmtId="168" fontId="11" fillId="0" borderId="11" xfId="1" applyNumberFormat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  <xf numFmtId="2" fontId="10" fillId="0" borderId="1" xfId="2" applyNumberFormat="1" applyFont="1" applyBorder="1" applyAlignment="1" applyProtection="1">
      <alignment vertical="center"/>
    </xf>
    <xf numFmtId="10" fontId="10" fillId="0" borderId="1" xfId="2" applyNumberFormat="1" applyFont="1" applyBorder="1" applyAlignment="1" applyProtection="1">
      <alignment vertical="center"/>
    </xf>
    <xf numFmtId="2" fontId="11" fillId="0" borderId="1" xfId="1" applyNumberFormat="1" applyFont="1" applyBorder="1" applyAlignment="1">
      <alignment vertical="center"/>
    </xf>
    <xf numFmtId="39" fontId="11" fillId="0" borderId="10" xfId="1" applyNumberFormat="1" applyFont="1" applyBorder="1" applyAlignment="1">
      <alignment horizontal="center" vertical="top"/>
    </xf>
    <xf numFmtId="167" fontId="13" fillId="0" borderId="0" xfId="1" applyNumberFormat="1" applyFont="1" applyAlignment="1">
      <alignment vertical="top"/>
    </xf>
    <xf numFmtId="0" fontId="8" fillId="0" borderId="1" xfId="1" applyFont="1" applyBorder="1" applyAlignment="1">
      <alignment vertical="center"/>
    </xf>
    <xf numFmtId="1" fontId="11" fillId="0" borderId="1" xfId="1" applyNumberFormat="1" applyFont="1" applyBorder="1" applyAlignment="1">
      <alignment horizontal="center" vertical="center" wrapText="1"/>
    </xf>
    <xf numFmtId="1" fontId="11" fillId="2" borderId="1" xfId="1" applyNumberFormat="1" applyFont="1" applyFill="1" applyBorder="1" applyAlignment="1">
      <alignment horizontal="center" vertical="center" wrapText="1"/>
    </xf>
    <xf numFmtId="171" fontId="10" fillId="0" borderId="1" xfId="4" applyNumberFormat="1" applyFont="1" applyBorder="1" applyAlignment="1" applyProtection="1">
      <alignment horizontal="center" vertical="center"/>
    </xf>
    <xf numFmtId="39" fontId="11" fillId="0" borderId="10" xfId="1" applyNumberFormat="1" applyFont="1" applyBorder="1" applyAlignment="1">
      <alignment horizontal="center" vertical="center"/>
    </xf>
    <xf numFmtId="169" fontId="10" fillId="0" borderId="1" xfId="3" applyNumberFormat="1" applyFont="1" applyBorder="1" applyAlignment="1" applyProtection="1">
      <alignment horizontal="center" vertical="center"/>
    </xf>
    <xf numFmtId="0" fontId="4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10" fontId="19" fillId="0" borderId="1" xfId="2" applyNumberFormat="1" applyFont="1" applyBorder="1" applyAlignment="1">
      <alignment wrapText="1"/>
    </xf>
    <xf numFmtId="172" fontId="2" fillId="0" borderId="1" xfId="5" applyNumberFormat="1" applyFont="1" applyFill="1" applyBorder="1" applyAlignment="1">
      <alignment horizontal="center" vertical="center" wrapText="1"/>
    </xf>
    <xf numFmtId="172" fontId="2" fillId="2" borderId="1" xfId="5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72" fontId="2" fillId="2" borderId="1" xfId="5" applyNumberFormat="1" applyFont="1" applyFill="1" applyBorder="1" applyAlignment="1">
      <alignment horizontal="center" vertical="center"/>
    </xf>
    <xf numFmtId="172" fontId="2" fillId="0" borderId="8" xfId="5" applyNumberFormat="1" applyFont="1" applyBorder="1" applyAlignment="1">
      <alignment vertical="center"/>
    </xf>
    <xf numFmtId="10" fontId="11" fillId="0" borderId="1" xfId="1" applyNumberFormat="1" applyFont="1" applyBorder="1" applyAlignment="1">
      <alignment horizontal="center" vertical="center"/>
    </xf>
    <xf numFmtId="172" fontId="9" fillId="0" borderId="8" xfId="5" applyNumberFormat="1" applyFont="1" applyBorder="1" applyAlignment="1">
      <alignment vertical="center"/>
    </xf>
    <xf numFmtId="10" fontId="10" fillId="0" borderId="0" xfId="6" applyNumberFormat="1" applyFont="1" applyBorder="1" applyAlignment="1">
      <alignment horizontal="left" vertical="center"/>
    </xf>
    <xf numFmtId="172" fontId="11" fillId="0" borderId="1" xfId="5" applyNumberFormat="1" applyFont="1" applyBorder="1" applyAlignment="1" applyProtection="1">
      <alignment horizontal="right" vertical="center"/>
    </xf>
    <xf numFmtId="172" fontId="10" fillId="0" borderId="1" xfId="5" applyNumberFormat="1" applyFont="1" applyBorder="1" applyAlignment="1" applyProtection="1">
      <alignment horizontal="right" vertical="center"/>
    </xf>
    <xf numFmtId="166" fontId="11" fillId="0" borderId="1" xfId="5" applyNumberFormat="1" applyFont="1" applyFill="1" applyBorder="1" applyAlignment="1">
      <alignment horizontal="right" vertical="center" wrapText="1"/>
    </xf>
    <xf numFmtId="171" fontId="11" fillId="0" borderId="1" xfId="4" applyNumberFormat="1" applyFont="1" applyBorder="1" applyAlignment="1" applyProtection="1">
      <alignment horizontal="center" vertical="center"/>
    </xf>
    <xf numFmtId="1" fontId="10" fillId="0" borderId="1" xfId="6" applyNumberFormat="1" applyFont="1" applyBorder="1" applyAlignment="1">
      <alignment horizontal="center" vertical="center" wrapText="1"/>
    </xf>
    <xf numFmtId="0" fontId="8" fillId="0" borderId="14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1" fontId="22" fillId="0" borderId="1" xfId="1" applyNumberFormat="1" applyFont="1" applyBorder="1" applyAlignment="1">
      <alignment horizontal="center" vertical="center" wrapText="1"/>
    </xf>
    <xf numFmtId="2" fontId="22" fillId="0" borderId="1" xfId="1" applyNumberFormat="1" applyFont="1" applyBorder="1" applyAlignment="1">
      <alignment vertical="center"/>
    </xf>
    <xf numFmtId="2" fontId="22" fillId="0" borderId="1" xfId="2" applyNumberFormat="1" applyFont="1" applyBorder="1" applyAlignment="1" applyProtection="1">
      <alignment vertical="center"/>
    </xf>
    <xf numFmtId="2" fontId="22" fillId="0" borderId="1" xfId="1" applyNumberFormat="1" applyFont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center" vertical="center" wrapText="1"/>
    </xf>
    <xf numFmtId="169" fontId="23" fillId="0" borderId="1" xfId="3" applyNumberFormat="1" applyFont="1" applyBorder="1" applyAlignment="1">
      <alignment horizontal="center" vertical="center" wrapText="1"/>
    </xf>
    <xf numFmtId="2" fontId="23" fillId="0" borderId="1" xfId="1" applyNumberFormat="1" applyFont="1" applyBorder="1" applyAlignment="1">
      <alignment vertical="center"/>
    </xf>
    <xf numFmtId="39" fontId="22" fillId="0" borderId="1" xfId="1" applyNumberFormat="1" applyFont="1" applyBorder="1" applyAlignment="1">
      <alignment vertical="center"/>
    </xf>
    <xf numFmtId="10" fontId="22" fillId="0" borderId="1" xfId="2" applyNumberFormat="1" applyFont="1" applyBorder="1" applyAlignment="1" applyProtection="1">
      <alignment vertical="center"/>
    </xf>
    <xf numFmtId="39" fontId="23" fillId="0" borderId="10" xfId="1" applyNumberFormat="1" applyFont="1" applyBorder="1" applyAlignment="1">
      <alignment horizontal="center" vertical="top"/>
    </xf>
    <xf numFmtId="169" fontId="2" fillId="0" borderId="0" xfId="1" applyNumberFormat="1" applyFont="1"/>
    <xf numFmtId="169" fontId="24" fillId="0" borderId="1" xfId="3" applyNumberFormat="1" applyFont="1" applyBorder="1" applyAlignment="1" applyProtection="1">
      <alignment vertical="center"/>
    </xf>
    <xf numFmtId="10" fontId="23" fillId="0" borderId="1" xfId="6" applyNumberFormat="1" applyFont="1" applyBorder="1" applyAlignment="1">
      <alignment horizontal="center" vertical="center" wrapText="1"/>
    </xf>
    <xf numFmtId="10" fontId="11" fillId="0" borderId="1" xfId="6" applyNumberFormat="1" applyFont="1" applyBorder="1" applyAlignment="1">
      <alignment horizontal="center" vertical="center" wrapText="1"/>
    </xf>
    <xf numFmtId="1" fontId="11" fillId="0" borderId="1" xfId="5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2" fontId="25" fillId="0" borderId="1" xfId="1" applyNumberFormat="1" applyFont="1" applyBorder="1" applyAlignment="1">
      <alignment horizontal="center" vertical="center" wrapText="1"/>
    </xf>
    <xf numFmtId="172" fontId="25" fillId="0" borderId="8" xfId="5" applyNumberFormat="1" applyFont="1" applyFill="1" applyBorder="1" applyAlignment="1">
      <alignment vertical="center"/>
    </xf>
    <xf numFmtId="172" fontId="25" fillId="0" borderId="1" xfId="5" applyNumberFormat="1" applyFont="1" applyFill="1" applyBorder="1" applyAlignment="1" applyProtection="1">
      <alignment horizontal="center" vertical="center"/>
    </xf>
    <xf numFmtId="172" fontId="26" fillId="0" borderId="1" xfId="0" applyNumberFormat="1" applyFont="1" applyBorder="1"/>
    <xf numFmtId="0" fontId="2" fillId="0" borderId="1" xfId="2" applyNumberFormat="1" applyFont="1" applyBorder="1" applyAlignment="1">
      <alignment horizontal="center" vertical="center" wrapText="1"/>
    </xf>
    <xf numFmtId="2" fontId="10" fillId="0" borderId="1" xfId="6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/>
    </xf>
    <xf numFmtId="172" fontId="11" fillId="0" borderId="1" xfId="5" applyNumberFormat="1" applyFont="1" applyBorder="1" applyAlignment="1" applyProtection="1">
      <alignment horizontal="center" vertical="center"/>
    </xf>
    <xf numFmtId="172" fontId="10" fillId="0" borderId="1" xfId="5" applyNumberFormat="1" applyFont="1" applyBorder="1" applyAlignment="1" applyProtection="1">
      <alignment horizontal="center" vertical="center"/>
    </xf>
    <xf numFmtId="172" fontId="22" fillId="0" borderId="1" xfId="5" applyNumberFormat="1" applyFont="1" applyBorder="1" applyAlignment="1" applyProtection="1">
      <alignment horizontal="center" vertical="center"/>
    </xf>
    <xf numFmtId="172" fontId="23" fillId="0" borderId="1" xfId="5" applyNumberFormat="1" applyFont="1" applyBorder="1" applyAlignment="1">
      <alignment horizontal="center" vertical="center" wrapText="1"/>
    </xf>
    <xf numFmtId="172" fontId="23" fillId="0" borderId="1" xfId="5" applyNumberFormat="1" applyFont="1" applyBorder="1" applyAlignment="1" applyProtection="1">
      <alignment horizontal="center" vertical="center"/>
    </xf>
    <xf numFmtId="172" fontId="25" fillId="0" borderId="1" xfId="7" applyNumberFormat="1" applyFont="1" applyFill="1" applyBorder="1" applyAlignment="1" applyProtection="1">
      <alignment horizontal="center" vertical="center"/>
    </xf>
    <xf numFmtId="1" fontId="10" fillId="0" borderId="1" xfId="6" applyNumberFormat="1" applyFont="1" applyFill="1" applyBorder="1" applyAlignment="1">
      <alignment horizontal="center" vertical="center" wrapText="1"/>
    </xf>
    <xf numFmtId="172" fontId="10" fillId="0" borderId="1" xfId="5" applyNumberFormat="1" applyFont="1" applyFill="1" applyBorder="1" applyAlignment="1" applyProtection="1">
      <alignment horizontal="center" vertical="center"/>
    </xf>
    <xf numFmtId="0" fontId="11" fillId="0" borderId="14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0" fillId="0" borderId="9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16" fillId="0" borderId="7" xfId="1" applyFont="1" applyBorder="1" applyAlignment="1">
      <alignment horizontal="left" vertical="center"/>
    </xf>
    <xf numFmtId="0" fontId="16" fillId="0" borderId="6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167" fontId="13" fillId="0" borderId="9" xfId="1" applyNumberFormat="1" applyFont="1" applyBorder="1" applyAlignment="1">
      <alignment vertical="top"/>
    </xf>
    <xf numFmtId="167" fontId="13" fillId="0" borderId="0" xfId="1" applyNumberFormat="1" applyFont="1" applyAlignment="1">
      <alignment vertical="top"/>
    </xf>
    <xf numFmtId="167" fontId="13" fillId="0" borderId="8" xfId="1" applyNumberFormat="1" applyFont="1" applyBorder="1" applyAlignment="1">
      <alignment vertical="top"/>
    </xf>
    <xf numFmtId="167" fontId="13" fillId="0" borderId="4" xfId="1" applyNumberFormat="1" applyFont="1" applyBorder="1" applyAlignment="1">
      <alignment vertical="top"/>
    </xf>
    <xf numFmtId="167" fontId="13" fillId="0" borderId="3" xfId="1" applyNumberFormat="1" applyFont="1" applyBorder="1" applyAlignment="1">
      <alignment vertical="top"/>
    </xf>
    <xf numFmtId="167" fontId="13" fillId="0" borderId="2" xfId="1" applyNumberFormat="1" applyFont="1" applyBorder="1" applyAlignment="1">
      <alignment vertical="top"/>
    </xf>
    <xf numFmtId="0" fontId="11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10" fontId="23" fillId="0" borderId="1" xfId="1" applyNumberFormat="1" applyFont="1" applyBorder="1" applyAlignment="1">
      <alignment horizontal="center" vertical="center"/>
    </xf>
    <xf numFmtId="39" fontId="22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168" fontId="11" fillId="0" borderId="13" xfId="1" applyNumberFormat="1" applyFont="1" applyBorder="1" applyAlignment="1">
      <alignment horizontal="center" vertical="center"/>
    </xf>
    <xf numFmtId="168" fontId="11" fillId="0" borderId="12" xfId="1" applyNumberFormat="1" applyFont="1" applyBorder="1" applyAlignment="1">
      <alignment horizontal="center" vertical="center"/>
    </xf>
    <xf numFmtId="2" fontId="13" fillId="0" borderId="11" xfId="1" applyNumberFormat="1" applyFont="1" applyBorder="1" applyAlignment="1">
      <alignment horizontal="left" vertical="center"/>
    </xf>
    <xf numFmtId="2" fontId="13" fillId="0" borderId="1" xfId="1" applyNumberFormat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2" fontId="3" fillId="0" borderId="0" xfId="1" applyNumberFormat="1" applyFont="1" applyAlignment="1">
      <alignment horizontal="left" vertical="top" wrapText="1"/>
    </xf>
    <xf numFmtId="10" fontId="22" fillId="0" borderId="1" xfId="1" applyNumberFormat="1" applyFont="1" applyBorder="1" applyAlignment="1">
      <alignment horizontal="center" vertical="center"/>
    </xf>
    <xf numFmtId="0" fontId="10" fillId="0" borderId="15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14" fontId="22" fillId="0" borderId="14" xfId="1" applyNumberFormat="1" applyFont="1" applyBorder="1" applyAlignment="1">
      <alignment horizontal="center" vertical="center"/>
    </xf>
    <xf numFmtId="14" fontId="22" fillId="0" borderId="10" xfId="1" applyNumberFormat="1" applyFont="1" applyBorder="1" applyAlignment="1">
      <alignment horizontal="center" vertical="center"/>
    </xf>
    <xf numFmtId="14" fontId="10" fillId="0" borderId="14" xfId="1" applyNumberFormat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center" vertical="center"/>
    </xf>
    <xf numFmtId="9" fontId="22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 wrapText="1"/>
    </xf>
    <xf numFmtId="0" fontId="9" fillId="0" borderId="13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2" fontId="8" fillId="0" borderId="1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10" fontId="21" fillId="0" borderId="13" xfId="2" applyNumberFormat="1" applyFont="1" applyBorder="1" applyAlignment="1">
      <alignment horizontal="left" vertical="center"/>
    </xf>
    <xf numFmtId="10" fontId="21" fillId="0" borderId="12" xfId="2" applyNumberFormat="1" applyFont="1" applyBorder="1" applyAlignment="1">
      <alignment horizontal="left" vertical="center"/>
    </xf>
    <xf numFmtId="10" fontId="21" fillId="0" borderId="11" xfId="2" applyNumberFormat="1" applyFont="1" applyBorder="1" applyAlignment="1">
      <alignment horizontal="left" vertical="center"/>
    </xf>
    <xf numFmtId="2" fontId="6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left" vertical="center" wrapText="1"/>
    </xf>
    <xf numFmtId="1" fontId="9" fillId="0" borderId="13" xfId="1" applyNumberFormat="1" applyFont="1" applyBorder="1" applyAlignment="1">
      <alignment horizontal="left" vertical="center" wrapText="1"/>
    </xf>
    <xf numFmtId="1" fontId="9" fillId="0" borderId="12" xfId="1" applyNumberFormat="1" applyFont="1" applyBorder="1" applyAlignment="1">
      <alignment horizontal="left" vertical="center" wrapText="1"/>
    </xf>
    <xf numFmtId="1" fontId="9" fillId="0" borderId="11" xfId="1" applyNumberFormat="1" applyFont="1" applyBorder="1" applyAlignment="1">
      <alignment horizontal="left" vertical="center" wrapText="1"/>
    </xf>
    <xf numFmtId="2" fontId="21" fillId="0" borderId="13" xfId="1" applyNumberFormat="1" applyFont="1" applyBorder="1" applyAlignment="1">
      <alignment horizontal="left" vertical="center" wrapText="1"/>
    </xf>
    <xf numFmtId="2" fontId="21" fillId="0" borderId="12" xfId="1" applyNumberFormat="1" applyFont="1" applyBorder="1" applyAlignment="1">
      <alignment horizontal="left" vertical="center" wrapText="1"/>
    </xf>
    <xf numFmtId="2" fontId="21" fillId="0" borderId="11" xfId="1" applyNumberFormat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16" fillId="0" borderId="13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2" fontId="8" fillId="0" borderId="13" xfId="1" applyNumberFormat="1" applyFont="1" applyBorder="1" applyAlignment="1">
      <alignment horizontal="center" vertical="center" wrapText="1"/>
    </xf>
    <xf numFmtId="2" fontId="8" fillId="0" borderId="12" xfId="1" applyNumberFormat="1" applyFont="1" applyBorder="1" applyAlignment="1">
      <alignment horizontal="center" vertical="center" wrapText="1"/>
    </xf>
    <xf numFmtId="2" fontId="8" fillId="0" borderId="11" xfId="1" applyNumberFormat="1" applyFont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4" fillId="0" borderId="14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14" fillId="0" borderId="7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4" fillId="0" borderId="7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8" fillId="0" borderId="13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0" fontId="21" fillId="0" borderId="13" xfId="2" applyNumberFormat="1" applyFont="1" applyBorder="1" applyAlignment="1">
      <alignment horizontal="left" wrapText="1"/>
    </xf>
    <xf numFmtId="10" fontId="21" fillId="0" borderId="12" xfId="2" applyNumberFormat="1" applyFont="1" applyBorder="1" applyAlignment="1">
      <alignment horizontal="left" wrapText="1"/>
    </xf>
    <xf numFmtId="10" fontId="21" fillId="0" borderId="11" xfId="2" applyNumberFormat="1" applyFont="1" applyBorder="1" applyAlignment="1">
      <alignment horizontal="left" wrapText="1"/>
    </xf>
    <xf numFmtId="1" fontId="9" fillId="0" borderId="13" xfId="1" applyNumberFormat="1" applyFont="1" applyBorder="1" applyAlignment="1">
      <alignment horizontal="left" vertical="center"/>
    </xf>
    <xf numFmtId="1" fontId="9" fillId="0" borderId="12" xfId="1" applyNumberFormat="1" applyFont="1" applyBorder="1" applyAlignment="1">
      <alignment horizontal="left" vertical="center"/>
    </xf>
    <xf numFmtId="1" fontId="9" fillId="0" borderId="11" xfId="1" applyNumberFormat="1" applyFont="1" applyBorder="1" applyAlignment="1">
      <alignment horizontal="left" vertical="center"/>
    </xf>
    <xf numFmtId="2" fontId="20" fillId="0" borderId="13" xfId="1" applyNumberFormat="1" applyFont="1" applyBorder="1" applyAlignment="1">
      <alignment horizontal="left" vertical="center" wrapText="1"/>
    </xf>
    <xf numFmtId="2" fontId="20" fillId="0" borderId="12" xfId="1" applyNumberFormat="1" applyFont="1" applyBorder="1" applyAlignment="1">
      <alignment horizontal="left" vertical="center" wrapText="1"/>
    </xf>
    <xf numFmtId="2" fontId="20" fillId="0" borderId="11" xfId="1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10" fontId="10" fillId="0" borderId="14" xfId="1" applyNumberFormat="1" applyFont="1" applyBorder="1" applyAlignment="1">
      <alignment horizontal="center" vertical="center"/>
    </xf>
    <xf numFmtId="10" fontId="10" fillId="0" borderId="10" xfId="1" applyNumberFormat="1" applyFont="1" applyBorder="1" applyAlignment="1">
      <alignment horizontal="center" vertical="center"/>
    </xf>
    <xf numFmtId="168" fontId="11" fillId="0" borderId="13" xfId="1" applyNumberFormat="1" applyFont="1" applyBorder="1" applyAlignment="1">
      <alignment horizontal="center" vertical="top"/>
    </xf>
    <xf numFmtId="168" fontId="11" fillId="0" borderId="12" xfId="1" applyNumberFormat="1" applyFont="1" applyBorder="1" applyAlignment="1">
      <alignment horizontal="center" vertical="top"/>
    </xf>
    <xf numFmtId="0" fontId="10" fillId="0" borderId="1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10" fontId="11" fillId="0" borderId="14" xfId="1" applyNumberFormat="1" applyFont="1" applyBorder="1" applyAlignment="1">
      <alignment horizontal="center" vertical="center"/>
    </xf>
    <xf numFmtId="10" fontId="11" fillId="0" borderId="10" xfId="1" applyNumberFormat="1" applyFont="1" applyBorder="1" applyAlignment="1">
      <alignment horizontal="center" vertical="center"/>
    </xf>
    <xf numFmtId="10" fontId="11" fillId="0" borderId="1" xfId="6" applyNumberFormat="1" applyFont="1" applyFill="1" applyBorder="1" applyAlignment="1" applyProtection="1">
      <alignment horizontal="center" vertical="center"/>
    </xf>
    <xf numFmtId="10" fontId="10" fillId="0" borderId="1" xfId="6" applyNumberFormat="1" applyFont="1" applyBorder="1" applyAlignment="1" applyProtection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0" fillId="0" borderId="7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6" fillId="0" borderId="1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0" fillId="0" borderId="9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10" fontId="11" fillId="0" borderId="1" xfId="1" applyNumberFormat="1" applyFont="1" applyBorder="1" applyAlignment="1">
      <alignment horizontal="center" vertical="center"/>
    </xf>
    <xf numFmtId="39" fontId="10" fillId="0" borderId="1" xfId="1" applyNumberFormat="1" applyFont="1" applyBorder="1" applyAlignment="1">
      <alignment horizontal="center" vertical="center"/>
    </xf>
    <xf numFmtId="10" fontId="10" fillId="0" borderId="1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2" fontId="9" fillId="0" borderId="13" xfId="1" applyNumberFormat="1" applyFont="1" applyBorder="1" applyAlignment="1">
      <alignment horizontal="left" vertical="center" wrapText="1"/>
    </xf>
    <xf numFmtId="2" fontId="9" fillId="0" borderId="12" xfId="1" applyNumberFormat="1" applyFont="1" applyBorder="1" applyAlignment="1">
      <alignment horizontal="left" vertical="center" wrapText="1"/>
    </xf>
    <xf numFmtId="2" fontId="9" fillId="0" borderId="11" xfId="1" applyNumberFormat="1" applyFont="1" applyBorder="1" applyAlignment="1">
      <alignment horizontal="left" vertical="center" wrapText="1"/>
    </xf>
    <xf numFmtId="10" fontId="21" fillId="0" borderId="13" xfId="2" applyNumberFormat="1" applyFont="1" applyBorder="1" applyAlignment="1">
      <alignment horizontal="center" vertical="center" wrapText="1"/>
    </xf>
    <xf numFmtId="10" fontId="21" fillId="0" borderId="12" xfId="2" applyNumberFormat="1" applyFont="1" applyBorder="1" applyAlignment="1">
      <alignment horizontal="center" vertical="center" wrapText="1"/>
    </xf>
    <xf numFmtId="10" fontId="21" fillId="0" borderId="11" xfId="2" applyNumberFormat="1" applyFont="1" applyBorder="1" applyAlignment="1">
      <alignment horizontal="center" vertical="center" wrapText="1"/>
    </xf>
    <xf numFmtId="2" fontId="20" fillId="0" borderId="13" xfId="1" applyNumberFormat="1" applyFont="1" applyBorder="1" applyAlignment="1">
      <alignment horizontal="center" vertical="center" wrapText="1"/>
    </xf>
    <xf numFmtId="2" fontId="20" fillId="0" borderId="12" xfId="1" applyNumberFormat="1" applyFont="1" applyBorder="1" applyAlignment="1">
      <alignment horizontal="center" vertical="center" wrapText="1"/>
    </xf>
    <xf numFmtId="2" fontId="20" fillId="0" borderId="1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</cellXfs>
  <cellStyles count="8">
    <cellStyle name="Millares 2" xfId="4"/>
    <cellStyle name="Moneda" xfId="5" builtinId="4"/>
    <cellStyle name="Moneda 2" xfId="3"/>
    <cellStyle name="Moneda 3" xfId="7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114300</xdr:rowOff>
        </xdr:from>
        <xdr:to>
          <xdr:col>0</xdr:col>
          <xdr:colOff>4324350</xdr:colOff>
          <xdr:row>4</xdr:row>
          <xdr:rowOff>333375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1</xdr:row>
      <xdr:rowOff>14883</xdr:rowOff>
    </xdr:from>
    <xdr:to>
      <xdr:col>13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2968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1</xdr:row>
          <xdr:rowOff>190500</xdr:rowOff>
        </xdr:from>
        <xdr:to>
          <xdr:col>0</xdr:col>
          <xdr:colOff>3743325</xdr:colOff>
          <xdr:row>5</xdr:row>
          <xdr:rowOff>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595312</xdr:colOff>
      <xdr:row>1</xdr:row>
      <xdr:rowOff>104774</xdr:rowOff>
    </xdr:from>
    <xdr:to>
      <xdr:col>13</xdr:col>
      <xdr:colOff>195586</xdr:colOff>
      <xdr:row>4</xdr:row>
      <xdr:rowOff>113108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3412" y="371474"/>
          <a:ext cx="724224" cy="808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114300</xdr:rowOff>
        </xdr:from>
        <xdr:to>
          <xdr:col>0</xdr:col>
          <xdr:colOff>4324350</xdr:colOff>
          <xdr:row>4</xdr:row>
          <xdr:rowOff>333375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1</xdr:row>
      <xdr:rowOff>14883</xdr:rowOff>
    </xdr:from>
    <xdr:to>
      <xdr:col>13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09593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114300</xdr:rowOff>
        </xdr:from>
        <xdr:to>
          <xdr:col>0</xdr:col>
          <xdr:colOff>4324350</xdr:colOff>
          <xdr:row>4</xdr:row>
          <xdr:rowOff>333375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1</xdr:row>
      <xdr:rowOff>14883</xdr:rowOff>
    </xdr:from>
    <xdr:to>
      <xdr:col>13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1968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N77"/>
  <sheetViews>
    <sheetView topLeftCell="B13" zoomScale="60" zoomScaleNormal="60" zoomScaleSheetLayoutView="80" workbookViewId="0">
      <selection activeCell="D21" sqref="D21"/>
    </sheetView>
  </sheetViews>
  <sheetFormatPr baseColWidth="10" defaultColWidth="12.5703125" defaultRowHeight="15"/>
  <cols>
    <col min="1" max="1" width="71" style="1" customWidth="1"/>
    <col min="2" max="2" width="19.28515625" style="29" customWidth="1"/>
    <col min="3" max="3" width="46.7109375" style="1" customWidth="1"/>
    <col min="4" max="4" width="12.28515625" style="1" customWidth="1"/>
    <col min="5" max="5" width="23.28515625" style="1" customWidth="1"/>
    <col min="6" max="6" width="24.28515625" style="1" customWidth="1"/>
    <col min="7" max="7" width="8" style="3" customWidth="1"/>
    <col min="8" max="8" width="15.85546875" style="1" bestFit="1" customWidth="1"/>
    <col min="9" max="9" width="23" style="29" customWidth="1"/>
    <col min="10" max="10" width="14.42578125" style="2" bestFit="1" customWidth="1"/>
    <col min="11" max="11" width="22.42578125" style="2" bestFit="1" customWidth="1"/>
    <col min="12" max="12" width="12.7109375" style="1" customWidth="1"/>
    <col min="13" max="13" width="17.5703125" style="1" bestFit="1" customWidth="1"/>
    <col min="14" max="14" width="22.85546875" style="1" customWidth="1"/>
    <col min="15" max="15" width="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2" spans="1:248" s="17" customFormat="1" ht="37.5" customHeight="1">
      <c r="A2" s="229"/>
      <c r="B2" s="232" t="s">
        <v>38</v>
      </c>
      <c r="C2" s="233"/>
      <c r="D2" s="233"/>
      <c r="E2" s="233"/>
      <c r="F2" s="233"/>
      <c r="G2" s="233"/>
      <c r="H2" s="234"/>
      <c r="I2" s="238" t="s">
        <v>55</v>
      </c>
      <c r="J2" s="239"/>
      <c r="K2" s="239"/>
      <c r="L2" s="240"/>
      <c r="M2" s="241"/>
      <c r="N2" s="242"/>
      <c r="O2" s="26"/>
    </row>
    <row r="3" spans="1:248" s="17" customFormat="1" ht="37.5" customHeight="1">
      <c r="A3" s="230"/>
      <c r="B3" s="235"/>
      <c r="C3" s="236"/>
      <c r="D3" s="236"/>
      <c r="E3" s="236"/>
      <c r="F3" s="236"/>
      <c r="G3" s="236"/>
      <c r="H3" s="237"/>
      <c r="I3" s="238" t="s">
        <v>54</v>
      </c>
      <c r="J3" s="239"/>
      <c r="K3" s="239"/>
      <c r="L3" s="240"/>
      <c r="M3" s="243"/>
      <c r="N3" s="244"/>
      <c r="O3" s="26"/>
    </row>
    <row r="4" spans="1:248" s="17" customFormat="1" ht="33.75" customHeight="1">
      <c r="A4" s="230"/>
      <c r="B4" s="232" t="s">
        <v>46</v>
      </c>
      <c r="C4" s="233"/>
      <c r="D4" s="233"/>
      <c r="E4" s="233"/>
      <c r="F4" s="233"/>
      <c r="G4" s="233"/>
      <c r="H4" s="234"/>
      <c r="I4" s="238" t="s">
        <v>23</v>
      </c>
      <c r="J4" s="239"/>
      <c r="K4" s="239"/>
      <c r="L4" s="240"/>
      <c r="M4" s="243"/>
      <c r="N4" s="244"/>
      <c r="O4" s="26"/>
    </row>
    <row r="5" spans="1:248" s="17" customFormat="1" ht="38.25" customHeight="1">
      <c r="A5" s="231"/>
      <c r="B5" s="235"/>
      <c r="C5" s="236"/>
      <c r="D5" s="236"/>
      <c r="E5" s="236"/>
      <c r="F5" s="236"/>
      <c r="G5" s="236"/>
      <c r="H5" s="237"/>
      <c r="I5" s="238" t="s">
        <v>53</v>
      </c>
      <c r="J5" s="239"/>
      <c r="K5" s="239"/>
      <c r="L5" s="240"/>
      <c r="M5" s="245"/>
      <c r="N5" s="246"/>
      <c r="O5" s="26"/>
    </row>
    <row r="6" spans="1:248" s="17" customFormat="1" ht="38.25" customHeigh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6"/>
    </row>
    <row r="7" spans="1:248" s="17" customFormat="1" ht="31.5" customHeight="1">
      <c r="A7" s="209" t="s">
        <v>27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1"/>
      <c r="O7" s="26"/>
    </row>
    <row r="8" spans="1:248" s="17" customFormat="1" ht="36" customHeight="1">
      <c r="A8" s="66" t="s">
        <v>83</v>
      </c>
      <c r="B8" s="212" t="s">
        <v>104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</row>
    <row r="9" spans="1:248" s="17" customFormat="1" ht="20.25">
      <c r="A9" s="30" t="s">
        <v>45</v>
      </c>
      <c r="B9" s="187" t="s">
        <v>24</v>
      </c>
      <c r="C9" s="188"/>
      <c r="D9" s="188"/>
      <c r="E9" s="188"/>
      <c r="F9" s="189"/>
      <c r="G9" s="214" t="s">
        <v>28</v>
      </c>
      <c r="H9" s="215"/>
      <c r="I9" s="216"/>
      <c r="J9" s="223" t="s">
        <v>40</v>
      </c>
      <c r="K9" s="224"/>
      <c r="L9" s="224"/>
      <c r="M9" s="224"/>
      <c r="N9" s="225"/>
      <c r="O9" s="24"/>
      <c r="Q9" s="186"/>
      <c r="R9" s="186"/>
      <c r="S9" s="186"/>
      <c r="T9" s="186"/>
      <c r="U9" s="186"/>
    </row>
    <row r="10" spans="1:248" s="17" customFormat="1" ht="20.25">
      <c r="A10" s="31" t="s">
        <v>22</v>
      </c>
      <c r="B10" s="187" t="s">
        <v>31</v>
      </c>
      <c r="C10" s="188"/>
      <c r="D10" s="188"/>
      <c r="E10" s="188"/>
      <c r="F10" s="189"/>
      <c r="G10" s="217"/>
      <c r="H10" s="218"/>
      <c r="I10" s="219"/>
      <c r="J10" s="60" t="s">
        <v>21</v>
      </c>
      <c r="K10" s="190" t="s">
        <v>20</v>
      </c>
      <c r="L10" s="190"/>
      <c r="M10" s="190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39" customHeight="1">
      <c r="A11" s="66" t="s">
        <v>18</v>
      </c>
      <c r="B11" s="191" t="s">
        <v>60</v>
      </c>
      <c r="C11" s="192"/>
      <c r="D11" s="192"/>
      <c r="E11" s="192"/>
      <c r="F11" s="193"/>
      <c r="G11" s="217"/>
      <c r="H11" s="218"/>
      <c r="I11" s="219"/>
      <c r="J11" s="77"/>
      <c r="K11" s="194"/>
      <c r="L11" s="195"/>
      <c r="M11" s="196"/>
      <c r="N11" s="80"/>
      <c r="O11" s="24"/>
      <c r="Q11" s="73"/>
      <c r="R11" s="197"/>
      <c r="S11" s="197"/>
      <c r="T11" s="197"/>
      <c r="U11" s="73"/>
      <c r="W11" s="72"/>
      <c r="X11" s="72"/>
    </row>
    <row r="12" spans="1:248" s="17" customFormat="1" ht="37.5" customHeight="1">
      <c r="A12" s="89" t="s">
        <v>17</v>
      </c>
      <c r="B12" s="226" t="s">
        <v>30</v>
      </c>
      <c r="C12" s="227"/>
      <c r="D12" s="227"/>
      <c r="E12" s="227"/>
      <c r="F12" s="228"/>
      <c r="G12" s="217"/>
      <c r="H12" s="218"/>
      <c r="I12" s="219"/>
      <c r="J12" s="78"/>
      <c r="K12" s="202"/>
      <c r="L12" s="203"/>
      <c r="M12" s="204"/>
      <c r="N12" s="76"/>
      <c r="O12" s="24"/>
      <c r="Q12" s="25"/>
      <c r="R12" s="198"/>
      <c r="S12" s="198"/>
      <c r="T12" s="198"/>
      <c r="U12" s="22"/>
      <c r="W12" s="20"/>
      <c r="X12" s="19"/>
      <c r="Y12" s="18"/>
    </row>
    <row r="13" spans="1:248" s="17" customFormat="1" ht="19.5" customHeight="1">
      <c r="A13" s="90" t="s">
        <v>61</v>
      </c>
      <c r="B13" s="199">
        <v>2020730010026</v>
      </c>
      <c r="C13" s="200"/>
      <c r="D13" s="200"/>
      <c r="E13" s="200"/>
      <c r="F13" s="201"/>
      <c r="G13" s="217"/>
      <c r="H13" s="218"/>
      <c r="I13" s="219"/>
      <c r="J13" s="78"/>
      <c r="K13" s="202"/>
      <c r="L13" s="203"/>
      <c r="M13" s="204"/>
      <c r="N13" s="76"/>
      <c r="O13" s="24"/>
      <c r="Q13" s="25"/>
      <c r="R13" s="27"/>
      <c r="S13" s="27"/>
      <c r="T13" s="27"/>
      <c r="U13" s="22"/>
      <c r="W13" s="20"/>
      <c r="X13" s="19"/>
      <c r="Y13" s="18"/>
    </row>
    <row r="14" spans="1:248" s="17" customFormat="1" ht="38.25" customHeight="1">
      <c r="A14" s="205" t="s">
        <v>76</v>
      </c>
      <c r="B14" s="206"/>
      <c r="C14" s="206"/>
      <c r="D14" s="206"/>
      <c r="E14" s="206"/>
      <c r="F14" s="207"/>
      <c r="G14" s="220"/>
      <c r="H14" s="221"/>
      <c r="I14" s="222"/>
      <c r="J14" s="78"/>
      <c r="K14" s="202"/>
      <c r="L14" s="203"/>
      <c r="M14" s="204"/>
      <c r="N14" s="76"/>
      <c r="O14" s="24"/>
      <c r="Q14" s="23"/>
      <c r="R14" s="198"/>
      <c r="S14" s="198"/>
      <c r="T14" s="27"/>
      <c r="U14" s="22"/>
      <c r="V14" s="21"/>
      <c r="W14" s="20"/>
      <c r="X14" s="19"/>
      <c r="Y14" s="18"/>
    </row>
    <row r="15" spans="1:248" ht="28.5" customHeight="1">
      <c r="A15" s="177" t="s">
        <v>16</v>
      </c>
      <c r="B15" s="184" t="s">
        <v>25</v>
      </c>
      <c r="C15" s="185" t="s">
        <v>15</v>
      </c>
      <c r="D15" s="185" t="s">
        <v>14</v>
      </c>
      <c r="E15" s="185" t="s">
        <v>79</v>
      </c>
      <c r="F15" s="178" t="s">
        <v>78</v>
      </c>
      <c r="G15" s="179"/>
      <c r="H15" s="179"/>
      <c r="I15" s="180"/>
      <c r="J15" s="185" t="s">
        <v>51</v>
      </c>
      <c r="K15" s="185"/>
      <c r="L15" s="155" t="s">
        <v>41</v>
      </c>
      <c r="M15" s="161"/>
      <c r="N15" s="162"/>
      <c r="O15" s="3"/>
      <c r="P15" s="3"/>
      <c r="Q15" s="10"/>
      <c r="R15" s="168"/>
      <c r="S15" s="168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7"/>
      <c r="B16" s="185"/>
      <c r="C16" s="185"/>
      <c r="D16" s="185"/>
      <c r="E16" s="185"/>
      <c r="F16" s="181"/>
      <c r="G16" s="182"/>
      <c r="H16" s="182"/>
      <c r="I16" s="183"/>
      <c r="J16" s="185"/>
      <c r="K16" s="185"/>
      <c r="L16" s="185" t="s">
        <v>56</v>
      </c>
      <c r="M16" s="185" t="s">
        <v>62</v>
      </c>
      <c r="N16" s="177" t="s">
        <v>12</v>
      </c>
      <c r="O16" s="3"/>
      <c r="P16" s="3"/>
      <c r="Q16" s="8"/>
      <c r="R16" s="168"/>
      <c r="S16" s="168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9.75" customHeight="1">
      <c r="A17" s="177"/>
      <c r="B17" s="185"/>
      <c r="C17" s="185"/>
      <c r="D17" s="185"/>
      <c r="E17" s="185"/>
      <c r="F17" s="58" t="s">
        <v>11</v>
      </c>
      <c r="G17" s="58" t="s">
        <v>10</v>
      </c>
      <c r="H17" s="58" t="s">
        <v>57</v>
      </c>
      <c r="I17" s="40" t="s">
        <v>9</v>
      </c>
      <c r="J17" s="58" t="s">
        <v>8</v>
      </c>
      <c r="K17" s="59" t="s">
        <v>48</v>
      </c>
      <c r="L17" s="185"/>
      <c r="M17" s="185"/>
      <c r="N17" s="177"/>
      <c r="O17" s="3"/>
      <c r="P17" s="3"/>
      <c r="Q17" s="5"/>
      <c r="R17" s="168"/>
      <c r="S17" s="168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95" customHeight="1">
      <c r="A18" s="170" t="s">
        <v>71</v>
      </c>
      <c r="B18" s="58" t="s">
        <v>2</v>
      </c>
      <c r="C18" s="156" t="s">
        <v>72</v>
      </c>
      <c r="D18" s="91">
        <v>2</v>
      </c>
      <c r="E18" s="117">
        <v>218000000</v>
      </c>
      <c r="F18" s="117">
        <v>218000000</v>
      </c>
      <c r="G18" s="92">
        <v>0</v>
      </c>
      <c r="H18" s="93">
        <v>0</v>
      </c>
      <c r="I18" s="94">
        <v>0</v>
      </c>
      <c r="J18" s="172">
        <v>44927</v>
      </c>
      <c r="K18" s="174">
        <v>45291</v>
      </c>
      <c r="L18" s="176">
        <f>+D19/D18</f>
        <v>0.5</v>
      </c>
      <c r="M18" s="169">
        <f>E19/E18</f>
        <v>0.48759174311926606</v>
      </c>
      <c r="N18" s="311">
        <f>+L18*L18/M18</f>
        <v>0.51272402276682816</v>
      </c>
      <c r="Q18" s="5"/>
      <c r="R18" s="168"/>
      <c r="S18" s="168"/>
      <c r="U18" s="4"/>
      <c r="W18" s="15"/>
      <c r="X18" s="6"/>
      <c r="Y18" s="13"/>
    </row>
    <row r="19" spans="1:248" ht="17.25" customHeight="1">
      <c r="A19" s="171"/>
      <c r="B19" s="58" t="s">
        <v>1</v>
      </c>
      <c r="C19" s="157"/>
      <c r="D19" s="91">
        <v>1</v>
      </c>
      <c r="E19" s="117">
        <v>106295000</v>
      </c>
      <c r="F19" s="117">
        <v>106295000</v>
      </c>
      <c r="G19" s="92">
        <v>0</v>
      </c>
      <c r="H19" s="93">
        <v>0</v>
      </c>
      <c r="I19" s="94">
        <v>0</v>
      </c>
      <c r="J19" s="173"/>
      <c r="K19" s="175"/>
      <c r="L19" s="176"/>
      <c r="M19" s="169"/>
      <c r="N19" s="311"/>
      <c r="U19" s="14"/>
      <c r="W19" s="15"/>
      <c r="X19" s="6"/>
      <c r="Y19" s="13"/>
    </row>
    <row r="20" spans="1:248" ht="27" customHeight="1">
      <c r="A20" s="170" t="s">
        <v>32</v>
      </c>
      <c r="B20" s="58" t="s">
        <v>2</v>
      </c>
      <c r="C20" s="156" t="s">
        <v>73</v>
      </c>
      <c r="D20" s="91">
        <v>2</v>
      </c>
      <c r="E20" s="117">
        <v>82000000</v>
      </c>
      <c r="F20" s="117">
        <v>82000000</v>
      </c>
      <c r="G20" s="92">
        <v>0</v>
      </c>
      <c r="H20" s="93">
        <v>0</v>
      </c>
      <c r="I20" s="94">
        <v>0</v>
      </c>
      <c r="J20" s="172">
        <v>44927</v>
      </c>
      <c r="K20" s="174">
        <v>45291</v>
      </c>
      <c r="L20" s="176" t="s">
        <v>80</v>
      </c>
      <c r="M20" s="169">
        <f>E21/E20</f>
        <v>0</v>
      </c>
      <c r="N20" s="311"/>
      <c r="U20" s="14"/>
      <c r="W20" s="15"/>
      <c r="X20" s="6"/>
      <c r="Y20" s="13"/>
    </row>
    <row r="21" spans="1:248" ht="15.75">
      <c r="A21" s="171"/>
      <c r="B21" s="58" t="s">
        <v>1</v>
      </c>
      <c r="C21" s="157"/>
      <c r="D21" s="95">
        <v>0</v>
      </c>
      <c r="E21" s="117">
        <v>0</v>
      </c>
      <c r="F21" s="117">
        <v>0</v>
      </c>
      <c r="G21" s="92">
        <v>0</v>
      </c>
      <c r="H21" s="93">
        <v>0</v>
      </c>
      <c r="I21" s="94">
        <v>0</v>
      </c>
      <c r="J21" s="173"/>
      <c r="K21" s="175"/>
      <c r="L21" s="176"/>
      <c r="M21" s="169"/>
      <c r="N21" s="311"/>
      <c r="U21" s="14"/>
      <c r="W21" s="15"/>
      <c r="X21" s="6"/>
      <c r="Y21" s="13"/>
    </row>
    <row r="22" spans="1:248" ht="15.75">
      <c r="A22" s="155" t="s">
        <v>7</v>
      </c>
      <c r="B22" s="58" t="s">
        <v>2</v>
      </c>
      <c r="C22" s="156"/>
      <c r="D22" s="96">
        <f>D18+D20</f>
        <v>4</v>
      </c>
      <c r="E22" s="118">
        <f>E18+E20</f>
        <v>300000000</v>
      </c>
      <c r="F22" s="118">
        <f>F18+F20</f>
        <v>300000000</v>
      </c>
      <c r="G22" s="98">
        <v>0</v>
      </c>
      <c r="H22" s="98">
        <v>0</v>
      </c>
      <c r="I22" s="97">
        <f>SUM(I18:I21)</f>
        <v>0</v>
      </c>
      <c r="J22" s="92"/>
      <c r="K22" s="99"/>
      <c r="L22" s="158"/>
      <c r="M22" s="159"/>
      <c r="N22" s="160"/>
    </row>
    <row r="23" spans="1:248" ht="15.75">
      <c r="A23" s="155"/>
      <c r="B23" s="58" t="s">
        <v>1</v>
      </c>
      <c r="C23" s="157"/>
      <c r="D23" s="104">
        <f>E23/E22</f>
        <v>0.35431666666666667</v>
      </c>
      <c r="E23" s="119">
        <f>E19</f>
        <v>106295000</v>
      </c>
      <c r="F23" s="119">
        <f>F19</f>
        <v>106295000</v>
      </c>
      <c r="G23" s="92">
        <v>0</v>
      </c>
      <c r="H23" s="100">
        <v>0</v>
      </c>
      <c r="I23" s="94">
        <v>0</v>
      </c>
      <c r="J23" s="92"/>
      <c r="K23" s="99"/>
      <c r="L23" s="158"/>
      <c r="M23" s="159"/>
      <c r="N23" s="160"/>
    </row>
    <row r="24" spans="1:248" ht="15.75">
      <c r="A24" s="46"/>
      <c r="B24" s="47"/>
      <c r="C24" s="46"/>
      <c r="D24" s="46"/>
      <c r="E24" s="83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23.25">
      <c r="A25" s="55" t="s">
        <v>6</v>
      </c>
      <c r="B25" s="155" t="s">
        <v>5</v>
      </c>
      <c r="C25" s="161"/>
      <c r="D25" s="162"/>
      <c r="E25" s="163" t="s">
        <v>4</v>
      </c>
      <c r="F25" s="164"/>
      <c r="G25" s="164"/>
      <c r="H25" s="164"/>
      <c r="I25" s="56"/>
      <c r="J25" s="165" t="s">
        <v>3</v>
      </c>
      <c r="K25" s="166"/>
      <c r="L25" s="166"/>
      <c r="M25" s="166"/>
      <c r="N25" s="166"/>
    </row>
    <row r="26" spans="1:248" ht="21.75" customHeight="1">
      <c r="A26" s="123" t="s">
        <v>47</v>
      </c>
      <c r="B26" s="125" t="s">
        <v>33</v>
      </c>
      <c r="C26" s="126"/>
      <c r="D26" s="127"/>
      <c r="E26" s="131" t="s">
        <v>34</v>
      </c>
      <c r="F26" s="132"/>
      <c r="G26" s="133"/>
      <c r="H26" s="57" t="s">
        <v>2</v>
      </c>
      <c r="I26" s="101">
        <v>2</v>
      </c>
      <c r="J26" s="137" t="s">
        <v>82</v>
      </c>
      <c r="K26" s="138"/>
      <c r="L26" s="138"/>
      <c r="M26" s="138"/>
      <c r="N26" s="139"/>
    </row>
    <row r="27" spans="1:248" ht="23.25" customHeight="1">
      <c r="A27" s="124"/>
      <c r="B27" s="128"/>
      <c r="C27" s="129"/>
      <c r="D27" s="130"/>
      <c r="E27" s="134"/>
      <c r="F27" s="135"/>
      <c r="G27" s="136"/>
      <c r="H27" s="58" t="s">
        <v>1</v>
      </c>
      <c r="I27" s="81">
        <f>D23</f>
        <v>0.35431666666666667</v>
      </c>
      <c r="J27" s="140"/>
      <c r="K27" s="141"/>
      <c r="L27" s="141"/>
      <c r="M27" s="141"/>
      <c r="N27" s="142"/>
    </row>
    <row r="28" spans="1:248" ht="40.5" customHeight="1">
      <c r="A28" s="143" t="s">
        <v>0</v>
      </c>
      <c r="B28" s="144"/>
      <c r="C28" s="144"/>
      <c r="D28" s="144"/>
      <c r="E28" s="144"/>
      <c r="F28" s="144"/>
      <c r="G28" s="144"/>
      <c r="H28" s="144"/>
      <c r="I28" s="145"/>
      <c r="J28" s="149" t="s">
        <v>44</v>
      </c>
      <c r="K28" s="150"/>
      <c r="L28" s="150"/>
      <c r="M28" s="150"/>
      <c r="N28" s="151"/>
    </row>
    <row r="29" spans="1:248" ht="41.25" customHeight="1">
      <c r="A29" s="146"/>
      <c r="B29" s="147"/>
      <c r="C29" s="147"/>
      <c r="D29" s="147"/>
      <c r="E29" s="147"/>
      <c r="F29" s="147"/>
      <c r="G29" s="147"/>
      <c r="H29" s="147"/>
      <c r="I29" s="148"/>
      <c r="J29" s="152"/>
      <c r="K29" s="153"/>
      <c r="L29" s="153"/>
      <c r="M29" s="153"/>
      <c r="N29" s="154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3:50" ht="21.75" customHeight="1">
      <c r="J33" s="65"/>
      <c r="K33" s="65"/>
      <c r="L33" s="65"/>
      <c r="M33" s="65"/>
      <c r="N33" s="65"/>
    </row>
    <row r="34" spans="3:50" ht="27" customHeight="1">
      <c r="C34" s="102"/>
      <c r="J34" s="65"/>
      <c r="K34" s="65"/>
      <c r="L34" s="65"/>
      <c r="M34" s="65"/>
      <c r="N34" s="65"/>
    </row>
    <row r="35" spans="3:50" ht="23.25" customHeight="1">
      <c r="J35" s="65"/>
      <c r="K35" s="65"/>
      <c r="L35" s="65"/>
      <c r="M35" s="65"/>
      <c r="N35" s="65"/>
    </row>
    <row r="36" spans="3:50" ht="21.75" customHeight="1">
      <c r="J36" s="65"/>
      <c r="K36" s="65"/>
      <c r="L36" s="65"/>
      <c r="M36" s="65"/>
      <c r="N36" s="65"/>
    </row>
    <row r="37" spans="3:50" ht="21.75" customHeight="1">
      <c r="J37" s="65"/>
      <c r="K37" s="65"/>
      <c r="L37" s="65"/>
      <c r="M37" s="65"/>
      <c r="N37" s="65"/>
    </row>
    <row r="38" spans="3:50" ht="24.75" customHeight="1">
      <c r="J38" s="65"/>
      <c r="K38" s="65"/>
      <c r="L38" s="65"/>
      <c r="M38" s="65"/>
      <c r="N38" s="65"/>
    </row>
    <row r="39" spans="3:50" ht="24.75" customHeight="1">
      <c r="J39" s="65"/>
      <c r="K39" s="65"/>
      <c r="L39" s="65"/>
      <c r="M39" s="65"/>
      <c r="N39" s="65"/>
    </row>
    <row r="40" spans="3:50" ht="26.25" customHeight="1">
      <c r="J40" s="65"/>
      <c r="K40" s="65"/>
      <c r="L40" s="65"/>
      <c r="M40" s="65"/>
      <c r="N40" s="65"/>
    </row>
    <row r="41" spans="3:50" ht="26.25" customHeight="1">
      <c r="J41" s="65"/>
      <c r="K41" s="65"/>
      <c r="L41" s="65"/>
      <c r="M41" s="65"/>
      <c r="N41" s="65"/>
    </row>
    <row r="42" spans="3:50" ht="15" customHeight="1">
      <c r="J42" s="65"/>
      <c r="K42" s="65"/>
      <c r="L42" s="65"/>
      <c r="M42" s="65"/>
      <c r="N42" s="65"/>
    </row>
    <row r="43" spans="3:50" ht="15" customHeight="1">
      <c r="J43" s="65"/>
      <c r="K43" s="65"/>
      <c r="L43" s="65"/>
      <c r="M43" s="65"/>
      <c r="N43" s="65"/>
    </row>
    <row r="44" spans="3:50">
      <c r="J44" s="11"/>
      <c r="K44" s="11"/>
    </row>
    <row r="45" spans="3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3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3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3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1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R15:S15"/>
    <mergeCell ref="L16:L17"/>
    <mergeCell ref="Q9:U9"/>
    <mergeCell ref="B10:F10"/>
    <mergeCell ref="K10:M10"/>
    <mergeCell ref="B11:F11"/>
    <mergeCell ref="K11:M11"/>
    <mergeCell ref="R11:T11"/>
    <mergeCell ref="R12:T12"/>
    <mergeCell ref="B13:F13"/>
    <mergeCell ref="K13:M13"/>
    <mergeCell ref="A14:F14"/>
    <mergeCell ref="K14:M14"/>
    <mergeCell ref="R14:S14"/>
    <mergeCell ref="M16:M17"/>
    <mergeCell ref="N16:N17"/>
    <mergeCell ref="R16:S16"/>
    <mergeCell ref="R17:S17"/>
    <mergeCell ref="A18:A19"/>
    <mergeCell ref="C18:C19"/>
    <mergeCell ref="J18:J19"/>
    <mergeCell ref="K18:K19"/>
    <mergeCell ref="L18:L19"/>
    <mergeCell ref="F15:I16"/>
    <mergeCell ref="A15:A17"/>
    <mergeCell ref="B15:B17"/>
    <mergeCell ref="C15:C17"/>
    <mergeCell ref="D15:D17"/>
    <mergeCell ref="E15:E17"/>
    <mergeCell ref="J15:K16"/>
    <mergeCell ref="L15:N15"/>
    <mergeCell ref="A20:A21"/>
    <mergeCell ref="C20:C21"/>
    <mergeCell ref="J20:J21"/>
    <mergeCell ref="K20:K21"/>
    <mergeCell ref="L20:L21"/>
    <mergeCell ref="B25:D25"/>
    <mergeCell ref="E25:H25"/>
    <mergeCell ref="J25:N25"/>
    <mergeCell ref="N18:N19"/>
    <mergeCell ref="R18:S18"/>
    <mergeCell ref="M20:M21"/>
    <mergeCell ref="N20:N21"/>
    <mergeCell ref="M18:M19"/>
    <mergeCell ref="A22:A23"/>
    <mergeCell ref="C22:C23"/>
    <mergeCell ref="L22:L23"/>
    <mergeCell ref="M22:M23"/>
    <mergeCell ref="N22:N23"/>
    <mergeCell ref="A26:A27"/>
    <mergeCell ref="B26:D27"/>
    <mergeCell ref="E26:G27"/>
    <mergeCell ref="J26:N27"/>
    <mergeCell ref="A28:I29"/>
    <mergeCell ref="J28:N29"/>
  </mergeCells>
  <pageMargins left="0.70866141732283472" right="0.70866141732283472" top="0.74803149606299213" bottom="0.74803149606299213" header="0.31496062992125984" footer="0.31496062992125984"/>
  <pageSetup paperSize="119" scale="40" orientation="landscape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17409" r:id="rId4">
          <objectPr defaultSize="0" autoPict="0" r:id="rId5">
            <anchor moveWithCells="1" sizeWithCells="1">
              <from>
                <xdr:col>0</xdr:col>
                <xdr:colOff>209550</xdr:colOff>
                <xdr:row>1</xdr:row>
                <xdr:rowOff>114300</xdr:rowOff>
              </from>
              <to>
                <xdr:col>0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174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5" sqref="B5"/>
    </sheetView>
  </sheetViews>
  <sheetFormatPr baseColWidth="10" defaultRowHeight="15"/>
  <cols>
    <col min="1" max="1" width="13.7109375" customWidth="1"/>
    <col min="2" max="2" width="102.85546875" customWidth="1"/>
    <col min="3" max="3" width="26.7109375" customWidth="1"/>
  </cols>
  <sheetData>
    <row r="1" spans="1:3" ht="20.25" customHeight="1">
      <c r="A1" s="223" t="s">
        <v>40</v>
      </c>
      <c r="B1" s="224"/>
      <c r="C1" s="225"/>
    </row>
    <row r="2" spans="1:3" ht="20.25">
      <c r="A2" s="60" t="s">
        <v>21</v>
      </c>
      <c r="B2" s="60" t="s">
        <v>20</v>
      </c>
      <c r="C2" s="60" t="s">
        <v>19</v>
      </c>
    </row>
    <row r="3" spans="1:3" ht="60">
      <c r="A3" s="107">
        <v>771</v>
      </c>
      <c r="B3" s="108" t="s">
        <v>110</v>
      </c>
      <c r="C3" s="109">
        <v>25200000</v>
      </c>
    </row>
    <row r="4" spans="1:3" ht="60">
      <c r="A4" s="107">
        <v>786</v>
      </c>
      <c r="B4" s="108" t="s">
        <v>110</v>
      </c>
      <c r="C4" s="110">
        <v>25200000</v>
      </c>
    </row>
    <row r="5" spans="1:3" ht="60">
      <c r="A5" s="107">
        <v>1509</v>
      </c>
      <c r="B5" s="108" t="s">
        <v>108</v>
      </c>
      <c r="C5" s="120">
        <v>44450000</v>
      </c>
    </row>
    <row r="6" spans="1:3" ht="45">
      <c r="A6" s="107">
        <v>1777</v>
      </c>
      <c r="B6" s="108" t="s">
        <v>109</v>
      </c>
      <c r="C6" s="120">
        <v>11445000</v>
      </c>
    </row>
    <row r="7" spans="1:3">
      <c r="A7" s="107"/>
      <c r="B7" s="108"/>
      <c r="C7" s="110"/>
    </row>
    <row r="8" spans="1:3">
      <c r="A8" s="107"/>
      <c r="B8" s="108"/>
      <c r="C8" s="110"/>
    </row>
    <row r="9" spans="1:3" ht="15.75">
      <c r="A9" s="247" t="s">
        <v>96</v>
      </c>
      <c r="B9" s="247"/>
      <c r="C9" s="111">
        <f>SUM(C3:C8)</f>
        <v>106295000</v>
      </c>
    </row>
  </sheetData>
  <mergeCells count="2">
    <mergeCell ref="A1:C1"/>
    <mergeCell ref="A9:B9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view="pageBreakPreview" topLeftCell="A9" zoomScale="60" zoomScaleNormal="60" workbookViewId="0">
      <selection activeCell="N20" sqref="N20:N21"/>
    </sheetView>
  </sheetViews>
  <sheetFormatPr baseColWidth="10" defaultColWidth="12.5703125" defaultRowHeight="15"/>
  <cols>
    <col min="1" max="1" width="68.140625" style="1" customWidth="1"/>
    <col min="2" max="2" width="10.28515625" style="29" customWidth="1"/>
    <col min="3" max="3" width="41.42578125" style="1" customWidth="1"/>
    <col min="4" max="4" width="19.42578125" style="1" customWidth="1"/>
    <col min="5" max="5" width="24.140625" style="1" customWidth="1"/>
    <col min="6" max="6" width="29.140625" style="1" customWidth="1"/>
    <col min="7" max="7" width="8" style="3" customWidth="1"/>
    <col min="8" max="8" width="15.85546875" style="1" bestFit="1" customWidth="1"/>
    <col min="9" max="9" width="20.140625" style="29" customWidth="1"/>
    <col min="10" max="10" width="15.5703125" style="2" customWidth="1"/>
    <col min="11" max="11" width="20.7109375" style="2" customWidth="1"/>
    <col min="12" max="12" width="13.42578125" style="1" customWidth="1"/>
    <col min="13" max="13" width="16.85546875" style="1" customWidth="1"/>
    <col min="14" max="14" width="15" style="1" customWidth="1"/>
    <col min="15" max="15" width="9.285156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21" customHeight="1"/>
    <row r="2" spans="1:248" s="17" customFormat="1" ht="20.25" customHeight="1">
      <c r="A2" s="229"/>
      <c r="B2" s="232" t="s">
        <v>38</v>
      </c>
      <c r="C2" s="233"/>
      <c r="D2" s="233"/>
      <c r="E2" s="233"/>
      <c r="F2" s="233"/>
      <c r="G2" s="233"/>
      <c r="H2" s="234"/>
      <c r="I2" s="238" t="s">
        <v>55</v>
      </c>
      <c r="J2" s="239"/>
      <c r="K2" s="239"/>
      <c r="L2" s="240"/>
      <c r="M2" s="241"/>
      <c r="N2" s="242"/>
      <c r="O2" s="26"/>
    </row>
    <row r="3" spans="1:248" s="17" customFormat="1" ht="21" customHeight="1">
      <c r="A3" s="230"/>
      <c r="B3" s="235"/>
      <c r="C3" s="236"/>
      <c r="D3" s="236"/>
      <c r="E3" s="236"/>
      <c r="F3" s="236"/>
      <c r="G3" s="236"/>
      <c r="H3" s="237"/>
      <c r="I3" s="238" t="s">
        <v>54</v>
      </c>
      <c r="J3" s="239"/>
      <c r="K3" s="239"/>
      <c r="L3" s="240"/>
      <c r="M3" s="243"/>
      <c r="N3" s="244"/>
      <c r="O3" s="26"/>
    </row>
    <row r="4" spans="1:248" s="17" customFormat="1" ht="21.75" customHeight="1">
      <c r="A4" s="230"/>
      <c r="B4" s="232" t="s">
        <v>39</v>
      </c>
      <c r="C4" s="233"/>
      <c r="D4" s="233"/>
      <c r="E4" s="233"/>
      <c r="F4" s="233"/>
      <c r="G4" s="233"/>
      <c r="H4" s="234"/>
      <c r="I4" s="238" t="s">
        <v>23</v>
      </c>
      <c r="J4" s="239"/>
      <c r="K4" s="239"/>
      <c r="L4" s="240"/>
      <c r="M4" s="243"/>
      <c r="N4" s="244"/>
      <c r="O4" s="26"/>
    </row>
    <row r="5" spans="1:248" s="17" customFormat="1" ht="21" customHeight="1">
      <c r="A5" s="231"/>
      <c r="B5" s="235"/>
      <c r="C5" s="236"/>
      <c r="D5" s="236"/>
      <c r="E5" s="236"/>
      <c r="F5" s="236"/>
      <c r="G5" s="236"/>
      <c r="H5" s="237"/>
      <c r="I5" s="238" t="s">
        <v>53</v>
      </c>
      <c r="J5" s="239"/>
      <c r="K5" s="239"/>
      <c r="L5" s="240"/>
      <c r="M5" s="245"/>
      <c r="N5" s="246"/>
      <c r="O5" s="26"/>
    </row>
    <row r="6" spans="1:248" s="17" customFormat="1" ht="17.25" customHeigh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6"/>
    </row>
    <row r="7" spans="1:248" s="17" customFormat="1" ht="27.75" customHeight="1">
      <c r="A7" s="209" t="s">
        <v>74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1"/>
      <c r="O7" s="26"/>
    </row>
    <row r="8" spans="1:248" s="17" customFormat="1" ht="30" customHeight="1">
      <c r="A8" s="66" t="s">
        <v>97</v>
      </c>
      <c r="B8" s="248" t="s">
        <v>104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</row>
    <row r="9" spans="1:248" s="17" customFormat="1" ht="20.25" customHeight="1">
      <c r="A9" s="30" t="s">
        <v>37</v>
      </c>
      <c r="B9" s="187" t="s">
        <v>24</v>
      </c>
      <c r="C9" s="188"/>
      <c r="D9" s="188"/>
      <c r="E9" s="188"/>
      <c r="F9" s="189"/>
      <c r="G9" s="250" t="s">
        <v>52</v>
      </c>
      <c r="H9" s="251"/>
      <c r="I9" s="252"/>
      <c r="J9" s="223" t="s">
        <v>40</v>
      </c>
      <c r="K9" s="224"/>
      <c r="L9" s="224"/>
      <c r="M9" s="224"/>
      <c r="N9" s="225"/>
      <c r="O9" s="24"/>
      <c r="Q9" s="186"/>
      <c r="R9" s="186"/>
      <c r="S9" s="186"/>
      <c r="T9" s="186"/>
      <c r="U9" s="186"/>
    </row>
    <row r="10" spans="1:248" s="17" customFormat="1" ht="20.25">
      <c r="A10" s="31" t="s">
        <v>22</v>
      </c>
      <c r="B10" s="187" t="s">
        <v>31</v>
      </c>
      <c r="C10" s="188"/>
      <c r="D10" s="188"/>
      <c r="E10" s="188"/>
      <c r="F10" s="189"/>
      <c r="G10" s="253"/>
      <c r="H10" s="254"/>
      <c r="I10" s="255"/>
      <c r="J10" s="60" t="s">
        <v>21</v>
      </c>
      <c r="K10" s="190" t="s">
        <v>20</v>
      </c>
      <c r="L10" s="190"/>
      <c r="M10" s="190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39" customHeight="1">
      <c r="A11" s="32" t="s">
        <v>18</v>
      </c>
      <c r="B11" s="191" t="s">
        <v>29</v>
      </c>
      <c r="C11" s="192"/>
      <c r="D11" s="192"/>
      <c r="E11" s="192"/>
      <c r="F11" s="193"/>
      <c r="G11" s="253"/>
      <c r="H11" s="254"/>
      <c r="I11" s="255"/>
      <c r="J11" s="112" t="s">
        <v>98</v>
      </c>
      <c r="K11" s="259" t="s">
        <v>99</v>
      </c>
      <c r="L11" s="260"/>
      <c r="M11" s="261"/>
      <c r="N11" s="80" t="s">
        <v>100</v>
      </c>
      <c r="O11" s="24"/>
      <c r="Q11" s="73"/>
      <c r="R11" s="197"/>
      <c r="S11" s="197"/>
      <c r="T11" s="197"/>
      <c r="U11" s="73"/>
      <c r="W11" s="72"/>
      <c r="X11" s="72"/>
    </row>
    <row r="12" spans="1:248" s="17" customFormat="1" ht="36.75" customHeight="1">
      <c r="A12" s="32" t="s">
        <v>17</v>
      </c>
      <c r="B12" s="226" t="s">
        <v>43</v>
      </c>
      <c r="C12" s="227"/>
      <c r="D12" s="227"/>
      <c r="E12" s="227"/>
      <c r="F12" s="228"/>
      <c r="G12" s="253"/>
      <c r="H12" s="254"/>
      <c r="I12" s="255"/>
      <c r="J12" s="112" t="s">
        <v>101</v>
      </c>
      <c r="K12" s="259" t="s">
        <v>99</v>
      </c>
      <c r="L12" s="260"/>
      <c r="M12" s="261"/>
      <c r="N12" s="75" t="s">
        <v>102</v>
      </c>
      <c r="O12" s="24"/>
      <c r="Q12" s="25"/>
      <c r="R12" s="198"/>
      <c r="S12" s="198"/>
      <c r="T12" s="198"/>
      <c r="U12" s="22"/>
      <c r="W12" s="20"/>
      <c r="X12" s="19"/>
      <c r="Y12" s="18"/>
    </row>
    <row r="13" spans="1:248" s="17" customFormat="1" ht="26.25" customHeight="1">
      <c r="A13" s="31" t="s">
        <v>59</v>
      </c>
      <c r="B13" s="262">
        <v>2020730010024</v>
      </c>
      <c r="C13" s="263"/>
      <c r="D13" s="263"/>
      <c r="E13" s="263"/>
      <c r="F13" s="264"/>
      <c r="G13" s="253"/>
      <c r="H13" s="254"/>
      <c r="I13" s="255"/>
      <c r="J13" s="78"/>
      <c r="K13" s="265"/>
      <c r="L13" s="266"/>
      <c r="M13" s="267"/>
      <c r="N13" s="76"/>
      <c r="O13" s="24"/>
      <c r="Q13" s="25"/>
      <c r="R13" s="198"/>
      <c r="S13" s="198"/>
      <c r="T13" s="198"/>
      <c r="U13" s="22"/>
      <c r="W13" s="20"/>
      <c r="X13" s="19"/>
      <c r="Y13" s="18"/>
    </row>
    <row r="14" spans="1:248" s="17" customFormat="1" ht="59.25" customHeight="1">
      <c r="A14" s="268" t="s">
        <v>103</v>
      </c>
      <c r="B14" s="268"/>
      <c r="C14" s="268"/>
      <c r="D14" s="268"/>
      <c r="E14" s="268"/>
      <c r="F14" s="268"/>
      <c r="G14" s="256"/>
      <c r="H14" s="257"/>
      <c r="I14" s="258"/>
      <c r="J14" s="78"/>
      <c r="K14" s="265"/>
      <c r="L14" s="266"/>
      <c r="M14" s="267"/>
      <c r="N14" s="79"/>
      <c r="O14" s="24"/>
      <c r="Q14" s="23"/>
      <c r="R14" s="198"/>
      <c r="S14" s="198"/>
      <c r="T14" s="27"/>
      <c r="U14" s="22"/>
      <c r="V14" s="21"/>
      <c r="W14" s="20"/>
      <c r="X14" s="19"/>
      <c r="Y14" s="18"/>
    </row>
    <row r="15" spans="1:248" ht="21" customHeight="1">
      <c r="A15" s="177" t="s">
        <v>16</v>
      </c>
      <c r="B15" s="184" t="s">
        <v>25</v>
      </c>
      <c r="C15" s="185" t="s">
        <v>15</v>
      </c>
      <c r="D15" s="185" t="s">
        <v>14</v>
      </c>
      <c r="E15" s="185" t="s">
        <v>63</v>
      </c>
      <c r="F15" s="178" t="s">
        <v>58</v>
      </c>
      <c r="G15" s="179"/>
      <c r="H15" s="179"/>
      <c r="I15" s="180"/>
      <c r="J15" s="185" t="s">
        <v>13</v>
      </c>
      <c r="K15" s="185"/>
      <c r="L15" s="155" t="s">
        <v>41</v>
      </c>
      <c r="M15" s="161"/>
      <c r="N15" s="162"/>
      <c r="O15" s="3"/>
      <c r="P15" s="3"/>
      <c r="Q15" s="10"/>
      <c r="R15" s="168"/>
      <c r="S15" s="168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7"/>
      <c r="B16" s="185"/>
      <c r="C16" s="185"/>
      <c r="D16" s="185"/>
      <c r="E16" s="185"/>
      <c r="F16" s="181"/>
      <c r="G16" s="182"/>
      <c r="H16" s="182"/>
      <c r="I16" s="183"/>
      <c r="J16" s="185"/>
      <c r="K16" s="185"/>
      <c r="L16" s="185" t="s">
        <v>56</v>
      </c>
      <c r="M16" s="185" t="s">
        <v>49</v>
      </c>
      <c r="N16" s="177" t="s">
        <v>12</v>
      </c>
      <c r="O16" s="3"/>
      <c r="P16" s="3"/>
      <c r="Q16" s="8"/>
      <c r="R16" s="168"/>
      <c r="S16" s="168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5.5" customHeight="1">
      <c r="A17" s="177"/>
      <c r="B17" s="185"/>
      <c r="C17" s="185"/>
      <c r="D17" s="185"/>
      <c r="E17" s="185"/>
      <c r="F17" s="58" t="s">
        <v>11</v>
      </c>
      <c r="G17" s="58" t="s">
        <v>10</v>
      </c>
      <c r="H17" s="58" t="s">
        <v>57</v>
      </c>
      <c r="I17" s="40" t="s">
        <v>9</v>
      </c>
      <c r="J17" s="58" t="s">
        <v>8</v>
      </c>
      <c r="K17" s="59" t="s">
        <v>48</v>
      </c>
      <c r="L17" s="185"/>
      <c r="M17" s="185"/>
      <c r="N17" s="177"/>
      <c r="O17" s="3"/>
      <c r="P17" s="3"/>
      <c r="Q17" s="5"/>
      <c r="R17" s="168"/>
      <c r="S17" s="168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56.25" customHeight="1">
      <c r="A18" s="170" t="s">
        <v>92</v>
      </c>
      <c r="B18" s="58" t="s">
        <v>2</v>
      </c>
      <c r="C18" s="275" t="s">
        <v>93</v>
      </c>
      <c r="D18" s="68">
        <v>2</v>
      </c>
      <c r="E18" s="84">
        <v>315000000</v>
      </c>
      <c r="F18" s="85">
        <f>E18</f>
        <v>315000000</v>
      </c>
      <c r="G18" s="42">
        <v>0</v>
      </c>
      <c r="H18" s="61">
        <v>0</v>
      </c>
      <c r="I18" s="43">
        <v>0</v>
      </c>
      <c r="J18" s="172">
        <v>44927</v>
      </c>
      <c r="K18" s="174">
        <v>45291</v>
      </c>
      <c r="L18" s="277">
        <f>+D19/D18</f>
        <v>0.5</v>
      </c>
      <c r="M18" s="269">
        <f t="shared" ref="M18" si="0">E19/E18</f>
        <v>4.7619047619047616E-2</v>
      </c>
      <c r="N18" s="273">
        <f>+L18*L18/M18</f>
        <v>5.25</v>
      </c>
      <c r="U18" s="14"/>
      <c r="W18" s="15"/>
      <c r="X18" s="6"/>
      <c r="Y18" s="13"/>
    </row>
    <row r="19" spans="1:248" ht="27" customHeight="1">
      <c r="A19" s="171"/>
      <c r="B19" s="58" t="s">
        <v>1</v>
      </c>
      <c r="C19" s="276"/>
      <c r="D19" s="41">
        <v>1</v>
      </c>
      <c r="E19" s="84">
        <v>15000000</v>
      </c>
      <c r="F19" s="85">
        <f>E19</f>
        <v>15000000</v>
      </c>
      <c r="G19" s="42">
        <v>0</v>
      </c>
      <c r="H19" s="61">
        <v>0</v>
      </c>
      <c r="I19" s="43">
        <v>0</v>
      </c>
      <c r="J19" s="173"/>
      <c r="K19" s="175"/>
      <c r="L19" s="278"/>
      <c r="M19" s="270"/>
      <c r="N19" s="274"/>
      <c r="U19" s="14"/>
      <c r="W19" s="15"/>
      <c r="X19" s="6"/>
      <c r="Y19" s="13"/>
    </row>
    <row r="20" spans="1:248" ht="50.25" customHeight="1">
      <c r="A20" s="170" t="s">
        <v>94</v>
      </c>
      <c r="B20" s="58" t="s">
        <v>2</v>
      </c>
      <c r="C20" s="275" t="s">
        <v>95</v>
      </c>
      <c r="D20" s="68">
        <v>1</v>
      </c>
      <c r="E20" s="84">
        <v>115000000</v>
      </c>
      <c r="F20" s="85">
        <f>E20</f>
        <v>115000000</v>
      </c>
      <c r="G20" s="42">
        <v>0</v>
      </c>
      <c r="H20" s="61">
        <v>0</v>
      </c>
      <c r="I20" s="43">
        <v>0</v>
      </c>
      <c r="J20" s="172">
        <v>44927</v>
      </c>
      <c r="K20" s="174">
        <v>45291</v>
      </c>
      <c r="L20" s="277" t="s">
        <v>80</v>
      </c>
      <c r="M20" s="269">
        <f t="shared" ref="M20" si="1">E21/E20</f>
        <v>0</v>
      </c>
      <c r="N20" s="273" t="s">
        <v>80</v>
      </c>
      <c r="U20" s="14"/>
      <c r="W20" s="15"/>
      <c r="X20" s="6"/>
      <c r="Y20" s="13"/>
    </row>
    <row r="21" spans="1:248" ht="36" customHeight="1">
      <c r="A21" s="171"/>
      <c r="B21" s="58" t="s">
        <v>1</v>
      </c>
      <c r="C21" s="276"/>
      <c r="D21" s="41">
        <v>0</v>
      </c>
      <c r="E21" s="84">
        <f t="shared" ref="E21" si="2">F21</f>
        <v>0</v>
      </c>
      <c r="F21" s="85">
        <v>0</v>
      </c>
      <c r="G21" s="42">
        <v>0</v>
      </c>
      <c r="H21" s="61">
        <v>0</v>
      </c>
      <c r="I21" s="43">
        <v>0</v>
      </c>
      <c r="J21" s="173"/>
      <c r="K21" s="175"/>
      <c r="L21" s="278"/>
      <c r="M21" s="270"/>
      <c r="N21" s="274"/>
      <c r="U21" s="14"/>
      <c r="W21" s="15"/>
      <c r="X21" s="6"/>
      <c r="Y21" s="13"/>
    </row>
    <row r="22" spans="1:248" ht="24.75" customHeight="1">
      <c r="A22" s="155" t="s">
        <v>7</v>
      </c>
      <c r="B22" s="58" t="s">
        <v>2</v>
      </c>
      <c r="C22" s="156"/>
      <c r="D22" s="106">
        <f>D18+D20</f>
        <v>3</v>
      </c>
      <c r="E22" s="86">
        <f>E18+E20</f>
        <v>430000000</v>
      </c>
      <c r="F22" s="86">
        <f>E22</f>
        <v>430000000</v>
      </c>
      <c r="G22" s="63"/>
      <c r="H22" s="63"/>
      <c r="I22" s="45"/>
      <c r="J22" s="42"/>
      <c r="K22" s="44"/>
      <c r="L22" s="279"/>
      <c r="M22" s="280"/>
      <c r="N22" s="160"/>
    </row>
    <row r="23" spans="1:248" ht="25.5" customHeight="1">
      <c r="A23" s="155"/>
      <c r="B23" s="58" t="s">
        <v>1</v>
      </c>
      <c r="C23" s="157"/>
      <c r="D23" s="113">
        <f>E23/E22</f>
        <v>3.4883720930232558E-2</v>
      </c>
      <c r="E23" s="103">
        <f>E19+E21</f>
        <v>15000000</v>
      </c>
      <c r="F23" s="103">
        <f>F19+F21</f>
        <v>15000000</v>
      </c>
      <c r="G23" s="42"/>
      <c r="H23" s="62"/>
      <c r="I23" s="43"/>
      <c r="J23" s="42"/>
      <c r="K23" s="44"/>
      <c r="L23" s="279"/>
      <c r="M23" s="280"/>
      <c r="N23" s="160"/>
    </row>
    <row r="24" spans="1:248" ht="12.75" customHeight="1">
      <c r="A24" s="46"/>
      <c r="B24" s="47"/>
      <c r="C24" s="46"/>
      <c r="D24" s="46"/>
      <c r="E24" s="48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40.5" customHeight="1">
      <c r="A25" s="55" t="s">
        <v>6</v>
      </c>
      <c r="B25" s="155" t="s">
        <v>5</v>
      </c>
      <c r="C25" s="161"/>
      <c r="D25" s="162"/>
      <c r="E25" s="271" t="s">
        <v>4</v>
      </c>
      <c r="F25" s="272"/>
      <c r="G25" s="272"/>
      <c r="H25" s="272"/>
      <c r="I25" s="56"/>
      <c r="J25" s="165" t="s">
        <v>3</v>
      </c>
      <c r="K25" s="166"/>
      <c r="L25" s="166"/>
      <c r="M25" s="166"/>
      <c r="N25" s="166"/>
    </row>
    <row r="26" spans="1:248" ht="27.75" customHeight="1">
      <c r="A26" s="123" t="s">
        <v>42</v>
      </c>
      <c r="B26" s="281" t="s">
        <v>35</v>
      </c>
      <c r="C26" s="282"/>
      <c r="D26" s="283"/>
      <c r="E26" s="284" t="s">
        <v>36</v>
      </c>
      <c r="F26" s="285"/>
      <c r="G26" s="286"/>
      <c r="H26" s="57" t="s">
        <v>2</v>
      </c>
      <c r="I26" s="70">
        <v>1</v>
      </c>
      <c r="J26" s="287" t="s">
        <v>82</v>
      </c>
      <c r="K26" s="287"/>
      <c r="L26" s="287"/>
      <c r="M26" s="287"/>
      <c r="N26" s="287"/>
    </row>
    <row r="27" spans="1:248" ht="30" customHeight="1">
      <c r="A27" s="124"/>
      <c r="B27" s="128"/>
      <c r="C27" s="129"/>
      <c r="D27" s="130"/>
      <c r="E27" s="134"/>
      <c r="F27" s="135"/>
      <c r="G27" s="136"/>
      <c r="H27" s="58" t="s">
        <v>1</v>
      </c>
      <c r="I27" s="114">
        <f>D23</f>
        <v>3.4883720930232558E-2</v>
      </c>
      <c r="J27" s="287"/>
      <c r="K27" s="287"/>
      <c r="L27" s="287"/>
      <c r="M27" s="287"/>
      <c r="N27" s="287"/>
    </row>
    <row r="28" spans="1:248" ht="27" customHeight="1">
      <c r="A28" s="143" t="s">
        <v>81</v>
      </c>
      <c r="B28" s="144"/>
      <c r="C28" s="144"/>
      <c r="D28" s="144"/>
      <c r="E28" s="144"/>
      <c r="F28" s="144"/>
      <c r="G28" s="144"/>
      <c r="H28" s="144"/>
      <c r="I28" s="145"/>
      <c r="J28" s="149" t="s">
        <v>44</v>
      </c>
      <c r="K28" s="150"/>
      <c r="L28" s="150"/>
      <c r="M28" s="150"/>
      <c r="N28" s="151"/>
    </row>
    <row r="29" spans="1:248" ht="27" customHeight="1">
      <c r="A29" s="146"/>
      <c r="B29" s="147"/>
      <c r="C29" s="147"/>
      <c r="D29" s="147"/>
      <c r="E29" s="147"/>
      <c r="F29" s="147"/>
      <c r="G29" s="147"/>
      <c r="H29" s="147"/>
      <c r="I29" s="148"/>
      <c r="J29" s="152"/>
      <c r="K29" s="153"/>
      <c r="L29" s="153"/>
      <c r="M29" s="153"/>
      <c r="N29" s="154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10:50" ht="21.75" customHeight="1">
      <c r="J33" s="65"/>
      <c r="K33" s="65"/>
      <c r="L33" s="65"/>
      <c r="M33" s="65"/>
      <c r="N33" s="65"/>
    </row>
    <row r="34" spans="10:50" ht="27" customHeight="1">
      <c r="J34" s="65"/>
      <c r="K34" s="65"/>
      <c r="L34" s="65"/>
      <c r="M34" s="65"/>
      <c r="N34" s="65"/>
    </row>
    <row r="35" spans="10:50" ht="23.25" customHeight="1">
      <c r="J35" s="65"/>
      <c r="K35" s="65"/>
      <c r="L35" s="65"/>
      <c r="M35" s="65"/>
      <c r="N35" s="65"/>
    </row>
    <row r="36" spans="10:50" ht="21.75" customHeight="1">
      <c r="J36" s="65"/>
      <c r="K36" s="65"/>
      <c r="L36" s="65"/>
      <c r="M36" s="65"/>
      <c r="N36" s="65"/>
    </row>
    <row r="37" spans="10:50" ht="21.75" customHeight="1">
      <c r="J37" s="65"/>
      <c r="K37" s="65"/>
      <c r="L37" s="65"/>
      <c r="M37" s="65"/>
      <c r="N37" s="65"/>
    </row>
    <row r="38" spans="10:50" ht="24.75" customHeight="1">
      <c r="J38" s="65"/>
      <c r="K38" s="65"/>
      <c r="L38" s="65"/>
      <c r="M38" s="65"/>
      <c r="N38" s="65"/>
    </row>
    <row r="39" spans="10:50" ht="24.75" customHeight="1">
      <c r="J39" s="65"/>
      <c r="K39" s="65"/>
      <c r="L39" s="65"/>
      <c r="M39" s="65"/>
      <c r="N39" s="65"/>
    </row>
    <row r="40" spans="10:50" ht="26.25" customHeight="1">
      <c r="J40" s="65"/>
      <c r="K40" s="65"/>
      <c r="L40" s="65"/>
      <c r="M40" s="65"/>
      <c r="N40" s="65"/>
    </row>
    <row r="41" spans="10:50" ht="26.25" customHeight="1">
      <c r="J41" s="65"/>
      <c r="K41" s="65"/>
      <c r="L41" s="65"/>
      <c r="M41" s="65"/>
      <c r="N41" s="65"/>
    </row>
    <row r="42" spans="10:50" ht="15" customHeight="1">
      <c r="J42" s="65"/>
      <c r="K42" s="65"/>
      <c r="L42" s="65"/>
      <c r="M42" s="65"/>
      <c r="N42" s="65"/>
    </row>
    <row r="43" spans="10:50" ht="15" customHeight="1">
      <c r="J43" s="65"/>
      <c r="K43" s="65"/>
      <c r="L43" s="65"/>
      <c r="M43" s="65"/>
      <c r="N43" s="65"/>
    </row>
    <row r="44" spans="10:50">
      <c r="J44" s="11"/>
      <c r="K44" s="11"/>
    </row>
    <row r="45" spans="10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0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0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0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1">
    <mergeCell ref="A26:A27"/>
    <mergeCell ref="B26:D27"/>
    <mergeCell ref="E26:G27"/>
    <mergeCell ref="J26:N27"/>
    <mergeCell ref="A28:I29"/>
    <mergeCell ref="J28:N29"/>
    <mergeCell ref="A22:A23"/>
    <mergeCell ref="C22:C23"/>
    <mergeCell ref="L22:L23"/>
    <mergeCell ref="M22:M23"/>
    <mergeCell ref="N22:N23"/>
    <mergeCell ref="B25:D25"/>
    <mergeCell ref="E25:H25"/>
    <mergeCell ref="J25:N25"/>
    <mergeCell ref="N18:N19"/>
    <mergeCell ref="A20:A21"/>
    <mergeCell ref="C20:C21"/>
    <mergeCell ref="J20:J21"/>
    <mergeCell ref="K20:K21"/>
    <mergeCell ref="L20:L21"/>
    <mergeCell ref="M20:M21"/>
    <mergeCell ref="N20:N21"/>
    <mergeCell ref="A18:A19"/>
    <mergeCell ref="C18:C19"/>
    <mergeCell ref="J18:J19"/>
    <mergeCell ref="K18:K19"/>
    <mergeCell ref="L18:L19"/>
    <mergeCell ref="M18:M19"/>
    <mergeCell ref="J15:K16"/>
    <mergeCell ref="L15:N15"/>
    <mergeCell ref="R15:S15"/>
    <mergeCell ref="L16:L17"/>
    <mergeCell ref="M16:M17"/>
    <mergeCell ref="N16:N17"/>
    <mergeCell ref="R16:S16"/>
    <mergeCell ref="R17:S17"/>
    <mergeCell ref="F15:I16"/>
    <mergeCell ref="R12:T12"/>
    <mergeCell ref="B13:F13"/>
    <mergeCell ref="K13:M13"/>
    <mergeCell ref="R13:T13"/>
    <mergeCell ref="A14:F14"/>
    <mergeCell ref="K14:M14"/>
    <mergeCell ref="R14:S14"/>
    <mergeCell ref="A15:A17"/>
    <mergeCell ref="B15:B17"/>
    <mergeCell ref="C15:C17"/>
    <mergeCell ref="D15:D17"/>
    <mergeCell ref="E15:E17"/>
    <mergeCell ref="Q9:U9"/>
    <mergeCell ref="B10:F10"/>
    <mergeCell ref="K10:M10"/>
    <mergeCell ref="B11:F11"/>
    <mergeCell ref="K11:M11"/>
    <mergeCell ref="R11:T11"/>
    <mergeCell ref="A6:N6"/>
    <mergeCell ref="A7:N7"/>
    <mergeCell ref="B8:N8"/>
    <mergeCell ref="B9:F9"/>
    <mergeCell ref="G9:I14"/>
    <mergeCell ref="J9:N9"/>
    <mergeCell ref="B12:F12"/>
    <mergeCell ref="K12:M12"/>
    <mergeCell ref="A2:A5"/>
    <mergeCell ref="B2:H3"/>
    <mergeCell ref="I2:L2"/>
    <mergeCell ref="M2:N5"/>
    <mergeCell ref="I3:L3"/>
    <mergeCell ref="B4:H5"/>
    <mergeCell ref="I4:L4"/>
    <mergeCell ref="I5:L5"/>
  </mergeCells>
  <pageMargins left="0.7" right="0.7" top="0.75" bottom="0.75" header="0.3" footer="0.3"/>
  <pageSetup paperSize="119" scale="44" orientation="landscape" r:id="rId1"/>
  <drawing r:id="rId2"/>
  <legacyDrawing r:id="rId3"/>
  <oleObjects>
    <mc:AlternateContent xmlns:mc="http://schemas.openxmlformats.org/markup-compatibility/2006">
      <mc:Choice Requires="x14">
        <oleObject shapeId="13313" r:id="rId4">
          <objectPr defaultSize="0" autoPict="0" r:id="rId5">
            <anchor moveWithCells="1" sizeWithCells="1">
              <from>
                <xdr:col>0</xdr:col>
                <xdr:colOff>257175</xdr:colOff>
                <xdr:row>1</xdr:row>
                <xdr:rowOff>190500</xdr:rowOff>
              </from>
              <to>
                <xdr:col>0</xdr:col>
                <xdr:colOff>3743325</xdr:colOff>
                <xdr:row>5</xdr:row>
                <xdr:rowOff>0</xdr:rowOff>
              </to>
            </anchor>
          </objectPr>
        </oleObject>
      </mc:Choice>
      <mc:Fallback>
        <oleObject shapeId="133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N77"/>
  <sheetViews>
    <sheetView topLeftCell="A10" zoomScale="60" zoomScaleNormal="60" workbookViewId="0">
      <selection activeCell="E20" sqref="E20"/>
    </sheetView>
  </sheetViews>
  <sheetFormatPr baseColWidth="10" defaultColWidth="12.5703125" defaultRowHeight="15"/>
  <cols>
    <col min="1" max="1" width="74.28515625" style="1" customWidth="1"/>
    <col min="2" max="2" width="10.28515625" style="29" customWidth="1"/>
    <col min="3" max="3" width="46.7109375" style="1" customWidth="1"/>
    <col min="4" max="4" width="12.28515625" style="1" customWidth="1"/>
    <col min="5" max="5" width="22.85546875" style="1" customWidth="1"/>
    <col min="6" max="6" width="24.28515625" style="1" customWidth="1"/>
    <col min="7" max="7" width="8" style="3" customWidth="1"/>
    <col min="8" max="8" width="15.85546875" style="1" bestFit="1" customWidth="1"/>
    <col min="9" max="9" width="23" style="29" customWidth="1"/>
    <col min="10" max="10" width="14.42578125" style="2" bestFit="1" customWidth="1"/>
    <col min="11" max="11" width="22.42578125" style="2" bestFit="1" customWidth="1"/>
    <col min="12" max="12" width="12.7109375" style="1" customWidth="1"/>
    <col min="13" max="13" width="17.5703125" style="1" bestFit="1" customWidth="1"/>
    <col min="14" max="14" width="18.42578125" style="1" customWidth="1"/>
    <col min="15" max="15" width="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2" spans="1:248" s="17" customFormat="1" ht="37.5" customHeight="1">
      <c r="A2" s="229"/>
      <c r="B2" s="232" t="s">
        <v>38</v>
      </c>
      <c r="C2" s="233"/>
      <c r="D2" s="233"/>
      <c r="E2" s="233"/>
      <c r="F2" s="233"/>
      <c r="G2" s="233"/>
      <c r="H2" s="234"/>
      <c r="I2" s="238" t="s">
        <v>55</v>
      </c>
      <c r="J2" s="239"/>
      <c r="K2" s="239"/>
      <c r="L2" s="240"/>
      <c r="M2" s="241"/>
      <c r="N2" s="242"/>
      <c r="O2" s="26"/>
    </row>
    <row r="3" spans="1:248" s="17" customFormat="1" ht="37.5" customHeight="1">
      <c r="A3" s="230"/>
      <c r="B3" s="235"/>
      <c r="C3" s="236"/>
      <c r="D3" s="236"/>
      <c r="E3" s="236"/>
      <c r="F3" s="236"/>
      <c r="G3" s="236"/>
      <c r="H3" s="237"/>
      <c r="I3" s="238" t="s">
        <v>54</v>
      </c>
      <c r="J3" s="239"/>
      <c r="K3" s="239"/>
      <c r="L3" s="240"/>
      <c r="M3" s="243"/>
      <c r="N3" s="244"/>
      <c r="O3" s="26"/>
    </row>
    <row r="4" spans="1:248" s="17" customFormat="1" ht="33.75" customHeight="1">
      <c r="A4" s="230"/>
      <c r="B4" s="232" t="s">
        <v>46</v>
      </c>
      <c r="C4" s="233"/>
      <c r="D4" s="233"/>
      <c r="E4" s="233"/>
      <c r="F4" s="233"/>
      <c r="G4" s="233"/>
      <c r="H4" s="234"/>
      <c r="I4" s="238" t="s">
        <v>23</v>
      </c>
      <c r="J4" s="239"/>
      <c r="K4" s="239"/>
      <c r="L4" s="240"/>
      <c r="M4" s="243"/>
      <c r="N4" s="244"/>
      <c r="O4" s="26"/>
    </row>
    <row r="5" spans="1:248" s="17" customFormat="1" ht="38.25" customHeight="1">
      <c r="A5" s="231"/>
      <c r="B5" s="235"/>
      <c r="C5" s="236"/>
      <c r="D5" s="236"/>
      <c r="E5" s="236"/>
      <c r="F5" s="236"/>
      <c r="G5" s="236"/>
      <c r="H5" s="237"/>
      <c r="I5" s="238" t="s">
        <v>53</v>
      </c>
      <c r="J5" s="239"/>
      <c r="K5" s="239"/>
      <c r="L5" s="240"/>
      <c r="M5" s="245"/>
      <c r="N5" s="246"/>
      <c r="O5" s="26"/>
    </row>
    <row r="6" spans="1:248" s="17" customFormat="1" ht="38.25" customHeigh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6"/>
    </row>
    <row r="7" spans="1:248" s="17" customFormat="1" ht="31.5" customHeight="1">
      <c r="A7" s="209" t="s">
        <v>65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1"/>
      <c r="O7" s="26"/>
    </row>
    <row r="8" spans="1:248" s="17" customFormat="1" ht="36" customHeight="1">
      <c r="A8" s="66" t="s">
        <v>83</v>
      </c>
      <c r="B8" s="212" t="s">
        <v>104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</row>
    <row r="9" spans="1:248" s="17" customFormat="1" ht="20.25">
      <c r="A9" s="30" t="s">
        <v>45</v>
      </c>
      <c r="B9" s="187" t="s">
        <v>24</v>
      </c>
      <c r="C9" s="188"/>
      <c r="D9" s="188"/>
      <c r="E9" s="188"/>
      <c r="F9" s="189"/>
      <c r="G9" s="214" t="s">
        <v>28</v>
      </c>
      <c r="H9" s="215"/>
      <c r="I9" s="216"/>
      <c r="J9" s="223" t="s">
        <v>40</v>
      </c>
      <c r="K9" s="224"/>
      <c r="L9" s="224"/>
      <c r="M9" s="224"/>
      <c r="N9" s="225"/>
      <c r="O9" s="24"/>
      <c r="Q9" s="186"/>
      <c r="R9" s="186"/>
      <c r="S9" s="186"/>
      <c r="T9" s="186"/>
      <c r="U9" s="186"/>
    </row>
    <row r="10" spans="1:248" s="17" customFormat="1" ht="20.25">
      <c r="A10" s="31" t="s">
        <v>22</v>
      </c>
      <c r="B10" s="187" t="s">
        <v>31</v>
      </c>
      <c r="C10" s="188"/>
      <c r="D10" s="188"/>
      <c r="E10" s="188"/>
      <c r="F10" s="189"/>
      <c r="G10" s="217"/>
      <c r="H10" s="218"/>
      <c r="I10" s="219"/>
      <c r="J10" s="60" t="s">
        <v>21</v>
      </c>
      <c r="K10" s="190" t="s">
        <v>20</v>
      </c>
      <c r="L10" s="190"/>
      <c r="M10" s="190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43.5" customHeight="1">
      <c r="A11" s="32" t="s">
        <v>18</v>
      </c>
      <c r="B11" s="191" t="s">
        <v>29</v>
      </c>
      <c r="C11" s="192"/>
      <c r="D11" s="192"/>
      <c r="E11" s="192"/>
      <c r="F11" s="193"/>
      <c r="G11" s="217"/>
      <c r="H11" s="218"/>
      <c r="I11" s="219"/>
      <c r="J11" s="74"/>
      <c r="K11" s="305"/>
      <c r="L11" s="306"/>
      <c r="M11" s="307"/>
      <c r="N11" s="82"/>
      <c r="O11" s="24"/>
      <c r="Q11" s="73"/>
      <c r="R11" s="197"/>
      <c r="S11" s="197"/>
      <c r="T11" s="197"/>
      <c r="U11" s="73"/>
      <c r="W11" s="72"/>
      <c r="X11" s="72"/>
    </row>
    <row r="12" spans="1:248" s="17" customFormat="1" ht="41.25" customHeight="1">
      <c r="A12" s="32" t="s">
        <v>17</v>
      </c>
      <c r="B12" s="226" t="s">
        <v>64</v>
      </c>
      <c r="C12" s="227"/>
      <c r="D12" s="227"/>
      <c r="E12" s="227"/>
      <c r="F12" s="228"/>
      <c r="G12" s="217"/>
      <c r="H12" s="218"/>
      <c r="I12" s="219"/>
      <c r="J12" s="33"/>
      <c r="K12" s="308"/>
      <c r="L12" s="309"/>
      <c r="M12" s="310"/>
      <c r="N12" s="34"/>
      <c r="O12" s="24"/>
      <c r="Q12" s="25"/>
      <c r="R12" s="198"/>
      <c r="S12" s="198"/>
      <c r="T12" s="198"/>
      <c r="U12" s="22"/>
      <c r="W12" s="20"/>
      <c r="X12" s="19"/>
      <c r="Y12" s="18"/>
    </row>
    <row r="13" spans="1:248" s="17" customFormat="1" ht="20.25">
      <c r="A13" s="35" t="s">
        <v>61</v>
      </c>
      <c r="B13" s="262">
        <v>2020730010025</v>
      </c>
      <c r="C13" s="263"/>
      <c r="D13" s="263"/>
      <c r="E13" s="263"/>
      <c r="F13" s="264"/>
      <c r="G13" s="217"/>
      <c r="H13" s="218"/>
      <c r="I13" s="219"/>
      <c r="J13" s="36"/>
      <c r="K13" s="302"/>
      <c r="L13" s="303"/>
      <c r="M13" s="304"/>
      <c r="N13" s="37"/>
      <c r="O13" s="24"/>
      <c r="Q13" s="25"/>
      <c r="R13" s="198"/>
      <c r="S13" s="198"/>
      <c r="T13" s="198"/>
      <c r="U13" s="22"/>
      <c r="W13" s="20"/>
      <c r="X13" s="19"/>
      <c r="Y13" s="18"/>
    </row>
    <row r="14" spans="1:248" s="17" customFormat="1" ht="42.75" customHeight="1">
      <c r="A14" s="205" t="s">
        <v>77</v>
      </c>
      <c r="B14" s="206"/>
      <c r="C14" s="206"/>
      <c r="D14" s="206"/>
      <c r="E14" s="206"/>
      <c r="F14" s="207"/>
      <c r="G14" s="220"/>
      <c r="H14" s="221"/>
      <c r="I14" s="222"/>
      <c r="J14" s="38"/>
      <c r="K14" s="302"/>
      <c r="L14" s="303"/>
      <c r="M14" s="304"/>
      <c r="N14" s="39"/>
      <c r="O14" s="24"/>
      <c r="Q14" s="23"/>
      <c r="R14" s="198"/>
      <c r="S14" s="198"/>
      <c r="T14" s="27"/>
      <c r="U14" s="22"/>
      <c r="V14" s="21"/>
      <c r="W14" s="20"/>
      <c r="X14" s="19"/>
      <c r="Y14" s="18"/>
    </row>
    <row r="15" spans="1:248" ht="28.5" customHeight="1">
      <c r="A15" s="177" t="s">
        <v>16</v>
      </c>
      <c r="B15" s="184" t="s">
        <v>25</v>
      </c>
      <c r="C15" s="185" t="s">
        <v>15</v>
      </c>
      <c r="D15" s="185" t="s">
        <v>14</v>
      </c>
      <c r="E15" s="185" t="s">
        <v>26</v>
      </c>
      <c r="F15" s="178" t="s">
        <v>50</v>
      </c>
      <c r="G15" s="179"/>
      <c r="H15" s="179"/>
      <c r="I15" s="180"/>
      <c r="J15" s="185" t="s">
        <v>51</v>
      </c>
      <c r="K15" s="185"/>
      <c r="L15" s="155" t="s">
        <v>41</v>
      </c>
      <c r="M15" s="161"/>
      <c r="N15" s="162"/>
      <c r="O15" s="3"/>
      <c r="P15" s="3"/>
      <c r="Q15" s="10"/>
      <c r="R15" s="168"/>
      <c r="S15" s="168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7"/>
      <c r="B16" s="185"/>
      <c r="C16" s="185"/>
      <c r="D16" s="185"/>
      <c r="E16" s="185"/>
      <c r="F16" s="181"/>
      <c r="G16" s="182"/>
      <c r="H16" s="182"/>
      <c r="I16" s="183"/>
      <c r="J16" s="185"/>
      <c r="K16" s="185"/>
      <c r="L16" s="185" t="s">
        <v>56</v>
      </c>
      <c r="M16" s="185" t="s">
        <v>62</v>
      </c>
      <c r="N16" s="177" t="s">
        <v>12</v>
      </c>
      <c r="O16" s="3"/>
      <c r="P16" s="3"/>
      <c r="Q16" s="8"/>
      <c r="R16" s="168"/>
      <c r="S16" s="168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9.75" customHeight="1">
      <c r="A17" s="177"/>
      <c r="B17" s="185"/>
      <c r="C17" s="185"/>
      <c r="D17" s="185"/>
      <c r="E17" s="185"/>
      <c r="F17" s="58" t="s">
        <v>11</v>
      </c>
      <c r="G17" s="58" t="s">
        <v>10</v>
      </c>
      <c r="H17" s="58" t="s">
        <v>57</v>
      </c>
      <c r="I17" s="40" t="s">
        <v>9</v>
      </c>
      <c r="J17" s="58" t="s">
        <v>8</v>
      </c>
      <c r="K17" s="59" t="s">
        <v>48</v>
      </c>
      <c r="L17" s="185"/>
      <c r="M17" s="185"/>
      <c r="N17" s="177"/>
      <c r="O17" s="3"/>
      <c r="P17" s="3"/>
      <c r="Q17" s="5"/>
      <c r="R17" s="168"/>
      <c r="S17" s="168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95" customHeight="1">
      <c r="A18" s="300" t="s">
        <v>75</v>
      </c>
      <c r="B18" s="58" t="s">
        <v>2</v>
      </c>
      <c r="C18" s="156" t="s">
        <v>67</v>
      </c>
      <c r="D18" s="41">
        <v>1</v>
      </c>
      <c r="E18" s="69">
        <f>78000000+21250000</f>
        <v>99250000</v>
      </c>
      <c r="F18" s="69">
        <f>78000000+21250000</f>
        <v>99250000</v>
      </c>
      <c r="G18" s="42">
        <v>0</v>
      </c>
      <c r="H18" s="61">
        <v>0</v>
      </c>
      <c r="I18" s="43">
        <v>0</v>
      </c>
      <c r="J18" s="172">
        <v>44927</v>
      </c>
      <c r="K18" s="174">
        <v>45291</v>
      </c>
      <c r="L18" s="299" t="s">
        <v>80</v>
      </c>
      <c r="M18" s="299">
        <f>E19/E18</f>
        <v>0</v>
      </c>
      <c r="N18" s="167" t="s">
        <v>80</v>
      </c>
      <c r="Q18" s="5"/>
      <c r="R18" s="168"/>
      <c r="S18" s="168"/>
      <c r="U18" s="4"/>
      <c r="W18" s="15"/>
      <c r="X18" s="6"/>
      <c r="Y18" s="13"/>
    </row>
    <row r="19" spans="1:248" ht="15.75">
      <c r="A19" s="301"/>
      <c r="B19" s="58" t="s">
        <v>1</v>
      </c>
      <c r="C19" s="157"/>
      <c r="D19" s="88">
        <v>0</v>
      </c>
      <c r="E19" s="69">
        <v>0</v>
      </c>
      <c r="F19" s="69">
        <v>0</v>
      </c>
      <c r="G19" s="42">
        <v>0</v>
      </c>
      <c r="H19" s="61">
        <v>0</v>
      </c>
      <c r="I19" s="43">
        <v>0</v>
      </c>
      <c r="J19" s="173"/>
      <c r="K19" s="175"/>
      <c r="L19" s="299"/>
      <c r="M19" s="299"/>
      <c r="N19" s="167"/>
      <c r="U19" s="14"/>
      <c r="W19" s="15"/>
      <c r="X19" s="6"/>
      <c r="Y19" s="13"/>
    </row>
    <row r="20" spans="1:248" ht="27" customHeight="1">
      <c r="A20" s="300" t="s">
        <v>66</v>
      </c>
      <c r="B20" s="58" t="s">
        <v>2</v>
      </c>
      <c r="C20" s="156" t="s">
        <v>68</v>
      </c>
      <c r="D20" s="41">
        <v>1</v>
      </c>
      <c r="E20" s="69">
        <v>4200000</v>
      </c>
      <c r="F20" s="69">
        <v>4200000</v>
      </c>
      <c r="G20" s="42">
        <v>0</v>
      </c>
      <c r="H20" s="61">
        <v>0</v>
      </c>
      <c r="I20" s="43">
        <v>0</v>
      </c>
      <c r="J20" s="172">
        <v>44927</v>
      </c>
      <c r="K20" s="174">
        <v>45291</v>
      </c>
      <c r="L20" s="299" t="s">
        <v>80</v>
      </c>
      <c r="M20" s="299">
        <f>E21/E20</f>
        <v>0</v>
      </c>
      <c r="N20" s="167" t="s">
        <v>80</v>
      </c>
      <c r="U20" s="14"/>
      <c r="W20" s="15"/>
      <c r="X20" s="6"/>
      <c r="Y20" s="13"/>
    </row>
    <row r="21" spans="1:248" ht="15.75">
      <c r="A21" s="301"/>
      <c r="B21" s="58" t="s">
        <v>1</v>
      </c>
      <c r="C21" s="157"/>
      <c r="D21" s="88">
        <v>0</v>
      </c>
      <c r="E21" s="69">
        <v>0</v>
      </c>
      <c r="F21" s="71">
        <v>0</v>
      </c>
      <c r="G21" s="42">
        <v>0</v>
      </c>
      <c r="H21" s="61">
        <v>0</v>
      </c>
      <c r="I21" s="43">
        <v>0</v>
      </c>
      <c r="J21" s="173"/>
      <c r="K21" s="175"/>
      <c r="L21" s="299"/>
      <c r="M21" s="299"/>
      <c r="N21" s="167"/>
      <c r="U21" s="14"/>
      <c r="W21" s="15"/>
      <c r="X21" s="6"/>
      <c r="Y21" s="13"/>
    </row>
    <row r="22" spans="1:248" ht="15.75">
      <c r="A22" s="155" t="s">
        <v>7</v>
      </c>
      <c r="B22" s="58" t="s">
        <v>2</v>
      </c>
      <c r="C22" s="156"/>
      <c r="D22" s="67">
        <f>D18+D20</f>
        <v>2</v>
      </c>
      <c r="E22" s="45">
        <f>E18+E20</f>
        <v>103450000</v>
      </c>
      <c r="F22" s="45">
        <f>F18+F20</f>
        <v>103450000</v>
      </c>
      <c r="G22" s="63"/>
      <c r="H22" s="63"/>
      <c r="I22" s="45">
        <f>SUM(I18:I21)</f>
        <v>0</v>
      </c>
      <c r="J22" s="42"/>
      <c r="K22" s="44"/>
      <c r="L22" s="297"/>
      <c r="M22" s="298"/>
      <c r="N22" s="160"/>
    </row>
    <row r="23" spans="1:248" ht="15.75">
      <c r="A23" s="155"/>
      <c r="B23" s="58" t="s">
        <v>1</v>
      </c>
      <c r="C23" s="157"/>
      <c r="D23" s="105">
        <f>E23/E22</f>
        <v>0</v>
      </c>
      <c r="E23" s="87">
        <f>E19</f>
        <v>0</v>
      </c>
      <c r="F23" s="87">
        <v>0</v>
      </c>
      <c r="G23" s="42"/>
      <c r="H23" s="62"/>
      <c r="I23" s="43"/>
      <c r="J23" s="42"/>
      <c r="K23" s="44"/>
      <c r="L23" s="297"/>
      <c r="M23" s="298"/>
      <c r="N23" s="160"/>
    </row>
    <row r="24" spans="1:248" ht="15.75">
      <c r="A24" s="46"/>
      <c r="B24" s="47"/>
      <c r="C24" s="46"/>
      <c r="D24" s="46"/>
      <c r="E24" s="48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23.25">
      <c r="A25" s="55" t="s">
        <v>6</v>
      </c>
      <c r="B25" s="155" t="s">
        <v>5</v>
      </c>
      <c r="C25" s="161"/>
      <c r="D25" s="162"/>
      <c r="E25" s="163" t="s">
        <v>4</v>
      </c>
      <c r="F25" s="164"/>
      <c r="G25" s="164"/>
      <c r="H25" s="164"/>
      <c r="I25" s="56"/>
      <c r="J25" s="165" t="s">
        <v>3</v>
      </c>
      <c r="K25" s="166"/>
      <c r="L25" s="166"/>
      <c r="M25" s="166"/>
      <c r="N25" s="166"/>
    </row>
    <row r="26" spans="1:248" ht="21.75" customHeight="1">
      <c r="A26" s="123" t="s">
        <v>47</v>
      </c>
      <c r="B26" s="288" t="s">
        <v>69</v>
      </c>
      <c r="C26" s="289"/>
      <c r="D26" s="290"/>
      <c r="E26" s="291" t="s">
        <v>70</v>
      </c>
      <c r="F26" s="292"/>
      <c r="G26" s="293"/>
      <c r="H26" s="57" t="s">
        <v>2</v>
      </c>
      <c r="I26" s="64">
        <v>1</v>
      </c>
      <c r="J26" s="137" t="s">
        <v>82</v>
      </c>
      <c r="K26" s="138"/>
      <c r="L26" s="138"/>
      <c r="M26" s="138"/>
      <c r="N26" s="139"/>
    </row>
    <row r="27" spans="1:248" ht="33" customHeight="1">
      <c r="A27" s="124"/>
      <c r="B27" s="146"/>
      <c r="C27" s="147"/>
      <c r="D27" s="148"/>
      <c r="E27" s="294"/>
      <c r="F27" s="295"/>
      <c r="G27" s="296"/>
      <c r="H27" s="58" t="s">
        <v>1</v>
      </c>
      <c r="I27" s="81">
        <f>D23</f>
        <v>0</v>
      </c>
      <c r="J27" s="140"/>
      <c r="K27" s="141"/>
      <c r="L27" s="141"/>
      <c r="M27" s="141"/>
      <c r="N27" s="142"/>
    </row>
    <row r="28" spans="1:248" ht="40.5" customHeight="1">
      <c r="A28" s="143" t="s">
        <v>0</v>
      </c>
      <c r="B28" s="144"/>
      <c r="C28" s="144"/>
      <c r="D28" s="144"/>
      <c r="E28" s="144"/>
      <c r="F28" s="144"/>
      <c r="G28" s="144"/>
      <c r="H28" s="144"/>
      <c r="I28" s="145"/>
      <c r="J28" s="149" t="s">
        <v>44</v>
      </c>
      <c r="K28" s="150"/>
      <c r="L28" s="150"/>
      <c r="M28" s="150"/>
      <c r="N28" s="151"/>
    </row>
    <row r="29" spans="1:248" ht="41.25" customHeight="1">
      <c r="A29" s="146"/>
      <c r="B29" s="147"/>
      <c r="C29" s="147"/>
      <c r="D29" s="147"/>
      <c r="E29" s="147"/>
      <c r="F29" s="147"/>
      <c r="G29" s="147"/>
      <c r="H29" s="147"/>
      <c r="I29" s="148"/>
      <c r="J29" s="152"/>
      <c r="K29" s="153"/>
      <c r="L29" s="153"/>
      <c r="M29" s="153"/>
      <c r="N29" s="154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10:50" ht="21.75" customHeight="1">
      <c r="J33" s="65"/>
      <c r="K33" s="65"/>
      <c r="L33" s="65"/>
      <c r="M33" s="65"/>
      <c r="N33" s="65"/>
    </row>
    <row r="34" spans="10:50" ht="27" customHeight="1">
      <c r="J34" s="65"/>
      <c r="K34" s="65"/>
      <c r="L34" s="65"/>
      <c r="M34" s="65"/>
      <c r="N34" s="65"/>
    </row>
    <row r="35" spans="10:50" ht="23.25" customHeight="1">
      <c r="J35" s="65"/>
      <c r="K35" s="65"/>
      <c r="L35" s="65"/>
      <c r="M35" s="65"/>
      <c r="N35" s="65"/>
    </row>
    <row r="36" spans="10:50" ht="21.75" customHeight="1">
      <c r="J36" s="65"/>
      <c r="K36" s="65"/>
      <c r="L36" s="65"/>
      <c r="M36" s="65"/>
      <c r="N36" s="65"/>
    </row>
    <row r="37" spans="10:50" ht="21.75" customHeight="1">
      <c r="J37" s="65"/>
      <c r="K37" s="65"/>
      <c r="L37" s="65"/>
      <c r="M37" s="65"/>
      <c r="N37" s="65"/>
    </row>
    <row r="38" spans="10:50" ht="24.75" customHeight="1">
      <c r="J38" s="65"/>
      <c r="K38" s="65"/>
      <c r="L38" s="65"/>
      <c r="M38" s="65"/>
      <c r="N38" s="65"/>
    </row>
    <row r="39" spans="10:50" ht="24.75" customHeight="1">
      <c r="J39" s="65"/>
      <c r="K39" s="65"/>
      <c r="L39" s="65"/>
      <c r="M39" s="65"/>
      <c r="N39" s="65"/>
    </row>
    <row r="40" spans="10:50" ht="26.25" customHeight="1">
      <c r="J40" s="65"/>
      <c r="K40" s="65"/>
      <c r="L40" s="65"/>
      <c r="M40" s="65"/>
      <c r="N40" s="65"/>
    </row>
    <row r="41" spans="10:50" ht="26.25" customHeight="1">
      <c r="J41" s="65"/>
      <c r="K41" s="65"/>
      <c r="L41" s="65"/>
      <c r="M41" s="65"/>
      <c r="N41" s="65"/>
    </row>
    <row r="42" spans="10:50" ht="15" customHeight="1">
      <c r="J42" s="65"/>
      <c r="K42" s="65"/>
      <c r="L42" s="65"/>
      <c r="M42" s="65"/>
      <c r="N42" s="65"/>
    </row>
    <row r="43" spans="10:50" ht="15" customHeight="1">
      <c r="J43" s="65"/>
      <c r="K43" s="65"/>
      <c r="L43" s="65"/>
      <c r="M43" s="65"/>
      <c r="N43" s="65"/>
    </row>
    <row r="44" spans="10:50">
      <c r="J44" s="11"/>
      <c r="K44" s="11"/>
    </row>
    <row r="45" spans="10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0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0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0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2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Q9:U9"/>
    <mergeCell ref="B10:F10"/>
    <mergeCell ref="K10:M10"/>
    <mergeCell ref="B11:F11"/>
    <mergeCell ref="K11:M11"/>
    <mergeCell ref="R11:T11"/>
    <mergeCell ref="F15:I16"/>
    <mergeCell ref="R12:T12"/>
    <mergeCell ref="B13:F13"/>
    <mergeCell ref="K13:M13"/>
    <mergeCell ref="R13:T13"/>
    <mergeCell ref="A14:F14"/>
    <mergeCell ref="K14:M14"/>
    <mergeCell ref="R14:S14"/>
    <mergeCell ref="A15:A17"/>
    <mergeCell ref="B15:B17"/>
    <mergeCell ref="C15:C17"/>
    <mergeCell ref="D15:D17"/>
    <mergeCell ref="E15:E17"/>
    <mergeCell ref="J15:K16"/>
    <mergeCell ref="L15:N15"/>
    <mergeCell ref="R15:S15"/>
    <mergeCell ref="L16:L17"/>
    <mergeCell ref="M16:M17"/>
    <mergeCell ref="N16:N17"/>
    <mergeCell ref="R16:S16"/>
    <mergeCell ref="R17:S17"/>
    <mergeCell ref="A18:A19"/>
    <mergeCell ref="C18:C19"/>
    <mergeCell ref="J18:J19"/>
    <mergeCell ref="K18:K19"/>
    <mergeCell ref="L18:L19"/>
    <mergeCell ref="A20:A21"/>
    <mergeCell ref="C20:C21"/>
    <mergeCell ref="J20:J21"/>
    <mergeCell ref="K20:K21"/>
    <mergeCell ref="L20:L21"/>
    <mergeCell ref="B25:D25"/>
    <mergeCell ref="E25:H25"/>
    <mergeCell ref="J25:N25"/>
    <mergeCell ref="N18:N19"/>
    <mergeCell ref="R18:S18"/>
    <mergeCell ref="M18:M19"/>
    <mergeCell ref="M20:M21"/>
    <mergeCell ref="N20:N21"/>
    <mergeCell ref="A22:A23"/>
    <mergeCell ref="C22:C23"/>
    <mergeCell ref="L22:L23"/>
    <mergeCell ref="M22:M23"/>
    <mergeCell ref="N22:N23"/>
    <mergeCell ref="A26:A27"/>
    <mergeCell ref="B26:D27"/>
    <mergeCell ref="E26:G27"/>
    <mergeCell ref="J26:N27"/>
    <mergeCell ref="A28:I29"/>
    <mergeCell ref="J28:N29"/>
  </mergeCells>
  <pageMargins left="0.7" right="0.7" top="0.75" bottom="0.75" header="0.3" footer="0.3"/>
  <pageSetup paperSize="119" scale="45" orientation="landscape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209550</xdr:colOff>
                <xdr:row>1</xdr:row>
                <xdr:rowOff>114300</xdr:rowOff>
              </from>
              <to>
                <xdr:col>0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N77"/>
  <sheetViews>
    <sheetView tabSelected="1" topLeftCell="A16" zoomScale="60" zoomScaleNormal="60" workbookViewId="0">
      <selection activeCell="N20" sqref="N20:N21"/>
    </sheetView>
  </sheetViews>
  <sheetFormatPr baseColWidth="10" defaultColWidth="12.5703125" defaultRowHeight="15"/>
  <cols>
    <col min="1" max="1" width="74.28515625" style="1" customWidth="1"/>
    <col min="2" max="2" width="10.28515625" style="29" customWidth="1"/>
    <col min="3" max="3" width="46.7109375" style="1" customWidth="1"/>
    <col min="4" max="4" width="12.28515625" style="1" customWidth="1"/>
    <col min="5" max="5" width="22.85546875" style="1" customWidth="1"/>
    <col min="6" max="6" width="24.28515625" style="1" customWidth="1"/>
    <col min="7" max="7" width="8" style="3" customWidth="1"/>
    <col min="8" max="8" width="15.85546875" style="1" bestFit="1" customWidth="1"/>
    <col min="9" max="9" width="23" style="29" customWidth="1"/>
    <col min="10" max="10" width="14.42578125" style="2" bestFit="1" customWidth="1"/>
    <col min="11" max="11" width="22.42578125" style="2" bestFit="1" customWidth="1"/>
    <col min="12" max="12" width="12.7109375" style="1" customWidth="1"/>
    <col min="13" max="13" width="17.5703125" style="1" bestFit="1" customWidth="1"/>
    <col min="14" max="14" width="18.42578125" style="1" customWidth="1"/>
    <col min="15" max="15" width="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2" spans="1:248" s="17" customFormat="1" ht="37.5" customHeight="1">
      <c r="A2" s="229"/>
      <c r="B2" s="232" t="s">
        <v>38</v>
      </c>
      <c r="C2" s="233"/>
      <c r="D2" s="233"/>
      <c r="E2" s="233"/>
      <c r="F2" s="233"/>
      <c r="G2" s="233"/>
      <c r="H2" s="234"/>
      <c r="I2" s="238" t="s">
        <v>55</v>
      </c>
      <c r="J2" s="239"/>
      <c r="K2" s="239"/>
      <c r="L2" s="240"/>
      <c r="M2" s="241"/>
      <c r="N2" s="242"/>
      <c r="O2" s="26"/>
    </row>
    <row r="3" spans="1:248" s="17" customFormat="1" ht="37.5" customHeight="1">
      <c r="A3" s="230"/>
      <c r="B3" s="235"/>
      <c r="C3" s="236"/>
      <c r="D3" s="236"/>
      <c r="E3" s="236"/>
      <c r="F3" s="236"/>
      <c r="G3" s="236"/>
      <c r="H3" s="237"/>
      <c r="I3" s="238" t="s">
        <v>54</v>
      </c>
      <c r="J3" s="239"/>
      <c r="K3" s="239"/>
      <c r="L3" s="240"/>
      <c r="M3" s="243"/>
      <c r="N3" s="244"/>
      <c r="O3" s="26"/>
    </row>
    <row r="4" spans="1:248" s="17" customFormat="1" ht="33.75" customHeight="1">
      <c r="A4" s="230"/>
      <c r="B4" s="232" t="s">
        <v>46</v>
      </c>
      <c r="C4" s="233"/>
      <c r="D4" s="233"/>
      <c r="E4" s="233"/>
      <c r="F4" s="233"/>
      <c r="G4" s="233"/>
      <c r="H4" s="234"/>
      <c r="I4" s="238" t="s">
        <v>23</v>
      </c>
      <c r="J4" s="239"/>
      <c r="K4" s="239"/>
      <c r="L4" s="240"/>
      <c r="M4" s="243"/>
      <c r="N4" s="244"/>
      <c r="O4" s="26"/>
    </row>
    <row r="5" spans="1:248" s="17" customFormat="1" ht="38.25" customHeight="1">
      <c r="A5" s="231"/>
      <c r="B5" s="235"/>
      <c r="C5" s="236"/>
      <c r="D5" s="236"/>
      <c r="E5" s="236"/>
      <c r="F5" s="236"/>
      <c r="G5" s="236"/>
      <c r="H5" s="237"/>
      <c r="I5" s="238" t="s">
        <v>53</v>
      </c>
      <c r="J5" s="239"/>
      <c r="K5" s="239"/>
      <c r="L5" s="240"/>
      <c r="M5" s="245"/>
      <c r="N5" s="246"/>
      <c r="O5" s="26"/>
    </row>
    <row r="6" spans="1:248" s="17" customFormat="1" ht="38.25" customHeigh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6"/>
    </row>
    <row r="7" spans="1:248" s="17" customFormat="1" ht="31.5" customHeight="1">
      <c r="A7" s="209" t="s">
        <v>84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1"/>
      <c r="O7" s="26"/>
    </row>
    <row r="8" spans="1:248" s="17" customFormat="1" ht="36" customHeight="1">
      <c r="A8" s="66" t="s">
        <v>83</v>
      </c>
      <c r="B8" s="212" t="s">
        <v>104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</row>
    <row r="9" spans="1:248" s="17" customFormat="1" ht="20.25">
      <c r="A9" s="30" t="s">
        <v>45</v>
      </c>
      <c r="B9" s="187" t="s">
        <v>24</v>
      </c>
      <c r="C9" s="188"/>
      <c r="D9" s="188"/>
      <c r="E9" s="188"/>
      <c r="F9" s="189"/>
      <c r="G9" s="214" t="s">
        <v>28</v>
      </c>
      <c r="H9" s="215"/>
      <c r="I9" s="216"/>
      <c r="J9" s="223" t="s">
        <v>40</v>
      </c>
      <c r="K9" s="224"/>
      <c r="L9" s="224"/>
      <c r="M9" s="224"/>
      <c r="N9" s="225"/>
      <c r="O9" s="24"/>
      <c r="Q9" s="186"/>
      <c r="R9" s="186"/>
      <c r="S9" s="186"/>
      <c r="T9" s="186"/>
      <c r="U9" s="186"/>
    </row>
    <row r="10" spans="1:248" s="17" customFormat="1" ht="20.25">
      <c r="A10" s="31" t="s">
        <v>22</v>
      </c>
      <c r="B10" s="187" t="s">
        <v>31</v>
      </c>
      <c r="C10" s="188"/>
      <c r="D10" s="188"/>
      <c r="E10" s="188"/>
      <c r="F10" s="189"/>
      <c r="G10" s="217"/>
      <c r="H10" s="218"/>
      <c r="I10" s="219"/>
      <c r="J10" s="60" t="s">
        <v>21</v>
      </c>
      <c r="K10" s="190" t="s">
        <v>20</v>
      </c>
      <c r="L10" s="190"/>
      <c r="M10" s="190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43.5" customHeight="1">
      <c r="A11" s="32" t="s">
        <v>18</v>
      </c>
      <c r="B11" s="191" t="s">
        <v>29</v>
      </c>
      <c r="C11" s="192"/>
      <c r="D11" s="192"/>
      <c r="E11" s="192"/>
      <c r="F11" s="193"/>
      <c r="G11" s="217"/>
      <c r="H11" s="218"/>
      <c r="I11" s="219"/>
      <c r="J11" s="74"/>
      <c r="K11" s="305"/>
      <c r="L11" s="306"/>
      <c r="M11" s="307"/>
      <c r="N11" s="82"/>
      <c r="O11" s="24"/>
      <c r="Q11" s="73"/>
      <c r="R11" s="197"/>
      <c r="S11" s="197"/>
      <c r="T11" s="197"/>
      <c r="U11" s="73"/>
      <c r="W11" s="72"/>
      <c r="X11" s="72"/>
    </row>
    <row r="12" spans="1:248" s="17" customFormat="1" ht="41.25" customHeight="1">
      <c r="A12" s="32" t="s">
        <v>17</v>
      </c>
      <c r="B12" s="226" t="s">
        <v>85</v>
      </c>
      <c r="C12" s="227"/>
      <c r="D12" s="227"/>
      <c r="E12" s="227"/>
      <c r="F12" s="228"/>
      <c r="G12" s="217"/>
      <c r="H12" s="218"/>
      <c r="I12" s="219"/>
      <c r="J12" s="33"/>
      <c r="K12" s="308"/>
      <c r="L12" s="309"/>
      <c r="M12" s="310"/>
      <c r="N12" s="34"/>
      <c r="O12" s="24"/>
      <c r="Q12" s="25"/>
      <c r="R12" s="198"/>
      <c r="S12" s="198"/>
      <c r="T12" s="198"/>
      <c r="U12" s="22"/>
      <c r="W12" s="20"/>
      <c r="X12" s="19"/>
      <c r="Y12" s="18"/>
    </row>
    <row r="13" spans="1:248" s="17" customFormat="1" ht="20.25">
      <c r="A13" s="35" t="s">
        <v>61</v>
      </c>
      <c r="B13" s="262">
        <v>2022730010002</v>
      </c>
      <c r="C13" s="263"/>
      <c r="D13" s="263"/>
      <c r="E13" s="263"/>
      <c r="F13" s="264"/>
      <c r="G13" s="217"/>
      <c r="H13" s="218"/>
      <c r="I13" s="219"/>
      <c r="J13" s="36"/>
      <c r="K13" s="302"/>
      <c r="L13" s="303"/>
      <c r="M13" s="304"/>
      <c r="N13" s="37"/>
      <c r="O13" s="24"/>
      <c r="Q13" s="25"/>
      <c r="R13" s="198"/>
      <c r="S13" s="198"/>
      <c r="T13" s="198"/>
      <c r="U13" s="22"/>
      <c r="W13" s="20"/>
      <c r="X13" s="19"/>
      <c r="Y13" s="18"/>
    </row>
    <row r="14" spans="1:248" s="17" customFormat="1" ht="42.75" customHeight="1">
      <c r="A14" s="205" t="s">
        <v>86</v>
      </c>
      <c r="B14" s="206"/>
      <c r="C14" s="206"/>
      <c r="D14" s="206"/>
      <c r="E14" s="206"/>
      <c r="F14" s="207"/>
      <c r="G14" s="220"/>
      <c r="H14" s="221"/>
      <c r="I14" s="222"/>
      <c r="J14" s="38"/>
      <c r="K14" s="302"/>
      <c r="L14" s="303"/>
      <c r="M14" s="304"/>
      <c r="N14" s="39"/>
      <c r="O14" s="24"/>
      <c r="Q14" s="23"/>
      <c r="R14" s="198"/>
      <c r="S14" s="198"/>
      <c r="T14" s="27"/>
      <c r="U14" s="22"/>
      <c r="V14" s="21"/>
      <c r="W14" s="20"/>
      <c r="X14" s="19"/>
      <c r="Y14" s="18"/>
    </row>
    <row r="15" spans="1:248" ht="28.5" customHeight="1">
      <c r="A15" s="177" t="s">
        <v>16</v>
      </c>
      <c r="B15" s="184" t="s">
        <v>25</v>
      </c>
      <c r="C15" s="185" t="s">
        <v>15</v>
      </c>
      <c r="D15" s="185" t="s">
        <v>14</v>
      </c>
      <c r="E15" s="185" t="s">
        <v>26</v>
      </c>
      <c r="F15" s="178" t="s">
        <v>50</v>
      </c>
      <c r="G15" s="179"/>
      <c r="H15" s="179"/>
      <c r="I15" s="180"/>
      <c r="J15" s="185" t="s">
        <v>51</v>
      </c>
      <c r="K15" s="185"/>
      <c r="L15" s="155" t="s">
        <v>41</v>
      </c>
      <c r="M15" s="161"/>
      <c r="N15" s="162"/>
      <c r="O15" s="3"/>
      <c r="P15" s="3"/>
      <c r="Q15" s="10"/>
      <c r="R15" s="168"/>
      <c r="S15" s="168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7"/>
      <c r="B16" s="185"/>
      <c r="C16" s="185"/>
      <c r="D16" s="185"/>
      <c r="E16" s="185"/>
      <c r="F16" s="181"/>
      <c r="G16" s="182"/>
      <c r="H16" s="182"/>
      <c r="I16" s="183"/>
      <c r="J16" s="185"/>
      <c r="K16" s="185"/>
      <c r="L16" s="185" t="s">
        <v>56</v>
      </c>
      <c r="M16" s="185" t="s">
        <v>62</v>
      </c>
      <c r="N16" s="177" t="s">
        <v>12</v>
      </c>
      <c r="O16" s="3"/>
      <c r="P16" s="3"/>
      <c r="Q16" s="8"/>
      <c r="R16" s="168"/>
      <c r="S16" s="168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9.75" customHeight="1">
      <c r="A17" s="177"/>
      <c r="B17" s="185"/>
      <c r="C17" s="185"/>
      <c r="D17" s="185"/>
      <c r="E17" s="185"/>
      <c r="F17" s="58" t="s">
        <v>11</v>
      </c>
      <c r="G17" s="58" t="s">
        <v>10</v>
      </c>
      <c r="H17" s="58" t="s">
        <v>57</v>
      </c>
      <c r="I17" s="40" t="s">
        <v>9</v>
      </c>
      <c r="J17" s="58" t="s">
        <v>8</v>
      </c>
      <c r="K17" s="59" t="s">
        <v>48</v>
      </c>
      <c r="L17" s="185"/>
      <c r="M17" s="185"/>
      <c r="N17" s="177"/>
      <c r="O17" s="3"/>
      <c r="P17" s="3"/>
      <c r="Q17" s="5"/>
      <c r="R17" s="168"/>
      <c r="S17" s="168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95" customHeight="1">
      <c r="A18" s="300" t="s">
        <v>106</v>
      </c>
      <c r="B18" s="58" t="s">
        <v>2</v>
      </c>
      <c r="C18" s="156" t="s">
        <v>90</v>
      </c>
      <c r="D18" s="41">
        <v>1</v>
      </c>
      <c r="E18" s="116">
        <v>41531000</v>
      </c>
      <c r="F18" s="116">
        <v>41531000</v>
      </c>
      <c r="G18" s="42">
        <v>0</v>
      </c>
      <c r="H18" s="61">
        <v>0</v>
      </c>
      <c r="I18" s="43">
        <v>0</v>
      </c>
      <c r="J18" s="172">
        <v>44927</v>
      </c>
      <c r="K18" s="174">
        <v>45291</v>
      </c>
      <c r="L18" s="299">
        <f>+D19/D18</f>
        <v>1</v>
      </c>
      <c r="M18" s="299">
        <f>E19/E18</f>
        <v>1</v>
      </c>
      <c r="N18" s="167">
        <f>+L18*L18/M18</f>
        <v>1</v>
      </c>
      <c r="Q18" s="5"/>
      <c r="R18" s="168"/>
      <c r="S18" s="168"/>
      <c r="U18" s="4"/>
      <c r="W18" s="15"/>
      <c r="X18" s="6"/>
      <c r="Y18" s="13"/>
    </row>
    <row r="19" spans="1:248" ht="15.75">
      <c r="A19" s="301"/>
      <c r="B19" s="58" t="s">
        <v>1</v>
      </c>
      <c r="C19" s="157"/>
      <c r="D19" s="121">
        <v>1</v>
      </c>
      <c r="E19" s="122">
        <v>41531000</v>
      </c>
      <c r="F19" s="122">
        <v>41531000</v>
      </c>
      <c r="G19" s="42">
        <v>0</v>
      </c>
      <c r="H19" s="61">
        <v>0</v>
      </c>
      <c r="I19" s="43">
        <v>0</v>
      </c>
      <c r="J19" s="173"/>
      <c r="K19" s="175"/>
      <c r="L19" s="299"/>
      <c r="M19" s="299"/>
      <c r="N19" s="167"/>
      <c r="U19" s="14"/>
      <c r="W19" s="15"/>
      <c r="X19" s="6"/>
      <c r="Y19" s="13"/>
    </row>
    <row r="20" spans="1:248" ht="27" customHeight="1">
      <c r="A20" s="300" t="s">
        <v>105</v>
      </c>
      <c r="B20" s="58" t="s">
        <v>2</v>
      </c>
      <c r="C20" s="156" t="s">
        <v>91</v>
      </c>
      <c r="D20" s="41">
        <v>1</v>
      </c>
      <c r="E20" s="116">
        <v>15469000</v>
      </c>
      <c r="F20" s="116">
        <v>15469000</v>
      </c>
      <c r="G20" s="42">
        <v>0</v>
      </c>
      <c r="H20" s="61">
        <v>0</v>
      </c>
      <c r="I20" s="43">
        <v>0</v>
      </c>
      <c r="J20" s="172">
        <v>44927</v>
      </c>
      <c r="K20" s="174">
        <v>45291</v>
      </c>
      <c r="L20" s="299" t="s">
        <v>80</v>
      </c>
      <c r="M20" s="299">
        <f>E21/E20</f>
        <v>0</v>
      </c>
      <c r="N20" s="167" t="s">
        <v>80</v>
      </c>
      <c r="U20" s="14"/>
      <c r="W20" s="15"/>
      <c r="X20" s="6"/>
      <c r="Y20" s="13"/>
    </row>
    <row r="21" spans="1:248" ht="24.75" customHeight="1">
      <c r="A21" s="301"/>
      <c r="B21" s="58" t="s">
        <v>1</v>
      </c>
      <c r="C21" s="157"/>
      <c r="D21" s="88">
        <v>0</v>
      </c>
      <c r="E21" s="116">
        <v>0</v>
      </c>
      <c r="F21" s="116">
        <v>0</v>
      </c>
      <c r="G21" s="42">
        <v>0</v>
      </c>
      <c r="H21" s="61">
        <v>0</v>
      </c>
      <c r="I21" s="43">
        <v>0</v>
      </c>
      <c r="J21" s="173"/>
      <c r="K21" s="175"/>
      <c r="L21" s="299"/>
      <c r="M21" s="299"/>
      <c r="N21" s="167"/>
      <c r="U21" s="14"/>
      <c r="W21" s="15"/>
      <c r="X21" s="6"/>
      <c r="Y21" s="13"/>
    </row>
    <row r="22" spans="1:248" ht="15.75">
      <c r="A22" s="155" t="s">
        <v>7</v>
      </c>
      <c r="B22" s="58" t="s">
        <v>2</v>
      </c>
      <c r="C22" s="156"/>
      <c r="D22" s="67">
        <f>D18+D20</f>
        <v>2</v>
      </c>
      <c r="E22" s="45">
        <f>E18+E20</f>
        <v>57000000</v>
      </c>
      <c r="F22" s="45">
        <f>F18+F20</f>
        <v>57000000</v>
      </c>
      <c r="G22" s="63"/>
      <c r="H22" s="63"/>
      <c r="I22" s="45">
        <f>SUM(I18:I21)</f>
        <v>0</v>
      </c>
      <c r="J22" s="42"/>
      <c r="K22" s="44"/>
      <c r="L22" s="297"/>
      <c r="M22" s="298"/>
      <c r="N22" s="160"/>
    </row>
    <row r="23" spans="1:248" ht="15.75">
      <c r="A23" s="155"/>
      <c r="B23" s="58" t="s">
        <v>1</v>
      </c>
      <c r="C23" s="157"/>
      <c r="D23" s="105">
        <f>E23/E22</f>
        <v>0.72861403508771927</v>
      </c>
      <c r="E23" s="115">
        <f>E19+E21</f>
        <v>41531000</v>
      </c>
      <c r="F23" s="115">
        <f>F19+F21</f>
        <v>41531000</v>
      </c>
      <c r="G23" s="42"/>
      <c r="H23" s="62"/>
      <c r="I23" s="43"/>
      <c r="J23" s="42"/>
      <c r="K23" s="44"/>
      <c r="L23" s="297"/>
      <c r="M23" s="298"/>
      <c r="N23" s="160"/>
    </row>
    <row r="24" spans="1:248" ht="15.75">
      <c r="A24" s="46"/>
      <c r="B24" s="47"/>
      <c r="C24" s="46"/>
      <c r="D24" s="46"/>
      <c r="E24" s="48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23.25">
      <c r="A25" s="55" t="s">
        <v>6</v>
      </c>
      <c r="B25" s="155" t="s">
        <v>5</v>
      </c>
      <c r="C25" s="161"/>
      <c r="D25" s="162"/>
      <c r="E25" s="163" t="s">
        <v>4</v>
      </c>
      <c r="F25" s="164"/>
      <c r="G25" s="164"/>
      <c r="H25" s="164"/>
      <c r="I25" s="56"/>
      <c r="J25" s="165" t="s">
        <v>3</v>
      </c>
      <c r="K25" s="166"/>
      <c r="L25" s="166"/>
      <c r="M25" s="166"/>
      <c r="N25" s="166"/>
    </row>
    <row r="26" spans="1:248" ht="21.75" customHeight="1">
      <c r="A26" s="123" t="s">
        <v>89</v>
      </c>
      <c r="B26" s="288" t="s">
        <v>87</v>
      </c>
      <c r="C26" s="289"/>
      <c r="D26" s="290"/>
      <c r="E26" s="291" t="s">
        <v>88</v>
      </c>
      <c r="F26" s="292"/>
      <c r="G26" s="293"/>
      <c r="H26" s="57" t="s">
        <v>2</v>
      </c>
      <c r="I26" s="64">
        <v>1</v>
      </c>
      <c r="J26" s="137" t="s">
        <v>82</v>
      </c>
      <c r="K26" s="138"/>
      <c r="L26" s="138"/>
      <c r="M26" s="138"/>
      <c r="N26" s="139"/>
    </row>
    <row r="27" spans="1:248" ht="33" customHeight="1">
      <c r="A27" s="124"/>
      <c r="B27" s="146"/>
      <c r="C27" s="147"/>
      <c r="D27" s="148"/>
      <c r="E27" s="294"/>
      <c r="F27" s="295"/>
      <c r="G27" s="296"/>
      <c r="H27" s="58" t="s">
        <v>1</v>
      </c>
      <c r="I27" s="81">
        <f>D23</f>
        <v>0.72861403508771927</v>
      </c>
      <c r="J27" s="140"/>
      <c r="K27" s="141"/>
      <c r="L27" s="141"/>
      <c r="M27" s="141"/>
      <c r="N27" s="142"/>
    </row>
    <row r="28" spans="1:248" ht="40.5" customHeight="1">
      <c r="A28" s="143" t="s">
        <v>0</v>
      </c>
      <c r="B28" s="144"/>
      <c r="C28" s="144"/>
      <c r="D28" s="144"/>
      <c r="E28" s="144"/>
      <c r="F28" s="144"/>
      <c r="G28" s="144"/>
      <c r="H28" s="144"/>
      <c r="I28" s="145"/>
      <c r="J28" s="149" t="s">
        <v>44</v>
      </c>
      <c r="K28" s="150"/>
      <c r="L28" s="150"/>
      <c r="M28" s="150"/>
      <c r="N28" s="151"/>
    </row>
    <row r="29" spans="1:248" ht="41.25" customHeight="1">
      <c r="A29" s="146"/>
      <c r="B29" s="147"/>
      <c r="C29" s="147"/>
      <c r="D29" s="147"/>
      <c r="E29" s="147"/>
      <c r="F29" s="147"/>
      <c r="G29" s="147"/>
      <c r="H29" s="147"/>
      <c r="I29" s="148"/>
      <c r="J29" s="152"/>
      <c r="K29" s="153"/>
      <c r="L29" s="153"/>
      <c r="M29" s="153"/>
      <c r="N29" s="154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10:50" ht="21.75" customHeight="1">
      <c r="J33" s="65"/>
      <c r="K33" s="65"/>
      <c r="L33" s="65"/>
      <c r="M33" s="65"/>
      <c r="N33" s="65"/>
    </row>
    <row r="34" spans="10:50" ht="27" customHeight="1">
      <c r="J34" s="65"/>
      <c r="K34" s="65"/>
      <c r="L34" s="65"/>
      <c r="M34" s="65"/>
      <c r="N34" s="65"/>
    </row>
    <row r="35" spans="10:50" ht="23.25" customHeight="1">
      <c r="J35" s="65"/>
      <c r="K35" s="65"/>
      <c r="L35" s="65"/>
      <c r="M35" s="65"/>
      <c r="N35" s="65"/>
    </row>
    <row r="36" spans="10:50" ht="21.75" customHeight="1">
      <c r="J36" s="65"/>
      <c r="K36" s="65"/>
      <c r="L36" s="65"/>
      <c r="M36" s="65"/>
      <c r="N36" s="65"/>
    </row>
    <row r="37" spans="10:50" ht="21.75" customHeight="1">
      <c r="J37" s="65"/>
      <c r="K37" s="65"/>
      <c r="L37" s="65"/>
      <c r="M37" s="65"/>
      <c r="N37" s="65"/>
    </row>
    <row r="38" spans="10:50" ht="24.75" customHeight="1">
      <c r="J38" s="65"/>
      <c r="K38" s="65"/>
      <c r="L38" s="65"/>
      <c r="M38" s="65"/>
      <c r="N38" s="65"/>
    </row>
    <row r="39" spans="10:50" ht="24.75" customHeight="1">
      <c r="J39" s="65"/>
      <c r="K39" s="65"/>
      <c r="L39" s="65"/>
      <c r="M39" s="65"/>
      <c r="N39" s="65"/>
    </row>
    <row r="40" spans="10:50" ht="26.25" customHeight="1">
      <c r="J40" s="65"/>
      <c r="K40" s="65"/>
      <c r="L40" s="65"/>
      <c r="M40" s="65"/>
      <c r="N40" s="65"/>
    </row>
    <row r="41" spans="10:50" ht="26.25" customHeight="1">
      <c r="J41" s="65"/>
      <c r="K41" s="65"/>
      <c r="L41" s="65"/>
      <c r="M41" s="65"/>
      <c r="N41" s="65"/>
    </row>
    <row r="42" spans="10:50" ht="15" customHeight="1">
      <c r="J42" s="65"/>
      <c r="K42" s="65"/>
      <c r="L42" s="65"/>
      <c r="M42" s="65"/>
      <c r="N42" s="65"/>
    </row>
    <row r="43" spans="10:50" ht="15" customHeight="1">
      <c r="J43" s="65"/>
      <c r="K43" s="65"/>
      <c r="L43" s="65"/>
      <c r="M43" s="65"/>
      <c r="N43" s="65"/>
    </row>
    <row r="44" spans="10:50">
      <c r="J44" s="11"/>
      <c r="K44" s="11"/>
    </row>
    <row r="45" spans="10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0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0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0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2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Q9:U9"/>
    <mergeCell ref="B10:F10"/>
    <mergeCell ref="K10:M10"/>
    <mergeCell ref="B11:F11"/>
    <mergeCell ref="K11:M11"/>
    <mergeCell ref="R11:T11"/>
    <mergeCell ref="F15:I16"/>
    <mergeCell ref="R12:T12"/>
    <mergeCell ref="B13:F13"/>
    <mergeCell ref="K13:M13"/>
    <mergeCell ref="R13:T13"/>
    <mergeCell ref="A14:F14"/>
    <mergeCell ref="K14:M14"/>
    <mergeCell ref="R14:S14"/>
    <mergeCell ref="A15:A17"/>
    <mergeCell ref="B15:B17"/>
    <mergeCell ref="C15:C17"/>
    <mergeCell ref="D15:D17"/>
    <mergeCell ref="E15:E17"/>
    <mergeCell ref="J15:K16"/>
    <mergeCell ref="L15:N15"/>
    <mergeCell ref="R15:S15"/>
    <mergeCell ref="L16:L17"/>
    <mergeCell ref="M16:M17"/>
    <mergeCell ref="N16:N17"/>
    <mergeCell ref="R16:S16"/>
    <mergeCell ref="R17:S17"/>
    <mergeCell ref="A18:A19"/>
    <mergeCell ref="C18:C19"/>
    <mergeCell ref="J18:J19"/>
    <mergeCell ref="K18:K19"/>
    <mergeCell ref="L18:L19"/>
    <mergeCell ref="A20:A21"/>
    <mergeCell ref="C20:C21"/>
    <mergeCell ref="J20:J21"/>
    <mergeCell ref="K20:K21"/>
    <mergeCell ref="L20:L21"/>
    <mergeCell ref="B25:D25"/>
    <mergeCell ref="E25:H25"/>
    <mergeCell ref="J25:N25"/>
    <mergeCell ref="N18:N19"/>
    <mergeCell ref="R18:S18"/>
    <mergeCell ref="M20:M21"/>
    <mergeCell ref="N20:N21"/>
    <mergeCell ref="M18:M19"/>
    <mergeCell ref="A22:A23"/>
    <mergeCell ref="C22:C23"/>
    <mergeCell ref="L22:L23"/>
    <mergeCell ref="M22:M23"/>
    <mergeCell ref="N22:N23"/>
    <mergeCell ref="A26:A27"/>
    <mergeCell ref="B26:D27"/>
    <mergeCell ref="E26:G27"/>
    <mergeCell ref="J26:N27"/>
    <mergeCell ref="A28:I29"/>
    <mergeCell ref="J28:N29"/>
  </mergeCells>
  <pageMargins left="0.7" right="0.7" top="0.75" bottom="0.75" header="0.3" footer="0.3"/>
  <pageSetup paperSize="119" scale="45" orientation="landscape" r:id="rId1"/>
  <drawing r:id="rId2"/>
  <legacyDrawing r:id="rId3"/>
  <oleObjects>
    <mc:AlternateContent xmlns:mc="http://schemas.openxmlformats.org/markup-compatibility/2006">
      <mc:Choice Requires="x14">
        <oleObject shapeId="8193" r:id="rId4">
          <objectPr defaultSize="0" autoPict="0" r:id="rId5">
            <anchor moveWithCells="1" sizeWithCells="1">
              <from>
                <xdr:col>0</xdr:col>
                <xdr:colOff>209550</xdr:colOff>
                <xdr:row>1</xdr:row>
                <xdr:rowOff>114300</xdr:rowOff>
              </from>
              <to>
                <xdr:col>0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81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6" sqref="C6"/>
    </sheetView>
  </sheetViews>
  <sheetFormatPr baseColWidth="10" defaultRowHeight="15"/>
  <cols>
    <col min="1" max="1" width="13.7109375" customWidth="1"/>
    <col min="2" max="2" width="102.85546875" customWidth="1"/>
    <col min="3" max="3" width="26.7109375" customWidth="1"/>
  </cols>
  <sheetData>
    <row r="1" spans="1:3" ht="20.25" customHeight="1">
      <c r="A1" s="223" t="s">
        <v>40</v>
      </c>
      <c r="B1" s="224"/>
      <c r="C1" s="225"/>
    </row>
    <row r="2" spans="1:3" ht="20.25">
      <c r="A2" s="60" t="s">
        <v>21</v>
      </c>
      <c r="B2" s="60" t="s">
        <v>20</v>
      </c>
      <c r="C2" s="60" t="s">
        <v>19</v>
      </c>
    </row>
    <row r="3" spans="1:3" ht="60">
      <c r="A3" s="107">
        <v>1508</v>
      </c>
      <c r="B3" s="108" t="s">
        <v>107</v>
      </c>
      <c r="C3" s="109">
        <v>41531000</v>
      </c>
    </row>
    <row r="4" spans="1:3">
      <c r="A4" s="107"/>
      <c r="B4" s="108"/>
      <c r="C4" s="110"/>
    </row>
    <row r="5" spans="1:3">
      <c r="A5" s="107"/>
      <c r="B5" s="108"/>
      <c r="C5" s="110"/>
    </row>
    <row r="6" spans="1:3">
      <c r="A6" s="107"/>
      <c r="B6" s="108"/>
      <c r="C6" s="110"/>
    </row>
    <row r="7" spans="1:3">
      <c r="A7" s="107"/>
      <c r="B7" s="108"/>
      <c r="C7" s="110"/>
    </row>
    <row r="8" spans="1:3">
      <c r="A8" s="107"/>
      <c r="B8" s="108"/>
      <c r="C8" s="110"/>
    </row>
    <row r="9" spans="1:3" ht="15.75">
      <c r="A9" s="247" t="s">
        <v>96</v>
      </c>
      <c r="B9" s="247"/>
      <c r="C9" s="111">
        <f>SUM(C3:C8)</f>
        <v>41531000</v>
      </c>
    </row>
  </sheetData>
  <mergeCells count="2">
    <mergeCell ref="A1:C1"/>
    <mergeCell ref="A9:B9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ATENCIÓN CIUDADANO</vt:lpstr>
      <vt:lpstr>Contratos Ate</vt:lpstr>
      <vt:lpstr>COMUNICACIONES</vt:lpstr>
      <vt:lpstr>RELACIONES ESTRATEGICAS</vt:lpstr>
      <vt:lpstr>CULTURA DE PAZ</vt:lpstr>
      <vt:lpstr>Contratos Cultura</vt:lpstr>
      <vt:lpstr>'ATENCIÓN CIUDADANO'!Área_de_impresión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2023-07-17T17:54:43Z</cp:lastPrinted>
  <dcterms:created xsi:type="dcterms:W3CDTF">2017-08-24T15:03:39Z</dcterms:created>
  <dcterms:modified xsi:type="dcterms:W3CDTF">2023-08-10T18:01:49Z</dcterms:modified>
</cp:coreProperties>
</file>