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Maria Paula\Desktop\2023 Alcaldia\Mapa de riesgos de corrupcion 2023\MAPAS DE RIESGOS DE CORRUPCION POR PROCESO\"/>
    </mc:Choice>
  </mc:AlternateContent>
  <xr:revisionPtr revIDLastSave="0" documentId="8_{8988CF6F-DD83-4D38-8D6F-197200E8DE27}" xr6:coauthVersionLast="47" xr6:coauthVersionMax="47" xr10:uidLastSave="{00000000-0000-0000-0000-000000000000}"/>
  <bookViews>
    <workbookView xWindow="-108" yWindow="-108" windowWidth="23256" windowHeight="12456" firstSheet="16" activeTab="22"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r:id="rId6"/>
    <sheet name="PRIORIZ CAUSA R CORUP TRÁMITES" sheetId="7" r:id="rId7"/>
    <sheet name="IDENTIFICACION" sheetId="8" state="hidden" r:id="rId8"/>
    <sheet name="DOFA" sheetId="9" r:id="rId9"/>
    <sheet name="IDENTIFICACION DE RIESGOS" sheetId="10" r:id="rId10"/>
    <sheet name="DESCRIPCION" sheetId="11" r:id="rId11"/>
    <sheet name="PROBABILIDAD" sheetId="12" r:id="rId12"/>
    <sheet name="VALORACION RIESGOS INHERENTES" sheetId="13" r:id="rId13"/>
    <sheet name=" IMPACTO RIESGOS GESTION" sheetId="14" r:id="rId14"/>
    <sheet name=" IMPACTO RIESGOS CORRUPCION" sheetId="15" r:id="rId15"/>
    <sheet name="CONTROLES Y EVALUACIÓN" sheetId="16" r:id="rId16"/>
    <sheet name="EVALUACIÓN SOLIDEZ CONTROLES" sheetId="17" r:id="rId17"/>
    <sheet name="Hoja3" sheetId="18" state="hidden" r:id="rId18"/>
    <sheet name="NOOO" sheetId="19" state="hidden" r:id="rId19"/>
    <sheet name="Hoja2" sheetId="20" state="hidden" r:id="rId20"/>
    <sheet name="VALORACIÓN RIESGOS RESIDUAL" sheetId="21" r:id="rId21"/>
    <sheet name="MAPA DE RIESGO ADMON" sheetId="22" r:id="rId22"/>
    <sheet name="AVANCE" sheetId="23" r:id="rId23"/>
    <sheet name="NOO" sheetId="24" state="hidden" r:id="rId24"/>
    <sheet name="NO" sheetId="25" state="hidden" r:id="rId25"/>
    <sheet name="Hoja4" sheetId="26" r:id="rId26"/>
  </sheets>
  <calcPr calcId="181029"/>
  <extLst>
    <ext uri="GoogleSheetsCustomDataVersion2">
      <go:sheetsCustomData xmlns:go="http://customooxmlschemas.google.com/" r:id="rId30" roundtripDataChecksum="cH7GJQcvQ+gF9da7/n5cwzX5Ap9W8MsUfvygJZnbXms="/>
    </ext>
  </extLst>
</workbook>
</file>

<file path=xl/calcChain.xml><?xml version="1.0" encoding="utf-8"?>
<calcChain xmlns="http://schemas.openxmlformats.org/spreadsheetml/2006/main">
  <c r="I14" i="23" l="1"/>
  <c r="I13" i="23"/>
  <c r="I12" i="23"/>
  <c r="I11" i="23"/>
  <c r="I10" i="23"/>
  <c r="F10" i="23"/>
  <c r="E10" i="23"/>
  <c r="A10" i="23"/>
  <c r="B1" i="23"/>
  <c r="I14" i="22"/>
  <c r="I13" i="22"/>
  <c r="I12" i="22"/>
  <c r="I11" i="22"/>
  <c r="P10" i="22"/>
  <c r="I10" i="22"/>
  <c r="F10" i="22"/>
  <c r="E10" i="22"/>
  <c r="A10" i="22"/>
  <c r="B1" i="22"/>
  <c r="J24" i="21"/>
  <c r="J22" i="21"/>
  <c r="J20" i="21"/>
  <c r="J18" i="21"/>
  <c r="K11" i="21" s="1"/>
  <c r="A9" i="21"/>
  <c r="A8" i="21"/>
  <c r="C1" i="21"/>
  <c r="B145" i="19"/>
  <c r="B144" i="19"/>
  <c r="B143" i="19"/>
  <c r="B142" i="19"/>
  <c r="B141" i="19"/>
  <c r="B140" i="19"/>
  <c r="B139" i="19"/>
  <c r="B138" i="19"/>
  <c r="B137" i="19"/>
  <c r="B136" i="19"/>
  <c r="B135" i="19"/>
  <c r="B134" i="19"/>
  <c r="B133" i="19"/>
  <c r="B132" i="19"/>
  <c r="B131" i="19"/>
  <c r="B130" i="19"/>
  <c r="B129" i="19"/>
  <c r="B128" i="19"/>
  <c r="B127" i="19"/>
  <c r="B122" i="19"/>
  <c r="B121" i="19"/>
  <c r="B120" i="19"/>
  <c r="B119" i="19"/>
  <c r="B118" i="19"/>
  <c r="B117" i="19"/>
  <c r="B116" i="19"/>
  <c r="B115" i="19"/>
  <c r="B114" i="19"/>
  <c r="B113" i="19"/>
  <c r="B112" i="19"/>
  <c r="B111" i="19"/>
  <c r="B110" i="19"/>
  <c r="B109" i="19"/>
  <c r="B108" i="19"/>
  <c r="B107" i="19"/>
  <c r="B106" i="19"/>
  <c r="B105" i="19"/>
  <c r="B104" i="19"/>
  <c r="B99" i="19"/>
  <c r="B98" i="19"/>
  <c r="B97" i="19"/>
  <c r="B96" i="19"/>
  <c r="B95" i="19"/>
  <c r="B94" i="19"/>
  <c r="B93" i="19"/>
  <c r="B92" i="19"/>
  <c r="B91" i="19"/>
  <c r="B90" i="19"/>
  <c r="B89" i="19"/>
  <c r="B88" i="19"/>
  <c r="B87" i="19"/>
  <c r="B86" i="19"/>
  <c r="B85" i="19"/>
  <c r="B84" i="19"/>
  <c r="B83" i="19"/>
  <c r="B82" i="19"/>
  <c r="B81" i="19"/>
  <c r="B76" i="19"/>
  <c r="B75" i="19"/>
  <c r="B74" i="19"/>
  <c r="B73" i="19"/>
  <c r="B72" i="19"/>
  <c r="B71" i="19"/>
  <c r="B70" i="19"/>
  <c r="B69" i="19"/>
  <c r="B68" i="19"/>
  <c r="B67" i="19"/>
  <c r="B66" i="19"/>
  <c r="B65" i="19"/>
  <c r="B64" i="19"/>
  <c r="B63" i="19"/>
  <c r="B62" i="19"/>
  <c r="B61" i="19"/>
  <c r="B60" i="19"/>
  <c r="B59" i="19"/>
  <c r="B58" i="19"/>
  <c r="B53" i="19"/>
  <c r="B52" i="19"/>
  <c r="B51" i="19"/>
  <c r="B50" i="19"/>
  <c r="B49" i="19"/>
  <c r="B48" i="19"/>
  <c r="B47" i="19"/>
  <c r="B46" i="19"/>
  <c r="B45" i="19"/>
  <c r="B44" i="19"/>
  <c r="B43" i="19"/>
  <c r="B42" i="19"/>
  <c r="B41" i="19"/>
  <c r="B40" i="19"/>
  <c r="B39" i="19"/>
  <c r="B38" i="19"/>
  <c r="B37" i="19"/>
  <c r="B36" i="19"/>
  <c r="B35" i="19"/>
  <c r="E14" i="17"/>
  <c r="C14" i="17"/>
  <c r="E13" i="17"/>
  <c r="C13" i="17"/>
  <c r="E12" i="17"/>
  <c r="C12" i="17"/>
  <c r="E11" i="17"/>
  <c r="C11" i="17"/>
  <c r="A7" i="17"/>
  <c r="A6" i="17"/>
  <c r="B1" i="17"/>
  <c r="G50" i="16"/>
  <c r="G49" i="16"/>
  <c r="G48" i="16"/>
  <c r="G47" i="16"/>
  <c r="G46" i="16"/>
  <c r="G45" i="16"/>
  <c r="G44" i="16"/>
  <c r="G38" i="16"/>
  <c r="G36" i="16"/>
  <c r="G35" i="16"/>
  <c r="G40" i="16" s="1"/>
  <c r="H33" i="16" s="1"/>
  <c r="J33" i="16" s="1"/>
  <c r="K33" i="16" s="1"/>
  <c r="G28" i="16"/>
  <c r="G27" i="16"/>
  <c r="G26" i="16"/>
  <c r="G25" i="16"/>
  <c r="G24" i="16"/>
  <c r="G23" i="16"/>
  <c r="G22" i="16"/>
  <c r="G18" i="16"/>
  <c r="H11" i="16" s="1"/>
  <c r="G17" i="16"/>
  <c r="G16" i="16"/>
  <c r="G15" i="16"/>
  <c r="G14" i="16"/>
  <c r="G13" i="16"/>
  <c r="G12" i="16"/>
  <c r="G11" i="16"/>
  <c r="A7" i="16"/>
  <c r="A6" i="16"/>
  <c r="B1" i="16"/>
  <c r="A8" i="15"/>
  <c r="A6" i="15"/>
  <c r="B1" i="15"/>
  <c r="E22" i="14"/>
  <c r="C22" i="14"/>
  <c r="E21" i="14"/>
  <c r="C21" i="14"/>
  <c r="E20" i="14"/>
  <c r="C20" i="14"/>
  <c r="E19" i="14"/>
  <c r="C19" i="14"/>
  <c r="E18" i="14"/>
  <c r="C18" i="14"/>
  <c r="E17" i="14"/>
  <c r="C17" i="14"/>
  <c r="E16" i="14"/>
  <c r="C16" i="14"/>
  <c r="E15" i="14"/>
  <c r="C15" i="14"/>
  <c r="E14" i="14"/>
  <c r="C14" i="14"/>
  <c r="E13" i="14"/>
  <c r="C13" i="14"/>
  <c r="A8" i="14"/>
  <c r="A6" i="14"/>
  <c r="B1" i="14"/>
  <c r="J23" i="13"/>
  <c r="J21" i="13"/>
  <c r="J19" i="13"/>
  <c r="K11" i="13"/>
  <c r="K12" i="21" s="1"/>
  <c r="A9" i="13"/>
  <c r="A8" i="13"/>
  <c r="C1" i="13"/>
  <c r="S11" i="12"/>
  <c r="T11" i="12" s="1"/>
  <c r="D12" i="13" s="1"/>
  <c r="R11" i="12"/>
  <c r="A7" i="12"/>
  <c r="A6" i="12"/>
  <c r="B1" i="12"/>
  <c r="E13" i="11"/>
  <c r="E12" i="11"/>
  <c r="E10" i="11"/>
  <c r="A10" i="11"/>
  <c r="B11" i="21" s="1"/>
  <c r="A7" i="11"/>
  <c r="A6" i="11"/>
  <c r="B1" i="11"/>
  <c r="J10" i="10"/>
  <c r="C10" i="22" s="1"/>
  <c r="A7" i="10"/>
  <c r="A6" i="10"/>
  <c r="B1" i="10"/>
  <c r="G13" i="9"/>
  <c r="A6" i="9"/>
  <c r="A1" i="9"/>
  <c r="A8" i="7"/>
  <c r="A6" i="7"/>
  <c r="B1" i="7"/>
  <c r="S40" i="5"/>
  <c r="R40" i="5"/>
  <c r="S39" i="5"/>
  <c r="R39" i="5"/>
  <c r="S38" i="5"/>
  <c r="R38" i="5"/>
  <c r="S37" i="5"/>
  <c r="R37" i="5"/>
  <c r="S36" i="5"/>
  <c r="R36" i="5"/>
  <c r="S35" i="5"/>
  <c r="R35" i="5"/>
  <c r="S33" i="5"/>
  <c r="R33" i="5"/>
  <c r="B33" i="5"/>
  <c r="G24" i="9" s="1"/>
  <c r="B19" i="10" s="1"/>
  <c r="S32" i="5"/>
  <c r="R32" i="5"/>
  <c r="B32" i="5"/>
  <c r="G23" i="9" s="1"/>
  <c r="S31" i="5"/>
  <c r="R31" i="5"/>
  <c r="B31" i="5"/>
  <c r="G22" i="9" s="1"/>
  <c r="B11" i="10" s="1"/>
  <c r="D11" i="11" s="1"/>
  <c r="S30" i="5"/>
  <c r="R30" i="5"/>
  <c r="B30" i="5"/>
  <c r="G21" i="9" s="1"/>
  <c r="S29" i="5"/>
  <c r="R29" i="5"/>
  <c r="B29" i="5"/>
  <c r="G20" i="9" s="1"/>
  <c r="S28" i="5"/>
  <c r="R28" i="5"/>
  <c r="B28" i="5"/>
  <c r="G19" i="9" s="1"/>
  <c r="B18" i="10" s="1"/>
  <c r="S27" i="5"/>
  <c r="R27" i="5"/>
  <c r="B27" i="5"/>
  <c r="G18" i="9" s="1"/>
  <c r="B13" i="10" s="1"/>
  <c r="D13" i="11" s="1"/>
  <c r="S26" i="5"/>
  <c r="R26" i="5"/>
  <c r="B26" i="5"/>
  <c r="G17" i="9" s="1"/>
  <c r="B17" i="10" s="1"/>
  <c r="S25" i="5"/>
  <c r="R25" i="5"/>
  <c r="B25" i="5"/>
  <c r="G16" i="9" s="1"/>
  <c r="S24" i="5"/>
  <c r="R24" i="5"/>
  <c r="B24" i="5"/>
  <c r="G15" i="9" s="1"/>
  <c r="B16" i="10" s="1"/>
  <c r="S23" i="5"/>
  <c r="R23" i="5"/>
  <c r="B23" i="5"/>
  <c r="G14" i="9" s="1"/>
  <c r="B15" i="10" s="1"/>
  <c r="S22" i="5"/>
  <c r="R22" i="5"/>
  <c r="B22" i="5"/>
  <c r="B12" i="10" s="1"/>
  <c r="D12" i="11" s="1"/>
  <c r="S21" i="5"/>
  <c r="R21" i="5"/>
  <c r="B21" i="5"/>
  <c r="G12" i="9" s="1"/>
  <c r="B14" i="10" s="1"/>
  <c r="S20" i="5"/>
  <c r="R20" i="5"/>
  <c r="B20" i="5"/>
  <c r="G11" i="9" s="1"/>
  <c r="B10" i="10" s="1"/>
  <c r="D10" i="11" s="1"/>
  <c r="S19" i="5"/>
  <c r="R19" i="5"/>
  <c r="B19" i="5"/>
  <c r="D41" i="9" s="1"/>
  <c r="S18" i="5"/>
  <c r="R18" i="5"/>
  <c r="B18" i="5"/>
  <c r="D40" i="9" s="1"/>
  <c r="S17" i="5"/>
  <c r="R17" i="5"/>
  <c r="B17" i="5"/>
  <c r="D39" i="9" s="1"/>
  <c r="S16" i="5"/>
  <c r="R16" i="5"/>
  <c r="B16" i="5"/>
  <c r="D38" i="9" s="1"/>
  <c r="S15" i="5"/>
  <c r="R15" i="5"/>
  <c r="B15" i="5"/>
  <c r="D37" i="9" s="1"/>
  <c r="S14" i="5"/>
  <c r="R14" i="5"/>
  <c r="B14" i="5"/>
  <c r="D36" i="9" s="1"/>
  <c r="S13" i="5"/>
  <c r="R13" i="5"/>
  <c r="B13" i="5"/>
  <c r="D35" i="9" s="1"/>
  <c r="S12" i="5"/>
  <c r="R12" i="5"/>
  <c r="B12" i="5"/>
  <c r="D34" i="9" s="1"/>
  <c r="S11" i="5"/>
  <c r="R11" i="5"/>
  <c r="B11" i="5"/>
  <c r="D33" i="9" s="1"/>
  <c r="A7" i="5"/>
  <c r="A6" i="5"/>
  <c r="B1" i="5"/>
  <c r="G29" i="16" l="1"/>
  <c r="H22" i="16" s="1"/>
  <c r="S41" i="5"/>
  <c r="S42" i="5" s="1"/>
  <c r="G51" i="16"/>
  <c r="H44" i="16" s="1"/>
  <c r="B146" i="19"/>
  <c r="D124" i="15" s="1"/>
  <c r="F105" i="15" s="1"/>
  <c r="A11" i="17"/>
  <c r="A11" i="12"/>
  <c r="A33" i="16"/>
  <c r="B11" i="13"/>
  <c r="A44" i="16"/>
  <c r="B100" i="19"/>
  <c r="D78" i="15" s="1"/>
  <c r="F59" i="15" s="1"/>
  <c r="B123" i="19"/>
  <c r="D101" i="15" s="1"/>
  <c r="F82" i="15" s="1"/>
  <c r="B54" i="19"/>
  <c r="D32" i="15" s="1"/>
  <c r="F13" i="15" s="1"/>
  <c r="B77" i="19"/>
  <c r="D55" i="15" s="1"/>
  <c r="F36" i="15" s="1"/>
  <c r="D12" i="23"/>
  <c r="D12" i="22"/>
  <c r="B13" i="17"/>
  <c r="B33" i="16"/>
  <c r="B14" i="17"/>
  <c r="D13" i="23"/>
  <c r="D13" i="22"/>
  <c r="B44" i="16"/>
  <c r="D11" i="17"/>
  <c r="F11" i="17" s="1"/>
  <c r="G11" i="17" s="1"/>
  <c r="J11" i="16"/>
  <c r="K11" i="16" s="1"/>
  <c r="J44" i="16"/>
  <c r="K44" i="16" s="1"/>
  <c r="D14" i="17"/>
  <c r="F14" i="17" s="1"/>
  <c r="G14" i="17" s="1"/>
  <c r="D12" i="17"/>
  <c r="F12" i="17" s="1"/>
  <c r="G12" i="17" s="1"/>
  <c r="J22" i="16"/>
  <c r="K22" i="16" s="1"/>
  <c r="B22" i="16"/>
  <c r="D11" i="23"/>
  <c r="D11" i="22"/>
  <c r="B12" i="17"/>
  <c r="D10" i="22"/>
  <c r="B11" i="16"/>
  <c r="D10" i="23"/>
  <c r="B11" i="17"/>
  <c r="G10" i="23"/>
  <c r="G10" i="22"/>
  <c r="D13" i="17"/>
  <c r="F13" i="17" s="1"/>
  <c r="G13" i="17" s="1"/>
  <c r="C10" i="11"/>
  <c r="C10" i="23"/>
  <c r="A11" i="16"/>
  <c r="A22" i="16" s="1"/>
  <c r="B10" i="23"/>
  <c r="B10" i="22"/>
  <c r="G15" i="17" l="1"/>
  <c r="H11" i="17" s="1"/>
  <c r="K13" i="21" s="1"/>
</calcChain>
</file>

<file path=xl/sharedStrings.xml><?xml version="1.0" encoding="utf-8"?>
<sst xmlns="http://schemas.openxmlformats.org/spreadsheetml/2006/main" count="1248" uniqueCount="565">
  <si>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</si>
  <si>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</si>
  <si>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</si>
  <si>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</si>
  <si>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</si>
  <si>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</si>
  <si>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</si>
  <si>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</si>
  <si>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</si>
  <si>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</si>
  <si>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</si>
  <si>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</si>
  <si>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</si>
  <si>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</si>
  <si>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</si>
  <si>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</si>
  <si>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</si>
  <si>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</si>
  <si>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</si>
  <si>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</si>
  <si>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</si>
  <si>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</si>
  <si>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</si>
  <si>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</si>
  <si>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</si>
  <si>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</si>
  <si>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</si>
  <si>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</si>
  <si>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</si>
  <si>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</si>
  <si>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</si>
  <si>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</si>
  <si>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</si>
  <si>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</si>
  <si>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</si>
  <si>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</si>
  <si>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</si>
  <si>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t>
    </r>
    <r>
      <rPr>
        <sz val="11"/>
        <color rgb="FFFF0000"/>
        <rFont val="Arial"/>
        <family val="2"/>
      </rPr>
      <t>l Análisis DOFA , haciéndo uso de las estrategias de supervivencia</t>
    </r>
    <r>
      <rPr>
        <sz val="11"/>
        <color theme="1"/>
        <rFont val="Arial"/>
        <family val="2"/>
      </rPr>
      <t xml:space="preserve">.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</si>
  <si>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PROCESO:  GESTION DOCUMENTAL</t>
  </si>
  <si>
    <t>FORMATO: CONTEXTO ESTRATEGICO</t>
  </si>
  <si>
    <t>Pagina:2 de 15</t>
  </si>
  <si>
    <t xml:space="preserve">CONTEXTO ESTRATEGICO </t>
  </si>
  <si>
    <t>PROCESO: GESTIÓN DOCUMENTAL</t>
  </si>
  <si>
    <t xml:space="preserve">OBJETIVO: IMPLEMENTAR EL PROGRAMA DE GESTIÓN DOCUMENTAL, APLICANDO LOS PROCESOS ESTABLECIDOS A TRAVÉS DE LOS INSTRUMENTOS ARCHIVÍSTICOS, EMPLEANDO TECNOLOGÍA PARA GARANTIZAR EL ACCESO A LA INFORMACIÓN EN FORMA OPORTUNA Y PRESERVAR LA MEMORIA INSTITUCIONAL.
</t>
  </si>
  <si>
    <t>FACTORES EXTERNOS</t>
  </si>
  <si>
    <t>CAUSAS</t>
  </si>
  <si>
    <t>FACTORES INTERNOS</t>
  </si>
  <si>
    <t>FACTORES DEL PROCESO</t>
  </si>
  <si>
    <t>LEGALES Y REGLAMENTARIOS</t>
  </si>
  <si>
    <t>Constante cambio de normatividad vigente a nivel nacional</t>
  </si>
  <si>
    <t>PERSONAL DE LA ENTIDAD (Capacidad del personal, políticas de manejo del talento humano, idoneidad)</t>
  </si>
  <si>
    <t>Baja competencia del personal contratado e idoneidad frente al manejo del proceso de Gestión Documental en las Unidades Administrativas</t>
  </si>
  <si>
    <t>TRANSVERSALIDAD</t>
  </si>
  <si>
    <t>Falta de aplicación de manuales, procedimientos y formatos en los archivos de gestión establecidos en el proceso de gestión documental por parte de las unidades administrativas</t>
  </si>
  <si>
    <t>Falta de compromiso y responsabilidades  de los funcionarios  frente al desarrollo y cumplimiento de las actividades del  proceso en la unidades administrativas.</t>
  </si>
  <si>
    <t>ARTICULACIÓN DE LOS PROCESOS</t>
  </si>
  <si>
    <t>Demora en la publicación y socialización de documentos actualizados</t>
  </si>
  <si>
    <t>POLÍTICOS</t>
  </si>
  <si>
    <t>Cambios de gobierno</t>
  </si>
  <si>
    <t>Ausencia de aplicación cultural de los principios y valores establecido en el código y Integridad y Buen Gobierno</t>
  </si>
  <si>
    <t>COMUNICACIÓN ENTRE LOS PROCESOS</t>
  </si>
  <si>
    <t>Baja fluidez en los canales de comunicación y carencia de respuesta entre los procesos</t>
  </si>
  <si>
    <t>TECNOLÓGICOS</t>
  </si>
  <si>
    <t>Fallas y/o existencia de plataformas estatales para el almacenamiento documental de información publica</t>
  </si>
  <si>
    <t xml:space="preserve">Insuficiente personal de planta y de contrato para el cumplimiento de las funciones del proceso Gestión Documental
</t>
  </si>
  <si>
    <t>RESPONSABLES DEL PROCESO</t>
  </si>
  <si>
    <t>Constante innovación tecnológica</t>
  </si>
  <si>
    <t>PROCESOS OPERATIVOS</t>
  </si>
  <si>
    <t>Deficiencia en proceso de capacitación, inducción, reinducción en el operatividad del proceso de gestión documental</t>
  </si>
  <si>
    <t>AMBIENTALES</t>
  </si>
  <si>
    <t>Emergencias sanitarias</t>
  </si>
  <si>
    <t>TECNOLOGÍA (integridad de datos, disponibilidad de datos y sistemas, desarrollo, producción, mantenimiento de sistemas de información)</t>
  </si>
  <si>
    <t xml:space="preserve">Falta de herramientas tecnológicas que garanticen el acceso oportuno, disponibilidad y conservación de la información mantenimiento preventivo a los mismos </t>
  </si>
  <si>
    <t>Catástrofes naturales</t>
  </si>
  <si>
    <t>FINANCIEROS</t>
  </si>
  <si>
    <t>Baja asignación  presupuestal de funcionamiento e inversión para administrar la documentación física de la administración municipal</t>
  </si>
  <si>
    <t>Declaratoria de emergencias por pandemias o catástrofes naturales</t>
  </si>
  <si>
    <t>ESTRATÉGICOS</t>
  </si>
  <si>
    <t>Deficiente seguimiento a la implementación del proceso de gestión documental en las unidades administrativas</t>
  </si>
  <si>
    <t>COMMUNICACIÓN INTERNA</t>
  </si>
  <si>
    <t>Flujo de comunicación interna deficiente para el buen desarrollo del proceso</t>
  </si>
  <si>
    <t>SOCIALES Y CULTURALES</t>
  </si>
  <si>
    <t>Orden Publico</t>
  </si>
  <si>
    <t>FACTORES GEOGRÁFICOS (ubicación, espacio, topografía, clima, recursos naturales, etc.)</t>
  </si>
  <si>
    <t xml:space="preserve">Inadecuada ubicación de depósitos y áreas de archivo </t>
  </si>
  <si>
    <t>Idiosincrasia ciudadana -  soborno de ciudadanos para beneficio personal</t>
  </si>
  <si>
    <t>OTROS</t>
  </si>
  <si>
    <t>Deterioro y daño documental por condiciones inadecuadas de almacenamiento</t>
  </si>
  <si>
    <t>EXTREMA</t>
  </si>
  <si>
    <t>ALTA</t>
  </si>
  <si>
    <t>MODERADA</t>
  </si>
  <si>
    <t>BAJA</t>
  </si>
  <si>
    <t>NORMATIVOS: Modificaciones normativas</t>
  </si>
  <si>
    <t>SOCIALES: Orden Público</t>
  </si>
  <si>
    <t xml:space="preserve">POLITICOS </t>
  </si>
  <si>
    <t>DISEÑO DEL PROCESO</t>
  </si>
  <si>
    <t>INTERACCIÓN CON LOS PROCESOS</t>
  </si>
  <si>
    <t>ECONÓMICOS Y FINANCIEROS</t>
  </si>
  <si>
    <t>NORMATIVIDAD</t>
  </si>
  <si>
    <t>FACTORES GEOGRÁFICOS (ubicación, espacio,topografía, clima, recursos naturales, etc.)</t>
  </si>
  <si>
    <t>PROCEDIMIENTOS DEL PROCESO</t>
  </si>
  <si>
    <t>ACTIVOS DE SEGURIDAD DIGITAL DEL PROCESO</t>
  </si>
  <si>
    <t>FORMATO: PRIORIZACION DE CAUSAS (Amenazas y Debilidades)</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</si>
  <si>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</si>
  <si>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</si>
  <si>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</si>
  <si>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</si>
  <si>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</si>
  <si>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</si>
  <si>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</si>
  <si>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</si>
  <si>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</si>
  <si>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</si>
  <si>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</si>
  <si>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</si>
  <si>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</si>
  <si>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</si>
  <si>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</si>
  <si>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</si>
  <si>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</si>
  <si>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</si>
  <si>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</si>
  <si>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</si>
  <si>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</si>
  <si>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</si>
  <si>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</si>
  <si>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</si>
  <si>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</si>
  <si>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</si>
  <si>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</si>
  <si>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</si>
  <si>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</si>
  <si>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</si>
  <si>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</si>
  <si>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</si>
  <si>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</si>
  <si>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</si>
  <si>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</si>
  <si>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</si>
  <si>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</si>
  <si>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</si>
  <si>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</si>
  <si>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</si>
  <si>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Codigo:                        </t>
  </si>
  <si>
    <t>FOR-13-PRO-SIG-04</t>
  </si>
  <si>
    <t>FORMATO: PRIORIZACIÓN DE CAUSAS DE  RIESGOS DE CORRUPCIÓN ASOCIADOS A TRÁMITES</t>
  </si>
  <si>
    <t>Fecha:</t>
  </si>
  <si>
    <t>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</si>
  <si>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</si>
  <si>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</si>
  <si>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</si>
  <si>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</si>
  <si>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</si>
  <si>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</si>
  <si>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</si>
  <si>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</si>
  <si>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</si>
  <si>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</si>
  <si>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</si>
  <si>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</si>
  <si>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</si>
  <si>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</si>
  <si>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</si>
  <si>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</si>
  <si>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</si>
  <si>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</si>
  <si>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</si>
  <si>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</si>
  <si>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</si>
  <si>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</si>
  <si>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</si>
  <si>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</si>
  <si>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</si>
  <si>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</si>
  <si>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</si>
  <si>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</si>
  <si>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</si>
  <si>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</si>
  <si>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</si>
  <si>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</si>
  <si>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</si>
  <si>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</si>
  <si>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</si>
  <si>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</si>
  <si>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</si>
  <si>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</si>
  <si>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</si>
  <si>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</si>
  <si>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</si>
  <si>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</si>
  <si>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</si>
  <si>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</si>
  <si>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</si>
  <si>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</si>
  <si>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</si>
  <si>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</si>
  <si>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</si>
  <si>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</si>
  <si>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</si>
  <si>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</si>
  <si>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</si>
  <si>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</si>
  <si>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</si>
  <si>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</si>
  <si>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</si>
  <si>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</si>
  <si>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</si>
  <si>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Código: FOR-13-PRO-SIG-04</t>
  </si>
  <si>
    <t>FORMATO: MATRIZ DOFA</t>
  </si>
  <si>
    <t>Pagina: 5 de 15</t>
  </si>
  <si>
    <t xml:space="preserve">
MATRIZ DOFA
IDENTIFICACION DE FACTORES 
Y
DEFINICION DE ESTRATEGIAS
</t>
  </si>
  <si>
    <t>NEGATIVOS</t>
  </si>
  <si>
    <t>POSITIVOS</t>
  </si>
  <si>
    <t>DEBILIDADES (D)</t>
  </si>
  <si>
    <t>FORTALEZAS (F)</t>
  </si>
  <si>
    <t>La administración cuenta con un sistema integrado de gestión -SIGAMI implementado con información disponible y de fácil acceso</t>
  </si>
  <si>
    <t xml:space="preserve">La alcaldía cuenta con procesos, procedimientos, manuales documentados, herramientas, formatos actualizados y publicados </t>
  </si>
  <si>
    <t>La entidad cuenta con una política de gestión documental aprobada, publicada,  articuladas con el Modelo Integrado de Planeación – MIPG,  implementando el Modelo de Gestión Documental  y Administración de archivos</t>
  </si>
  <si>
    <t>El grupo de gestión documental esta creado dentro de la estructura orgánica de la administración con personal de planta con perfil idóneo</t>
  </si>
  <si>
    <t>la entidad cuenta con un equipo interno de archivo para aprobación de documentos, formatos en articulación con SIGAMI</t>
  </si>
  <si>
    <t>Se cuenta con una Plataforma Integrada de Sistemas - PISAMI.</t>
  </si>
  <si>
    <t>Se cuenta con un proyecto de inversión pública y rubro presupuestal que garantiza el cubrimiento de las necesidades planeadas en la implementación del proceso</t>
  </si>
  <si>
    <t>Compromiso institucional por parte de la alta dirección de la administración municipal</t>
  </si>
  <si>
    <t xml:space="preserve">La entidad cuenta con la ejecución del Plan Institucional de Capacitación -PIC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</si>
  <si>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</si>
  <si>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</si>
  <si>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t>ESTRATEGIA FO (CRECIMIENTO)
Utilizar fortalezas para optimizar oportunidades.</t>
  </si>
  <si>
    <t>Entidades que brindan procesos de capacitación formal y no formal de fácil accesibilidad dentro de la red interinstitucional de capacitación, ofrecida por instituciones publicas (SENA-ESAP-AGN)</t>
  </si>
  <si>
    <r>
      <rPr>
        <b/>
        <sz val="11"/>
        <color theme="1"/>
        <rFont val="Arial"/>
        <family val="2"/>
      </rPr>
      <t xml:space="preserve">D1,D2,O1,O3,O5 </t>
    </r>
    <r>
      <rPr>
        <sz val="11"/>
        <color theme="1"/>
        <rFont val="Arial"/>
        <family val="2"/>
      </rPr>
      <t>Dar a conocer a través de diferentes canales de comunicación institucional la oferta  de   capacitación de la red interinstitucional, las herramientas técnicas y el material de apoyo  disponible de las entidades del Estado  a los funcionarios y contratistas</t>
    </r>
  </si>
  <si>
    <r>
      <rPr>
        <b/>
        <sz val="11"/>
        <color theme="1"/>
        <rFont val="Arial"/>
        <family val="2"/>
      </rPr>
      <t xml:space="preserve">F9,O1 </t>
    </r>
    <r>
      <rPr>
        <sz val="11"/>
        <color theme="1"/>
        <rFont val="Arial"/>
        <family val="2"/>
      </rPr>
      <t>Gestionar con la dirección de talento humano la inclusión en el PIC de cursos, talleres o diplomados ofertados por la red interinstitucional, en temática de gestión documental</t>
    </r>
  </si>
  <si>
    <t>Asistencia técnica y acompañamiento por parte del Archivo General de la Nación AGN, a través del enlace territorial</t>
  </si>
  <si>
    <r>
      <rPr>
        <b/>
        <sz val="11"/>
        <color theme="1"/>
        <rFont val="Arial"/>
        <family val="2"/>
      </rPr>
      <t xml:space="preserve">D4,O4 </t>
    </r>
    <r>
      <rPr>
        <sz val="11"/>
        <color theme="1"/>
        <rFont val="Arial"/>
        <family val="2"/>
      </rPr>
      <t>Vincular personal con perfiles idóneos de acuerdo a las necesidades del proceso de gestión documental</t>
    </r>
  </si>
  <si>
    <r>
      <rPr>
        <b/>
        <sz val="11"/>
        <color theme="1"/>
        <rFont val="Arial"/>
        <family val="2"/>
      </rPr>
      <t xml:space="preserve">F7,O4 </t>
    </r>
    <r>
      <rPr>
        <sz val="11"/>
        <color theme="1"/>
        <rFont val="Arial"/>
        <family val="2"/>
      </rPr>
      <t>Mantener la vinculación de personal con perfiles idóneos de acuerdo a las necesidades del proceso de gestión documental</t>
    </r>
  </si>
  <si>
    <t>Disponibilidad de herramientas y material de apoyo de gestión documental y otros suministrado por entidades del estado a través del uso de tecnología (paginas web, plataformas)</t>
  </si>
  <si>
    <r>
      <rPr>
        <b/>
        <sz val="11"/>
        <color theme="1"/>
        <rFont val="Arial"/>
        <family val="2"/>
      </rPr>
      <t xml:space="preserve">D1,D2,D12,O2,O3,O4,O5 </t>
    </r>
    <r>
      <rPr>
        <sz val="11"/>
        <color theme="1"/>
        <rFont val="Arial"/>
        <family val="2"/>
      </rPr>
      <t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t>
    </r>
  </si>
  <si>
    <r>
      <rPr>
        <b/>
        <sz val="11"/>
        <color theme="1"/>
        <rFont val="Arial"/>
        <family val="2"/>
      </rPr>
      <t xml:space="preserve">F8,O2 </t>
    </r>
    <r>
      <rPr>
        <sz val="11"/>
        <color theme="1"/>
        <rFont val="Arial"/>
        <family val="2"/>
      </rPr>
      <t>Hacer uso del beneficio de la asistencia técnica, orientación y acompañamiento del AGN a través del enlace territorial</t>
    </r>
  </si>
  <si>
    <r>
      <rPr>
        <sz val="11"/>
        <color theme="1"/>
        <rFont val="Arial"/>
        <family val="2"/>
      </rPr>
      <t>Oferta de personal en la región ( profesional, tecnólogo, técnico)  con perfil (bibliotecólogos, otros perfiles</t>
    </r>
    <r>
      <rPr>
        <sz val="11"/>
        <color theme="1"/>
        <rFont val="Arial"/>
        <family val="2"/>
      </rPr>
      <t xml:space="preserve"> ) con </t>
    </r>
    <r>
      <rPr>
        <sz val="11"/>
        <color theme="1"/>
        <rFont val="Arial"/>
        <family val="2"/>
      </rPr>
      <t>competencias y experiencia acorde a las necesidades demandadas</t>
    </r>
  </si>
  <si>
    <r>
      <rPr>
        <b/>
        <sz val="11"/>
        <color theme="1"/>
        <rFont val="Arial"/>
        <family val="2"/>
      </rPr>
      <t xml:space="preserve">D7,D10,D11,O5,O6 </t>
    </r>
    <r>
      <rPr>
        <sz val="11"/>
        <color theme="1"/>
        <rFont val="Arial"/>
        <family val="2"/>
      </rPr>
      <t>Adquisición, adecuación de depósitos y dotación de archivo conforme a los requisitos normativos</t>
    </r>
  </si>
  <si>
    <r>
      <rPr>
        <b/>
        <sz val="11"/>
        <color theme="1"/>
        <rFont val="Arial"/>
        <family val="2"/>
      </rPr>
      <t>F2,O5</t>
    </r>
    <r>
      <rPr>
        <sz val="11"/>
        <color theme="1"/>
        <rFont val="Arial"/>
        <family val="2"/>
      </rPr>
      <t xml:space="preserve"> 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t>
    </r>
  </si>
  <si>
    <t xml:space="preserve">Constante actualización de instrumentos y herramientas técnicas que facilitan a apropiación del conocimiento  del proceso de gestión documental  </t>
  </si>
  <si>
    <r>
      <rPr>
        <b/>
        <sz val="11"/>
        <color theme="1"/>
        <rFont val="Arial"/>
        <family val="2"/>
      </rPr>
      <t xml:space="preserve">D3,O3 </t>
    </r>
    <r>
      <rPr>
        <sz val="11"/>
        <color theme="1"/>
        <rFont val="Arial"/>
        <family val="2"/>
      </rPr>
      <t>Realizar reunión semestral con el grupo de gestión documental para socializar y fomentar los valores del código de integridad y buen gobierno</t>
    </r>
  </si>
  <si>
    <t>Flexibilidad del estado en la planeación del presupuesto del municipio para el fortalecimiento institucional</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</si>
  <si>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</si>
  <si>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</si>
  <si>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</si>
  <si>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r>
      <rPr>
        <b/>
        <sz val="11"/>
        <color theme="1"/>
        <rFont val="Arial"/>
        <family val="2"/>
      </rPr>
      <t>D2, D3, D8, A1, A9</t>
    </r>
    <r>
      <rPr>
        <sz val="11"/>
        <color theme="1"/>
        <rFont val="Arial"/>
        <family val="2"/>
      </rPr>
      <t>: 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t>
    </r>
  </si>
  <si>
    <r>
      <rPr>
        <b/>
        <sz val="11"/>
        <color theme="1"/>
        <rFont val="Arial"/>
        <family val="2"/>
      </rPr>
      <t xml:space="preserve">F9, A1 </t>
    </r>
    <r>
      <rPr>
        <sz val="11"/>
        <color theme="1"/>
        <rFont val="Arial"/>
        <family val="2"/>
      </rPr>
      <t>Fortalecer las competencias, conocimientos y habilidades de los servidores públicos  a través  de  la inclusión  de  capacitaciones  en el PIC , en las siguientes temáticas  ( aplicación de TRD, elaboración  de inventario documental -FUID, hoja de control, uso del formato de control de préstamo de documentos, procedimiento consulta y préstamo de documentos, guía reconstrucción de expedientes</t>
    </r>
  </si>
  <si>
    <r>
      <rPr>
        <b/>
        <sz val="11"/>
        <color theme="1"/>
        <rFont val="Arial"/>
        <family val="2"/>
      </rPr>
      <t xml:space="preserve">F1, F8, A9 </t>
    </r>
    <r>
      <rPr>
        <sz val="11"/>
        <color theme="1"/>
        <rFont val="Arial"/>
        <family val="2"/>
      </rPr>
      <t>Coordinar con la dirección de talento Humano el seguimiento a la interiorización de principios y valores del código de integridad que contribuyan a mitigar la causa generadora del riesgo</t>
    </r>
  </si>
  <si>
    <r>
      <rPr>
        <b/>
        <sz val="11"/>
        <color theme="1"/>
        <rFont val="Arial"/>
        <family val="2"/>
      </rPr>
      <t>F1,F8, A9</t>
    </r>
    <r>
      <rPr>
        <sz val="11"/>
        <color theme="1"/>
        <rFont val="Arial"/>
        <family val="2"/>
      </rPr>
      <t xml:space="preserve">  Solicitar evidencias de capacitación en la socialización de la  política anti soborno a los servidores públicos, buscando  prevenir y prohibir cualquier intento o acto de soborno en el manejo documental</t>
    </r>
  </si>
  <si>
    <r>
      <rPr>
        <b/>
        <sz val="11"/>
        <color theme="1"/>
        <rFont val="Arial"/>
        <family val="2"/>
      </rPr>
      <t xml:space="preserve">F4,A1  </t>
    </r>
    <r>
      <rPr>
        <sz val="11"/>
        <color theme="1"/>
        <rFont val="Arial"/>
        <family val="2"/>
      </rPr>
      <t>Realizar visitas de  verificación y seguimiento  al proceso y procedimientos de  gestión documental por parte del grupo de gestión documental</t>
    </r>
  </si>
  <si>
    <r>
      <rPr>
        <b/>
        <sz val="11"/>
        <color theme="1"/>
        <rFont val="Arial"/>
        <family val="2"/>
      </rPr>
      <t>F1,F2,F4,A1,A2,A9.</t>
    </r>
    <r>
      <rPr>
        <sz val="11"/>
        <color theme="1"/>
        <rFont val="Arial"/>
        <family val="2"/>
      </rPr>
      <t xml:space="preserve"> Realizar la verificación que las unidades administrativas cuenten con archivos de gestión organizados solicitando reportar al correo institucional de gestión documental, los inventarios documentales (FUID) de sus archivos de gestión conforme al procedimiento establecido</t>
    </r>
  </si>
  <si>
    <r>
      <rPr>
        <b/>
        <sz val="11"/>
        <color theme="1"/>
        <rFont val="Arial"/>
        <family val="2"/>
      </rPr>
      <t>F1,F2,F4,A1,A2,A9</t>
    </r>
    <r>
      <rPr>
        <sz val="11"/>
        <color theme="1"/>
        <rFont val="Arial"/>
        <family val="2"/>
      </rPr>
      <t xml:space="preserve"> Realizar visitas de seguimiento a la aplicación del procedimiento de consulta y préstamo de documentos con el fin de identificar  la perdida, sustracción, destrucción u ocultamiento de documentos </t>
    </r>
  </si>
  <si>
    <t>FORMATO: IDENTIFICACION DE RIESGOS</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</si>
  <si>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</si>
  <si>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</si>
  <si>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</si>
  <si>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</si>
  <si>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</si>
  <si>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</si>
  <si>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</si>
  <si>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</si>
  <si>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</si>
  <si>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</si>
  <si>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</si>
  <si>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Ocultamiento, perdida, manipulación, destrucción o entrega indebida de información</t>
  </si>
  <si>
    <t>Permanentemente</t>
  </si>
  <si>
    <t>Perdida y/o desagregación de la información que reposa en los  expedientes</t>
  </si>
  <si>
    <t>Posibilidad de recibir o solicitar cualquier dadiva o beneficio a nombre propio o de terceros, con el fin de manipular, ocultar, alterar o destruir un documento o expediente</t>
  </si>
  <si>
    <t>Hallazgos por entes de control</t>
  </si>
  <si>
    <t>Perdida de imagen y credibilidad institucional, sanciones disciplinarias</t>
  </si>
  <si>
    <t>Omisión, errores en procesos técnicos, perdida documental</t>
  </si>
  <si>
    <t xml:space="preserve">Inadecuada apropiación del proceso de gestión documental por parte de los servidores públicos y/o contratista en todo nivel jerárquico. </t>
  </si>
  <si>
    <t xml:space="preserve">
Deterioro documental
</t>
  </si>
  <si>
    <t>Posibilidad de perdida reputacional por daño y/o perdida parcial o total de los expedientes en los archivos de gestión debido a  la inadecuada apropiación del proceso de gestión documental por parte de los servidores públicos y/o contratista en todo nivel jerárquico.</t>
  </si>
  <si>
    <t>GESTION</t>
  </si>
  <si>
    <t>Hallazgos de entes de control</t>
  </si>
  <si>
    <t xml:space="preserve">Sanciones disciplinarias </t>
  </si>
  <si>
    <t>Fallas en la gestión de entrega de información</t>
  </si>
  <si>
    <t>Dificultad en la consulta de información</t>
  </si>
  <si>
    <t>Deficiencia en el reporte de indicadores</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</si>
  <si>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</si>
  <si>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</si>
  <si>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</si>
  <si>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</si>
  <si>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</si>
  <si>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Baja competencia del personal contratado e idoneidad frente al manejo del proceso de Gestión Documental en las Unidades Administrativas, falta de aplicación de manuales, procedimientos y formatos en los archivos de gestión establecidos en el proceso de gestión documental por parte de las unidades administrativas,  Ausencia de aplicación cultural de los principios y valores establecido en el código y Integridad y Buen Gobierno, Deficiente seguimiento a la implementación del proceso de gestión documental en las unidades administrativas puede ocasionar posibilidad de recibir o solicitar cualquier dadiva o beneficio a nombre propio o de terceros, con el fin de manipular, ocultar, alterar o destruir un documento o expediente, teniendo como posible consecuencias las siguientes: Perdida y/o desagregación de la información que reposa en los  expedientes, hallazgos por entes de control y omisión, errores en procesos técnicos, perdida documental</t>
  </si>
  <si>
    <t xml:space="preserve">Codigo:FOR-13-PRO-SIG-04                             </t>
  </si>
  <si>
    <t>FORMATO:DETERMINACION  DE LA PROBABILIDAD</t>
  </si>
  <si>
    <t>Pagina: 8 de 15</t>
  </si>
  <si>
    <t>PRIORIZACION DE LA PROBABILIDAD
(Califique de 1 a 5 , de acuerdo con la tabla de criterios</t>
  </si>
  <si>
    <t>Nivel</t>
  </si>
  <si>
    <t>Versión:04</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</si>
  <si>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</si>
  <si>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</si>
  <si>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</si>
  <si>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</si>
  <si>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</si>
  <si>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</si>
  <si>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</si>
  <si>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Mayor</t>
  </si>
  <si>
    <t>R1</t>
  </si>
  <si>
    <t>ZONA DE RIESGO</t>
  </si>
  <si>
    <t>Casi Seguro</t>
  </si>
  <si>
    <t>Probable</t>
  </si>
  <si>
    <t>Posible</t>
  </si>
  <si>
    <t>Improbable</t>
  </si>
  <si>
    <t>Rara Vez</t>
  </si>
  <si>
    <t>Insignificante</t>
  </si>
  <si>
    <t>Menor</t>
  </si>
  <si>
    <t>Moderado</t>
  </si>
  <si>
    <t>Catastrófico</t>
  </si>
  <si>
    <t>IMPACTO</t>
  </si>
  <si>
    <t xml:space="preserve">Código:  FOR-13-PRO-SIG-04                  </t>
  </si>
  <si>
    <t>FORMATO: DETERMINACION DEL IMPACTO DE RIESGOS DE GESTION</t>
  </si>
  <si>
    <t>Pagina: 9 de 15</t>
  </si>
  <si>
    <t>RIESGO</t>
  </si>
  <si>
    <t>NIVELES</t>
  </si>
  <si>
    <t>Impacto (Consecuencias)</t>
  </si>
  <si>
    <t>Cuantitativo</t>
  </si>
  <si>
    <t>Cualitativo</t>
  </si>
  <si>
    <t>2. MENOR</t>
  </si>
  <si>
    <t>Seleccione</t>
  </si>
  <si>
    <t xml:space="preserve">Código: FOR-13-PRO-SIG-04           </t>
  </si>
  <si>
    <t>FORMATO: DETERMINACION DEL IMPACTO RIESGOS DE CORRUPCION</t>
  </si>
  <si>
    <t>Pagina: 10 de 15</t>
  </si>
  <si>
    <t>RIESGO DE CORRUPCION</t>
  </si>
  <si>
    <t>SI EL RIESGO DE CORRUPCION SE MATERIALIZA PODRIA…</t>
  </si>
  <si>
    <t>RESPUESTA (MARQUE CON X)</t>
  </si>
  <si>
    <t>NIVEL DE IMPACTO</t>
  </si>
  <si>
    <t>POSIBILIDAD DE RECIBIR O SOLICITAR CUALQUIER DADIVA O BENEFICIO A NOMBRE PROPIO O DE TERCEROS, CON EL FIN DE MANIPULAR, OCULTAR, ALTERAR O DESTRUIR UN DOCUMENTO O EXPEDIENTE</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</si>
  <si>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</si>
  <si>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</si>
  <si>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</si>
  <si>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</si>
  <si>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</si>
  <si>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</si>
  <si>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</si>
  <si>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</si>
  <si>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</si>
  <si>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</si>
  <si>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</si>
  <si>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</si>
  <si>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</si>
  <si>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</si>
  <si>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</si>
  <si>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</si>
  <si>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</si>
  <si>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</si>
  <si>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</si>
  <si>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FORMATO: EVALUACION DE CONTROLES</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</si>
  <si>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</si>
  <si>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</si>
  <si>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</si>
  <si>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</si>
  <si>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</si>
  <si>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</si>
  <si>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</si>
  <si>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 xml:space="preserve">Acciones a Realizar </t>
  </si>
  <si>
    <t>REPORTE</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</si>
  <si>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</si>
  <si>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</si>
  <si>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</si>
  <si>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</si>
  <si>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</si>
  <si>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</si>
  <si>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r>
      <rPr>
        <b/>
        <sz val="11"/>
        <color rgb="FFFF0000"/>
        <rFont val="Arial"/>
        <family val="2"/>
      </rPr>
      <t>1</t>
    </r>
    <r>
      <rPr>
        <sz val="11"/>
        <color rgb="FFFF0000"/>
        <rFont val="Arial"/>
        <family val="2"/>
      </rPr>
      <t>.</t>
    </r>
    <r>
      <rPr>
        <sz val="11"/>
        <color theme="1"/>
        <rFont val="Arial"/>
        <family val="2"/>
      </rPr>
      <t xml:space="preserve"> El líder de gestión documental </t>
    </r>
    <r>
      <rPr>
        <b/>
        <sz val="11"/>
        <color rgb="FFFF0000"/>
        <rFont val="Arial"/>
        <family val="2"/>
      </rPr>
      <t>2</t>
    </r>
    <r>
      <rPr>
        <sz val="11"/>
        <color rgb="FFFF0000"/>
        <rFont val="Arial"/>
        <family val="2"/>
      </rPr>
      <t>.</t>
    </r>
    <r>
      <rPr>
        <sz val="11"/>
        <color theme="1"/>
        <rFont val="Arial"/>
        <family val="2"/>
      </rPr>
      <t xml:space="preserve"> Anualmente </t>
    </r>
    <r>
      <rPr>
        <b/>
        <sz val="11"/>
        <color rgb="FFFF0000"/>
        <rFont val="Arial"/>
        <family val="2"/>
      </rPr>
      <t>3</t>
    </r>
    <r>
      <rPr>
        <sz val="11"/>
        <color rgb="FFFF0000"/>
        <rFont val="Arial"/>
        <family val="2"/>
      </rPr>
      <t>.</t>
    </r>
    <r>
      <rPr>
        <sz val="11"/>
        <color theme="1"/>
        <rFont val="Arial"/>
        <family val="2"/>
      </rPr>
      <t xml:space="preserve"> Verificará las necesidades de capacitación, Con el fin de fortalecer el conocimiento y competencias de los servidores públicos en aspectos prácticos para la organización de archivos de gestión y aplicación de Tabla de Retención Documental TRD </t>
    </r>
    <r>
      <rPr>
        <b/>
        <sz val="11"/>
        <color rgb="FFFF0000"/>
        <rFont val="Arial"/>
        <family val="2"/>
      </rPr>
      <t>4</t>
    </r>
    <r>
      <rPr>
        <sz val="11"/>
        <color rgb="FFFF0000"/>
        <rFont val="Arial"/>
        <family val="2"/>
      </rPr>
      <t>.</t>
    </r>
    <r>
      <rPr>
        <sz val="11"/>
        <color theme="1"/>
        <rFont val="Arial"/>
        <family val="2"/>
      </rPr>
      <t xml:space="preserve"> Articula con la dirección de talento humano la inclusión en el Plan Institucional de Capacitación PIC, elabora y ejecuta cronograma de capacitación presencial y virtual</t>
    </r>
    <r>
      <rPr>
        <sz val="11"/>
        <color rgb="FFFF0000"/>
        <rFont val="Arial"/>
        <family val="2"/>
      </rPr>
      <t xml:space="preserve"> </t>
    </r>
    <r>
      <rPr>
        <b/>
        <sz val="11"/>
        <color rgb="FFFF0000"/>
        <rFont val="Arial"/>
        <family val="2"/>
      </rPr>
      <t>5</t>
    </r>
    <r>
      <rPr>
        <sz val="11"/>
        <color theme="1"/>
        <rFont val="Arial"/>
        <family val="2"/>
      </rPr>
      <t>. las observaciones o desviaciones identificadas se darán a conocer con la planilla de asistencia de capacitación programadas a los jefes de las unidades administrativas para que determinen la inasistencia de personal de su área.</t>
    </r>
    <r>
      <rPr>
        <b/>
        <sz val="11"/>
        <color rgb="FFFF0000"/>
        <rFont val="Arial"/>
        <family val="2"/>
      </rPr>
      <t xml:space="preserve"> 6</t>
    </r>
    <r>
      <rPr>
        <sz val="11"/>
        <color rgb="FFFF0000"/>
        <rFont val="Arial"/>
        <family val="2"/>
      </rPr>
      <t xml:space="preserve">. </t>
    </r>
    <r>
      <rPr>
        <sz val="11"/>
        <color theme="1"/>
        <rFont val="Arial"/>
        <family val="2"/>
      </rPr>
      <t>se establece como evidencia el listado de asistencia, informe de capacitación, presentación en diapositivas</t>
    </r>
  </si>
  <si>
    <t>1. Responsable</t>
  </si>
  <si>
    <t>¿Existe un responsable asignado a la ejecución del control?</t>
  </si>
  <si>
    <t>Asignado</t>
  </si>
  <si>
    <t>Fuerte (Siempre se Ejecuta)</t>
  </si>
  <si>
    <t xml:space="preserve">El control se fortalecerá en relación a la desviación con el envío del informe de capacitación a los secretarios, directores y jefes de oficina anexando la planilla de  asistencia </t>
  </si>
  <si>
    <r>
      <rPr>
        <b/>
        <sz val="11"/>
        <color theme="1"/>
        <rFont val="Arial"/>
        <family val="2"/>
      </rPr>
      <t xml:space="preserve">SEPTIEMBRE-OCTUBRE
</t>
    </r>
    <r>
      <rPr>
        <sz val="11"/>
        <color theme="1"/>
        <rFont val="Arial"/>
        <family val="2"/>
      </rPr>
      <t>Durante este periodo, no se presenta avance en las actividades programadas.</t>
    </r>
  </si>
  <si>
    <r>
      <rPr>
        <b/>
        <sz val="11"/>
        <color theme="1"/>
        <rFont val="Arial"/>
        <family val="2"/>
      </rPr>
      <t xml:space="preserve">NOVIEMBRE-DICIEMBRE
</t>
    </r>
    <r>
      <rPr>
        <sz val="11"/>
        <color theme="1"/>
        <rFont val="Arial"/>
        <family val="2"/>
      </rPr>
      <t xml:space="preserve">
Durante este periodo, se realizaron 6 capacitaciones, con 78 asistentes para un acumulado de 66 capacitaciones con 887 personas capacitadas. Para un avance del 73,33 ( 90 programadas).</t>
    </r>
  </si>
  <si>
    <t>¿El responsable tiene la autoridad y adecuada segregación de funciones en la ejecución del control?</t>
  </si>
  <si>
    <t>Adecuado</t>
  </si>
  <si>
    <t>2. Periodicidad</t>
  </si>
  <si>
    <t>¿La oportunidad en que se ejecuta el control ayuda a prevenir la mitigación del riesgo o a detectar la materialización del riesgo de manera oportuna?</t>
  </si>
  <si>
    <t>Oportuna</t>
  </si>
  <si>
    <t>3. Propósito</t>
  </si>
  <si>
    <t>¿Las actividades que se desarrollan en el control realmente buscan por si sola prevenir o detectar las causas que pueden dar origen al riesgo, ejemplo Verificar, Validar, Cotejar, Comparar, Revisar, etc.?</t>
  </si>
  <si>
    <t>Prevenir</t>
  </si>
  <si>
    <t>4. ¿Cómo se realiza la actividad de control?</t>
  </si>
  <si>
    <t>¿La fuente de información que se utiliza en el desarrollo del control es información confiable que permita mitigar el riesgo?.</t>
  </si>
  <si>
    <t>Confiable</t>
  </si>
  <si>
    <t>5. ¿Qué pasa con las observaciones o desviaciones?</t>
  </si>
  <si>
    <t>¿Las observaciones, desviaciones o diferencias identificadas como resultados de la ejecución del control son investigadas y resueltas de manera oportuna?</t>
  </si>
  <si>
    <t>No se investigan y resuelven oportunamente</t>
  </si>
  <si>
    <t>6. Evidencia de la ejecución del control</t>
  </si>
  <si>
    <t>¿Se deja evidencia o rastro de la ejecución del control, que permita a cualquier tercero con la evidencia, llegar a la misma conclusión?.</t>
  </si>
  <si>
    <t>Completa</t>
  </si>
  <si>
    <t>R1-C1</t>
  </si>
  <si>
    <t>DESCRIPCION DEL CONTROL</t>
  </si>
  <si>
    <t>CALIFICACION DEL DISEÑO</t>
  </si>
  <si>
    <r>
      <rPr>
        <b/>
        <sz val="11"/>
        <color rgb="FFFF0000"/>
        <rFont val="Arial"/>
        <family val="2"/>
      </rPr>
      <t>1</t>
    </r>
    <r>
      <rPr>
        <sz val="11"/>
        <color rgb="FFFF0000"/>
        <rFont val="Arial"/>
        <family val="2"/>
      </rPr>
      <t xml:space="preserve">. </t>
    </r>
    <r>
      <rPr>
        <sz val="11"/>
        <color theme="1"/>
        <rFont val="Arial"/>
        <family val="2"/>
      </rPr>
      <t xml:space="preserve">El líder de gestión documental </t>
    </r>
    <r>
      <rPr>
        <b/>
        <sz val="11"/>
        <color rgb="FFFF0000"/>
        <rFont val="Arial"/>
        <family val="2"/>
      </rPr>
      <t>2</t>
    </r>
    <r>
      <rPr>
        <sz val="11"/>
        <color rgb="FFFF0000"/>
        <rFont val="Arial"/>
        <family val="2"/>
      </rPr>
      <t>.</t>
    </r>
    <r>
      <rPr>
        <sz val="11"/>
        <color theme="1"/>
        <rFont val="Arial"/>
        <family val="2"/>
      </rPr>
      <t xml:space="preserve">Anualmente </t>
    </r>
    <r>
      <rPr>
        <b/>
        <sz val="11"/>
        <color rgb="FFFF0000"/>
        <rFont val="Arial"/>
        <family val="2"/>
      </rPr>
      <t>3</t>
    </r>
    <r>
      <rPr>
        <sz val="11"/>
        <color theme="1"/>
        <rFont val="Arial"/>
        <family val="2"/>
      </rPr>
      <t>. Realiza la verificación que las unidades administrativas cuenten con archivos de gestión organizados</t>
    </r>
    <r>
      <rPr>
        <b/>
        <sz val="11"/>
        <color theme="1"/>
        <rFont val="Arial"/>
        <family val="2"/>
      </rPr>
      <t xml:space="preserve"> </t>
    </r>
    <r>
      <rPr>
        <b/>
        <sz val="11"/>
        <color rgb="FFFF0000"/>
        <rFont val="Arial"/>
        <family val="2"/>
      </rPr>
      <t>4</t>
    </r>
    <r>
      <rPr>
        <sz val="11"/>
        <color rgb="FFFF0000"/>
        <rFont val="Arial"/>
        <family val="2"/>
      </rPr>
      <t xml:space="preserve">. </t>
    </r>
    <r>
      <rPr>
        <sz val="11"/>
        <color theme="1"/>
        <rFont val="Arial"/>
        <family val="2"/>
      </rPr>
      <t>Solicitando a las unidades administrativas reportar al correo institucional de gestión documental, los inventarios documentales (FUID) de sus archivos de gestión conforme al procedimiento establecido,</t>
    </r>
    <r>
      <rPr>
        <sz val="11"/>
        <color rgb="FFFF0000"/>
        <rFont val="Arial"/>
        <family val="2"/>
      </rPr>
      <t xml:space="preserve"> </t>
    </r>
    <r>
      <rPr>
        <b/>
        <sz val="11"/>
        <color rgb="FFFF0000"/>
        <rFont val="Arial"/>
        <family val="2"/>
      </rPr>
      <t>5</t>
    </r>
    <r>
      <rPr>
        <sz val="11"/>
        <color rgb="FFFF0000"/>
        <rFont val="Arial"/>
        <family val="2"/>
      </rPr>
      <t xml:space="preserve">. </t>
    </r>
    <r>
      <rPr>
        <b/>
        <sz val="11"/>
        <color theme="1"/>
        <rFont val="Arial"/>
        <family val="2"/>
      </rPr>
      <t>SI</t>
    </r>
    <r>
      <rPr>
        <sz val="11"/>
        <color theme="1"/>
        <rFont val="Arial"/>
        <family val="2"/>
      </rPr>
      <t xml:space="preserve"> reportaron los inventarios confirmar el recibido a satisfacción a las unidades que lo hicieron de forma correcta, generando informe consolidado de inventarios documentales; </t>
    </r>
    <r>
      <rPr>
        <b/>
        <sz val="11"/>
        <color theme="1"/>
        <rFont val="Arial"/>
        <family val="2"/>
      </rPr>
      <t>SI</t>
    </r>
    <r>
      <rPr>
        <sz val="11"/>
        <color theme="1"/>
        <rFont val="Arial"/>
        <family val="2"/>
      </rPr>
      <t xml:space="preserve"> se reportaron y tiene falencias en el diligenciamiento del formato de inventario, se solicitara a las unidades administrativas la corrección en tiempo máximo de 30 días hábiles, si no presentan la corrección, al igual que las unidades que </t>
    </r>
    <r>
      <rPr>
        <b/>
        <sz val="11"/>
        <color theme="1"/>
        <rFont val="Arial"/>
        <family val="2"/>
      </rPr>
      <t>NO</t>
    </r>
    <r>
      <rPr>
        <sz val="11"/>
        <color theme="1"/>
        <rFont val="Arial"/>
        <family val="2"/>
      </rPr>
      <t xml:space="preserve"> reportaron  y/o no cumplieran con el envió de los inventarios, se solicitara al jefe del área iniciar las acciones pertinentes,</t>
    </r>
    <r>
      <rPr>
        <b/>
        <sz val="11"/>
        <color theme="1"/>
        <rFont val="Arial"/>
        <family val="2"/>
      </rPr>
      <t xml:space="preserve"> </t>
    </r>
    <r>
      <rPr>
        <b/>
        <sz val="11"/>
        <color rgb="FFFF0000"/>
        <rFont val="Arial"/>
        <family val="2"/>
      </rPr>
      <t>6.</t>
    </r>
    <r>
      <rPr>
        <sz val="11"/>
        <color theme="1"/>
        <rFont val="Arial"/>
        <family val="2"/>
      </rPr>
      <t xml:space="preserve">  Las evidencias del control, son informe consolidado de inventarios documentales e informe de reporte a  comité institucional de coordinación de control interno reportando las unidades administrativas que incumplieron. </t>
    </r>
  </si>
  <si>
    <t>El control se fortalecerá en relación a la desviación con la notificación a las unidades administrativas y el envío del reporte de las unidades que no enviaron los inventarios (FUID) al comité institucional de coordinación de control interno</t>
  </si>
  <si>
    <r>
      <rPr>
        <b/>
        <sz val="11"/>
        <color theme="1"/>
        <rFont val="Arial"/>
        <family val="2"/>
      </rPr>
      <t xml:space="preserve">SEPTIEMBRE-OCTUBRE
</t>
    </r>
    <r>
      <rPr>
        <sz val="11"/>
        <color theme="1"/>
        <rFont val="Arial"/>
        <family val="2"/>
      </rPr>
      <t>Durante este periodo se realiza circular 0064 en la cual se reitera la entrega de los inventarios de los archivos de Gestión. .</t>
    </r>
  </si>
  <si>
    <t>4. Cómo se realiza la actividad de control</t>
  </si>
  <si>
    <t>5. Qué pasa con las observaciones o desviaciones</t>
  </si>
  <si>
    <t>Incompleta</t>
  </si>
  <si>
    <t>R1-C2</t>
  </si>
  <si>
    <r>
      <rPr>
        <sz val="11"/>
        <color theme="1"/>
        <rFont val="Arial"/>
        <family val="2"/>
      </rPr>
      <t xml:space="preserve">
</t>
    </r>
    <r>
      <rPr>
        <b/>
        <sz val="11"/>
        <color rgb="FFFF0000"/>
        <rFont val="Arial"/>
        <family val="2"/>
      </rPr>
      <t>1.</t>
    </r>
    <r>
      <rPr>
        <sz val="11"/>
        <color theme="1"/>
        <rFont val="Arial"/>
        <family val="2"/>
      </rPr>
      <t xml:space="preserve"> La dirección de Talento Human</t>
    </r>
    <r>
      <rPr>
        <b/>
        <sz val="11"/>
        <color theme="1"/>
        <rFont val="Arial"/>
        <family val="2"/>
      </rPr>
      <t>o</t>
    </r>
    <r>
      <rPr>
        <sz val="11"/>
        <color theme="1"/>
        <rFont val="Arial"/>
        <family val="2"/>
      </rPr>
      <t xml:space="preserve"> </t>
    </r>
    <r>
      <rPr>
        <sz val="11"/>
        <color theme="1"/>
        <rFont val="Arial"/>
        <family val="2"/>
      </rPr>
      <t xml:space="preserve"> </t>
    </r>
    <r>
      <rPr>
        <b/>
        <sz val="11"/>
        <color rgb="FFFF0000"/>
        <rFont val="Arial"/>
        <family val="2"/>
      </rPr>
      <t>2</t>
    </r>
    <r>
      <rPr>
        <sz val="11"/>
        <color rgb="FFFF0000"/>
        <rFont val="Arial"/>
        <family val="2"/>
      </rPr>
      <t xml:space="preserve">. </t>
    </r>
    <r>
      <rPr>
        <sz val="11"/>
        <color theme="1"/>
        <rFont val="Arial"/>
        <family val="2"/>
      </rPr>
      <t xml:space="preserve">Anualmente </t>
    </r>
    <r>
      <rPr>
        <b/>
        <sz val="11"/>
        <color rgb="FFFF0000"/>
        <rFont val="Arial"/>
        <family val="2"/>
      </rPr>
      <t>3</t>
    </r>
    <r>
      <rPr>
        <sz val="11"/>
        <color rgb="FFFF0000"/>
        <rFont val="Arial"/>
        <family val="2"/>
      </rPr>
      <t>.</t>
    </r>
    <r>
      <rPr>
        <sz val="11"/>
        <color theme="1"/>
        <rFont val="Arial"/>
        <family val="2"/>
      </rPr>
      <t xml:space="preserve"> Con el fin de fortalecer el actuar de los servidores públicos y los valores institucionales </t>
    </r>
    <r>
      <rPr>
        <b/>
        <sz val="11"/>
        <color rgb="FFFF0000"/>
        <rFont val="Arial"/>
        <family val="2"/>
      </rPr>
      <t>4</t>
    </r>
    <r>
      <rPr>
        <sz val="11"/>
        <color rgb="FFFF0000"/>
        <rFont val="Arial"/>
        <family val="2"/>
      </rPr>
      <t>.</t>
    </r>
    <r>
      <rPr>
        <sz val="11"/>
        <color theme="1"/>
        <rFont val="Arial"/>
        <family val="2"/>
      </rPr>
      <t xml:space="preserve"> Programa actividades y campañas de socialización del código de integridad a los servidores públicos y contratistas, con el fin de interiorizar los valores y principios institucionales </t>
    </r>
    <r>
      <rPr>
        <b/>
        <sz val="11"/>
        <color rgb="FFFF0000"/>
        <rFont val="Arial"/>
        <family val="2"/>
      </rPr>
      <t>5</t>
    </r>
    <r>
      <rPr>
        <sz val="11"/>
        <color rgb="FFFF0000"/>
        <rFont val="Arial"/>
        <family val="2"/>
      </rPr>
      <t xml:space="preserve">. </t>
    </r>
    <r>
      <rPr>
        <b/>
        <sz val="11"/>
        <color theme="1"/>
        <rFont val="Arial"/>
        <family val="2"/>
      </rPr>
      <t>SI</t>
    </r>
    <r>
      <rPr>
        <sz val="11"/>
        <color theme="1"/>
        <rFont val="Arial"/>
        <family val="2"/>
      </rPr>
      <t xml:space="preserve"> no se realiza la socialización de forma mensual, la dependencia que incumplió la socialización deberá proponer acciones de mejora </t>
    </r>
    <r>
      <rPr>
        <b/>
        <sz val="11"/>
        <color rgb="FFFF0000"/>
        <rFont val="Arial"/>
        <family val="2"/>
      </rPr>
      <t>6.</t>
    </r>
    <r>
      <rPr>
        <sz val="11"/>
        <color theme="1"/>
        <rFont val="Arial"/>
        <family val="2"/>
      </rPr>
      <t xml:space="preserve"> la evidencia del control reposa en la  dirección de talento humano
</t>
    </r>
  </si>
  <si>
    <r>
      <rPr>
        <b/>
        <sz val="11"/>
        <color theme="1"/>
        <rFont val="Arial"/>
        <family val="2"/>
      </rPr>
      <t xml:space="preserve">SEPTIEMBRE-OCTUBRE
</t>
    </r>
    <r>
      <rPr>
        <sz val="11"/>
        <color theme="1"/>
        <rFont val="Arial"/>
        <family val="2"/>
      </rPr>
      <t>Se presenta informe de las actividades y evidenciadas respecto a la socializacion de valores del codigo de integridad</t>
    </r>
  </si>
  <si>
    <t>Se investigan y se resuelven oportunamente</t>
  </si>
  <si>
    <t>R1-C3</t>
  </si>
  <si>
    <r>
      <rPr>
        <sz val="11"/>
        <color theme="1"/>
        <rFont val="Arial"/>
        <family val="2"/>
      </rPr>
      <t xml:space="preserve">
</t>
    </r>
    <r>
      <rPr>
        <b/>
        <sz val="11"/>
        <color rgb="FFFF0000"/>
        <rFont val="Arial"/>
        <family val="2"/>
      </rPr>
      <t>1</t>
    </r>
    <r>
      <rPr>
        <sz val="11"/>
        <color theme="1"/>
        <rFont val="Arial"/>
        <family val="2"/>
      </rPr>
      <t xml:space="preserve">. El líder de gestión documental </t>
    </r>
    <r>
      <rPr>
        <b/>
        <sz val="11"/>
        <color rgb="FFFF0000"/>
        <rFont val="Arial"/>
        <family val="2"/>
      </rPr>
      <t>2</t>
    </r>
    <r>
      <rPr>
        <sz val="11"/>
        <color theme="1"/>
        <rFont val="Arial"/>
        <family val="2"/>
      </rPr>
      <t xml:space="preserve">. Semestralmente </t>
    </r>
    <r>
      <rPr>
        <b/>
        <sz val="11"/>
        <color rgb="FFFF0000"/>
        <rFont val="Arial"/>
        <family val="2"/>
      </rPr>
      <t>3</t>
    </r>
    <r>
      <rPr>
        <sz val="11"/>
        <color theme="1"/>
        <rFont val="Arial"/>
        <family val="2"/>
      </rPr>
      <t xml:space="preserve">. Con el fin de verificar e identificar  la perdida, sustracción, destrucción u ocultamiento de documentos </t>
    </r>
    <r>
      <rPr>
        <b/>
        <sz val="11"/>
        <color rgb="FFFF0000"/>
        <rFont val="Arial"/>
        <family val="2"/>
      </rPr>
      <t>4</t>
    </r>
    <r>
      <rPr>
        <sz val="11"/>
        <color theme="1"/>
        <rFont val="Arial"/>
        <family val="2"/>
      </rPr>
      <t xml:space="preserve">.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t>
    </r>
    <r>
      <rPr>
        <b/>
        <sz val="11"/>
        <color theme="1"/>
        <rFont val="Arial"/>
        <family val="2"/>
      </rPr>
      <t xml:space="preserve"> </t>
    </r>
    <r>
      <rPr>
        <b/>
        <sz val="11"/>
        <color rgb="FFFF0000"/>
        <rFont val="Arial"/>
        <family val="2"/>
      </rPr>
      <t>5</t>
    </r>
    <r>
      <rPr>
        <sz val="11"/>
        <color theme="1"/>
        <rFont val="Arial"/>
        <family val="2"/>
      </rPr>
      <t>.</t>
    </r>
    <r>
      <rPr>
        <b/>
        <sz val="11"/>
        <color theme="1"/>
        <rFont val="Arial"/>
        <family val="2"/>
      </rPr>
      <t xml:space="preserve"> SI </t>
    </r>
    <r>
      <rPr>
        <sz val="11"/>
        <color theme="1"/>
        <rFont val="Arial"/>
        <family val="2"/>
      </rPr>
      <t xml:space="preserve">se evidencia la aplicación correcta del procedimiento y se identifica que no hay expedientes faltantes se levanta informe de seguimiento y se notifica al correo institucional del área; Si </t>
    </r>
    <r>
      <rPr>
        <b/>
        <sz val="11"/>
        <color theme="1"/>
        <rFont val="Arial"/>
        <family val="2"/>
      </rPr>
      <t>NO</t>
    </r>
    <r>
      <rPr>
        <sz val="11"/>
        <color theme="1"/>
        <rFont val="Arial"/>
        <family val="2"/>
      </rPr>
      <t xml:space="preserve"> cumple con la aplicación del procedimiento  y el correcto diligenciamiento del formato de préstamo de documentos se dejaran los compromisos para el plan de mejoramiento del área;</t>
    </r>
    <r>
      <rPr>
        <b/>
        <sz val="11"/>
        <color theme="1"/>
        <rFont val="Arial"/>
        <family val="2"/>
      </rPr>
      <t xml:space="preserve"> S</t>
    </r>
    <r>
      <rPr>
        <sz val="11"/>
        <color theme="1"/>
        <rFont val="Arial"/>
        <family val="2"/>
      </rPr>
      <t xml:space="preserve">I </t>
    </r>
    <r>
      <rPr>
        <b/>
        <sz val="11"/>
        <color rgb="FFFF0000"/>
        <rFont val="Arial"/>
        <family val="2"/>
      </rPr>
      <t>6</t>
    </r>
    <r>
      <rPr>
        <sz val="11"/>
        <color theme="1"/>
        <rFont val="Arial"/>
        <family val="2"/>
      </rPr>
      <t xml:space="preserve">. Se dejara evidencia en el informe y formatos aplicados en la visita. 
</t>
    </r>
  </si>
  <si>
    <r>
      <rPr>
        <b/>
        <sz val="11"/>
        <color theme="1"/>
        <rFont val="Arial"/>
        <family val="2"/>
      </rPr>
      <t xml:space="preserve">SEPTIEMBRE-OCTUBRE
</t>
    </r>
    <r>
      <rPr>
        <sz val="11"/>
        <color theme="1"/>
        <rFont val="Arial"/>
        <family val="2"/>
      </rPr>
      <t xml:space="preserve">
Durante este periodo, no se presenta avance en las actividades programadas.</t>
    </r>
  </si>
  <si>
    <t>R1-C4</t>
  </si>
  <si>
    <t>FORMATO: EVALUACION SOLIDEZ  DEL CONJUNTO DE CONTROLES</t>
  </si>
  <si>
    <t>Pagina: 13 de 15</t>
  </si>
  <si>
    <t>CALIFICACION DE LA EJECUCION DEL CONTROL</t>
  </si>
  <si>
    <t>SOLIDEZ INDIVIDUAL DEL CONTROL 
control Fuerte:100
Moderado:50
Débil:0</t>
  </si>
  <si>
    <t>SOLIDEZ DEL CONJUNTO DE CONTROLES</t>
  </si>
  <si>
    <t>Reportes de Avance Mayo-junio</t>
  </si>
  <si>
    <t>Reportes de Avance Julio-Agosto</t>
  </si>
  <si>
    <t>Reportes de Avance Septiembre-Octubre</t>
  </si>
  <si>
    <t>Reportes de Avance Noviembre-Diciembre</t>
  </si>
  <si>
    <t>Reportes de Avance Enero-Febrero</t>
  </si>
  <si>
    <t>Reportes de Avance Marzo-Abril</t>
  </si>
  <si>
    <t>Reportes de Avance Mayo-Junio</t>
  </si>
  <si>
    <r>
      <rPr>
        <b/>
        <sz val="11"/>
        <color theme="1"/>
        <rFont val="Arial"/>
        <family val="2"/>
      </rPr>
      <t xml:space="preserve">MAYO-JUNIO
</t>
    </r>
    <r>
      <rPr>
        <sz val="11"/>
        <color theme="1"/>
        <rFont val="Arial"/>
        <family val="2"/>
      </rPr>
      <t xml:space="preserve">Durante los meses Mayo-Junio se dictaron </t>
    </r>
    <r>
      <rPr>
        <sz val="11"/>
        <color rgb="FFFF0000"/>
        <rFont val="Arial"/>
        <family val="2"/>
      </rPr>
      <t>14</t>
    </r>
    <r>
      <rPr>
        <sz val="11"/>
        <color theme="1"/>
        <rFont val="Arial"/>
        <family val="2"/>
      </rPr>
      <t xml:space="preserve"> Capacitaciones Presenciales en las diferentes unidades administrativas con </t>
    </r>
    <r>
      <rPr>
        <sz val="11"/>
        <color rgb="FFFF0000"/>
        <rFont val="Arial"/>
        <family val="2"/>
      </rPr>
      <t xml:space="preserve">103 </t>
    </r>
    <r>
      <rPr>
        <sz val="11"/>
        <color theme="1"/>
        <rFont val="Arial"/>
        <family val="2"/>
      </rPr>
      <t xml:space="preserve">asistentes para un total acumulado de </t>
    </r>
    <r>
      <rPr>
        <sz val="11"/>
        <color rgb="FFFF0000"/>
        <rFont val="Arial"/>
        <family val="2"/>
      </rPr>
      <t>53</t>
    </r>
    <r>
      <rPr>
        <sz val="11"/>
        <color theme="1"/>
        <rFont val="Arial"/>
        <family val="2"/>
      </rPr>
      <t xml:space="preserve"> capacitaciones y </t>
    </r>
    <r>
      <rPr>
        <sz val="11"/>
        <color rgb="FFFF0000"/>
        <rFont val="Arial"/>
        <family val="2"/>
      </rPr>
      <t>774</t>
    </r>
    <r>
      <rPr>
        <sz val="11"/>
        <color theme="1"/>
        <rFont val="Arial"/>
        <family val="2"/>
      </rPr>
      <t xml:space="preserve"> personas capacitadas. Para un avance del </t>
    </r>
    <r>
      <rPr>
        <sz val="11"/>
        <color rgb="FFFF0000"/>
        <rFont val="Arial"/>
        <family val="2"/>
      </rPr>
      <t>58.24%</t>
    </r>
  </si>
  <si>
    <r>
      <rPr>
        <b/>
        <sz val="11"/>
        <color theme="1"/>
        <rFont val="Arial"/>
        <family val="2"/>
      </rPr>
      <t xml:space="preserve">JULIO-AGOSTO
</t>
    </r>
    <r>
      <rPr>
        <sz val="11"/>
        <color theme="1"/>
        <rFont val="Arial"/>
        <family val="2"/>
      </rPr>
      <t xml:space="preserve">Durante este periodo, se realizaron </t>
    </r>
    <r>
      <rPr>
        <sz val="11"/>
        <color rgb="FFFF0000"/>
        <rFont val="Arial"/>
        <family val="2"/>
      </rPr>
      <t>7</t>
    </r>
    <r>
      <rPr>
        <sz val="11"/>
        <color theme="1"/>
        <rFont val="Arial"/>
        <family val="2"/>
      </rPr>
      <t xml:space="preserve"> capacitaciones, con </t>
    </r>
    <r>
      <rPr>
        <sz val="11"/>
        <color rgb="FFFF0000"/>
        <rFont val="Arial"/>
        <family val="2"/>
      </rPr>
      <t xml:space="preserve">35 </t>
    </r>
    <r>
      <rPr>
        <sz val="11"/>
        <color theme="1"/>
        <rFont val="Arial"/>
        <family val="2"/>
      </rPr>
      <t xml:space="preserve">asistentes para un acumulado de </t>
    </r>
    <r>
      <rPr>
        <sz val="11"/>
        <color rgb="FFFF0000"/>
        <rFont val="Arial"/>
        <family val="2"/>
      </rPr>
      <t>60</t>
    </r>
    <r>
      <rPr>
        <sz val="11"/>
        <color theme="1"/>
        <rFont val="Arial"/>
        <family val="2"/>
      </rPr>
      <t xml:space="preserve"> capacitaciones con </t>
    </r>
    <r>
      <rPr>
        <sz val="11"/>
        <color rgb="FFFF0000"/>
        <rFont val="Arial"/>
        <family val="2"/>
      </rPr>
      <t xml:space="preserve">809 </t>
    </r>
    <r>
      <rPr>
        <sz val="11"/>
        <color theme="1"/>
        <rFont val="Arial"/>
        <family val="2"/>
      </rPr>
      <t xml:space="preserve">personas capacitadas. Para un avance del </t>
    </r>
    <r>
      <rPr>
        <sz val="11"/>
        <color rgb="FFFF0000"/>
        <rFont val="Arial"/>
        <family val="2"/>
      </rPr>
      <t xml:space="preserve">66,66 </t>
    </r>
    <r>
      <rPr>
        <sz val="11"/>
        <color theme="1"/>
        <rFont val="Arial"/>
        <family val="2"/>
      </rPr>
      <t>( 90 programadas).</t>
    </r>
  </si>
  <si>
    <r>
      <rPr>
        <b/>
        <sz val="11"/>
        <color theme="1"/>
        <rFont val="Arial"/>
        <family val="2"/>
      </rPr>
      <t xml:space="preserve">SEPTIEMBRE-OCTUBRE
</t>
    </r>
    <r>
      <rPr>
        <sz val="11"/>
        <color theme="1"/>
        <rFont val="Arial"/>
        <family val="2"/>
      </rPr>
      <t xml:space="preserve">Durante este periodo, no se presenta avance en las actividades programadas
</t>
    </r>
  </si>
  <si>
    <r>
      <rPr>
        <b/>
        <sz val="11"/>
        <color theme="1"/>
        <rFont val="Arial"/>
        <family val="2"/>
      </rPr>
      <t xml:space="preserve">NOVIEMBRE-DICIEMBRE
</t>
    </r>
    <r>
      <rPr>
        <sz val="11"/>
        <color theme="1"/>
        <rFont val="Arial"/>
        <family val="2"/>
      </rPr>
      <t>Durante este periodo, se realizaron</t>
    </r>
    <r>
      <rPr>
        <sz val="11"/>
        <color rgb="FFFF0000"/>
        <rFont val="Arial"/>
        <family val="2"/>
      </rPr>
      <t xml:space="preserve"> 6 </t>
    </r>
    <r>
      <rPr>
        <sz val="11"/>
        <color theme="1"/>
        <rFont val="Arial"/>
        <family val="2"/>
      </rPr>
      <t xml:space="preserve">capacitaciones, con </t>
    </r>
    <r>
      <rPr>
        <sz val="11"/>
        <color rgb="FFFF0000"/>
        <rFont val="Arial"/>
        <family val="2"/>
      </rPr>
      <t>78</t>
    </r>
    <r>
      <rPr>
        <sz val="11"/>
        <color theme="1"/>
        <rFont val="Arial"/>
        <family val="2"/>
      </rPr>
      <t xml:space="preserve"> asistentes para un acumulado de </t>
    </r>
    <r>
      <rPr>
        <sz val="11"/>
        <color rgb="FFFF0000"/>
        <rFont val="Arial"/>
        <family val="2"/>
      </rPr>
      <t>66</t>
    </r>
    <r>
      <rPr>
        <sz val="11"/>
        <color theme="1"/>
        <rFont val="Arial"/>
        <family val="2"/>
      </rPr>
      <t xml:space="preserve"> capacitaciones con </t>
    </r>
    <r>
      <rPr>
        <sz val="11"/>
        <color rgb="FFFF0000"/>
        <rFont val="Arial"/>
        <family val="2"/>
      </rPr>
      <t xml:space="preserve">887 </t>
    </r>
    <r>
      <rPr>
        <sz val="11"/>
        <color theme="1"/>
        <rFont val="Arial"/>
        <family val="2"/>
      </rPr>
      <t xml:space="preserve">personas capacitadas. Para un avance del 73,33 ( 90 programadas).
</t>
    </r>
  </si>
  <si>
    <r>
      <rPr>
        <b/>
        <sz val="11"/>
        <color theme="1"/>
        <rFont val="Arial"/>
        <family val="2"/>
      </rPr>
      <t xml:space="preserve">ENERO-FEBRERO
</t>
    </r>
    <r>
      <rPr>
        <sz val="11"/>
        <color theme="1"/>
        <rFont val="Arial"/>
        <family val="2"/>
      </rPr>
      <t xml:space="preserve">Durante este periodo, no se presenta avance en las actividades programadas
</t>
    </r>
    <r>
      <rPr>
        <b/>
        <sz val="11"/>
        <color theme="1"/>
        <rFont val="Arial"/>
        <family val="2"/>
      </rPr>
      <t xml:space="preserve">
</t>
    </r>
  </si>
  <si>
    <r>
      <rPr>
        <b/>
        <sz val="11"/>
        <color theme="1"/>
        <rFont val="Arial"/>
        <family val="2"/>
      </rPr>
      <t xml:space="preserve">MARZO-ABRIL
</t>
    </r>
    <r>
      <rPr>
        <sz val="11"/>
        <color theme="1"/>
        <rFont val="Arial"/>
        <family val="2"/>
      </rPr>
      <t>Durante este periodo, no se presenta avance en las actividades programadas.</t>
    </r>
  </si>
  <si>
    <r>
      <rPr>
        <b/>
        <sz val="11"/>
        <color theme="1"/>
        <rFont val="Arial"/>
        <family val="2"/>
      </rPr>
      <t xml:space="preserve">MAYO-JUNIO
</t>
    </r>
    <r>
      <rPr>
        <sz val="11"/>
        <color theme="1"/>
        <rFont val="Arial"/>
        <family val="2"/>
      </rPr>
      <t xml:space="preserve">Se envía a la Dirección de talento humano memorando para  la inclusión en el Plan Institucional de Capacitación PIC, de temática relacionada con Gestión Documental
</t>
    </r>
  </si>
  <si>
    <r>
      <rPr>
        <b/>
        <sz val="11"/>
        <color theme="1"/>
        <rFont val="Arial"/>
        <family val="2"/>
      </rPr>
      <t xml:space="preserve">MAYO-JUNIO
</t>
    </r>
    <r>
      <rPr>
        <sz val="11"/>
        <color theme="1"/>
        <rFont val="Arial"/>
        <family val="2"/>
      </rPr>
      <t xml:space="preserve">Se reitera a través de </t>
    </r>
    <r>
      <rPr>
        <b/>
        <sz val="11"/>
        <color theme="1"/>
        <rFont val="Arial"/>
        <family val="2"/>
      </rPr>
      <t xml:space="preserve">Circular 033 </t>
    </r>
    <r>
      <rPr>
        <sz val="11"/>
        <color theme="1"/>
        <rFont val="Arial"/>
        <family val="2"/>
      </rPr>
      <t>del 22 de junio de 2022 a las unidades administrativas el envió de inventarios de archivos de gestión en formato FUID. Se presenta reporte consolidado de recepción de inventarios</t>
    </r>
  </si>
  <si>
    <r>
      <rPr>
        <b/>
        <sz val="11"/>
        <color theme="1"/>
        <rFont val="Arial"/>
        <family val="2"/>
      </rPr>
      <t xml:space="preserve">JULIO-AGOSTO
</t>
    </r>
    <r>
      <rPr>
        <sz val="11"/>
        <color theme="1"/>
        <rFont val="Arial"/>
        <family val="2"/>
      </rPr>
      <t>Durante este periodo se consolida los inventarios recepcionados, se presenta reporte</t>
    </r>
  </si>
  <si>
    <r>
      <rPr>
        <b/>
        <sz val="11"/>
        <color theme="1"/>
        <rFont val="Arial"/>
        <family val="2"/>
      </rPr>
      <t xml:space="preserve">SEPTIEMBRE-OCTUBRE
</t>
    </r>
    <r>
      <rPr>
        <sz val="11"/>
        <color theme="1"/>
        <rFont val="Arial"/>
        <family val="2"/>
      </rPr>
      <t>Se reitera a través de Circular 064 del 21 de octubre de 2022 a las unidades administrativas el envió de inventarios de archivos de gestión en formato FUID.</t>
    </r>
  </si>
  <si>
    <r>
      <rPr>
        <b/>
        <sz val="11"/>
        <color theme="1"/>
        <rFont val="Arial"/>
        <family val="2"/>
      </rPr>
      <t xml:space="preserve">NOVIEMBRE-DICIEMBRE
</t>
    </r>
    <r>
      <rPr>
        <sz val="11"/>
        <color theme="1"/>
        <rFont val="Arial"/>
        <family val="2"/>
      </rPr>
      <t>para este periodo no se recepcionan reportes de inventarios de los archivos de gestión</t>
    </r>
  </si>
  <si>
    <r>
      <rPr>
        <b/>
        <sz val="11"/>
        <color theme="1"/>
        <rFont val="Arial"/>
        <family val="2"/>
      </rPr>
      <t xml:space="preserve">ENERO-FEBRERO
</t>
    </r>
    <r>
      <rPr>
        <sz val="11"/>
        <color theme="1"/>
        <rFont val="Arial"/>
        <family val="2"/>
      </rPr>
      <t>Durante este periodo, no se presenta avance en las actividades programadas</t>
    </r>
  </si>
  <si>
    <r>
      <rPr>
        <b/>
        <sz val="11"/>
        <color theme="1"/>
        <rFont val="Arial"/>
        <family val="2"/>
      </rPr>
      <t xml:space="preserve">MARZO-ABRIL
</t>
    </r>
    <r>
      <rPr>
        <sz val="11"/>
        <color theme="1"/>
        <rFont val="Arial"/>
        <family val="2"/>
      </rPr>
      <t>Se reitera a través de Circular 020 del 19 de abril de 2023 a las unidades administrativas solicitando a las unidades administrativas reportar al correo institucional de gestión documental, los inventarios documentales (FUID) de sus archivos de gestión conforme al procedimiento establecido.</t>
    </r>
  </si>
  <si>
    <r>
      <rPr>
        <b/>
        <sz val="11"/>
        <color theme="1"/>
        <rFont val="Arial"/>
        <family val="2"/>
      </rPr>
      <t xml:space="preserve">MAYO-JUNIO
</t>
    </r>
    <r>
      <rPr>
        <sz val="11"/>
        <color theme="1"/>
        <rFont val="Arial"/>
        <family val="2"/>
      </rPr>
      <t>Se solicito en las 79 visitas seguimiento a  las unidades administrativas los inventarios documentales (FUID) de sus archivos de gestión conforme al procedimiento establecido, para ser reportar al correo institucional de gestión documental</t>
    </r>
  </si>
  <si>
    <r>
      <rPr>
        <b/>
        <sz val="11"/>
        <color theme="1"/>
        <rFont val="Arial"/>
        <family val="2"/>
      </rPr>
      <t xml:space="preserve">MAYO-JUNIO  </t>
    </r>
    <r>
      <rPr>
        <sz val="11"/>
        <color theme="1"/>
        <rFont val="Arial"/>
        <family val="2"/>
      </rPr>
      <t xml:space="preserve">
Se presenta informe de las actividades y evidenciadas respecto a la socialización de valores del código de integridad</t>
    </r>
  </si>
  <si>
    <r>
      <rPr>
        <b/>
        <sz val="11"/>
        <color theme="1"/>
        <rFont val="Arial"/>
        <family val="2"/>
      </rPr>
      <t xml:space="preserve">JULIO-AGOSTO
</t>
    </r>
    <r>
      <rPr>
        <sz val="11"/>
        <color theme="1"/>
        <rFont val="Arial"/>
        <family val="2"/>
      </rPr>
      <t>Se presenta informe de las actividades y evidenciadas respecto a la socialización de valores del código de integridad</t>
    </r>
  </si>
  <si>
    <r>
      <rPr>
        <b/>
        <sz val="11"/>
        <color theme="1"/>
        <rFont val="Arial"/>
        <family val="2"/>
      </rPr>
      <t xml:space="preserve">SEPTIEMBRE-OCTUBRE
</t>
    </r>
    <r>
      <rPr>
        <sz val="11"/>
        <color theme="1"/>
        <rFont val="Arial"/>
        <family val="2"/>
      </rPr>
      <t>Se presenta informe de las actividades y evidenciadas respecto a la socialización de valores del código de integridad</t>
    </r>
  </si>
  <si>
    <r>
      <rPr>
        <b/>
        <sz val="11"/>
        <color theme="1"/>
        <rFont val="Arial"/>
        <family val="2"/>
      </rPr>
      <t xml:space="preserve">NOVIEMBRE-DICIEMBRE
</t>
    </r>
    <r>
      <rPr>
        <sz val="11"/>
        <color theme="1"/>
        <rFont val="Arial"/>
        <family val="2"/>
      </rPr>
      <t>Se presenta informe de las actividades y evidenciadas respecto a la socialización de valores del código de integridad</t>
    </r>
  </si>
  <si>
    <r>
      <rPr>
        <b/>
        <sz val="11"/>
        <color theme="1"/>
        <rFont val="Arial"/>
        <family val="2"/>
      </rPr>
      <t xml:space="preserve">ENERO-FEBRERO
</t>
    </r>
    <r>
      <rPr>
        <sz val="11"/>
        <color theme="1"/>
        <rFont val="Arial"/>
        <family val="2"/>
      </rPr>
      <t>Se presenta informe de las actividades y evidenciadas respecto a la socialización de valores del código de integridad en los funcionarios de la alcaldía de Ibagué.
Se realiza encuesta que permita verificar la percepción y los conocimientos adquiridos durante la vigencia en este tema.</t>
    </r>
    <r>
      <rPr>
        <b/>
        <sz val="11"/>
        <color theme="1"/>
        <rFont val="Arial"/>
        <family val="2"/>
      </rPr>
      <t xml:space="preserve"> </t>
    </r>
  </si>
  <si>
    <r>
      <rPr>
        <b/>
        <sz val="11"/>
        <color theme="1"/>
        <rFont val="Arial"/>
        <family val="2"/>
      </rPr>
      <t xml:space="preserve">MARZO-ABRIL
</t>
    </r>
    <r>
      <rPr>
        <sz val="11"/>
        <color theme="1"/>
        <rFont val="Arial"/>
        <family val="2"/>
      </rPr>
      <t>Durante este periodo, no se presenta avance en las actividades programadas</t>
    </r>
  </si>
  <si>
    <r>
      <rPr>
        <b/>
        <sz val="11"/>
        <color theme="1"/>
        <rFont val="Arial"/>
        <family val="2"/>
      </rPr>
      <t xml:space="preserve">MAYO-JUNIO
</t>
    </r>
    <r>
      <rPr>
        <sz val="11"/>
        <color theme="1"/>
        <rFont val="Arial"/>
        <family val="2"/>
      </rPr>
      <t>Durante este periodo, no se presenta avance en las actividades programadas</t>
    </r>
  </si>
  <si>
    <r>
      <rPr>
        <b/>
        <sz val="11"/>
        <color theme="1"/>
        <rFont val="Arial"/>
        <family val="2"/>
      </rPr>
      <t xml:space="preserve">MAYO-JUNIO
</t>
    </r>
    <r>
      <rPr>
        <sz val="11"/>
        <color theme="1"/>
        <rFont val="Arial"/>
        <family val="2"/>
      </rPr>
      <t xml:space="preserve">Durante los meses de Mayo-Junio se realizan </t>
    </r>
    <r>
      <rPr>
        <sz val="11"/>
        <color rgb="FFFF0000"/>
        <rFont val="Arial"/>
        <family val="2"/>
      </rPr>
      <t>2</t>
    </r>
    <r>
      <rPr>
        <sz val="11"/>
        <color theme="1"/>
        <rFont val="Arial"/>
        <family val="2"/>
      </rPr>
      <t xml:space="preserve"> visitas de se seguimiento de </t>
    </r>
    <r>
      <rPr>
        <sz val="11"/>
        <color rgb="FFFF0000"/>
        <rFont val="Arial"/>
        <family val="2"/>
      </rPr>
      <t xml:space="preserve">10 </t>
    </r>
    <r>
      <rPr>
        <sz val="11"/>
        <color theme="1"/>
        <rFont val="Arial"/>
        <family val="2"/>
      </rPr>
      <t xml:space="preserve">programadas a las unidades administrativas: Oficina de Contratación- Oficina Jurídica. Dejando informe de recomendaciones. Para un avance del </t>
    </r>
    <r>
      <rPr>
        <sz val="11"/>
        <color rgb="FFFF0000"/>
        <rFont val="Arial"/>
        <family val="2"/>
      </rPr>
      <t xml:space="preserve">20% </t>
    </r>
    <r>
      <rPr>
        <sz val="11"/>
        <color theme="1"/>
        <rFont val="Arial"/>
        <family val="2"/>
      </rPr>
      <t>de cumplimiento</t>
    </r>
  </si>
  <si>
    <r>
      <rPr>
        <b/>
        <sz val="11"/>
        <color theme="1"/>
        <rFont val="Arial"/>
        <family val="2"/>
      </rPr>
      <t xml:space="preserve">JULIO-AGOSTO
</t>
    </r>
    <r>
      <rPr>
        <sz val="11"/>
        <color theme="1"/>
        <rFont val="Arial"/>
        <family val="2"/>
      </rPr>
      <t xml:space="preserve">Durante este periodo se realizan </t>
    </r>
    <r>
      <rPr>
        <sz val="11"/>
        <color rgb="FFFF0000"/>
        <rFont val="Arial"/>
        <family val="2"/>
      </rPr>
      <t xml:space="preserve">6 </t>
    </r>
    <r>
      <rPr>
        <sz val="11"/>
        <color theme="1"/>
        <rFont val="Arial"/>
        <family val="2"/>
      </rPr>
      <t xml:space="preserve">visitas de se seguimiento de </t>
    </r>
    <r>
      <rPr>
        <sz val="11"/>
        <color rgb="FFFF0000"/>
        <rFont val="Arial"/>
        <family val="2"/>
      </rPr>
      <t>10</t>
    </r>
    <r>
      <rPr>
        <sz val="11"/>
        <color theme="1"/>
        <rFont val="Arial"/>
        <family val="2"/>
      </rPr>
      <t xml:space="preserve"> programadas para un acumulado de </t>
    </r>
    <r>
      <rPr>
        <sz val="11"/>
        <color rgb="FFFF0000"/>
        <rFont val="Arial"/>
        <family val="2"/>
      </rPr>
      <t>8</t>
    </r>
    <r>
      <rPr>
        <sz val="11"/>
        <color theme="1"/>
        <rFont val="Arial"/>
        <family val="2"/>
      </rPr>
      <t xml:space="preserve"> visitas a las unidades administrativas, Dejando informe de recomendaciones. Para un avance del </t>
    </r>
    <r>
      <rPr>
        <sz val="11"/>
        <color rgb="FFFF0000"/>
        <rFont val="Arial"/>
        <family val="2"/>
      </rPr>
      <t xml:space="preserve">80% </t>
    </r>
    <r>
      <rPr>
        <sz val="11"/>
        <color theme="1"/>
        <rFont val="Arial"/>
        <family val="2"/>
      </rPr>
      <t>de cumplimiento</t>
    </r>
  </si>
  <si>
    <r>
      <rPr>
        <b/>
        <sz val="11"/>
        <color theme="1"/>
        <rFont val="Arial"/>
        <family val="2"/>
      </rPr>
      <t xml:space="preserve">SEPTIEMBRE-OCTUBRE
</t>
    </r>
    <r>
      <rPr>
        <sz val="11"/>
        <color theme="1"/>
        <rFont val="Arial"/>
        <family val="2"/>
      </rPr>
      <t xml:space="preserve">Durante este periodo, no se presenta avance en las actividades programadas.
</t>
    </r>
  </si>
  <si>
    <r>
      <rPr>
        <b/>
        <sz val="11"/>
        <color theme="1"/>
        <rFont val="Arial"/>
        <family val="2"/>
      </rPr>
      <t xml:space="preserve">NOVIEMBRE-DICIEMBRE
</t>
    </r>
    <r>
      <rPr>
        <sz val="11"/>
        <color theme="1"/>
        <rFont val="Arial"/>
        <family val="2"/>
      </rPr>
      <t xml:space="preserve">Durante este periodo, no se presenta avance en las actividades programadas.
</t>
    </r>
  </si>
  <si>
    <r>
      <rPr>
        <b/>
        <sz val="11"/>
        <color theme="1"/>
        <rFont val="Arial"/>
        <family val="2"/>
      </rPr>
      <t xml:space="preserve">ENERO-FEBRERO
</t>
    </r>
    <r>
      <rPr>
        <sz val="11"/>
        <color theme="1"/>
        <rFont val="Arial"/>
        <family val="2"/>
      </rPr>
      <t>Durante este periodo, no se presenta avance en las actividades programadas.</t>
    </r>
  </si>
  <si>
    <r>
      <rPr>
        <b/>
        <sz val="11"/>
        <color theme="1"/>
        <rFont val="Arial"/>
        <family val="2"/>
      </rPr>
      <t xml:space="preserve">MARZO-ABRIL
</t>
    </r>
    <r>
      <rPr>
        <sz val="11"/>
        <color theme="1"/>
        <rFont val="Arial"/>
        <family val="2"/>
      </rPr>
      <t>Durante este periodo se realizo la circular 000021  del 18 de abril del 2023 socializando las visitas que se realizaran a los archivos de gestión de cada una de las Unidades Administrativas.</t>
    </r>
  </si>
  <si>
    <r>
      <rPr>
        <b/>
        <sz val="11"/>
        <color theme="1"/>
        <rFont val="Arial"/>
        <family val="2"/>
      </rPr>
      <t xml:space="preserve">MAYO-JUNIO
</t>
    </r>
    <r>
      <rPr>
        <sz val="11"/>
        <color theme="1"/>
        <rFont val="Arial"/>
        <family val="2"/>
      </rPr>
      <t xml:space="preserve">Se realizó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t>
    </r>
  </si>
  <si>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</si>
  <si>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</si>
  <si>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</si>
  <si>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</si>
  <si>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</si>
  <si>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</si>
  <si>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</si>
  <si>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</si>
  <si>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</si>
  <si>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</si>
  <si>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</si>
  <si>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</si>
  <si>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</si>
  <si>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</si>
  <si>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</si>
  <si>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</si>
  <si>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</si>
  <si>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</si>
  <si>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</si>
  <si>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</si>
  <si>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</si>
  <si>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</si>
  <si>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</si>
  <si>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</si>
  <si>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</si>
  <si>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</si>
  <si>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</si>
  <si>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</si>
  <si>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</si>
  <si>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</si>
  <si>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</si>
  <si>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</si>
  <si>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</si>
  <si>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</si>
  <si>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</si>
  <si>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</si>
  <si>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</si>
  <si>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</si>
  <si>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</si>
  <si>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</si>
  <si>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</si>
  <si>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No Asignado</t>
  </si>
  <si>
    <t>Inadecuado</t>
  </si>
  <si>
    <t>PERIODICIDAD</t>
  </si>
  <si>
    <t>Inoportuna</t>
  </si>
  <si>
    <t>PROPOSITO</t>
  </si>
  <si>
    <t>Detectar</t>
  </si>
  <si>
    <t>No es un Control</t>
  </si>
  <si>
    <t>COMO SE REALIZA</t>
  </si>
  <si>
    <t>No confiable</t>
  </si>
  <si>
    <t>OBSERVACIONES</t>
  </si>
  <si>
    <t>EVIDENCIA</t>
  </si>
  <si>
    <t>No existe</t>
  </si>
  <si>
    <t>EJECUCION</t>
  </si>
  <si>
    <t>Moderado (Algunas veces se ejecuta)</t>
  </si>
  <si>
    <t>Débil (No se ejecuta)</t>
  </si>
  <si>
    <t>Rara vez</t>
  </si>
  <si>
    <t>Casi seguro</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</si>
  <si>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</si>
  <si>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</si>
  <si>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</si>
  <si>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</si>
  <si>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</si>
  <si>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</si>
  <si>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</si>
  <si>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</si>
  <si>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</si>
  <si>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</si>
  <si>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</si>
  <si>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</si>
  <si>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</si>
  <si>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</si>
  <si>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</si>
  <si>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</si>
  <si>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</si>
  <si>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</si>
  <si>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</si>
  <si>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</si>
  <si>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</si>
  <si>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</si>
  <si>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Auto evaluación Septiembre</t>
  </si>
  <si>
    <t>REDUCIR EL RIESGO</t>
  </si>
  <si>
    <t xml:space="preserve">
● Publicaciones redes 
● Correos electrónicos
</t>
  </si>
  <si>
    <t>Líder del proceso
grupo de gestión documental</t>
  </si>
  <si>
    <t>Cada vez que se  oferte</t>
  </si>
  <si>
    <t xml:space="preserve">Índice de cumplimiento = (Actividades ejecutadas /Actividades programadas)*100.    
</t>
  </si>
  <si>
    <t xml:space="preserve">
● Convocatoria
● Actas
● Planilla de asistencia
</t>
  </si>
  <si>
    <t>Semestral</t>
  </si>
  <si>
    <t>frente a la presente Actividad, y De acuerdo a lo previsto durante el monitoreo y revisión del Mapa de riesgos de la Oficina Jurídica, se acordó que la misma actividad de control atacaría la presente causa.                                  AUTOEVALUACION: : Para esta actividad de control la oficina Jurídica mediante memorandos, informo a los secretarios de despacho el  cumplimiento de fallos judiciales.    durante el mes de enero:8  Febrero: 8  Marzo: 19  Abril: 7 Mayo:3 Julio : 65  Agosto: 13</t>
  </si>
  <si>
    <t xml:space="preserve">
● Actas
● Planilla de asistencia</t>
  </si>
  <si>
    <t>Mensual</t>
  </si>
  <si>
    <t>● Cronograma de Actividades 
● Formato de servicios de archivo_FOR-17-PRO-GD-01 
● Formato acta de reunión_ FOR-02-PRO-GD-01
● Formato análisis de archivos de gestión_FOR–16–PRO–GD–01</t>
  </si>
  <si>
    <t>A la fecha no se ha materializado el riesgo</t>
  </si>
  <si>
    <t>ACCIÓN DE CONTINGENCIA</t>
  </si>
  <si>
    <t xml:space="preserve">● Memorando
● Informe  </t>
  </si>
  <si>
    <t xml:space="preserve">Índice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</si>
  <si>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Reporte Septiembre - Octubre</t>
  </si>
  <si>
    <t>Reporte Noviembre - Diciembre</t>
  </si>
  <si>
    <t>Reporte Enero-Febrero</t>
  </si>
  <si>
    <r>
      <rPr>
        <sz val="11"/>
        <color theme="1"/>
        <rFont val="Arial"/>
        <family val="2"/>
      </rPr>
      <t xml:space="preserve">De acuerdo a lo previsto durante el monitoreo y revisión del Mapa de riesgos de la Oficina Jurídica, se propuso que en procura de mejorar el proceso, se reformulara  la presente actividad de control, ya que , esta no guarda concordancia con la causa y de esta manera , Los integrantes del comité, aprobaron que para la presente causa, la  actividades de control el quedaría de la siguiente manera: Que el Jefe  de la Oficina Jurídica o quien haga sus veces, mediante memorando con copia a control interno, proyectado por los asesores de la Oficina,  exhorte a el cumplimiento a los servidores públicos, que tengan a su cargo  las actividades especificas de cumplimiento del mismo, en contra y en los cuales se genere compromisos para contribuir al cumplimiento del fallo. por lo que para esto se hará dependiendo de la necesidad. </t>
    </r>
    <r>
      <rPr>
        <b/>
        <sz val="11"/>
        <color theme="1"/>
        <rFont val="Arial"/>
        <family val="2"/>
      </rPr>
      <t xml:space="preserve">AUTOEVALUACION: </t>
    </r>
    <r>
      <rPr>
        <sz val="11"/>
        <color theme="1"/>
        <rFont val="Arial"/>
        <family val="2"/>
      </rPr>
      <t>Para esta actividad de control la oficina Jurídica mediante memorandos, informo a los secretarios de despacho el  cumplimiento de fallos judiciales.    durante el mes de enero: 8  Febrero: 8  Marzo: 19  Abril: 7 Mayo:3 Julio : 65  Agosto: 13</t>
    </r>
  </si>
  <si>
    <r>
      <rPr>
        <b/>
        <sz val="10"/>
        <color theme="1"/>
        <rFont val="Arial"/>
        <family val="2"/>
      </rPr>
      <t>SEPTIEMBRE-OCTUBRE</t>
    </r>
    <r>
      <rPr>
        <sz val="10"/>
        <color theme="1"/>
        <rFont val="Arial"/>
        <family val="2"/>
      </rPr>
      <t xml:space="preserve">
Durante este periodo no se realiza esta actividad </t>
    </r>
  </si>
  <si>
    <r>
      <rPr>
        <b/>
        <sz val="10"/>
        <color theme="1"/>
        <rFont val="Arial"/>
        <family val="2"/>
      </rPr>
      <t>NOVIEMBRE - DICIEMBRE</t>
    </r>
    <r>
      <rPr>
        <sz val="10"/>
        <color theme="1"/>
        <rFont val="Arial"/>
        <family val="2"/>
      </rPr>
      <t xml:space="preserve">
Durante este periodo se realiza publicaciones a traves de PELHUSA interrno y envio masivo a correos institucionales dando a conocer la oferta institucional del AGN</t>
    </r>
  </si>
  <si>
    <r>
      <rPr>
        <b/>
        <sz val="10"/>
        <color theme="1"/>
        <rFont val="Arial"/>
        <family val="2"/>
      </rPr>
      <t xml:space="preserve">ENERO-FEBRERO
</t>
    </r>
    <r>
      <rPr>
        <sz val="10"/>
        <color theme="1"/>
        <rFont val="Arial"/>
        <family val="2"/>
      </rPr>
      <t>Durante este periodo se realizan publicaciones por PELHUSA.</t>
    </r>
    <r>
      <rPr>
        <b/>
        <sz val="10"/>
        <color theme="1"/>
        <rFont val="Arial"/>
        <family val="2"/>
      </rPr>
      <t xml:space="preserve">
</t>
    </r>
  </si>
  <si>
    <r>
      <rPr>
        <b/>
        <sz val="10"/>
        <color theme="1"/>
        <rFont val="Arial"/>
        <family val="2"/>
      </rPr>
      <t>SEPTIEMBRE-OCTUBRE</t>
    </r>
    <r>
      <rPr>
        <sz val="10"/>
        <color theme="1"/>
        <rFont val="Arial"/>
        <family val="2"/>
      </rPr>
      <t xml:space="preserve">
No se reporta mesa tecnica para este periodo dado que las mesas programadas se realizaron en el primer semestre</t>
    </r>
  </si>
  <si>
    <r>
      <rPr>
        <b/>
        <sz val="10"/>
        <color theme="1"/>
        <rFont val="Arial"/>
        <family val="2"/>
      </rPr>
      <t>NOVIEMBRE - DICIEMBRE</t>
    </r>
    <r>
      <rPr>
        <sz val="10"/>
        <color theme="1"/>
        <rFont val="Arial"/>
        <family val="2"/>
      </rPr>
      <t xml:space="preserve">
Durante este periodo se realiza mesa tecnica con SIGAMI para propuesta de unificacion de indicador de gestion del proceso</t>
    </r>
  </si>
  <si>
    <r>
      <rPr>
        <b/>
        <sz val="10"/>
        <color theme="1"/>
        <rFont val="Arial"/>
        <family val="2"/>
      </rPr>
      <t xml:space="preserve">ENERO-FEBRERO
</t>
    </r>
    <r>
      <rPr>
        <sz val="10"/>
        <color theme="1"/>
        <rFont val="Arial"/>
        <family val="2"/>
      </rPr>
      <t>Durante este periodo no se realizan Mesas tecnicas con SIGAMI</t>
    </r>
  </si>
  <si>
    <r>
      <rPr>
        <b/>
        <sz val="10"/>
        <color theme="1"/>
        <rFont val="Arial"/>
        <family val="2"/>
      </rPr>
      <t>SEPTIEMBRE-OCTUBRE</t>
    </r>
    <r>
      <rPr>
        <sz val="10"/>
        <color theme="1"/>
        <rFont val="Arial"/>
        <family val="2"/>
      </rPr>
      <t xml:space="preserve">
Para este periodo no se realiza reunión debido a que no se cuenta con personal de Gestión Documental</t>
    </r>
  </si>
  <si>
    <r>
      <rPr>
        <b/>
        <sz val="10"/>
        <color theme="1"/>
        <rFont val="Arial"/>
        <family val="2"/>
      </rPr>
      <t>NOVIEMBRE - DICIEMBRE</t>
    </r>
    <r>
      <rPr>
        <sz val="10"/>
        <color theme="1"/>
        <rFont val="Arial"/>
        <family val="2"/>
      </rPr>
      <t xml:space="preserve">
Para este periodo se realiza reunion con el grupo de gestion documental para fomento de valores del codigo de integridad</t>
    </r>
  </si>
  <si>
    <r>
      <rPr>
        <b/>
        <sz val="10"/>
        <color theme="1"/>
        <rFont val="Arial"/>
        <family val="2"/>
      </rPr>
      <t>ENERO-FEBRERO</t>
    </r>
    <r>
      <rPr>
        <sz val="10"/>
        <color theme="1"/>
        <rFont val="Arial"/>
        <family val="2"/>
      </rPr>
      <t xml:space="preserve">
Para este periodo no se realiza reunion de socialización fomento de valores del codigo de integridad con el grupo de gestión documental debido a que no hay personal contratado,</t>
    </r>
  </si>
  <si>
    <t>● Cronograma de Actividades 
● Formato acta de reunión_ FOR-02-PRO-GD-01
● Planilla de Asistencia Interna</t>
  </si>
  <si>
    <r>
      <rPr>
        <b/>
        <sz val="10"/>
        <color theme="1"/>
        <rFont val="Arial"/>
        <family val="2"/>
      </rPr>
      <t>SEPTIEMBRE-OCTUBRE</t>
    </r>
    <r>
      <rPr>
        <sz val="10"/>
        <color theme="1"/>
        <rFont val="Arial"/>
        <family val="2"/>
      </rPr>
      <t xml:space="preserve">
Durante este periodo, no se presenta avance en las actividades programadas.</t>
    </r>
  </si>
  <si>
    <r>
      <rPr>
        <b/>
        <sz val="10"/>
        <color theme="1"/>
        <rFont val="Arial"/>
        <family val="2"/>
      </rPr>
      <t>NOVIEMBRE - DICIEMBRE</t>
    </r>
    <r>
      <rPr>
        <sz val="10"/>
        <color theme="1"/>
        <rFont val="Arial"/>
        <family val="2"/>
      </rPr>
      <t xml:space="preserve">
Durante este periodo, no se presenta avance en las actividades programadas.</t>
    </r>
  </si>
  <si>
    <r>
      <rPr>
        <b/>
        <sz val="10"/>
        <color theme="1"/>
        <rFont val="Arial"/>
        <family val="2"/>
      </rPr>
      <t>ENERO-FEBRERO</t>
    </r>
    <r>
      <rPr>
        <sz val="10"/>
        <color theme="1"/>
        <rFont val="Arial"/>
        <family val="2"/>
      </rPr>
      <t xml:space="preserve">
Durante este periodo el grupo de Gestión Documental realiza asesoria en organización de documentos de archivos de Gestión a las siguientes unidades administrativas y contratistas:
- Secretaria de Movilidad-Dirección de Tramites y Servicios
- Secretaria de Planeación-DIANU
-Oficina de Contratación
-Secretaria de Gobierno-CAPA
Se  adjuntan formatos de asesoria para cada una de las secretarias relacionadas.</t>
    </r>
  </si>
  <si>
    <r>
      <rPr>
        <sz val="11"/>
        <color theme="1"/>
        <rFont val="Arial"/>
        <family val="2"/>
      </rPr>
      <t xml:space="preserve">Frente a la presente Actividad, y De acuerdo a lo previsto durante el monitoreo y revisión del Mapa de riesgos de la Oficina Jurídica, se propuso que en procura de mejorar el proceso, se reformulara  la presente actividad de control, ya que, la mejor manera de atacar la causa es mediante los memorandos, enviados   tanto a los asesores de la oficina como a los secretarios de despacho, para la asistencia a las audiencias de los procesos judiciales,  cambios fueron a probados tanto para actividad como para el tiempo.     </t>
    </r>
    <r>
      <rPr>
        <b/>
        <sz val="11"/>
        <color theme="1"/>
        <rFont val="Arial"/>
        <family val="2"/>
      </rPr>
      <t xml:space="preserve">AUTOEVALUCION: </t>
    </r>
    <r>
      <rPr>
        <sz val="11"/>
        <color theme="1"/>
        <rFont val="Arial"/>
        <family val="2"/>
      </rPr>
      <t>para esta actividad de control, la oficina Jurídica emitió durante el mes de enero: 28 memorandos, informando a los secretarios de despacho la asistencia a las audiencias de los procesos judiciales en los que se ha requerido su presencia. en el mes de Febrero: 25 memorandos, en el mes de Marzo: 8 memorandos, en el mes de Abril 0 memorandos, en el mes de Mayo:  0 memorandos, en el mes de Junio:0 memorandos, en el mes de Julio 10 memorandos, en el mes de Agosto: 2 memorandos,</t>
    </r>
  </si>
  <si>
    <t>CATASTRÓFICO</t>
  </si>
  <si>
    <t>ACEPTAR EL RIESGO</t>
  </si>
  <si>
    <t>EVITAR EL RIESGO</t>
  </si>
  <si>
    <t>COMPARTIR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</si>
</sst>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41"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b/>
      <sz val="10"/>
      <color rgb="FF000000"/>
      <name val="Arial"/>
      <family val="2"/>
    </font>
    <font>
      <sz val="9"/>
      <color theme="1"/>
      <name val="Arial"/>
      <family val="2"/>
    </font>
    <font>
      <sz val="12"/>
      <color theme="1"/>
      <name val="Calibri"/>
      <family val="2"/>
    </font>
    <font>
      <b/>
      <sz val="20"/>
      <color theme="1"/>
      <name val="Arial"/>
      <family val="2"/>
    </font>
    <font>
      <b/>
      <sz val="14"/>
      <color theme="1"/>
      <name val="Arial"/>
      <family val="2"/>
    </font>
    <font>
      <sz val="11"/>
      <color rgb="FFFF0000"/>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8"/>
      <color rgb="FF000000"/>
      <name val="Arial"/>
      <family val="2"/>
    </font>
    <font>
      <sz val="10"/>
      <color theme="1"/>
      <name val="Calibri"/>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sz val="11"/>
      <color rgb="FFFF0000"/>
      <name val="Arial"/>
      <family val="2"/>
    </font>
  </fonts>
  <fills count="27">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EAF1DD"/>
        <bgColor rgb="FFEAF1DD"/>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DAEEF3"/>
        <bgColor rgb="FFDAEEF3"/>
      </patternFill>
    </fill>
    <fill>
      <patternFill patternType="solid">
        <fgColor rgb="FFFFD2B3"/>
        <bgColor rgb="FFFFD2B3"/>
      </patternFill>
    </fill>
  </fills>
  <borders count="163">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bottom style="thin">
        <color rgb="FF000000"/>
      </bottom>
      <diagonal/>
    </border>
    <border>
      <left/>
      <right style="thin">
        <color rgb="FF000000"/>
      </right>
      <top/>
      <bottom/>
      <diagonal/>
    </border>
    <border>
      <left style="medium">
        <color rgb="FF000000"/>
      </left>
      <right/>
      <top style="medium">
        <color rgb="FF000000"/>
      </top>
      <bottom/>
      <diagonal/>
    </border>
    <border>
      <left style="thin">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thin">
        <color rgb="FF000000"/>
      </left>
      <right style="thin">
        <color rgb="FF000000"/>
      </right>
      <top/>
      <bottom/>
      <diagonal/>
    </border>
    <border>
      <left style="medium">
        <color rgb="FF000000"/>
      </left>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thin">
        <color rgb="FF000000"/>
      </left>
      <right style="medium">
        <color rgb="FF000000"/>
      </right>
      <top/>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s>
  <cellStyleXfs count="1">
    <xf numFmtId="0" fontId="0" fillId="0" borderId="0"/>
  </cellStyleXfs>
  <cellXfs count="588">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top" wrapText="1"/>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5" xfId="0" applyFont="1" applyFill="1" applyBorder="1" applyAlignment="1">
      <alignment horizontal="left" vertical="center" wrapText="1"/>
    </xf>
    <xf numFmtId="0" fontId="4" fillId="0" borderId="5" xfId="0" applyFont="1" applyBorder="1" applyAlignment="1">
      <alignment horizontal="left" vertical="center" wrapText="1"/>
    </xf>
    <xf numFmtId="0" fontId="4" fillId="13" borderId="60" xfId="0" applyFont="1" applyFill="1" applyBorder="1" applyAlignment="1">
      <alignment horizontal="center" vertical="center" wrapText="1"/>
    </xf>
    <xf numFmtId="0" fontId="4" fillId="0" borderId="63" xfId="0" applyFont="1" applyBorder="1" applyAlignment="1">
      <alignment horizontal="left" vertical="center" wrapText="1"/>
    </xf>
    <xf numFmtId="0" fontId="4" fillId="13" borderId="65" xfId="0" applyFont="1" applyFill="1" applyBorder="1" applyAlignment="1">
      <alignment horizontal="left" vertical="center" wrapText="1"/>
    </xf>
    <xf numFmtId="0" fontId="4" fillId="0" borderId="10" xfId="0" applyFont="1" applyBorder="1" applyAlignment="1">
      <alignment horizontal="left" vertical="center" wrapText="1"/>
    </xf>
    <xf numFmtId="0" fontId="4" fillId="13" borderId="10" xfId="0" applyFont="1" applyFill="1" applyBorder="1" applyAlignment="1">
      <alignment horizontal="center" vertical="center" wrapText="1"/>
    </xf>
    <xf numFmtId="0" fontId="4" fillId="13" borderId="66" xfId="0" applyFont="1" applyFill="1" applyBorder="1" applyAlignment="1">
      <alignment horizontal="center" vertical="center" wrapText="1"/>
    </xf>
    <xf numFmtId="0" fontId="4" fillId="11" borderId="10" xfId="0" applyFont="1" applyFill="1" applyBorder="1" applyAlignment="1">
      <alignment horizontal="left" vertical="top" wrapText="1"/>
    </xf>
    <xf numFmtId="0" fontId="4" fillId="0" borderId="50" xfId="0" applyFont="1" applyBorder="1" applyAlignment="1">
      <alignment horizontal="left" vertical="center" wrapText="1"/>
    </xf>
    <xf numFmtId="0" fontId="4" fillId="0" borderId="10" xfId="0" applyFont="1" applyBorder="1" applyAlignment="1">
      <alignment horizontal="left" vertical="top" wrapText="1"/>
    </xf>
    <xf numFmtId="0" fontId="4" fillId="0" borderId="68" xfId="0" applyFont="1" applyBorder="1" applyAlignment="1">
      <alignment horizontal="left" vertical="center" wrapText="1"/>
    </xf>
    <xf numFmtId="0" fontId="4" fillId="13" borderId="10" xfId="0" applyFont="1" applyFill="1" applyBorder="1" applyAlignment="1">
      <alignment vertical="center" wrapText="1"/>
    </xf>
    <xf numFmtId="0" fontId="4" fillId="13" borderId="10" xfId="0" applyFont="1" applyFill="1" applyBorder="1" applyAlignment="1">
      <alignment horizontal="left" vertical="center" wrapText="1"/>
    </xf>
    <xf numFmtId="0" fontId="4" fillId="13" borderId="69" xfId="0" applyFont="1" applyFill="1" applyBorder="1" applyAlignment="1">
      <alignment vertical="center" wrapText="1"/>
    </xf>
    <xf numFmtId="0" fontId="4" fillId="0" borderId="70" xfId="0" applyFont="1" applyBorder="1" applyAlignment="1">
      <alignment horizontal="left" vertical="center" wrapText="1"/>
    </xf>
    <xf numFmtId="0" fontId="4" fillId="13" borderId="66" xfId="0" applyFont="1" applyFill="1" applyBorder="1" applyAlignment="1">
      <alignmen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top" wrapText="1"/>
    </xf>
    <xf numFmtId="0" fontId="4" fillId="13" borderId="16" xfId="0" applyFont="1" applyFill="1" applyBorder="1" applyAlignment="1">
      <alignment horizontal="lef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72"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top" wrapText="1"/>
    </xf>
    <xf numFmtId="0" fontId="4" fillId="0" borderId="0" xfId="0" applyFont="1" applyAlignment="1">
      <alignment horizontal="left" vertical="center"/>
    </xf>
    <xf numFmtId="0" fontId="9" fillId="0" borderId="0" xfId="0" applyFont="1" applyAlignment="1">
      <alignment horizontal="left" vertical="top" wrapText="1"/>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74" xfId="0" applyFont="1" applyBorder="1" applyAlignment="1">
      <alignment horizontal="left" vertical="center" wrapText="1"/>
    </xf>
    <xf numFmtId="0" fontId="4" fillId="0" borderId="74" xfId="0" applyFont="1" applyBorder="1"/>
    <xf numFmtId="0" fontId="4" fillId="0" borderId="14" xfId="0" applyFont="1" applyBorder="1"/>
    <xf numFmtId="0" fontId="4" fillId="0" borderId="31" xfId="0" applyFont="1" applyBorder="1"/>
    <xf numFmtId="0" fontId="4" fillId="11" borderId="77" xfId="0" applyFont="1" applyFill="1" applyBorder="1" applyAlignment="1">
      <alignment horizontal="left" vertical="center" wrapText="1"/>
    </xf>
    <xf numFmtId="0" fontId="4" fillId="11" borderId="78" xfId="0" applyFont="1" applyFill="1" applyBorder="1" applyAlignment="1">
      <alignment horizontal="left" vertical="center" wrapText="1"/>
    </xf>
    <xf numFmtId="0" fontId="4" fillId="0" borderId="79" xfId="0" applyFont="1" applyBorder="1"/>
    <xf numFmtId="0" fontId="11" fillId="14" borderId="69" xfId="0" applyFont="1" applyFill="1" applyBorder="1" applyAlignment="1">
      <alignment horizontal="center" vertical="center" wrapText="1"/>
    </xf>
    <xf numFmtId="0" fontId="6" fillId="14" borderId="69" xfId="0" applyFont="1" applyFill="1" applyBorder="1" applyAlignment="1">
      <alignment horizontal="center" vertical="center" wrapText="1"/>
    </xf>
    <xf numFmtId="0" fontId="12" fillId="14" borderId="69" xfId="0" applyFont="1" applyFill="1" applyBorder="1" applyAlignment="1">
      <alignment horizontal="center" vertical="center" wrapText="1"/>
    </xf>
    <xf numFmtId="164" fontId="12" fillId="14" borderId="83" xfId="0" applyNumberFormat="1" applyFont="1" applyFill="1" applyBorder="1" applyAlignment="1">
      <alignment horizontal="center" vertical="center" wrapText="1"/>
    </xf>
    <xf numFmtId="0" fontId="13" fillId="14" borderId="84"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0" fontId="4" fillId="0" borderId="5" xfId="0" applyFont="1" applyBorder="1" applyAlignment="1">
      <alignment horizontal="center" vertical="center" wrapText="1"/>
    </xf>
    <xf numFmtId="165" fontId="4" fillId="0" borderId="73" xfId="0" applyNumberFormat="1" applyFont="1" applyBorder="1" applyAlignment="1">
      <alignment horizontal="center" vertical="center"/>
    </xf>
    <xf numFmtId="0" fontId="10" fillId="0" borderId="85" xfId="0" applyFont="1" applyBorder="1" applyAlignment="1">
      <alignment horizontal="center" vertical="top"/>
    </xf>
    <xf numFmtId="0" fontId="4" fillId="0" borderId="10" xfId="0" applyFont="1" applyBorder="1" applyAlignment="1">
      <alignment horizontal="center" vertical="center" wrapText="1"/>
    </xf>
    <xf numFmtId="0" fontId="10" fillId="0" borderId="86" xfId="0" applyFont="1" applyBorder="1" applyAlignment="1">
      <alignment vertical="top"/>
    </xf>
    <xf numFmtId="0" fontId="10" fillId="0" borderId="86" xfId="0" applyFont="1" applyBorder="1"/>
    <xf numFmtId="0" fontId="4" fillId="0" borderId="64"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68" xfId="0" applyFont="1" applyBorder="1" applyAlignment="1">
      <alignment horizontal="center" vertical="center" wrapText="1"/>
    </xf>
    <xf numFmtId="164" fontId="4" fillId="0" borderId="73" xfId="0" applyNumberFormat="1" applyFont="1" applyBorder="1" applyAlignment="1">
      <alignment horizontal="center" vertical="center"/>
    </xf>
    <xf numFmtId="0" fontId="4" fillId="0" borderId="71" xfId="0" applyFont="1" applyBorder="1" applyAlignment="1">
      <alignment horizontal="center" vertical="center"/>
    </xf>
    <xf numFmtId="0" fontId="4" fillId="0" borderId="71" xfId="0" applyFont="1" applyBorder="1" applyAlignment="1">
      <alignment horizontal="left" vertical="center" wrapText="1"/>
    </xf>
    <xf numFmtId="164" fontId="4" fillId="0" borderId="47" xfId="0" applyNumberFormat="1" applyFont="1" applyBorder="1" applyAlignment="1">
      <alignment horizontal="center" vertical="center"/>
    </xf>
    <xf numFmtId="0" fontId="10" fillId="0" borderId="87" xfId="0" applyFont="1" applyBorder="1"/>
    <xf numFmtId="164" fontId="4" fillId="15" borderId="68" xfId="0" applyNumberFormat="1" applyFont="1" applyFill="1" applyBorder="1" applyAlignment="1">
      <alignment vertical="center"/>
    </xf>
    <xf numFmtId="164" fontId="4" fillId="2" borderId="72"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68" xfId="0" applyFont="1" applyBorder="1"/>
    <xf numFmtId="0" fontId="9" fillId="0" borderId="0" xfId="0" applyFont="1" applyAlignment="1">
      <alignment wrapText="1"/>
    </xf>
    <xf numFmtId="0" fontId="10" fillId="0" borderId="10" xfId="0" applyFont="1" applyBorder="1"/>
    <xf numFmtId="0" fontId="10" fillId="0" borderId="70" xfId="0" applyFont="1" applyBorder="1"/>
    <xf numFmtId="0" fontId="10" fillId="16" borderId="66" xfId="0" applyFont="1" applyFill="1" applyBorder="1" applyAlignment="1">
      <alignment wrapText="1"/>
    </xf>
    <xf numFmtId="0" fontId="10" fillId="0" borderId="89" xfId="0" applyFont="1" applyBorder="1"/>
    <xf numFmtId="0" fontId="10" fillId="0" borderId="11" xfId="0" applyFont="1" applyBorder="1"/>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166" fontId="9" fillId="0" borderId="10" xfId="0" applyNumberFormat="1"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70" xfId="0" applyFont="1" applyFill="1" applyBorder="1" applyAlignment="1">
      <alignment horizontal="center" vertical="center"/>
    </xf>
    <xf numFmtId="0" fontId="4" fillId="0" borderId="16" xfId="0" applyFont="1" applyBorder="1" applyAlignment="1">
      <alignment horizontal="center" vertical="center" wrapText="1"/>
    </xf>
    <xf numFmtId="0" fontId="4" fillId="0" borderId="72" xfId="0" applyFont="1" applyBorder="1" applyAlignment="1">
      <alignment horizontal="center" vertical="center" wrapText="1"/>
    </xf>
    <xf numFmtId="0" fontId="17" fillId="0" borderId="0" xfId="0" applyFont="1"/>
    <xf numFmtId="0" fontId="7" fillId="12" borderId="96" xfId="0" applyFont="1" applyFill="1" applyBorder="1" applyAlignment="1">
      <alignment horizontal="center" vertical="center"/>
    </xf>
    <xf numFmtId="0" fontId="7" fillId="12" borderId="65" xfId="0" applyFont="1" applyFill="1" applyBorder="1" applyAlignment="1">
      <alignment horizontal="center" vertical="center"/>
    </xf>
    <xf numFmtId="0" fontId="7" fillId="12" borderId="65" xfId="0" applyFont="1" applyFill="1" applyBorder="1" applyAlignment="1">
      <alignment vertical="center"/>
    </xf>
    <xf numFmtId="0" fontId="7" fillId="12" borderId="65" xfId="0" applyFont="1" applyFill="1" applyBorder="1" applyAlignment="1">
      <alignment horizontal="center" vertical="center" wrapText="1"/>
    </xf>
    <xf numFmtId="0" fontId="7" fillId="12" borderId="97" xfId="0" applyFont="1" applyFill="1" applyBorder="1" applyAlignment="1">
      <alignment horizontal="center" vertical="center"/>
    </xf>
    <xf numFmtId="0" fontId="10" fillId="0" borderId="16" xfId="0" applyFont="1" applyBorder="1"/>
    <xf numFmtId="0" fontId="10" fillId="0" borderId="72" xfId="0" applyFont="1" applyBorder="1"/>
    <xf numFmtId="0" fontId="19" fillId="14" borderId="10" xfId="0" applyFont="1" applyFill="1" applyBorder="1" applyAlignment="1">
      <alignment horizontal="center" vertical="center"/>
    </xf>
    <xf numFmtId="0" fontId="11" fillId="14" borderId="102" xfId="0" applyFont="1" applyFill="1" applyBorder="1" applyAlignment="1">
      <alignment horizontal="center" vertical="center"/>
    </xf>
    <xf numFmtId="0" fontId="4" fillId="0" borderId="52" xfId="0" applyFont="1" applyBorder="1" applyAlignment="1">
      <alignment horizontal="left" vertical="center" wrapText="1"/>
    </xf>
    <xf numFmtId="0" fontId="6" fillId="11" borderId="103" xfId="0" applyFont="1" applyFill="1" applyBorder="1" applyAlignment="1">
      <alignment horizontal="left" vertical="center" wrapText="1"/>
    </xf>
    <xf numFmtId="0" fontId="4" fillId="11" borderId="103" xfId="0" applyFont="1" applyFill="1" applyBorder="1" applyAlignment="1">
      <alignment horizontal="left" vertical="center" wrapText="1"/>
    </xf>
    <xf numFmtId="0" fontId="6" fillId="0" borderId="52" xfId="0" applyFont="1" applyBorder="1" applyAlignment="1">
      <alignment horizontal="left" vertical="center" wrapText="1"/>
    </xf>
    <xf numFmtId="0" fontId="6" fillId="0" borderId="75" xfId="0" applyFont="1" applyBorder="1" applyAlignment="1">
      <alignment horizontal="left" vertical="center" wrapText="1"/>
    </xf>
    <xf numFmtId="0" fontId="4" fillId="11" borderId="104" xfId="0" applyFont="1" applyFill="1" applyBorder="1" applyAlignment="1">
      <alignment horizontal="left" vertical="center" wrapText="1"/>
    </xf>
    <xf numFmtId="0" fontId="19" fillId="14" borderId="10" xfId="0" applyFont="1" applyFill="1" applyBorder="1" applyAlignment="1">
      <alignment horizontal="center" vertical="center" textRotation="255"/>
    </xf>
    <xf numFmtId="0" fontId="19" fillId="0" borderId="10" xfId="0" applyFont="1" applyBorder="1" applyAlignment="1">
      <alignment horizontal="center" vertical="center" textRotation="255"/>
    </xf>
    <xf numFmtId="0" fontId="11" fillId="14" borderId="102" xfId="0" applyFont="1" applyFill="1" applyBorder="1" applyAlignment="1">
      <alignment horizontal="center"/>
    </xf>
    <xf numFmtId="0" fontId="9" fillId="0" borderId="73" xfId="0" applyFont="1" applyBorder="1" applyAlignment="1">
      <alignment horizontal="center" vertical="center" textRotation="255"/>
    </xf>
    <xf numFmtId="0" fontId="4" fillId="11" borderId="102" xfId="0" applyFont="1" applyFill="1" applyBorder="1" applyAlignment="1">
      <alignment horizontal="left" vertical="center" wrapText="1"/>
    </xf>
    <xf numFmtId="0" fontId="4" fillId="11" borderId="10" xfId="0" applyFont="1" applyFill="1" applyBorder="1" applyAlignment="1">
      <alignment horizontal="left" vertical="center"/>
    </xf>
    <xf numFmtId="0" fontId="4" fillId="11" borderId="102" xfId="0" applyFont="1" applyFill="1" applyBorder="1" applyAlignment="1">
      <alignment horizontal="left" vertical="center"/>
    </xf>
    <xf numFmtId="0" fontId="4" fillId="11" borderId="103" xfId="0" applyFont="1" applyFill="1" applyBorder="1" applyAlignment="1">
      <alignment horizontal="left" vertical="center"/>
    </xf>
    <xf numFmtId="0" fontId="4" fillId="11" borderId="103" xfId="0" applyFont="1" applyFill="1" applyBorder="1" applyAlignment="1">
      <alignment vertical="center" wrapText="1"/>
    </xf>
    <xf numFmtId="0" fontId="9" fillId="11" borderId="77" xfId="0" applyFont="1" applyFill="1" applyBorder="1" applyAlignment="1">
      <alignment horizontal="left"/>
    </xf>
    <xf numFmtId="0" fontId="9" fillId="0" borderId="0" xfId="0" applyFont="1" applyAlignment="1">
      <alignment horizontal="center"/>
    </xf>
    <xf numFmtId="0" fontId="9" fillId="0" borderId="0" xfId="0" applyFont="1"/>
    <xf numFmtId="0" fontId="22" fillId="0" borderId="0" xfId="0" applyFont="1"/>
    <xf numFmtId="0" fontId="4" fillId="12" borderId="107" xfId="0" applyFont="1" applyFill="1" applyBorder="1" applyAlignment="1">
      <alignment vertical="center"/>
    </xf>
    <xf numFmtId="0" fontId="4" fillId="12" borderId="108" xfId="0" applyFont="1" applyFill="1" applyBorder="1" applyAlignment="1">
      <alignment horizontal="center" vertical="center" wrapText="1"/>
    </xf>
    <xf numFmtId="0" fontId="4" fillId="12" borderId="108" xfId="0" applyFont="1" applyFill="1" applyBorder="1" applyAlignment="1">
      <alignment horizontal="center" vertical="center"/>
    </xf>
    <xf numFmtId="0" fontId="4" fillId="12" borderId="109" xfId="0" applyFont="1" applyFill="1" applyBorder="1" applyAlignment="1">
      <alignment horizontal="center" vertical="center"/>
    </xf>
    <xf numFmtId="0" fontId="4" fillId="12" borderId="69" xfId="0" applyFont="1" applyFill="1" applyBorder="1" applyAlignment="1">
      <alignment horizontal="center" vertical="center"/>
    </xf>
    <xf numFmtId="0" fontId="4" fillId="12" borderId="69" xfId="0" applyFont="1" applyFill="1" applyBorder="1" applyAlignment="1">
      <alignment horizontal="center" vertical="center" wrapText="1"/>
    </xf>
    <xf numFmtId="0" fontId="4" fillId="12" borderId="110" xfId="0" applyFont="1" applyFill="1" applyBorder="1" applyAlignment="1">
      <alignment horizontal="center" vertical="center" wrapText="1"/>
    </xf>
    <xf numFmtId="0" fontId="4" fillId="0" borderId="52"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4" fillId="18" borderId="102" xfId="0" applyFont="1" applyFill="1" applyBorder="1" applyAlignment="1">
      <alignment horizontal="left" vertical="center"/>
    </xf>
    <xf numFmtId="0" fontId="4" fillId="18" borderId="10" xfId="0" applyFont="1" applyFill="1" applyBorder="1" applyAlignment="1">
      <alignment horizontal="center" vertical="center" wrapText="1"/>
    </xf>
    <xf numFmtId="0" fontId="4" fillId="18" borderId="104" xfId="0" applyFont="1" applyFill="1" applyBorder="1" applyAlignment="1">
      <alignment horizontal="center" vertical="center" wrapText="1"/>
    </xf>
    <xf numFmtId="0" fontId="4" fillId="18" borderId="102" xfId="0" applyFont="1" applyFill="1" applyBorder="1" applyAlignment="1">
      <alignment wrapText="1"/>
    </xf>
    <xf numFmtId="0" fontId="7" fillId="12" borderId="112" xfId="0" applyFont="1" applyFill="1" applyBorder="1" applyAlignment="1">
      <alignment horizontal="center" vertical="center"/>
    </xf>
    <xf numFmtId="0" fontId="7" fillId="12" borderId="113"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10" xfId="0" applyFont="1" applyBorder="1" applyAlignment="1">
      <alignment horizontal="left" vertical="center" wrapText="1"/>
    </xf>
    <xf numFmtId="1" fontId="6" fillId="14" borderId="108" xfId="0" applyNumberFormat="1" applyFont="1" applyFill="1" applyBorder="1" applyAlignment="1">
      <alignment horizontal="center" vertical="center" wrapText="1"/>
    </xf>
    <xf numFmtId="0" fontId="6" fillId="14" borderId="70" xfId="0" applyFont="1" applyFill="1" applyBorder="1" applyAlignment="1">
      <alignment horizontal="center" vertical="center"/>
    </xf>
    <xf numFmtId="0" fontId="9" fillId="11" borderId="69"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70" xfId="0" applyFont="1" applyBorder="1" applyAlignment="1">
      <alignment horizontal="center" vertical="center"/>
    </xf>
    <xf numFmtId="165" fontId="4" fillId="0" borderId="0" xfId="0" applyNumberFormat="1" applyFont="1"/>
    <xf numFmtId="1" fontId="9" fillId="0" borderId="16" xfId="0" applyNumberFormat="1" applyFont="1" applyBorder="1" applyAlignment="1">
      <alignment horizontal="center" vertical="center"/>
    </xf>
    <xf numFmtId="0" fontId="9" fillId="0" borderId="72" xfId="0" applyFont="1" applyBorder="1" applyAlignment="1">
      <alignment horizontal="center" vertical="center"/>
    </xf>
    <xf numFmtId="1" fontId="4" fillId="0" borderId="0" xfId="0" applyNumberFormat="1" applyFont="1"/>
    <xf numFmtId="0" fontId="1" fillId="10" borderId="117" xfId="0" applyFont="1" applyFill="1" applyBorder="1" applyAlignment="1">
      <alignment vertical="center" wrapText="1"/>
    </xf>
    <xf numFmtId="0" fontId="1" fillId="10" borderId="117" xfId="0" applyFont="1" applyFill="1" applyBorder="1" applyAlignment="1">
      <alignment horizontal="center" vertical="center" wrapText="1"/>
    </xf>
    <xf numFmtId="0" fontId="24" fillId="10" borderId="117" xfId="0" applyFont="1" applyFill="1" applyBorder="1" applyAlignment="1">
      <alignment vertical="center" wrapText="1"/>
    </xf>
    <xf numFmtId="0" fontId="4" fillId="11" borderId="120" xfId="0" applyFont="1" applyFill="1" applyBorder="1" applyAlignment="1">
      <alignment horizontal="center" vertical="center"/>
    </xf>
    <xf numFmtId="0" fontId="4" fillId="11" borderId="77" xfId="0" applyFont="1" applyFill="1" applyBorder="1" applyAlignment="1">
      <alignment horizontal="center" vertical="center"/>
    </xf>
    <xf numFmtId="0" fontId="4" fillId="0" borderId="0" xfId="0" applyFont="1" applyAlignment="1">
      <alignment horizontal="center" vertical="center"/>
    </xf>
    <xf numFmtId="0" fontId="4" fillId="0" borderId="74" xfId="0" applyFont="1" applyBorder="1" applyAlignment="1">
      <alignment horizontal="center" vertical="center"/>
    </xf>
    <xf numFmtId="0" fontId="4" fillId="11" borderId="121" xfId="0" applyFont="1" applyFill="1" applyBorder="1" applyAlignment="1">
      <alignment horizontal="center" vertical="center"/>
    </xf>
    <xf numFmtId="0" fontId="6" fillId="11" borderId="77" xfId="0" applyFont="1" applyFill="1" applyBorder="1" applyAlignment="1">
      <alignment horizontal="center" vertical="center"/>
    </xf>
    <xf numFmtId="0" fontId="6" fillId="11" borderId="126" xfId="0" applyFont="1" applyFill="1" applyBorder="1" applyAlignment="1">
      <alignment horizontal="center" vertical="center"/>
    </xf>
    <xf numFmtId="0" fontId="27" fillId="19" borderId="77" xfId="0" applyFont="1" applyFill="1" applyBorder="1" applyAlignment="1">
      <alignment horizontal="center" vertical="center"/>
    </xf>
    <xf numFmtId="0" fontId="27" fillId="11" borderId="77" xfId="0" applyFont="1" applyFill="1" applyBorder="1" applyAlignment="1">
      <alignment horizontal="center" vertical="center"/>
    </xf>
    <xf numFmtId="0" fontId="27" fillId="9" borderId="77" xfId="0" applyFont="1" applyFill="1" applyBorder="1" applyAlignment="1">
      <alignment horizontal="center" vertical="center"/>
    </xf>
    <xf numFmtId="0" fontId="27" fillId="0" borderId="0" xfId="0" applyFont="1" applyAlignment="1">
      <alignment horizontal="center" vertical="center"/>
    </xf>
    <xf numFmtId="0" fontId="27" fillId="2" borderId="77" xfId="0" applyFont="1" applyFill="1" applyBorder="1" applyAlignment="1">
      <alignment horizontal="center" vertical="center"/>
    </xf>
    <xf numFmtId="0" fontId="27" fillId="21" borderId="77" xfId="0" applyFont="1" applyFill="1" applyBorder="1" applyAlignment="1">
      <alignment horizontal="center" vertical="center"/>
    </xf>
    <xf numFmtId="0" fontId="6" fillId="11" borderId="77" xfId="0" applyFont="1" applyFill="1" applyBorder="1" applyAlignment="1">
      <alignment horizontal="center" vertical="center" wrapText="1"/>
    </xf>
    <xf numFmtId="0" fontId="6" fillId="11" borderId="126" xfId="0" applyFont="1" applyFill="1" applyBorder="1" applyAlignment="1">
      <alignment horizontal="center" vertical="center" wrapText="1"/>
    </xf>
    <xf numFmtId="0" fontId="4" fillId="11" borderId="135" xfId="0" applyFont="1" applyFill="1" applyBorder="1" applyAlignment="1">
      <alignment horizontal="center" vertical="center"/>
    </xf>
    <xf numFmtId="0" fontId="4" fillId="11" borderId="136" xfId="0" applyFont="1" applyFill="1" applyBorder="1" applyAlignment="1">
      <alignment horizontal="center" vertical="center"/>
    </xf>
    <xf numFmtId="0" fontId="4" fillId="11" borderId="137" xfId="0" applyFont="1" applyFill="1" applyBorder="1" applyAlignment="1">
      <alignment horizontal="center" vertical="center"/>
    </xf>
    <xf numFmtId="0" fontId="4" fillId="0" borderId="66" xfId="0" applyFont="1" applyBorder="1" applyAlignment="1">
      <alignment horizontal="center" vertical="center" wrapText="1"/>
    </xf>
    <xf numFmtId="0" fontId="9" fillId="0" borderId="73" xfId="0" applyFont="1" applyBorder="1" applyAlignment="1">
      <alignment horizontal="left" vertical="top" wrapText="1"/>
    </xf>
    <xf numFmtId="49" fontId="4" fillId="0" borderId="66" xfId="0" applyNumberFormat="1" applyFont="1" applyBorder="1" applyAlignment="1">
      <alignment horizontal="center" vertical="center" wrapText="1"/>
    </xf>
    <xf numFmtId="0" fontId="4" fillId="0" borderId="66" xfId="0" applyFont="1" applyBorder="1" applyAlignment="1">
      <alignment horizontal="center" vertical="center"/>
    </xf>
    <xf numFmtId="0" fontId="4" fillId="0" borderId="22" xfId="0" applyFont="1"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6" fillId="22" borderId="10"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2" fillId="22" borderId="16" xfId="0" applyFont="1" applyFill="1" applyBorder="1" applyAlignment="1">
      <alignment horizontal="center" vertical="center" wrapText="1"/>
    </xf>
    <xf numFmtId="0" fontId="6" fillId="23" borderId="10" xfId="0" applyFont="1" applyFill="1" applyBorder="1" applyAlignment="1">
      <alignment horizontal="center" vertical="center" wrapText="1"/>
    </xf>
    <xf numFmtId="0" fontId="4" fillId="0" borderId="64" xfId="0" applyFont="1" applyBorder="1" applyAlignment="1">
      <alignment horizontal="left" vertical="center" wrapText="1"/>
    </xf>
    <xf numFmtId="0" fontId="4" fillId="0" borderId="64" xfId="0" applyFont="1" applyBorder="1" applyAlignment="1">
      <alignment horizontal="center" vertical="center"/>
    </xf>
    <xf numFmtId="0" fontId="4" fillId="0" borderId="9" xfId="0" applyFont="1" applyBorder="1" applyAlignment="1">
      <alignment horizontal="left"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40" xfId="0" applyFont="1" applyFill="1" applyBorder="1" applyAlignment="1">
      <alignment vertical="center" wrapText="1"/>
    </xf>
    <xf numFmtId="0" fontId="10" fillId="12" borderId="141" xfId="0" applyFont="1" applyFill="1" applyBorder="1" applyAlignment="1">
      <alignment horizontal="center" vertical="center" wrapText="1"/>
    </xf>
    <xf numFmtId="0" fontId="10" fillId="12" borderId="141"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142" xfId="0" applyFont="1" applyFill="1" applyBorder="1" applyAlignment="1">
      <alignment horizontal="center"/>
    </xf>
    <xf numFmtId="0" fontId="4" fillId="22" borderId="143" xfId="0" applyFont="1" applyFill="1" applyBorder="1"/>
    <xf numFmtId="0" fontId="4" fillId="0" borderId="92" xfId="0" applyFont="1" applyBorder="1"/>
    <xf numFmtId="0" fontId="6" fillId="22" borderId="5"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5" xfId="0" applyFont="1" applyBorder="1" applyAlignment="1">
      <alignment horizontal="center" vertical="center"/>
    </xf>
    <xf numFmtId="0" fontId="4" fillId="22" borderId="150" xfId="0" applyFont="1" applyFill="1" applyBorder="1" applyAlignment="1">
      <alignment vertical="center" wrapText="1"/>
    </xf>
    <xf numFmtId="0" fontId="10" fillId="12" borderId="22" xfId="0" applyFont="1" applyFill="1" applyBorder="1" applyAlignment="1">
      <alignment horizontal="center" vertical="center" wrapText="1"/>
    </xf>
    <xf numFmtId="0" fontId="4" fillId="12" borderId="16" xfId="0" applyFont="1" applyFill="1" applyBorder="1" applyAlignment="1">
      <alignment horizontal="center" vertical="center" wrapText="1"/>
    </xf>
    <xf numFmtId="0" fontId="4" fillId="12" borderId="142" xfId="0" applyFont="1" applyFill="1" applyBorder="1" applyAlignment="1">
      <alignment horizontal="center" vertical="center"/>
    </xf>
    <xf numFmtId="0" fontId="4" fillId="12" borderId="117" xfId="0" applyFont="1" applyFill="1" applyBorder="1" applyAlignment="1">
      <alignment horizontal="center"/>
    </xf>
    <xf numFmtId="0" fontId="4" fillId="22" borderId="137" xfId="0" applyFont="1" applyFill="1" applyBorder="1"/>
    <xf numFmtId="0" fontId="4" fillId="0" borderId="47" xfId="0" applyFont="1" applyBorder="1"/>
    <xf numFmtId="0" fontId="4" fillId="0" borderId="8" xfId="0" applyFont="1" applyBorder="1"/>
    <xf numFmtId="0" fontId="4" fillId="0" borderId="44" xfId="0" applyFont="1" applyBorder="1"/>
    <xf numFmtId="0" fontId="4" fillId="22" borderId="153" xfId="0" applyFont="1" applyFill="1" applyBorder="1" applyAlignment="1">
      <alignment vertical="center" wrapText="1"/>
    </xf>
    <xf numFmtId="0" fontId="4" fillId="22" borderId="16" xfId="0" applyFont="1" applyFill="1" applyBorder="1" applyAlignment="1">
      <alignment vertical="center" wrapText="1"/>
    </xf>
    <xf numFmtId="0" fontId="4" fillId="12" borderId="72" xfId="0" applyFont="1" applyFill="1" applyBorder="1" applyAlignment="1">
      <alignment horizontal="center"/>
    </xf>
    <xf numFmtId="0" fontId="4" fillId="22" borderId="136" xfId="0" applyFont="1" applyFill="1" applyBorder="1"/>
    <xf numFmtId="0" fontId="4" fillId="22" borderId="154" xfId="0" applyFont="1" applyFill="1" applyBorder="1" applyAlignment="1">
      <alignment vertical="center" wrapText="1"/>
    </xf>
    <xf numFmtId="0" fontId="4" fillId="0" borderId="0" xfId="0" applyFont="1" applyAlignment="1">
      <alignment horizontal="left"/>
    </xf>
    <xf numFmtId="0" fontId="10" fillId="0" borderId="0" xfId="0" applyFont="1" applyAlignment="1">
      <alignment horizontal="left"/>
    </xf>
    <xf numFmtId="0" fontId="16" fillId="0" borderId="10" xfId="0" applyFont="1" applyBorder="1" applyAlignment="1">
      <alignment horizontal="left" vertical="center" wrapText="1"/>
    </xf>
    <xf numFmtId="0" fontId="10" fillId="0" borderId="10" xfId="0" applyFont="1" applyBorder="1" applyAlignment="1">
      <alignment horizontal="center" vertical="center" wrapText="1"/>
    </xf>
    <xf numFmtId="0" fontId="6" fillId="0" borderId="10" xfId="0" applyFont="1" applyBorder="1" applyAlignment="1">
      <alignment horizontal="left" vertical="top" wrapText="1"/>
    </xf>
    <xf numFmtId="0" fontId="6" fillId="0" borderId="73" xfId="0" applyFont="1" applyBorder="1" applyAlignment="1">
      <alignment horizontal="left" vertical="top" wrapText="1"/>
    </xf>
    <xf numFmtId="0" fontId="6" fillId="0" borderId="10" xfId="0" applyFont="1" applyBorder="1" applyAlignment="1">
      <alignment vertical="top" wrapText="1"/>
    </xf>
    <xf numFmtId="0" fontId="4" fillId="0" borderId="51" xfId="0" applyFont="1" applyBorder="1" applyAlignment="1">
      <alignment vertical="center" wrapText="1"/>
    </xf>
    <xf numFmtId="0" fontId="4" fillId="0" borderId="52" xfId="0" applyFont="1" applyBorder="1" applyAlignment="1">
      <alignment vertical="center" wrapText="1"/>
    </xf>
    <xf numFmtId="0" fontId="4" fillId="0" borderId="75" xfId="0" applyFont="1" applyBorder="1" applyAlignment="1">
      <alignment vertical="center" wrapText="1"/>
    </xf>
    <xf numFmtId="1" fontId="4" fillId="22" borderId="10" xfId="0" applyNumberFormat="1" applyFont="1" applyFill="1" applyBorder="1" applyAlignment="1">
      <alignment horizontal="center" vertical="center"/>
    </xf>
    <xf numFmtId="0" fontId="6" fillId="0" borderId="0" xfId="0" applyFont="1" applyAlignment="1">
      <alignment horizontal="left" vertical="center"/>
    </xf>
    <xf numFmtId="0" fontId="10" fillId="16" borderId="10" xfId="0" applyFont="1" applyFill="1" applyBorder="1"/>
    <xf numFmtId="0" fontId="30" fillId="0" borderId="0" xfId="0" applyFont="1"/>
    <xf numFmtId="0" fontId="10" fillId="16" borderId="77" xfId="0" applyFont="1" applyFill="1" applyBorder="1" applyAlignment="1">
      <alignment vertical="center"/>
    </xf>
    <xf numFmtId="0" fontId="30" fillId="0" borderId="0" xfId="0" applyFont="1" applyAlignment="1">
      <alignment vertical="top" wrapText="1"/>
    </xf>
    <xf numFmtId="0" fontId="10" fillId="0" borderId="0" xfId="0" applyFont="1" applyAlignment="1">
      <alignment vertical="center" wrapText="1"/>
    </xf>
    <xf numFmtId="0" fontId="30"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0" fillId="17" borderId="77" xfId="0" applyFont="1" applyFill="1" applyBorder="1"/>
    <xf numFmtId="0" fontId="10" fillId="16" borderId="77" xfId="0" applyFont="1" applyFill="1" applyBorder="1"/>
    <xf numFmtId="0" fontId="4" fillId="10" borderId="117" xfId="0" applyFont="1" applyFill="1" applyBorder="1"/>
    <xf numFmtId="0" fontId="4" fillId="10" borderId="117" xfId="0" applyFont="1" applyFill="1" applyBorder="1" applyAlignment="1">
      <alignment horizontal="left" vertical="center"/>
    </xf>
    <xf numFmtId="0" fontId="7" fillId="10" borderId="159" xfId="0" applyFont="1" applyFill="1" applyBorder="1" applyAlignment="1">
      <alignment horizontal="left" vertical="center"/>
    </xf>
    <xf numFmtId="0" fontId="7" fillId="10" borderId="160" xfId="0" applyFont="1" applyFill="1" applyBorder="1" applyAlignment="1">
      <alignment horizontal="left" vertical="center"/>
    </xf>
    <xf numFmtId="0" fontId="22" fillId="10" borderId="159" xfId="0" applyFont="1" applyFill="1" applyBorder="1" applyAlignment="1">
      <alignment horizontal="left" vertical="center"/>
    </xf>
    <xf numFmtId="0" fontId="30" fillId="0" borderId="0" xfId="0" applyFont="1" applyAlignment="1">
      <alignment horizontal="center"/>
    </xf>
    <xf numFmtId="0" fontId="15" fillId="0" borderId="0" xfId="0" applyFont="1" applyAlignment="1">
      <alignment horizontal="center" vertical="center" wrapText="1"/>
    </xf>
    <xf numFmtId="0" fontId="11" fillId="10" borderId="66" xfId="0" applyFont="1" applyFill="1" applyBorder="1" applyAlignment="1">
      <alignment horizontal="left" vertical="center"/>
    </xf>
    <xf numFmtId="0" fontId="9" fillId="0" borderId="0" xfId="0" applyFont="1" applyAlignment="1">
      <alignment horizontal="left"/>
    </xf>
    <xf numFmtId="0" fontId="11" fillId="12" borderId="96" xfId="0" applyFont="1" applyFill="1" applyBorder="1" applyAlignment="1">
      <alignment horizontal="center" vertical="center" wrapText="1"/>
    </xf>
    <xf numFmtId="0" fontId="11" fillId="12" borderId="65" xfId="0" applyFont="1" applyFill="1" applyBorder="1" applyAlignment="1">
      <alignment horizontal="center" vertical="center"/>
    </xf>
    <xf numFmtId="0" fontId="11" fillId="12" borderId="65" xfId="0" applyFont="1" applyFill="1" applyBorder="1" applyAlignment="1">
      <alignment horizontal="center" vertical="center" wrapText="1"/>
    </xf>
    <xf numFmtId="0" fontId="11" fillId="12" borderId="97" xfId="0" applyFont="1" applyFill="1" applyBorder="1" applyAlignment="1">
      <alignment horizontal="center" vertical="center"/>
    </xf>
    <xf numFmtId="0" fontId="11" fillId="12" borderId="161" xfId="0" applyFont="1" applyFill="1" applyBorder="1" applyAlignment="1">
      <alignment horizontal="center" vertical="center" wrapText="1"/>
    </xf>
    <xf numFmtId="0" fontId="11" fillId="0" borderId="0" xfId="0" applyFont="1" applyAlignment="1">
      <alignment horizontal="center"/>
    </xf>
    <xf numFmtId="0" fontId="4" fillId="25" borderId="103" xfId="0" applyFont="1" applyFill="1" applyBorder="1" applyAlignment="1">
      <alignment vertical="center" wrapText="1"/>
    </xf>
    <xf numFmtId="1" fontId="9" fillId="0" borderId="0" xfId="0" applyNumberFormat="1" applyFont="1"/>
    <xf numFmtId="0" fontId="4" fillId="25" borderId="162" xfId="0" applyFont="1" applyFill="1" applyBorder="1" applyAlignment="1">
      <alignment vertical="center" wrapText="1"/>
    </xf>
    <xf numFmtId="0" fontId="4" fillId="0" borderId="42" xfId="0" applyFont="1" applyBorder="1" applyAlignment="1">
      <alignment vertical="center" wrapText="1"/>
    </xf>
    <xf numFmtId="0" fontId="4" fillId="0" borderId="10" xfId="0" applyFont="1" applyBorder="1" applyAlignment="1">
      <alignment vertical="center"/>
    </xf>
    <xf numFmtId="0" fontId="6" fillId="26" borderId="10" xfId="0" applyFont="1" applyFill="1" applyBorder="1" applyAlignment="1">
      <alignment horizontal="center" vertical="center" wrapText="1"/>
    </xf>
    <xf numFmtId="0" fontId="4" fillId="26" borderId="10" xfId="0" applyFont="1" applyFill="1" applyBorder="1" applyAlignment="1">
      <alignment horizontal="left" vertical="center" wrapText="1"/>
    </xf>
    <xf numFmtId="0" fontId="4" fillId="11" borderId="10" xfId="0" applyFont="1" applyFill="1" applyBorder="1" applyAlignment="1">
      <alignment vertical="center" wrapText="1"/>
    </xf>
    <xf numFmtId="0" fontId="30" fillId="0" borderId="0" xfId="0" applyFont="1" applyAlignment="1">
      <alignment horizontal="center" vertical="center"/>
    </xf>
    <xf numFmtId="0" fontId="30" fillId="0" borderId="0" xfId="0" applyFont="1" applyAlignment="1">
      <alignment horizontal="left"/>
    </xf>
    <xf numFmtId="0" fontId="11" fillId="12" borderId="161" xfId="0" applyFont="1" applyFill="1" applyBorder="1" applyAlignment="1">
      <alignment horizontal="center" vertical="center"/>
    </xf>
    <xf numFmtId="0" fontId="11" fillId="12" borderId="102" xfId="0" applyFont="1" applyFill="1" applyBorder="1" applyAlignment="1">
      <alignment horizontal="center" vertical="center"/>
    </xf>
    <xf numFmtId="0" fontId="9" fillId="0" borderId="10" xfId="0" applyFont="1" applyBorder="1" applyAlignment="1">
      <alignment horizontal="left" vertical="top" wrapText="1"/>
    </xf>
    <xf numFmtId="0" fontId="11" fillId="0" borderId="10" xfId="0" applyFont="1" applyBorder="1" applyAlignment="1">
      <alignment horizontal="left" vertical="top" wrapText="1"/>
    </xf>
    <xf numFmtId="0" fontId="9" fillId="11" borderId="10" xfId="0" applyFont="1" applyFill="1" applyBorder="1" applyAlignment="1">
      <alignment horizontal="left" vertical="top" wrapText="1"/>
    </xf>
    <xf numFmtId="0" fontId="9" fillId="11" borderId="102" xfId="0" applyFont="1" applyFill="1" applyBorder="1" applyAlignment="1">
      <alignment horizontal="left" vertical="top" wrapText="1"/>
    </xf>
    <xf numFmtId="0" fontId="4" fillId="25" borderId="102" xfId="0" applyFont="1" applyFill="1" applyBorder="1" applyAlignment="1">
      <alignment vertical="center" wrapText="1"/>
    </xf>
    <xf numFmtId="0" fontId="9" fillId="0" borderId="10" xfId="0" applyFont="1" applyBorder="1" applyAlignment="1">
      <alignment horizontal="left"/>
    </xf>
    <xf numFmtId="0" fontId="9" fillId="0" borderId="73" xfId="0" applyFont="1" applyBorder="1" applyAlignment="1">
      <alignment horizontal="left"/>
    </xf>
    <xf numFmtId="0" fontId="30" fillId="0" borderId="0" xfId="0" applyFont="1" applyAlignment="1">
      <alignment horizontal="left" vertical="center"/>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7" fillId="11" borderId="56" xfId="0" applyFont="1" applyFill="1" applyBorder="1" applyAlignment="1">
      <alignment vertical="center"/>
    </xf>
    <xf numFmtId="0" fontId="3" fillId="0" borderId="57" xfId="0" applyFont="1" applyBorder="1"/>
    <xf numFmtId="0" fontId="3" fillId="0" borderId="58" xfId="0" applyFont="1" applyBorder="1"/>
    <xf numFmtId="0" fontId="8" fillId="11" borderId="56" xfId="0" applyFont="1" applyFill="1" applyBorder="1" applyAlignment="1">
      <alignment vertical="center" wrapText="1"/>
    </xf>
    <xf numFmtId="0" fontId="4" fillId="13" borderId="1" xfId="0" applyFont="1" applyFill="1" applyBorder="1" applyAlignment="1">
      <alignment horizontal="center" vertical="center" wrapText="1"/>
    </xf>
    <xf numFmtId="0" fontId="3" fillId="0" borderId="49" xfId="0" applyFont="1" applyBorder="1"/>
    <xf numFmtId="0" fontId="4" fillId="0" borderId="62" xfId="0" applyFont="1" applyBorder="1" applyAlignment="1">
      <alignment horizontal="left" vertical="top" wrapText="1"/>
    </xf>
    <xf numFmtId="0" fontId="3" fillId="0" borderId="64"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45" xfId="0" applyFont="1" applyBorder="1"/>
    <xf numFmtId="0" fontId="3" fillId="0" borderId="55" xfId="0" applyFont="1" applyBorder="1"/>
    <xf numFmtId="0" fontId="4" fillId="13" borderId="67" xfId="0" applyFont="1" applyFill="1" applyBorder="1" applyAlignment="1">
      <alignment horizontal="center" vertical="center" wrapText="1"/>
    </xf>
    <xf numFmtId="0" fontId="4" fillId="0" borderId="71" xfId="0" applyFont="1" applyBorder="1" applyAlignment="1">
      <alignment horizontal="left" vertical="top" wrapText="1"/>
    </xf>
    <xf numFmtId="0" fontId="4" fillId="10" borderId="51" xfId="0" applyFont="1"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44" xfId="0" applyFont="1" applyBorder="1"/>
    <xf numFmtId="0" fontId="3" fillId="0" borderId="46" xfId="0" applyFont="1" applyBorder="1"/>
    <xf numFmtId="0" fontId="5" fillId="0" borderId="6" xfId="0" applyFont="1" applyBorder="1" applyAlignment="1">
      <alignment horizontal="left" vertical="center" wrapText="1"/>
    </xf>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6" fillId="15" borderId="27" xfId="0" applyFont="1" applyFill="1" applyBorder="1" applyAlignment="1">
      <alignment horizontal="right" vertical="center"/>
    </xf>
    <xf numFmtId="0" fontId="3" fillId="0" borderId="76"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4" fillId="0" borderId="73" xfId="0" applyFont="1" applyBorder="1" applyAlignment="1">
      <alignment horizontal="left" vertical="center" wrapText="1"/>
    </xf>
    <xf numFmtId="0" fontId="2" fillId="0" borderId="0" xfId="0" applyFont="1" applyAlignment="1">
      <alignment horizontal="center" vertical="center" wrapText="1"/>
    </xf>
    <xf numFmtId="0" fontId="10" fillId="0" borderId="45" xfId="0" applyFont="1" applyBorder="1" applyAlignment="1">
      <alignment horizontal="center"/>
    </xf>
    <xf numFmtId="0" fontId="4" fillId="10" borderId="73" xfId="0" applyFont="1" applyFill="1" applyBorder="1" applyAlignment="1">
      <alignment vertical="center"/>
    </xf>
    <xf numFmtId="0" fontId="3" fillId="0" borderId="75" xfId="0" applyFont="1" applyBorder="1"/>
    <xf numFmtId="0" fontId="4" fillId="10" borderId="23" xfId="0" applyFont="1" applyFill="1" applyBorder="1" applyAlignment="1">
      <alignment horizontal="left" vertical="center" wrapText="1"/>
    </xf>
    <xf numFmtId="0" fontId="6" fillId="14" borderId="80" xfId="0" applyFont="1" applyFill="1" applyBorder="1" applyAlignment="1">
      <alignment horizontal="center" vertical="center" wrapText="1"/>
    </xf>
    <xf numFmtId="0" fontId="3" fillId="0" borderId="81" xfId="0" applyFont="1" applyBorder="1"/>
    <xf numFmtId="0" fontId="3" fillId="0" borderId="82" xfId="0" applyFont="1" applyBorder="1"/>
    <xf numFmtId="0" fontId="6" fillId="15" borderId="38" xfId="0" applyFont="1" applyFill="1" applyBorder="1" applyAlignment="1">
      <alignment horizontal="right" vertical="center"/>
    </xf>
    <xf numFmtId="0" fontId="3" fillId="0" borderId="88" xfId="0" applyFont="1" applyBorder="1"/>
    <xf numFmtId="0" fontId="1" fillId="0" borderId="71" xfId="0" applyFont="1" applyBorder="1" applyAlignment="1">
      <alignment horizontal="center" vertical="center" wrapText="1"/>
    </xf>
    <xf numFmtId="0" fontId="3" fillId="0" borderId="89"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90" xfId="0" applyFont="1" applyBorder="1"/>
    <xf numFmtId="0" fontId="4" fillId="0" borderId="67" xfId="0" applyFont="1" applyBorder="1" applyAlignment="1">
      <alignment horizontal="center" vertical="center" wrapText="1"/>
    </xf>
    <xf numFmtId="0" fontId="4" fillId="0" borderId="73" xfId="0" applyFont="1" applyBorder="1" applyAlignment="1">
      <alignment horizontal="left" vertical="top" wrapText="1"/>
    </xf>
    <xf numFmtId="0" fontId="11" fillId="17" borderId="19" xfId="0" applyFont="1" applyFill="1" applyBorder="1" applyAlignment="1">
      <alignment horizontal="center" vertical="center" wrapText="1"/>
    </xf>
    <xf numFmtId="0" fontId="6" fillId="14" borderId="73" xfId="0" applyFont="1" applyFill="1" applyBorder="1" applyAlignment="1">
      <alignment horizontal="left" vertical="center" wrapText="1"/>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2" fillId="0" borderId="62" xfId="0" applyFont="1" applyBorder="1" applyAlignment="1">
      <alignment horizontal="center" vertical="center" wrapText="1"/>
    </xf>
    <xf numFmtId="0" fontId="9" fillId="0" borderId="6" xfId="0" applyFont="1" applyBorder="1" applyAlignment="1">
      <alignment horizontal="center" vertical="center" wrapText="1"/>
    </xf>
    <xf numFmtId="0" fontId="15" fillId="0" borderId="71" xfId="0" applyFont="1" applyBorder="1" applyAlignment="1">
      <alignment horizontal="center" vertical="center" wrapText="1"/>
    </xf>
    <xf numFmtId="0" fontId="3" fillId="0" borderId="91" xfId="0" applyFont="1" applyBorder="1"/>
    <xf numFmtId="0" fontId="4" fillId="0" borderId="92" xfId="0" applyFont="1" applyBorder="1" applyAlignment="1">
      <alignment horizontal="center"/>
    </xf>
    <xf numFmtId="0" fontId="6" fillId="15" borderId="28" xfId="0" applyFont="1" applyFill="1" applyBorder="1" applyAlignment="1">
      <alignment horizontal="left" vertical="center"/>
    </xf>
    <xf numFmtId="0" fontId="16" fillId="15" borderId="41" xfId="0" applyFont="1" applyFill="1" applyBorder="1" applyAlignment="1">
      <alignment horizontal="left" vertical="center" wrapText="1"/>
    </xf>
    <xf numFmtId="0" fontId="16"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7" fillId="17" borderId="2" xfId="0" applyFont="1" applyFill="1" applyBorder="1" applyAlignment="1">
      <alignment horizontal="center" vertical="center"/>
    </xf>
    <xf numFmtId="0" fontId="10" fillId="0" borderId="67" xfId="0" applyFont="1" applyBorder="1" applyAlignment="1">
      <alignment horizontal="center"/>
    </xf>
    <xf numFmtId="0" fontId="1" fillId="0" borderId="1" xfId="0" applyFont="1" applyBorder="1" applyAlignment="1">
      <alignment horizontal="center" vertical="center" wrapText="1"/>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19" fillId="14" borderId="71" xfId="0" applyFont="1" applyFill="1" applyBorder="1" applyAlignment="1">
      <alignment horizontal="center" vertical="center" textRotation="255"/>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18" fillId="14" borderId="2" xfId="0" applyFont="1" applyFill="1" applyBorder="1" applyAlignment="1">
      <alignment horizontal="center" vertical="center" wrapText="1"/>
    </xf>
    <xf numFmtId="0" fontId="3" fillId="0" borderId="99" xfId="0" applyFont="1" applyBorder="1"/>
    <xf numFmtId="0" fontId="3" fillId="0" borderId="100" xfId="0" applyFont="1" applyBorder="1"/>
    <xf numFmtId="0" fontId="3" fillId="0" borderId="101" xfId="0" applyFont="1" applyBorder="1"/>
    <xf numFmtId="0" fontId="19" fillId="14" borderId="98" xfId="0" applyFont="1" applyFill="1" applyBorder="1" applyAlignment="1">
      <alignment horizontal="center" vertical="center" wrapText="1"/>
    </xf>
    <xf numFmtId="0" fontId="19" fillId="14" borderId="73" xfId="0" applyFont="1" applyFill="1" applyBorder="1" applyAlignment="1">
      <alignment horizontal="center" vertical="center" wrapText="1"/>
    </xf>
    <xf numFmtId="0" fontId="19" fillId="14" borderId="73" xfId="0" applyFont="1" applyFill="1" applyBorder="1" applyAlignment="1">
      <alignment horizontal="center" vertical="center"/>
    </xf>
    <xf numFmtId="0" fontId="6" fillId="11" borderId="73" xfId="0" applyFont="1" applyFill="1" applyBorder="1" applyAlignment="1">
      <alignment horizontal="left" vertical="center" wrapText="1"/>
    </xf>
    <xf numFmtId="0" fontId="6" fillId="0" borderId="73" xfId="0" applyFont="1" applyBorder="1" applyAlignment="1">
      <alignment horizontal="left" vertical="center" wrapText="1"/>
    </xf>
    <xf numFmtId="0" fontId="4" fillId="0" borderId="73" xfId="0" applyFont="1" applyBorder="1" applyAlignment="1">
      <alignment horizontal="center" vertical="center" wrapText="1"/>
    </xf>
    <xf numFmtId="0" fontId="19" fillId="14" borderId="73" xfId="0" applyFont="1" applyFill="1" applyBorder="1" applyAlignment="1">
      <alignment horizontal="center" vertical="top" wrapText="1"/>
    </xf>
    <xf numFmtId="0" fontId="19" fillId="14" borderId="73" xfId="0" applyFont="1" applyFill="1" applyBorder="1" applyAlignment="1">
      <alignment horizontal="center"/>
    </xf>
    <xf numFmtId="0" fontId="20" fillId="0" borderId="73" xfId="0" applyFont="1" applyBorder="1" applyAlignment="1">
      <alignment horizontal="left" vertical="center" wrapText="1"/>
    </xf>
    <xf numFmtId="0" fontId="4" fillId="11" borderId="73" xfId="0" applyFont="1" applyFill="1" applyBorder="1" applyAlignment="1">
      <alignment horizontal="left" vertical="center" wrapText="1"/>
    </xf>
    <xf numFmtId="0" fontId="4" fillId="11" borderId="73" xfId="0" applyFont="1" applyFill="1" applyBorder="1" applyAlignment="1">
      <alignment horizontal="center" vertical="center" wrapText="1"/>
    </xf>
    <xf numFmtId="0" fontId="19" fillId="14" borderId="73" xfId="0" applyFont="1" applyFill="1" applyBorder="1" applyAlignment="1">
      <alignment horizontal="center" wrapText="1"/>
    </xf>
    <xf numFmtId="0" fontId="2" fillId="0" borderId="28" xfId="0" applyFont="1" applyBorder="1" applyAlignment="1">
      <alignment horizontal="center" vertical="center" wrapText="1"/>
    </xf>
    <xf numFmtId="0" fontId="3" fillId="0" borderId="92" xfId="0" applyFont="1" applyBorder="1"/>
    <xf numFmtId="0" fontId="4" fillId="0" borderId="6" xfId="0" applyFont="1" applyBorder="1" applyAlignment="1">
      <alignment horizontal="center" vertical="center" wrapText="1"/>
    </xf>
    <xf numFmtId="0" fontId="9" fillId="11" borderId="56" xfId="0" applyFont="1" applyFill="1" applyBorder="1" applyAlignment="1">
      <alignment horizontal="left"/>
    </xf>
    <xf numFmtId="0" fontId="4" fillId="11" borderId="73" xfId="0" applyFont="1" applyFill="1" applyBorder="1" applyAlignment="1">
      <alignment horizontal="left" vertical="center"/>
    </xf>
    <xf numFmtId="0" fontId="4" fillId="11" borderId="73" xfId="0" applyFont="1" applyFill="1" applyBorder="1" applyAlignment="1">
      <alignment vertical="center" wrapText="1"/>
    </xf>
    <xf numFmtId="0" fontId="4" fillId="0" borderId="71" xfId="0" applyFont="1" applyBorder="1" applyAlignment="1">
      <alignment horizontal="center" vertical="center" wrapText="1"/>
    </xf>
    <xf numFmtId="0" fontId="4" fillId="18" borderId="71" xfId="0" applyFont="1" applyFill="1" applyBorder="1" applyAlignment="1">
      <alignment horizontal="center" vertical="center" wrapText="1"/>
    </xf>
    <xf numFmtId="0" fontId="1" fillId="0" borderId="92" xfId="0" applyFont="1" applyBorder="1" applyAlignment="1">
      <alignment horizontal="center" vertical="center" wrapText="1"/>
    </xf>
    <xf numFmtId="0" fontId="3" fillId="0" borderId="74" xfId="0" applyFont="1" applyBorder="1"/>
    <xf numFmtId="0" fontId="7" fillId="15" borderId="51" xfId="0" applyFont="1" applyFill="1" applyBorder="1" applyAlignment="1">
      <alignment horizontal="left" vertical="center"/>
    </xf>
    <xf numFmtId="0" fontId="21" fillId="15" borderId="105" xfId="0" applyFont="1" applyFill="1" applyBorder="1" applyAlignment="1">
      <alignment horizontal="left" vertical="center" wrapText="1"/>
    </xf>
    <xf numFmtId="0" fontId="3" fillId="0" borderId="106" xfId="0" applyFont="1" applyBorder="1"/>
    <xf numFmtId="0" fontId="9" fillId="11" borderId="73" xfId="0" applyFont="1" applyFill="1" applyBorder="1" applyAlignment="1">
      <alignment horizontal="center" vertical="center" wrapText="1"/>
    </xf>
    <xf numFmtId="0" fontId="4" fillId="0" borderId="71" xfId="0" applyFont="1" applyBorder="1" applyAlignment="1">
      <alignment horizontal="center" vertical="center"/>
    </xf>
    <xf numFmtId="0" fontId="11" fillId="0" borderId="71" xfId="0" applyFont="1" applyBorder="1" applyAlignment="1">
      <alignment horizontal="center" vertical="center" wrapText="1"/>
    </xf>
    <xf numFmtId="0" fontId="11" fillId="0" borderId="71" xfId="0" applyFont="1" applyBorder="1" applyAlignment="1">
      <alignment horizontal="center" vertical="center"/>
    </xf>
    <xf numFmtId="0" fontId="2" fillId="0" borderId="19" xfId="0" applyFont="1" applyBorder="1" applyAlignment="1">
      <alignment horizontal="center" vertical="center" wrapText="1"/>
    </xf>
    <xf numFmtId="0" fontId="4" fillId="0" borderId="6" xfId="0" applyFont="1" applyBorder="1" applyAlignment="1">
      <alignment horizontal="center"/>
    </xf>
    <xf numFmtId="0" fontId="9" fillId="0" borderId="71" xfId="0" applyFont="1" applyBorder="1" applyAlignment="1">
      <alignment horizontal="left" vertical="center" wrapText="1"/>
    </xf>
    <xf numFmtId="0" fontId="9" fillId="0" borderId="71" xfId="0" applyFont="1" applyBorder="1" applyAlignment="1">
      <alignment horizontal="center" vertical="center"/>
    </xf>
    <xf numFmtId="0" fontId="9" fillId="0" borderId="47" xfId="0" applyFont="1" applyBorder="1" applyAlignment="1">
      <alignment horizontal="center" vertical="center" wrapText="1"/>
    </xf>
    <xf numFmtId="0" fontId="9" fillId="0" borderId="73" xfId="0" applyFont="1" applyBorder="1" applyAlignment="1">
      <alignment horizontal="left" vertical="center" wrapText="1"/>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9" fillId="11" borderId="56" xfId="0" applyFont="1" applyFill="1" applyBorder="1" applyAlignment="1">
      <alignment horizontal="center" vertical="center" wrapText="1"/>
    </xf>
    <xf numFmtId="0" fontId="3" fillId="0" borderId="111" xfId="0" applyFont="1" applyBorder="1"/>
    <xf numFmtId="0" fontId="7" fillId="12" borderId="19" xfId="0" applyFont="1" applyFill="1" applyBorder="1" applyAlignment="1">
      <alignment horizontal="center" vertical="center"/>
    </xf>
    <xf numFmtId="0" fontId="9" fillId="0" borderId="71" xfId="0" applyFont="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14" xfId="0" applyFont="1" applyBorder="1"/>
    <xf numFmtId="0" fontId="3" fillId="0" borderId="115" xfId="0" applyFont="1" applyBorder="1"/>
    <xf numFmtId="0" fontId="7" fillId="14" borderId="19" xfId="0" applyFont="1" applyFill="1" applyBorder="1" applyAlignment="1">
      <alignment horizontal="center" vertical="center" wrapText="1"/>
    </xf>
    <xf numFmtId="0" fontId="24" fillId="10" borderId="118" xfId="0" applyFont="1" applyFill="1" applyBorder="1" applyAlignment="1">
      <alignment horizontal="left" vertical="center" wrapText="1"/>
    </xf>
    <xf numFmtId="0" fontId="26" fillId="19" borderId="123" xfId="0" applyFont="1" applyFill="1" applyBorder="1" applyAlignment="1">
      <alignment horizontal="center" vertical="center"/>
    </xf>
    <xf numFmtId="0" fontId="3" fillId="0" borderId="125" xfId="0" applyFont="1" applyBorder="1"/>
    <xf numFmtId="0" fontId="4" fillId="10" borderId="118" xfId="0" applyFont="1" applyFill="1" applyBorder="1" applyAlignment="1">
      <alignment horizontal="left" vertical="center"/>
    </xf>
    <xf numFmtId="0" fontId="6" fillId="11" borderId="56" xfId="0" applyFont="1" applyFill="1" applyBorder="1" applyAlignment="1">
      <alignment horizontal="center" vertical="center"/>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16"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4" fillId="11" borderId="56" xfId="0" applyFont="1" applyFill="1" applyBorder="1" applyAlignment="1">
      <alignment horizontal="center" vertical="center"/>
    </xf>
    <xf numFmtId="0" fontId="25" fillId="11" borderId="130" xfId="0" applyFont="1" applyFill="1" applyBorder="1" applyAlignment="1">
      <alignment horizontal="center" vertical="center"/>
    </xf>
    <xf numFmtId="0" fontId="3" fillId="0" borderId="131" xfId="0" applyFont="1" applyBorder="1"/>
    <xf numFmtId="0" fontId="3" fillId="0" borderId="132" xfId="0" applyFont="1" applyBorder="1"/>
    <xf numFmtId="0" fontId="3" fillId="0" borderId="133" xfId="0" applyFont="1" applyBorder="1"/>
    <xf numFmtId="0" fontId="3" fillId="0" borderId="134" xfId="0" applyFont="1" applyBorder="1"/>
    <xf numFmtId="0" fontId="7" fillId="10" borderId="118" xfId="0" applyFont="1" applyFill="1" applyBorder="1" applyAlignment="1">
      <alignment horizontal="left" vertical="center"/>
    </xf>
    <xf numFmtId="0" fontId="3" fillId="0" borderId="119" xfId="0" applyFont="1" applyBorder="1"/>
    <xf numFmtId="0" fontId="22" fillId="10" borderId="118" xfId="0" applyFont="1" applyFill="1" applyBorder="1" applyAlignment="1">
      <alignment horizontal="left" vertical="center"/>
    </xf>
    <xf numFmtId="0" fontId="25" fillId="0" borderId="92" xfId="0" applyFont="1" applyBorder="1" applyAlignment="1">
      <alignment horizontal="center" vertical="center" textRotation="90"/>
    </xf>
    <xf numFmtId="0" fontId="26" fillId="9" borderId="123" xfId="0" applyFont="1" applyFill="1" applyBorder="1" applyAlignment="1">
      <alignment horizontal="center" vertical="center"/>
    </xf>
    <xf numFmtId="0" fontId="26" fillId="2" borderId="127" xfId="0" applyFont="1" applyFill="1" applyBorder="1" applyAlignment="1">
      <alignment horizontal="center" vertical="center"/>
    </xf>
    <xf numFmtId="0" fontId="3" fillId="0" borderId="124" xfId="0" applyFont="1" applyBorder="1"/>
    <xf numFmtId="0" fontId="26" fillId="19" borderId="123" xfId="0" applyFont="1" applyFill="1" applyBorder="1" applyAlignment="1">
      <alignment horizontal="center" vertical="center" wrapText="1"/>
    </xf>
    <xf numFmtId="0" fontId="26" fillId="2" borderId="123" xfId="0" applyFont="1" applyFill="1" applyBorder="1" applyAlignment="1">
      <alignment horizontal="center" vertical="center"/>
    </xf>
    <xf numFmtId="0" fontId="26" fillId="9" borderId="123" xfId="0" applyFont="1" applyFill="1" applyBorder="1" applyAlignment="1">
      <alignment horizontal="center" vertical="center" wrapText="1"/>
    </xf>
    <xf numFmtId="0" fontId="26" fillId="20" borderId="127" xfId="0" applyFont="1" applyFill="1" applyBorder="1" applyAlignment="1">
      <alignment horizontal="center" vertical="center"/>
    </xf>
    <xf numFmtId="0" fontId="3" fillId="0" borderId="128" xfId="0" applyFont="1" applyBorder="1"/>
    <xf numFmtId="0" fontId="26" fillId="20" borderId="123" xfId="0" applyFont="1" applyFill="1" applyBorder="1" applyAlignment="1">
      <alignment horizontal="center" vertical="center"/>
    </xf>
    <xf numFmtId="0" fontId="3" fillId="0" borderId="129" xfId="0" applyFont="1" applyBorder="1"/>
    <xf numFmtId="0" fontId="28" fillId="2" borderId="123" xfId="0" applyFont="1" applyFill="1" applyBorder="1" applyAlignment="1">
      <alignment horizontal="center" vertical="center"/>
    </xf>
    <xf numFmtId="0" fontId="28" fillId="9" borderId="123" xfId="0" applyFont="1" applyFill="1" applyBorder="1" applyAlignment="1">
      <alignment horizontal="center" vertical="center"/>
    </xf>
    <xf numFmtId="0" fontId="26" fillId="9" borderId="122" xfId="0" applyFont="1" applyFill="1" applyBorder="1" applyAlignment="1">
      <alignment horizontal="center" vertical="center"/>
    </xf>
    <xf numFmtId="0" fontId="26" fillId="2" borderId="123" xfId="0" applyFont="1" applyFill="1" applyBorder="1" applyAlignment="1">
      <alignment horizontal="center" vertical="center" wrapText="1"/>
    </xf>
    <xf numFmtId="0" fontId="9" fillId="0" borderId="73" xfId="0" applyFont="1" applyBorder="1" applyAlignment="1">
      <alignment horizontal="left" vertical="top" wrapText="1"/>
    </xf>
    <xf numFmtId="0" fontId="4" fillId="0" borderId="23" xfId="0" applyFont="1" applyBorder="1" applyAlignment="1">
      <alignment horizontal="left" vertical="top" wrapText="1"/>
    </xf>
    <xf numFmtId="0" fontId="9" fillId="0" borderId="23" xfId="0" applyFont="1" applyBorder="1" applyAlignment="1">
      <alignment horizontal="left" vertical="top" wrapText="1"/>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9" fillId="11" borderId="116" xfId="0" applyFont="1" applyFill="1" applyBorder="1" applyAlignment="1">
      <alignment horizontal="center" vertical="center" wrapText="1"/>
    </xf>
    <xf numFmtId="0" fontId="6" fillId="12" borderId="19" xfId="0" applyFont="1" applyFill="1" applyBorder="1" applyAlignment="1">
      <alignment horizontal="center" vertical="center"/>
    </xf>
    <xf numFmtId="0" fontId="4" fillId="0" borderId="54" xfId="0" applyFont="1" applyBorder="1" applyAlignment="1">
      <alignment horizontal="center"/>
    </xf>
    <xf numFmtId="0" fontId="9" fillId="15" borderId="41" xfId="0" applyFont="1" applyFill="1" applyBorder="1" applyAlignment="1">
      <alignment horizontal="left" vertical="center" wrapText="1"/>
    </xf>
    <xf numFmtId="0" fontId="6" fillId="12" borderId="62" xfId="0" applyFont="1" applyFill="1" applyBorder="1" applyAlignment="1">
      <alignment horizontal="center" vertical="center"/>
    </xf>
    <xf numFmtId="0" fontId="6" fillId="12" borderId="73" xfId="0" applyFont="1" applyFill="1" applyBorder="1" applyAlignment="1">
      <alignment horizontal="center" vertical="center"/>
    </xf>
    <xf numFmtId="0" fontId="6" fillId="12" borderId="73" xfId="0" applyFont="1" applyFill="1" applyBorder="1" applyAlignment="1">
      <alignment horizontal="center" vertical="center" wrapText="1"/>
    </xf>
    <xf numFmtId="0" fontId="4" fillId="0" borderId="67" xfId="0" applyFont="1" applyBorder="1" applyAlignment="1">
      <alignment horizontal="center"/>
    </xf>
    <xf numFmtId="0" fontId="4" fillId="0" borderId="63" xfId="0" applyFont="1" applyBorder="1" applyAlignment="1">
      <alignment horizontal="center" vertical="center"/>
    </xf>
    <xf numFmtId="0" fontId="7" fillId="17" borderId="23" xfId="0" applyFont="1" applyFill="1" applyBorder="1" applyAlignment="1">
      <alignment horizontal="center"/>
    </xf>
    <xf numFmtId="0" fontId="4" fillId="0" borderId="8" xfId="0" applyFont="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7" fillId="17" borderId="1" xfId="0" applyFont="1" applyFill="1" applyBorder="1" applyAlignment="1">
      <alignment horizontal="center" vertical="center"/>
    </xf>
    <xf numFmtId="0" fontId="4" fillId="0" borderId="51" xfId="0" applyFont="1" applyBorder="1" applyAlignment="1">
      <alignment horizontal="center"/>
    </xf>
    <xf numFmtId="0" fontId="9" fillId="0" borderId="19" xfId="0" applyFont="1" applyBorder="1" applyAlignment="1">
      <alignment horizontal="left" vertical="center" wrapText="1"/>
    </xf>
    <xf numFmtId="0" fontId="2" fillId="0" borderId="71" xfId="0" applyFont="1" applyBorder="1" applyAlignment="1">
      <alignment horizontal="center" vertical="center" wrapText="1"/>
    </xf>
    <xf numFmtId="0" fontId="11" fillId="22" borderId="6" xfId="0" applyFont="1" applyFill="1" applyBorder="1" applyAlignment="1">
      <alignment horizontal="center" vertical="center" wrapText="1"/>
    </xf>
    <xf numFmtId="0" fontId="6" fillId="9" borderId="144" xfId="0" applyFont="1" applyFill="1" applyBorder="1" applyAlignment="1">
      <alignment horizontal="center" vertical="center"/>
    </xf>
    <xf numFmtId="0" fontId="3" fillId="0" borderId="146" xfId="0" applyFont="1" applyBorder="1"/>
    <xf numFmtId="0" fontId="6" fillId="22" borderId="6" xfId="0" applyFont="1" applyFill="1" applyBorder="1" applyAlignment="1">
      <alignment horizontal="center" vertical="center" wrapText="1"/>
    </xf>
    <xf numFmtId="0" fontId="19" fillId="0" borderId="8" xfId="0" applyFont="1" applyBorder="1" applyAlignment="1">
      <alignment horizontal="center" vertical="center"/>
    </xf>
    <xf numFmtId="0" fontId="4" fillId="0" borderId="8" xfId="0" applyFont="1" applyBorder="1" applyAlignment="1">
      <alignment horizontal="left" vertical="center"/>
    </xf>
    <xf numFmtId="0" fontId="6" fillId="0" borderId="62" xfId="0" applyFont="1" applyBorder="1" applyAlignment="1">
      <alignment horizontal="left" vertical="top" wrapText="1"/>
    </xf>
    <xf numFmtId="0" fontId="4" fillId="0" borderId="8" xfId="0" applyFont="1" applyBorder="1" applyAlignment="1">
      <alignment horizontal="left" vertical="center" wrapText="1"/>
    </xf>
    <xf numFmtId="0" fontId="4" fillId="22" borderId="118" xfId="0" applyFont="1" applyFill="1" applyBorder="1"/>
    <xf numFmtId="0" fontId="4" fillId="0" borderId="89" xfId="0" applyFont="1" applyBorder="1" applyAlignment="1">
      <alignment horizontal="center" vertical="center" wrapText="1"/>
    </xf>
    <xf numFmtId="0" fontId="6" fillId="22" borderId="1" xfId="0" applyFont="1" applyFill="1" applyBorder="1" applyAlignment="1">
      <alignment horizontal="center" vertical="center" wrapText="1"/>
    </xf>
    <xf numFmtId="0" fontId="6" fillId="22" borderId="28" xfId="0" applyFont="1" applyFill="1" applyBorder="1" applyAlignment="1">
      <alignment horizontal="center" vertical="center" wrapText="1"/>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6" fillId="22" borderId="1" xfId="0" applyFont="1" applyFill="1" applyBorder="1" applyAlignment="1">
      <alignment horizontal="center" vertical="center"/>
    </xf>
    <xf numFmtId="0" fontId="6" fillId="22" borderId="62" xfId="0" applyFont="1" applyFill="1" applyBorder="1" applyAlignment="1">
      <alignment horizontal="center" vertical="center"/>
    </xf>
    <xf numFmtId="0" fontId="6" fillId="22" borderId="62" xfId="0" applyFont="1" applyFill="1" applyBorder="1" applyAlignment="1">
      <alignment horizontal="center" vertical="center" wrapText="1"/>
    </xf>
    <xf numFmtId="0" fontId="6" fillId="22" borderId="19" xfId="0" applyFont="1" applyFill="1" applyBorder="1" applyAlignment="1">
      <alignment horizontal="center" vertical="center"/>
    </xf>
    <xf numFmtId="0" fontId="6" fillId="22" borderId="71" xfId="0" applyFont="1" applyFill="1" applyBorder="1" applyAlignment="1">
      <alignment horizontal="center" vertical="center" wrapText="1"/>
    </xf>
    <xf numFmtId="0" fontId="10" fillId="0" borderId="29" xfId="0" applyFont="1" applyBorder="1" applyAlignment="1">
      <alignment horizontal="center"/>
    </xf>
    <xf numFmtId="0" fontId="6" fillId="22" borderId="138" xfId="0" applyFont="1" applyFill="1" applyBorder="1" applyAlignment="1">
      <alignment horizontal="center" vertical="center" wrapText="1"/>
    </xf>
    <xf numFmtId="0" fontId="3" fillId="0" borderId="139" xfId="0" applyFont="1" applyBorder="1"/>
    <xf numFmtId="0" fontId="4" fillId="0" borderId="8" xfId="0" applyFont="1" applyBorder="1" applyAlignment="1">
      <alignment horizontal="center" vertical="center" wrapText="1"/>
    </xf>
    <xf numFmtId="0" fontId="29" fillId="0" borderId="47" xfId="0" applyFont="1" applyBorder="1" applyAlignment="1">
      <alignment horizontal="center" vertical="center" wrapText="1"/>
    </xf>
    <xf numFmtId="0" fontId="10" fillId="0" borderId="1" xfId="0" applyFont="1" applyBorder="1" applyAlignment="1">
      <alignment horizontal="center"/>
    </xf>
    <xf numFmtId="0" fontId="29"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2" xfId="0" applyFont="1" applyBorder="1" applyAlignment="1">
      <alignment horizontal="left" vertical="center" wrapText="1"/>
    </xf>
    <xf numFmtId="0" fontId="4" fillId="0" borderId="89" xfId="0" applyFont="1" applyBorder="1" applyAlignment="1">
      <alignment horizontal="left" vertical="center" wrapText="1"/>
    </xf>
    <xf numFmtId="0" fontId="3" fillId="0" borderId="145" xfId="0" applyFont="1" applyBorder="1"/>
    <xf numFmtId="0" fontId="14" fillId="23" borderId="62"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3" fillId="0" borderId="152" xfId="0" applyFont="1" applyBorder="1"/>
    <xf numFmtId="0" fontId="19" fillId="0" borderId="11" xfId="0" applyFont="1" applyBorder="1" applyAlignment="1">
      <alignment horizontal="center" vertical="center"/>
    </xf>
    <xf numFmtId="0" fontId="4" fillId="0" borderId="62" xfId="0" applyFont="1" applyBorder="1" applyAlignment="1">
      <alignment horizontal="center" vertical="center" wrapText="1"/>
    </xf>
    <xf numFmtId="0" fontId="3" fillId="0" borderId="151" xfId="0" applyFont="1" applyBorder="1"/>
    <xf numFmtId="0" fontId="6" fillId="0" borderId="71" xfId="0" applyFont="1" applyBorder="1" applyAlignment="1">
      <alignment horizontal="left" vertical="center" wrapText="1"/>
    </xf>
    <xf numFmtId="0" fontId="4" fillId="0" borderId="147" xfId="0" applyFont="1" applyBorder="1" applyAlignment="1">
      <alignment horizontal="center" vertical="center" wrapText="1"/>
    </xf>
    <xf numFmtId="0" fontId="3" fillId="0" borderId="148" xfId="0" applyFont="1" applyBorder="1"/>
    <xf numFmtId="0" fontId="3" fillId="0" borderId="149" xfId="0" applyFont="1" applyBorder="1"/>
    <xf numFmtId="0" fontId="4" fillId="0" borderId="71" xfId="0" applyFont="1" applyBorder="1" applyAlignment="1">
      <alignment horizontal="left" vertical="center"/>
    </xf>
    <xf numFmtId="0" fontId="4" fillId="22" borderId="118" xfId="0" applyFont="1" applyFill="1" applyBorder="1" applyAlignment="1">
      <alignment horizontal="center"/>
    </xf>
    <xf numFmtId="0" fontId="4" fillId="22" borderId="67" xfId="0" applyFont="1" applyFill="1" applyBorder="1" applyAlignment="1">
      <alignment horizontal="center" vertical="center"/>
    </xf>
    <xf numFmtId="0" fontId="4" fillId="0" borderId="41" xfId="0" applyFont="1" applyBorder="1" applyAlignment="1">
      <alignment horizontal="center" vertical="center" wrapText="1"/>
    </xf>
    <xf numFmtId="0" fontId="22"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2" borderId="71" xfId="0" applyFont="1" applyFill="1" applyBorder="1" applyAlignment="1">
      <alignment horizontal="center" vertical="center"/>
    </xf>
    <xf numFmtId="0" fontId="4" fillId="22" borderId="71" xfId="0" applyFont="1" applyFill="1" applyBorder="1" applyAlignment="1">
      <alignment horizontal="center" vertical="center" wrapText="1"/>
    </xf>
    <xf numFmtId="0" fontId="4" fillId="24" borderId="138" xfId="0" applyFont="1" applyFill="1" applyBorder="1" applyAlignment="1">
      <alignment horizontal="center" vertical="center" wrapText="1"/>
    </xf>
    <xf numFmtId="0" fontId="3" fillId="0" borderId="155" xfId="0" applyFont="1" applyBorder="1"/>
    <xf numFmtId="0" fontId="6" fillId="23" borderId="71" xfId="0" applyFont="1" applyFill="1" applyBorder="1" applyAlignment="1">
      <alignment horizontal="center" vertical="center"/>
    </xf>
    <xf numFmtId="0" fontId="10" fillId="22" borderId="47"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4" fillId="10" borderId="156" xfId="0" applyFont="1" applyFill="1" applyBorder="1" applyAlignment="1">
      <alignment horizontal="left" vertical="center" wrapText="1"/>
    </xf>
    <xf numFmtId="0" fontId="3" fillId="0" borderId="157" xfId="0" applyFont="1" applyBorder="1"/>
    <xf numFmtId="0" fontId="1" fillId="10" borderId="80" xfId="0" applyFont="1" applyFill="1" applyBorder="1" applyAlignment="1">
      <alignment horizontal="left" vertical="center" wrapText="1"/>
    </xf>
    <xf numFmtId="0" fontId="7" fillId="10" borderId="118" xfId="0" applyFont="1" applyFill="1" applyBorder="1" applyAlignment="1">
      <alignment horizontal="left"/>
    </xf>
    <xf numFmtId="0" fontId="1" fillId="10" borderId="147" xfId="0" applyFont="1" applyFill="1" applyBorder="1" applyAlignment="1">
      <alignment horizontal="left" vertical="center" wrapText="1"/>
    </xf>
    <xf numFmtId="0" fontId="3" fillId="0" borderId="158" xfId="0" applyFont="1" applyBorder="1"/>
    <xf numFmtId="0" fontId="22" fillId="10" borderId="118" xfId="0" applyFont="1" applyFill="1" applyBorder="1" applyAlignment="1">
      <alignment horizontal="center" vertical="center"/>
    </xf>
    <xf numFmtId="0" fontId="4" fillId="11" borderId="71" xfId="0" applyFont="1" applyFill="1" applyBorder="1" applyAlignment="1">
      <alignment horizontal="center" vertical="center" wrapText="1"/>
    </xf>
    <xf numFmtId="0" fontId="15" fillId="0" borderId="51" xfId="0" applyFont="1" applyBorder="1" applyAlignment="1">
      <alignment horizontal="center" vertical="center" wrapText="1"/>
    </xf>
    <xf numFmtId="0" fontId="4" fillId="0" borderId="73" xfId="0" applyFont="1" applyBorder="1" applyAlignment="1">
      <alignment horizontal="left"/>
    </xf>
    <xf numFmtId="0" fontId="9" fillId="0" borderId="51" xfId="0" applyFont="1" applyBorder="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7" xfId="0" applyFont="1" applyBorder="1" applyAlignment="1">
      <alignment horizontal="center" vertical="center" wrapText="1"/>
    </xf>
    <xf numFmtId="0" fontId="9" fillId="0" borderId="2" xfId="0" applyFont="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6" Type="http://schemas.openxmlformats.org/officeDocument/2006/relationships/image" Target="../media/image28.png"/><Relationship Id="rId1" Type="http://schemas.openxmlformats.org/officeDocument/2006/relationships/image" Target="../media/image2.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409575</xdr:colOff>
      <xdr:row>40</xdr:row>
      <xdr:rowOff>1552575</xdr:rowOff>
    </xdr:from>
    <xdr:ext cx="923925" cy="2857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888800" y="3641888"/>
          <a:ext cx="914400" cy="2762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419100</xdr:colOff>
      <xdr:row>40</xdr:row>
      <xdr:rowOff>1800225</xdr:rowOff>
    </xdr:from>
    <xdr:ext cx="942975" cy="3048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79275" y="3632363"/>
          <a:ext cx="933450" cy="2952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419100</xdr:colOff>
      <xdr:row>40</xdr:row>
      <xdr:rowOff>2066925</xdr:rowOff>
    </xdr:from>
    <xdr:ext cx="923925" cy="2952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888800" y="3637125"/>
          <a:ext cx="914400" cy="2857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419100</xdr:colOff>
      <xdr:row>40</xdr:row>
      <xdr:rowOff>2343150</xdr:rowOff>
    </xdr:from>
    <xdr:ext cx="933450" cy="2762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884038" y="3646650"/>
          <a:ext cx="923925" cy="2667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1819275</xdr:rowOff>
    </xdr:from>
    <xdr:ext cx="923925" cy="26670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888800" y="3651413"/>
          <a:ext cx="914400" cy="2571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2076450</xdr:rowOff>
    </xdr:from>
    <xdr:ext cx="923925" cy="25717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888800" y="3656175"/>
          <a:ext cx="914400" cy="2476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2343150</xdr:rowOff>
    </xdr:from>
    <xdr:ext cx="923925" cy="2571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888800" y="3656175"/>
          <a:ext cx="914400" cy="2476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2619375</xdr:rowOff>
    </xdr:from>
    <xdr:ext cx="914400" cy="25717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893563" y="3656175"/>
          <a:ext cx="904875" cy="2476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2667000</xdr:colOff>
      <xdr:row>49</xdr:row>
      <xdr:rowOff>1247775</xdr:rowOff>
    </xdr:from>
    <xdr:ext cx="1895475" cy="275272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03025" y="2408400"/>
          <a:ext cx="1885950" cy="27432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66675</xdr:colOff>
      <xdr:row>46</xdr:row>
      <xdr:rowOff>866775</xdr:rowOff>
    </xdr:from>
    <xdr:ext cx="1885950" cy="123825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07788" y="3165638"/>
          <a:ext cx="1876425" cy="1228725"/>
        </a:xfrm>
        <a:prstGeom prst="rect">
          <a:avLst/>
        </a:prstGeom>
        <a:gradFill>
          <a:gsLst>
            <a:gs pos="0">
              <a:srgbClr val="C99EF2"/>
            </a:gs>
            <a:gs pos="50000">
              <a:srgbClr val="DBC3F5"/>
            </a:gs>
            <a:gs pos="100000">
              <a:srgbClr val="ECE1F9"/>
            </a:gs>
          </a:gsLst>
          <a:path path="circle">
            <a:fillToRect/>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0</xdr:colOff>
      <xdr:row>49</xdr:row>
      <xdr:rowOff>1314450</xdr:rowOff>
    </xdr:from>
    <xdr:ext cx="5686425" cy="38100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07550" y="3594263"/>
          <a:ext cx="5676900" cy="37147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3771900</xdr:rowOff>
    </xdr:from>
    <xdr:ext cx="8763000" cy="84772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69263" y="3360900"/>
          <a:ext cx="8753475" cy="8382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9525</xdr:colOff>
      <xdr:row>11</xdr:row>
      <xdr:rowOff>628650</xdr:rowOff>
    </xdr:from>
    <xdr:ext cx="438150" cy="542925"/>
    <xdr:sp macro="" textlink="">
      <xdr:nvSpPr>
        <xdr:cNvPr id="15" name="Shape 15">
          <a:extLst>
            <a:ext uri="{FF2B5EF4-FFF2-40B4-BE49-F238E27FC236}">
              <a16:creationId xmlns:a16="http://schemas.microsoft.com/office/drawing/2014/main" id="{00000000-0008-0000-0000-00000F000000}"/>
            </a:ext>
          </a:extLst>
        </xdr:cNvPr>
        <xdr:cNvSpPr/>
      </xdr:nvSpPr>
      <xdr:spPr>
        <a:xfrm>
          <a:off x="5136450" y="3518063"/>
          <a:ext cx="419100" cy="5238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34</xdr:row>
      <xdr:rowOff>1038225</xdr:rowOff>
    </xdr:from>
    <xdr:ext cx="552450" cy="657225"/>
    <xdr:sp macro="" textlink="">
      <xdr:nvSpPr>
        <xdr:cNvPr id="16" name="Shape 16">
          <a:extLst>
            <a:ext uri="{FF2B5EF4-FFF2-40B4-BE49-F238E27FC236}">
              <a16:creationId xmlns:a16="http://schemas.microsoft.com/office/drawing/2014/main" id="{00000000-0008-0000-0000-000010000000}"/>
            </a:ext>
          </a:extLst>
        </xdr:cNvPr>
        <xdr:cNvSpPr/>
      </xdr:nvSpPr>
      <xdr:spPr>
        <a:xfrm>
          <a:off x="5079300" y="3460913"/>
          <a:ext cx="533400" cy="6381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40</xdr:row>
      <xdr:rowOff>1076325</xdr:rowOff>
    </xdr:from>
    <xdr:ext cx="561975" cy="657225"/>
    <xdr:sp macro="" textlink="">
      <xdr:nvSpPr>
        <xdr:cNvPr id="17" name="Shape 17">
          <a:extLst>
            <a:ext uri="{FF2B5EF4-FFF2-40B4-BE49-F238E27FC236}">
              <a16:creationId xmlns:a16="http://schemas.microsoft.com/office/drawing/2014/main" id="{00000000-0008-0000-0000-000011000000}"/>
            </a:ext>
          </a:extLst>
        </xdr:cNvPr>
        <xdr:cNvSpPr/>
      </xdr:nvSpPr>
      <xdr:spPr>
        <a:xfrm>
          <a:off x="5074538" y="3460913"/>
          <a:ext cx="542925" cy="6381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49</xdr:row>
      <xdr:rowOff>1019175</xdr:rowOff>
    </xdr:from>
    <xdr:ext cx="552450" cy="619125"/>
    <xdr:sp macro="" textlink="">
      <xdr:nvSpPr>
        <xdr:cNvPr id="18" name="Shape 18">
          <a:extLst>
            <a:ext uri="{FF2B5EF4-FFF2-40B4-BE49-F238E27FC236}">
              <a16:creationId xmlns:a16="http://schemas.microsoft.com/office/drawing/2014/main" id="{00000000-0008-0000-0000-000012000000}"/>
            </a:ext>
          </a:extLst>
        </xdr:cNvPr>
        <xdr:cNvSpPr/>
      </xdr:nvSpPr>
      <xdr:spPr>
        <a:xfrm>
          <a:off x="5079300" y="3479963"/>
          <a:ext cx="533400" cy="6000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52</xdr:row>
      <xdr:rowOff>1133475</xdr:rowOff>
    </xdr:from>
    <xdr:ext cx="542925" cy="676275"/>
    <xdr:sp macro="" textlink="">
      <xdr:nvSpPr>
        <xdr:cNvPr id="19" name="Shape 19">
          <a:extLst>
            <a:ext uri="{FF2B5EF4-FFF2-40B4-BE49-F238E27FC236}">
              <a16:creationId xmlns:a16="http://schemas.microsoft.com/office/drawing/2014/main" id="{00000000-0008-0000-0000-000013000000}"/>
            </a:ext>
          </a:extLst>
        </xdr:cNvPr>
        <xdr:cNvSpPr/>
      </xdr:nvSpPr>
      <xdr:spPr>
        <a:xfrm>
          <a:off x="5084063" y="3451388"/>
          <a:ext cx="523875" cy="6572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52</xdr:row>
      <xdr:rowOff>3162300</xdr:rowOff>
    </xdr:from>
    <xdr:ext cx="590550" cy="685800"/>
    <xdr:sp macro="" textlink="">
      <xdr:nvSpPr>
        <xdr:cNvPr id="20" name="Shape 20">
          <a:extLst>
            <a:ext uri="{FF2B5EF4-FFF2-40B4-BE49-F238E27FC236}">
              <a16:creationId xmlns:a16="http://schemas.microsoft.com/office/drawing/2014/main" id="{00000000-0008-0000-0000-000014000000}"/>
            </a:ext>
          </a:extLst>
        </xdr:cNvPr>
        <xdr:cNvSpPr/>
      </xdr:nvSpPr>
      <xdr:spPr>
        <a:xfrm>
          <a:off x="5060250" y="3446625"/>
          <a:ext cx="571500" cy="6667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21</xdr:row>
      <xdr:rowOff>1581150</xdr:rowOff>
    </xdr:from>
    <xdr:ext cx="523875" cy="714375"/>
    <xdr:sp macro="" textlink="">
      <xdr:nvSpPr>
        <xdr:cNvPr id="21" name="Shape 21">
          <a:extLst>
            <a:ext uri="{FF2B5EF4-FFF2-40B4-BE49-F238E27FC236}">
              <a16:creationId xmlns:a16="http://schemas.microsoft.com/office/drawing/2014/main" id="{00000000-0008-0000-0000-000015000000}"/>
            </a:ext>
          </a:extLst>
        </xdr:cNvPr>
        <xdr:cNvSpPr/>
      </xdr:nvSpPr>
      <xdr:spPr>
        <a:xfrm>
          <a:off x="5093588" y="3432338"/>
          <a:ext cx="504825" cy="6953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17</xdr:row>
      <xdr:rowOff>257175</xdr:rowOff>
    </xdr:from>
    <xdr:ext cx="523875" cy="714375"/>
    <xdr:sp macro="" textlink="">
      <xdr:nvSpPr>
        <xdr:cNvPr id="2" name="Shape 21">
          <a:extLst>
            <a:ext uri="{FF2B5EF4-FFF2-40B4-BE49-F238E27FC236}">
              <a16:creationId xmlns:a16="http://schemas.microsoft.com/office/drawing/2014/main" id="{00000000-0008-0000-0000-000002000000}"/>
            </a:ext>
          </a:extLst>
        </xdr:cNvPr>
        <xdr:cNvSpPr/>
      </xdr:nvSpPr>
      <xdr:spPr>
        <a:xfrm>
          <a:off x="5093588" y="3432338"/>
          <a:ext cx="504825" cy="6953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342900</xdr:colOff>
      <xdr:row>18</xdr:row>
      <xdr:rowOff>390525</xdr:rowOff>
    </xdr:from>
    <xdr:ext cx="1371600" cy="32385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64963" y="3622838"/>
          <a:ext cx="1362075" cy="314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10.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2.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1.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3.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6.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9.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8.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419100</xdr:colOff>
      <xdr:row>6</xdr:row>
      <xdr:rowOff>571500</xdr:rowOff>
    </xdr:from>
    <xdr:ext cx="4876800" cy="5295900"/>
    <xdr:pic>
      <xdr:nvPicPr>
        <xdr:cNvPr id="33" name="image5.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0.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533400"/>
    <xdr:pic>
      <xdr:nvPicPr>
        <xdr:cNvPr id="3" name="image2.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11</xdr:col>
      <xdr:colOff>-38100</xdr:colOff>
      <xdr:row>10</xdr:row>
      <xdr:rowOff>-9525</xdr:rowOff>
    </xdr:from>
    <xdr:ext cx="742950" cy="914400"/>
    <xdr:sp macro="" textlink="">
      <xdr:nvSpPr>
        <xdr:cNvPr id="27" name="Shape 27">
          <a:extLst>
            <a:ext uri="{FF2B5EF4-FFF2-40B4-BE49-F238E27FC236}">
              <a16:creationId xmlns:a16="http://schemas.microsoft.com/office/drawing/2014/main" id="{00000000-0008-0000-0C00-00001B000000}"/>
            </a:ext>
          </a:extLst>
        </xdr:cNvPr>
        <xdr:cNvSpPr/>
      </xdr:nvSpPr>
      <xdr:spPr>
        <a:xfrm rot="10800000">
          <a:off x="4984050" y="3332325"/>
          <a:ext cx="723900" cy="89535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0</xdr:rowOff>
    </xdr:from>
    <xdr:ext cx="1495425" cy="447675"/>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4603050" y="3560925"/>
          <a:ext cx="1485900" cy="4381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171450</xdr:rowOff>
    </xdr:from>
    <xdr:ext cx="657225" cy="657225"/>
    <xdr:sp macro="" textlink="">
      <xdr:nvSpPr>
        <xdr:cNvPr id="29" name="Shape 29">
          <a:extLst>
            <a:ext uri="{FF2B5EF4-FFF2-40B4-BE49-F238E27FC236}">
              <a16:creationId xmlns:a16="http://schemas.microsoft.com/office/drawing/2014/main" id="{00000000-0008-0000-0C00-00001D000000}"/>
            </a:ext>
          </a:extLst>
        </xdr:cNvPr>
        <xdr:cNvSpPr/>
      </xdr:nvSpPr>
      <xdr:spPr>
        <a:xfrm>
          <a:off x="5026913" y="3460913"/>
          <a:ext cx="638175" cy="63817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542925</xdr:colOff>
      <xdr:row>0</xdr:row>
      <xdr:rowOff>47625</xdr:rowOff>
    </xdr:from>
    <xdr:ext cx="704850" cy="876300"/>
    <xdr:pic>
      <xdr:nvPicPr>
        <xdr:cNvPr id="5" name="image10.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52575" cy="600075"/>
    <xdr:pic>
      <xdr:nvPicPr>
        <xdr:cNvPr id="6" name="image2.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7" name="image4.pn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95250</xdr:colOff>
      <xdr:row>12</xdr:row>
      <xdr:rowOff>66675</xdr:rowOff>
    </xdr:from>
    <xdr:ext cx="3667125" cy="2133600"/>
    <xdr:sp macro="" textlink="">
      <xdr:nvSpPr>
        <xdr:cNvPr id="30" name="Shape 30">
          <a:extLst>
            <a:ext uri="{FF2B5EF4-FFF2-40B4-BE49-F238E27FC236}">
              <a16:creationId xmlns:a16="http://schemas.microsoft.com/office/drawing/2014/main" id="{00000000-0008-0000-0D00-00001E000000}"/>
            </a:ext>
          </a:extLst>
        </xdr:cNvPr>
        <xdr:cNvSpPr txBox="1"/>
      </xdr:nvSpPr>
      <xdr:spPr>
        <a:xfrm>
          <a:off x="3517200" y="2717963"/>
          <a:ext cx="3657600" cy="21240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descripción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D00-000002000000}"/>
            </a:ext>
          </a:extLst>
        </xdr:cNvPr>
        <xdr:cNvGrpSpPr/>
      </xdr:nvGrpSpPr>
      <xdr:grpSpPr>
        <a:xfrm>
          <a:off x="11696700" y="4501515"/>
          <a:ext cx="923925" cy="923925"/>
          <a:chOff x="4884038" y="3318038"/>
          <a:chExt cx="923925" cy="923925"/>
        </a:xfrm>
      </xdr:grpSpPr>
      <xdr:grpSp>
        <xdr:nvGrpSpPr>
          <xdr:cNvPr id="31" name="Shape 31">
            <a:extLst>
              <a:ext uri="{FF2B5EF4-FFF2-40B4-BE49-F238E27FC236}">
                <a16:creationId xmlns:a16="http://schemas.microsoft.com/office/drawing/2014/main" id="{00000000-0008-0000-0D00-00001F000000}"/>
              </a:ext>
            </a:extLst>
          </xdr:cNvPr>
          <xdr:cNvGrpSpPr/>
        </xdr:nvGrpSpPr>
        <xdr:grpSpPr>
          <a:xfrm>
            <a:off x="4884038" y="3318038"/>
            <a:ext cx="923925" cy="923925"/>
            <a:chOff x="4884038" y="3318038"/>
            <a:chExt cx="923925" cy="923925"/>
          </a:xfrm>
        </xdr:grpSpPr>
        <xdr:sp macro="" textlink="">
          <xdr:nvSpPr>
            <xdr:cNvPr id="32" name="Shape 32">
              <a:extLst>
                <a:ext uri="{FF2B5EF4-FFF2-40B4-BE49-F238E27FC236}">
                  <a16:creationId xmlns:a16="http://schemas.microsoft.com/office/drawing/2014/main" id="{00000000-0008-0000-0D00-000020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3" name="Shape 33">
              <a:extLst>
                <a:ext uri="{FF2B5EF4-FFF2-40B4-BE49-F238E27FC236}">
                  <a16:creationId xmlns:a16="http://schemas.microsoft.com/office/drawing/2014/main" id="{00000000-0008-0000-0D00-000021000000}"/>
                </a:ext>
              </a:extLst>
            </xdr:cNvPr>
            <xdr:cNvGrpSpPr/>
          </xdr:nvGrpSpPr>
          <xdr:grpSpPr>
            <a:xfrm>
              <a:off x="4884038" y="3318038"/>
              <a:ext cx="923925" cy="923925"/>
              <a:chOff x="4884038" y="3318038"/>
              <a:chExt cx="923925" cy="923925"/>
            </a:xfrm>
          </xdr:grpSpPr>
          <xdr:sp macro="" textlink="">
            <xdr:nvSpPr>
              <xdr:cNvPr id="34" name="Shape 34">
                <a:extLst>
                  <a:ext uri="{FF2B5EF4-FFF2-40B4-BE49-F238E27FC236}">
                    <a16:creationId xmlns:a16="http://schemas.microsoft.com/office/drawing/2014/main" id="{00000000-0008-0000-0D00-000022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 name="Shape 35">
                <a:extLst>
                  <a:ext uri="{FF2B5EF4-FFF2-40B4-BE49-F238E27FC236}">
                    <a16:creationId xmlns:a16="http://schemas.microsoft.com/office/drawing/2014/main" id="{00000000-0008-0000-0D00-000023000000}"/>
                  </a:ext>
                </a:extLst>
              </xdr:cNvPr>
              <xdr:cNvGrpSpPr/>
            </xdr:nvGrpSpPr>
            <xdr:grpSpPr>
              <a:xfrm>
                <a:off x="4884038" y="3318038"/>
                <a:ext cx="923925" cy="923925"/>
                <a:chOff x="4884038" y="3318038"/>
                <a:chExt cx="923925" cy="923925"/>
              </a:xfrm>
            </xdr:grpSpPr>
            <xdr:sp macro="" textlink="">
              <xdr:nvSpPr>
                <xdr:cNvPr id="36" name="Shape 36">
                  <a:extLst>
                    <a:ext uri="{FF2B5EF4-FFF2-40B4-BE49-F238E27FC236}">
                      <a16:creationId xmlns:a16="http://schemas.microsoft.com/office/drawing/2014/main" id="{00000000-0008-0000-0D00-00002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 name="Shape 37">
                  <a:extLst>
                    <a:ext uri="{FF2B5EF4-FFF2-40B4-BE49-F238E27FC236}">
                      <a16:creationId xmlns:a16="http://schemas.microsoft.com/office/drawing/2014/main" id="{00000000-0008-0000-0D00-000025000000}"/>
                    </a:ext>
                  </a:extLst>
                </xdr:cNvPr>
                <xdr:cNvGrpSpPr/>
              </xdr:nvGrpSpPr>
              <xdr:grpSpPr>
                <a:xfrm>
                  <a:off x="4884038" y="3318038"/>
                  <a:ext cx="923925" cy="923925"/>
                  <a:chOff x="4884038" y="3318038"/>
                  <a:chExt cx="923925" cy="923925"/>
                </a:xfrm>
              </xdr:grpSpPr>
              <xdr:sp macro="" textlink="">
                <xdr:nvSpPr>
                  <xdr:cNvPr id="38" name="Shape 38">
                    <a:extLst>
                      <a:ext uri="{FF2B5EF4-FFF2-40B4-BE49-F238E27FC236}">
                        <a16:creationId xmlns:a16="http://schemas.microsoft.com/office/drawing/2014/main" id="{00000000-0008-0000-0D00-000026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9">
                    <a:extLst>
                      <a:ext uri="{FF2B5EF4-FFF2-40B4-BE49-F238E27FC236}">
                        <a16:creationId xmlns:a16="http://schemas.microsoft.com/office/drawing/2014/main" id="{00000000-0008-0000-0D00-000027000000}"/>
                      </a:ext>
                    </a:extLst>
                  </xdr:cNvPr>
                  <xdr:cNvGrpSpPr/>
                </xdr:nvGrpSpPr>
                <xdr:grpSpPr>
                  <a:xfrm>
                    <a:off x="4884038" y="3318038"/>
                    <a:ext cx="923925" cy="923925"/>
                    <a:chOff x="4884038" y="3318038"/>
                    <a:chExt cx="923925" cy="923925"/>
                  </a:xfrm>
                </xdr:grpSpPr>
                <xdr:sp macro="" textlink="">
                  <xdr:nvSpPr>
                    <xdr:cNvPr id="40" name="Shape 40">
                      <a:extLst>
                        <a:ext uri="{FF2B5EF4-FFF2-40B4-BE49-F238E27FC236}">
                          <a16:creationId xmlns:a16="http://schemas.microsoft.com/office/drawing/2014/main" id="{00000000-0008-0000-0D00-000028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 name="Shape 41">
                      <a:extLst>
                        <a:ext uri="{FF2B5EF4-FFF2-40B4-BE49-F238E27FC236}">
                          <a16:creationId xmlns:a16="http://schemas.microsoft.com/office/drawing/2014/main" id="{00000000-0008-0000-0D00-000029000000}"/>
                        </a:ext>
                      </a:extLst>
                    </xdr:cNvPr>
                    <xdr:cNvGrpSpPr/>
                  </xdr:nvGrpSpPr>
                  <xdr:grpSpPr>
                    <a:xfrm>
                      <a:off x="4884038" y="3318038"/>
                      <a:ext cx="923925" cy="923925"/>
                      <a:chOff x="4888800" y="3322800"/>
                      <a:chExt cx="914400" cy="914400"/>
                    </a:xfrm>
                  </xdr:grpSpPr>
                  <xdr:sp macro="" textlink="">
                    <xdr:nvSpPr>
                      <xdr:cNvPr id="42" name="Shape 42">
                        <a:extLst>
                          <a:ext uri="{FF2B5EF4-FFF2-40B4-BE49-F238E27FC236}">
                            <a16:creationId xmlns:a16="http://schemas.microsoft.com/office/drawing/2014/main" id="{00000000-0008-0000-0D00-00002A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43">
                        <a:extLst>
                          <a:ext uri="{FF2B5EF4-FFF2-40B4-BE49-F238E27FC236}">
                            <a16:creationId xmlns:a16="http://schemas.microsoft.com/office/drawing/2014/main" id="{00000000-0008-0000-0D00-00002B000000}"/>
                          </a:ext>
                        </a:extLst>
                      </xdr:cNvPr>
                      <xdr:cNvCxnSpPr/>
                    </xdr:nvCxnSpPr>
                    <xdr:spPr>
                      <a:xfrm>
                        <a:off x="4888800" y="3322800"/>
                        <a:ext cx="914400" cy="914400"/>
                      </a:xfrm>
                      <a:prstGeom prst="bentConnector3">
                        <a:avLst>
                          <a:gd name="adj1" fmla="val 49510"/>
                        </a:avLst>
                      </a:prstGeom>
                      <a:noFill/>
                      <a:ln w="12700" cap="flat" cmpd="sng">
                        <a:solidFill>
                          <a:schemeClr val="dk1"/>
                        </a:solidFill>
                        <a:prstDash val="solid"/>
                        <a:round/>
                        <a:headEnd type="none" w="sm" len="sm"/>
                        <a:tailEnd type="none" w="sm" len="sm"/>
                      </a:ln>
                    </xdr:spPr>
                  </xdr:cxnSp>
                </xdr:grpSp>
              </xdr:grpSp>
            </xdr:grpSp>
          </xdr:grpSp>
        </xdr:grpSp>
      </xdr:grpSp>
    </xdr:grpSp>
    <xdr:clientData fLocksWithSheet="0"/>
  </xdr:oneCellAnchor>
  <xdr:oneCellAnchor>
    <xdr:from>
      <xdr:col>7</xdr:col>
      <xdr:colOff>85725</xdr:colOff>
      <xdr:row>13</xdr:row>
      <xdr:rowOff>352425</xdr:rowOff>
    </xdr:from>
    <xdr:ext cx="3905250" cy="1743075"/>
    <xdr:sp macro="" textlink="">
      <xdr:nvSpPr>
        <xdr:cNvPr id="44" name="Shape 44">
          <a:extLst>
            <a:ext uri="{FF2B5EF4-FFF2-40B4-BE49-F238E27FC236}">
              <a16:creationId xmlns:a16="http://schemas.microsoft.com/office/drawing/2014/main" id="{00000000-0008-0000-0D00-00002C000000}"/>
            </a:ext>
          </a:extLst>
        </xdr:cNvPr>
        <xdr:cNvSpPr txBox="1"/>
      </xdr:nvSpPr>
      <xdr:spPr>
        <a:xfrm>
          <a:off x="3398138" y="2913225"/>
          <a:ext cx="3895725" cy="1733550"/>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oportunamente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D00-000003000000}"/>
            </a:ext>
          </a:extLst>
        </xdr:cNvPr>
        <xdr:cNvGrpSpPr/>
      </xdr:nvGrpSpPr>
      <xdr:grpSpPr>
        <a:xfrm>
          <a:off x="11696700" y="6425565"/>
          <a:ext cx="923925" cy="923925"/>
          <a:chOff x="4884038" y="3318038"/>
          <a:chExt cx="923925" cy="923925"/>
        </a:xfrm>
      </xdr:grpSpPr>
      <xdr:grpSp>
        <xdr:nvGrpSpPr>
          <xdr:cNvPr id="45" name="Shape 45">
            <a:extLst>
              <a:ext uri="{FF2B5EF4-FFF2-40B4-BE49-F238E27FC236}">
                <a16:creationId xmlns:a16="http://schemas.microsoft.com/office/drawing/2014/main" id="{00000000-0008-0000-0D00-00002D000000}"/>
              </a:ext>
            </a:extLst>
          </xdr:cNvPr>
          <xdr:cNvGrpSpPr/>
        </xdr:nvGrpSpPr>
        <xdr:grpSpPr>
          <a:xfrm>
            <a:off x="4884038" y="3318038"/>
            <a:ext cx="923925" cy="923925"/>
            <a:chOff x="4884038" y="3318038"/>
            <a:chExt cx="923925" cy="923925"/>
          </a:xfrm>
        </xdr:grpSpPr>
        <xdr:sp macro="" textlink="">
          <xdr:nvSpPr>
            <xdr:cNvPr id="4" name="Shape 32">
              <a:extLst>
                <a:ext uri="{FF2B5EF4-FFF2-40B4-BE49-F238E27FC236}">
                  <a16:creationId xmlns:a16="http://schemas.microsoft.com/office/drawing/2014/main" id="{00000000-0008-0000-0D00-00000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6" name="Shape 46">
              <a:extLst>
                <a:ext uri="{FF2B5EF4-FFF2-40B4-BE49-F238E27FC236}">
                  <a16:creationId xmlns:a16="http://schemas.microsoft.com/office/drawing/2014/main" id="{00000000-0008-0000-0D00-00002E000000}"/>
                </a:ext>
              </a:extLst>
            </xdr:cNvPr>
            <xdr:cNvGrpSpPr/>
          </xdr:nvGrpSpPr>
          <xdr:grpSpPr>
            <a:xfrm>
              <a:off x="4884038" y="3318038"/>
              <a:ext cx="923925" cy="923925"/>
              <a:chOff x="4884038" y="3318038"/>
              <a:chExt cx="923925" cy="923925"/>
            </a:xfrm>
          </xdr:grpSpPr>
          <xdr:sp macro="" textlink="">
            <xdr:nvSpPr>
              <xdr:cNvPr id="47" name="Shape 47">
                <a:extLst>
                  <a:ext uri="{FF2B5EF4-FFF2-40B4-BE49-F238E27FC236}">
                    <a16:creationId xmlns:a16="http://schemas.microsoft.com/office/drawing/2014/main" id="{00000000-0008-0000-0D00-00002F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8" name="Shape 48">
                <a:extLst>
                  <a:ext uri="{FF2B5EF4-FFF2-40B4-BE49-F238E27FC236}">
                    <a16:creationId xmlns:a16="http://schemas.microsoft.com/office/drawing/2014/main" id="{00000000-0008-0000-0D00-000030000000}"/>
                  </a:ext>
                </a:extLst>
              </xdr:cNvPr>
              <xdr:cNvGrpSpPr/>
            </xdr:nvGrpSpPr>
            <xdr:grpSpPr>
              <a:xfrm>
                <a:off x="4884038" y="3318038"/>
                <a:ext cx="923925" cy="923925"/>
                <a:chOff x="4884038" y="3318038"/>
                <a:chExt cx="923925" cy="923925"/>
              </a:xfrm>
            </xdr:grpSpPr>
            <xdr:sp macro="" textlink="">
              <xdr:nvSpPr>
                <xdr:cNvPr id="49" name="Shape 49">
                  <a:extLst>
                    <a:ext uri="{FF2B5EF4-FFF2-40B4-BE49-F238E27FC236}">
                      <a16:creationId xmlns:a16="http://schemas.microsoft.com/office/drawing/2014/main" id="{00000000-0008-0000-0D00-000031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0" name="Shape 50">
                  <a:extLst>
                    <a:ext uri="{FF2B5EF4-FFF2-40B4-BE49-F238E27FC236}">
                      <a16:creationId xmlns:a16="http://schemas.microsoft.com/office/drawing/2014/main" id="{00000000-0008-0000-0D00-000032000000}"/>
                    </a:ext>
                  </a:extLst>
                </xdr:cNvPr>
                <xdr:cNvGrpSpPr/>
              </xdr:nvGrpSpPr>
              <xdr:grpSpPr>
                <a:xfrm>
                  <a:off x="4884038" y="3318038"/>
                  <a:ext cx="923925" cy="923925"/>
                  <a:chOff x="4884038" y="3318038"/>
                  <a:chExt cx="923925" cy="923925"/>
                </a:xfrm>
              </xdr:grpSpPr>
              <xdr:sp macro="" textlink="">
                <xdr:nvSpPr>
                  <xdr:cNvPr id="51" name="Shape 51">
                    <a:extLst>
                      <a:ext uri="{FF2B5EF4-FFF2-40B4-BE49-F238E27FC236}">
                        <a16:creationId xmlns:a16="http://schemas.microsoft.com/office/drawing/2014/main" id="{00000000-0008-0000-0D00-000033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2" name="Shape 52">
                    <a:extLst>
                      <a:ext uri="{FF2B5EF4-FFF2-40B4-BE49-F238E27FC236}">
                        <a16:creationId xmlns:a16="http://schemas.microsoft.com/office/drawing/2014/main" id="{00000000-0008-0000-0D00-000034000000}"/>
                      </a:ext>
                    </a:extLst>
                  </xdr:cNvPr>
                  <xdr:cNvGrpSpPr/>
                </xdr:nvGrpSpPr>
                <xdr:grpSpPr>
                  <a:xfrm>
                    <a:off x="4884038" y="3318038"/>
                    <a:ext cx="923925" cy="923925"/>
                    <a:chOff x="4884038" y="3318038"/>
                    <a:chExt cx="923925" cy="923925"/>
                  </a:xfrm>
                </xdr:grpSpPr>
                <xdr:sp macro="" textlink="">
                  <xdr:nvSpPr>
                    <xdr:cNvPr id="53" name="Shape 53">
                      <a:extLst>
                        <a:ext uri="{FF2B5EF4-FFF2-40B4-BE49-F238E27FC236}">
                          <a16:creationId xmlns:a16="http://schemas.microsoft.com/office/drawing/2014/main" id="{00000000-0008-0000-0D00-000035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4" name="Shape 54">
                      <a:extLst>
                        <a:ext uri="{FF2B5EF4-FFF2-40B4-BE49-F238E27FC236}">
                          <a16:creationId xmlns:a16="http://schemas.microsoft.com/office/drawing/2014/main" id="{00000000-0008-0000-0D00-000036000000}"/>
                        </a:ext>
                      </a:extLst>
                    </xdr:cNvPr>
                    <xdr:cNvGrpSpPr/>
                  </xdr:nvGrpSpPr>
                  <xdr:grpSpPr>
                    <a:xfrm>
                      <a:off x="4884038" y="3318038"/>
                      <a:ext cx="923925" cy="923925"/>
                      <a:chOff x="4888800" y="3322800"/>
                      <a:chExt cx="914400" cy="914400"/>
                    </a:xfrm>
                  </xdr:grpSpPr>
                  <xdr:sp macro="" textlink="">
                    <xdr:nvSpPr>
                      <xdr:cNvPr id="55" name="Shape 55">
                        <a:extLst>
                          <a:ext uri="{FF2B5EF4-FFF2-40B4-BE49-F238E27FC236}">
                            <a16:creationId xmlns:a16="http://schemas.microsoft.com/office/drawing/2014/main" id="{00000000-0008-0000-0D00-000037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 name="Shape 56">
                        <a:extLst>
                          <a:ext uri="{FF2B5EF4-FFF2-40B4-BE49-F238E27FC236}">
                            <a16:creationId xmlns:a16="http://schemas.microsoft.com/office/drawing/2014/main" id="{00000000-0008-0000-0D00-000038000000}"/>
                          </a:ext>
                        </a:extLst>
                      </xdr:cNvPr>
                      <xdr:cNvCxnSpPr/>
                    </xdr:nvCxnSpPr>
                    <xdr:spPr>
                      <a:xfrm>
                        <a:off x="4888800" y="3322800"/>
                        <a:ext cx="914400" cy="914400"/>
                      </a:xfrm>
                      <a:prstGeom prst="bentConnector3">
                        <a:avLst>
                          <a:gd name="adj1" fmla="val 49510"/>
                        </a:avLst>
                      </a:prstGeom>
                      <a:noFill/>
                      <a:ln w="12700" cap="flat" cmpd="sng">
                        <a:solidFill>
                          <a:srgbClr val="3F3F3F"/>
                        </a:solidFill>
                        <a:prstDash val="solid"/>
                        <a:round/>
                        <a:headEnd type="none" w="sm" len="sm"/>
                        <a:tailEnd type="none" w="sm" len="sm"/>
                      </a:ln>
                    </xdr:spPr>
                  </xdr:cxnSp>
                </xdr:grpSp>
              </xdr:grpSp>
            </xdr:grpSp>
          </xdr:grpSp>
        </xdr:grpSp>
      </xdr:grpSp>
    </xdr:grpSp>
    <xdr:clientData fLocksWithSheet="0"/>
  </xdr:oneCellAnchor>
  <xdr:oneCellAnchor>
    <xdr:from>
      <xdr:col>5</xdr:col>
      <xdr:colOff>266700</xdr:colOff>
      <xdr:row>0</xdr:row>
      <xdr:rowOff>47625</xdr:rowOff>
    </xdr:from>
    <xdr:ext cx="685800" cy="733425"/>
    <xdr:pic>
      <xdr:nvPicPr>
        <xdr:cNvPr id="57" name="image10.jpg" descr="logocapitalmusical">
          <a:extLst>
            <a:ext uri="{FF2B5EF4-FFF2-40B4-BE49-F238E27FC236}">
              <a16:creationId xmlns:a16="http://schemas.microsoft.com/office/drawing/2014/main" id="{00000000-0008-0000-0D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8" name="image2.png" descr="logotipo alcaldia version para documentos word">
          <a:extLst>
            <a:ext uri="{FF2B5EF4-FFF2-40B4-BE49-F238E27FC236}">
              <a16:creationId xmlns:a16="http://schemas.microsoft.com/office/drawing/2014/main" id="{00000000-0008-0000-0D00-00003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0.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2.png" descr="logotipo alcaldia version para documentos word">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0.jpg" descr="logocapitalmusical">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0.jpg" descr="logocapitalmusical">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2.png" descr="logotipo alcaldia version para documentos word">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0.jpg" descr="logocapitalmusical">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2.png" descr="logotipo alcaldia version para documentos word">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0</xdr:colOff>
      <xdr:row>19</xdr:row>
      <xdr:rowOff>38100</xdr:rowOff>
    </xdr:from>
    <xdr:ext cx="5343525" cy="685800"/>
    <xdr:sp macro="" textlink="">
      <xdr:nvSpPr>
        <xdr:cNvPr id="57" name="Shape 57">
          <a:extLst>
            <a:ext uri="{FF2B5EF4-FFF2-40B4-BE49-F238E27FC236}">
              <a16:creationId xmlns:a16="http://schemas.microsoft.com/office/drawing/2014/main" id="{00000000-0008-0000-1400-000039000000}"/>
            </a:ext>
          </a:extLst>
        </xdr:cNvPr>
        <xdr:cNvSpPr txBox="1"/>
      </xdr:nvSpPr>
      <xdr:spPr>
        <a:xfrm>
          <a:off x="2679000" y="3441863"/>
          <a:ext cx="5334000" cy="67627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probabilidad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xdr:txBody>
    </xdr:sp>
    <xdr:clientData fLocksWithSheet="0"/>
  </xdr:oneCellAnchor>
  <xdr:oneCellAnchor>
    <xdr:from>
      <xdr:col>12</xdr:col>
      <xdr:colOff>219075</xdr:colOff>
      <xdr:row>8</xdr:row>
      <xdr:rowOff>438150</xdr:rowOff>
    </xdr:from>
    <xdr:ext cx="5324475" cy="581025"/>
    <xdr:sp macro="" textlink="">
      <xdr:nvSpPr>
        <xdr:cNvPr id="58" name="Shape 58">
          <a:extLst>
            <a:ext uri="{FF2B5EF4-FFF2-40B4-BE49-F238E27FC236}">
              <a16:creationId xmlns:a16="http://schemas.microsoft.com/office/drawing/2014/main" id="{00000000-0008-0000-1400-00003A000000}"/>
            </a:ext>
          </a:extLst>
        </xdr:cNvPr>
        <xdr:cNvSpPr txBox="1"/>
      </xdr:nvSpPr>
      <xdr:spPr>
        <a:xfrm>
          <a:off x="2688525" y="3494250"/>
          <a:ext cx="5314950" cy="5715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19050</xdr:colOff>
      <xdr:row>9</xdr:row>
      <xdr:rowOff>114300</xdr:rowOff>
    </xdr:from>
    <xdr:ext cx="1019175" cy="457200"/>
    <xdr:sp macro="" textlink="">
      <xdr:nvSpPr>
        <xdr:cNvPr id="59" name="Shape 59">
          <a:extLst>
            <a:ext uri="{FF2B5EF4-FFF2-40B4-BE49-F238E27FC236}">
              <a16:creationId xmlns:a16="http://schemas.microsoft.com/office/drawing/2014/main" id="{00000000-0008-0000-1400-00003B000000}"/>
            </a:ext>
          </a:extLst>
        </xdr:cNvPr>
        <xdr:cNvSpPr txBox="1"/>
      </xdr:nvSpPr>
      <xdr:spPr>
        <a:xfrm>
          <a:off x="4841175" y="3556163"/>
          <a:ext cx="1009650" cy="4476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-19050</xdr:rowOff>
    </xdr:from>
    <xdr:ext cx="790575" cy="914400"/>
    <xdr:sp macro="" textlink="">
      <xdr:nvSpPr>
        <xdr:cNvPr id="60" name="Shape 60">
          <a:extLst>
            <a:ext uri="{FF2B5EF4-FFF2-40B4-BE49-F238E27FC236}">
              <a16:creationId xmlns:a16="http://schemas.microsoft.com/office/drawing/2014/main" id="{00000000-0008-0000-1400-00003C000000}"/>
            </a:ext>
          </a:extLst>
        </xdr:cNvPr>
        <xdr:cNvSpPr/>
      </xdr:nvSpPr>
      <xdr:spPr>
        <a:xfrm rot="10800000">
          <a:off x="4960238" y="3332325"/>
          <a:ext cx="771525" cy="895350"/>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2" name="Shape 2">
          <a:extLst>
            <a:ext uri="{FF2B5EF4-FFF2-40B4-BE49-F238E27FC236}">
              <a16:creationId xmlns:a16="http://schemas.microsoft.com/office/drawing/2014/main" id="{00000000-0008-0000-1400-000002000000}"/>
            </a:ext>
          </a:extLst>
        </xdr:cNvPr>
        <xdr:cNvGrpSpPr/>
      </xdr:nvGrpSpPr>
      <xdr:grpSpPr>
        <a:xfrm>
          <a:off x="8227695" y="2230755"/>
          <a:ext cx="1152525" cy="485775"/>
          <a:chOff x="4769738" y="3537113"/>
          <a:chExt cx="1152525" cy="485775"/>
        </a:xfrm>
      </xdr:grpSpPr>
      <xdr:grpSp>
        <xdr:nvGrpSpPr>
          <xdr:cNvPr id="61" name="Shape 61">
            <a:extLst>
              <a:ext uri="{FF2B5EF4-FFF2-40B4-BE49-F238E27FC236}">
                <a16:creationId xmlns:a16="http://schemas.microsoft.com/office/drawing/2014/main" id="{00000000-0008-0000-1400-00003D000000}"/>
              </a:ext>
            </a:extLst>
          </xdr:cNvPr>
          <xdr:cNvGrpSpPr/>
        </xdr:nvGrpSpPr>
        <xdr:grpSpPr>
          <a:xfrm>
            <a:off x="4769738" y="3537113"/>
            <a:ext cx="1152525" cy="485775"/>
            <a:chOff x="4769738" y="3537113"/>
            <a:chExt cx="1152525" cy="485775"/>
          </a:xfrm>
        </xdr:grpSpPr>
        <xdr:sp macro="" textlink="">
          <xdr:nvSpPr>
            <xdr:cNvPr id="32" name="Shape 32">
              <a:extLst>
                <a:ext uri="{FF2B5EF4-FFF2-40B4-BE49-F238E27FC236}">
                  <a16:creationId xmlns:a16="http://schemas.microsoft.com/office/drawing/2014/main" id="{00000000-0008-0000-1400-000020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2" name="Shape 62">
              <a:extLst>
                <a:ext uri="{FF2B5EF4-FFF2-40B4-BE49-F238E27FC236}">
                  <a16:creationId xmlns:a16="http://schemas.microsoft.com/office/drawing/2014/main" id="{00000000-0008-0000-1400-00003E000000}"/>
                </a:ext>
              </a:extLst>
            </xdr:cNvPr>
            <xdr:cNvGrpSpPr/>
          </xdr:nvGrpSpPr>
          <xdr:grpSpPr>
            <a:xfrm>
              <a:off x="4769738" y="3537113"/>
              <a:ext cx="1152525" cy="485775"/>
              <a:chOff x="4769738" y="3537113"/>
              <a:chExt cx="1152525" cy="485775"/>
            </a:xfrm>
          </xdr:grpSpPr>
          <xdr:sp macro="" textlink="">
            <xdr:nvSpPr>
              <xdr:cNvPr id="63" name="Shape 63">
                <a:extLst>
                  <a:ext uri="{FF2B5EF4-FFF2-40B4-BE49-F238E27FC236}">
                    <a16:creationId xmlns:a16="http://schemas.microsoft.com/office/drawing/2014/main" id="{00000000-0008-0000-1400-00003F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4" name="Shape 64">
                <a:extLst>
                  <a:ext uri="{FF2B5EF4-FFF2-40B4-BE49-F238E27FC236}">
                    <a16:creationId xmlns:a16="http://schemas.microsoft.com/office/drawing/2014/main" id="{00000000-0008-0000-1400-000040000000}"/>
                  </a:ext>
                </a:extLst>
              </xdr:cNvPr>
              <xdr:cNvGrpSpPr/>
            </xdr:nvGrpSpPr>
            <xdr:grpSpPr>
              <a:xfrm>
                <a:off x="4769738" y="3537113"/>
                <a:ext cx="1152525" cy="485775"/>
                <a:chOff x="4769738" y="3537113"/>
                <a:chExt cx="1152525" cy="485775"/>
              </a:xfrm>
            </xdr:grpSpPr>
            <xdr:sp macro="" textlink="">
              <xdr:nvSpPr>
                <xdr:cNvPr id="65" name="Shape 65">
                  <a:extLst>
                    <a:ext uri="{FF2B5EF4-FFF2-40B4-BE49-F238E27FC236}">
                      <a16:creationId xmlns:a16="http://schemas.microsoft.com/office/drawing/2014/main" id="{00000000-0008-0000-1400-000041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6" name="Shape 66">
                  <a:extLst>
                    <a:ext uri="{FF2B5EF4-FFF2-40B4-BE49-F238E27FC236}">
                      <a16:creationId xmlns:a16="http://schemas.microsoft.com/office/drawing/2014/main" id="{00000000-0008-0000-1400-000042000000}"/>
                    </a:ext>
                  </a:extLst>
                </xdr:cNvPr>
                <xdr:cNvGrpSpPr/>
              </xdr:nvGrpSpPr>
              <xdr:grpSpPr>
                <a:xfrm>
                  <a:off x="4769738" y="3537113"/>
                  <a:ext cx="1152525" cy="485775"/>
                  <a:chOff x="4769738" y="3537113"/>
                  <a:chExt cx="1152525" cy="485775"/>
                </a:xfrm>
              </xdr:grpSpPr>
              <xdr:sp macro="" textlink="">
                <xdr:nvSpPr>
                  <xdr:cNvPr id="67" name="Shape 67">
                    <a:extLst>
                      <a:ext uri="{FF2B5EF4-FFF2-40B4-BE49-F238E27FC236}">
                        <a16:creationId xmlns:a16="http://schemas.microsoft.com/office/drawing/2014/main" id="{00000000-0008-0000-1400-000043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8" name="Shape 68">
                    <a:extLst>
                      <a:ext uri="{FF2B5EF4-FFF2-40B4-BE49-F238E27FC236}">
                        <a16:creationId xmlns:a16="http://schemas.microsoft.com/office/drawing/2014/main" id="{00000000-0008-0000-1400-000044000000}"/>
                      </a:ext>
                    </a:extLst>
                  </xdr:cNvPr>
                  <xdr:cNvGrpSpPr/>
                </xdr:nvGrpSpPr>
                <xdr:grpSpPr>
                  <a:xfrm>
                    <a:off x="4769738" y="3537113"/>
                    <a:ext cx="1152525" cy="485775"/>
                    <a:chOff x="4769738" y="3537113"/>
                    <a:chExt cx="1152525" cy="485775"/>
                  </a:xfrm>
                </xdr:grpSpPr>
                <xdr:sp macro="" textlink="">
                  <xdr:nvSpPr>
                    <xdr:cNvPr id="69" name="Shape 69">
                      <a:extLst>
                        <a:ext uri="{FF2B5EF4-FFF2-40B4-BE49-F238E27FC236}">
                          <a16:creationId xmlns:a16="http://schemas.microsoft.com/office/drawing/2014/main" id="{00000000-0008-0000-1400-000045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0" name="Shape 70">
                      <a:extLst>
                        <a:ext uri="{FF2B5EF4-FFF2-40B4-BE49-F238E27FC236}">
                          <a16:creationId xmlns:a16="http://schemas.microsoft.com/office/drawing/2014/main" id="{00000000-0008-0000-1400-000046000000}"/>
                        </a:ext>
                      </a:extLst>
                    </xdr:cNvPr>
                    <xdr:cNvGrpSpPr/>
                  </xdr:nvGrpSpPr>
                  <xdr:grpSpPr>
                    <a:xfrm>
                      <a:off x="4769738" y="3537113"/>
                      <a:ext cx="1152525" cy="485775"/>
                      <a:chOff x="4788713" y="3556163"/>
                      <a:chExt cx="1114500" cy="447600"/>
                    </a:xfrm>
                  </xdr:grpSpPr>
                  <xdr:sp macro="" textlink="">
                    <xdr:nvSpPr>
                      <xdr:cNvPr id="71" name="Shape 71">
                        <a:extLst>
                          <a:ext uri="{FF2B5EF4-FFF2-40B4-BE49-F238E27FC236}">
                            <a16:creationId xmlns:a16="http://schemas.microsoft.com/office/drawing/2014/main" id="{00000000-0008-0000-1400-000047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2" name="Shape 72">
                        <a:extLst>
                          <a:ext uri="{FF2B5EF4-FFF2-40B4-BE49-F238E27FC236}">
                            <a16:creationId xmlns:a16="http://schemas.microsoft.com/office/drawing/2014/main" id="{00000000-0008-0000-1400-000048000000}"/>
                          </a:ext>
                        </a:extLst>
                      </xdr:cNvPr>
                      <xdr:cNvCxnSpPr>
                        <a:stCxn id="27" idx="1"/>
                      </xdr:cNvCxnSpPr>
                    </xdr:nvCxnSpPr>
                    <xdr:spPr>
                      <a:xfrm flipH="1">
                        <a:off x="4788713" y="3556163"/>
                        <a:ext cx="1114500" cy="447600"/>
                      </a:xfrm>
                      <a:prstGeom prst="bentConnector3">
                        <a:avLst>
                          <a:gd name="adj1" fmla="val 79020"/>
                        </a:avLst>
                      </a:prstGeom>
                      <a:noFill/>
                      <a:ln w="38100" cap="flat" cmpd="sng">
                        <a:solidFill>
                          <a:schemeClr val="dk1"/>
                        </a:solidFill>
                        <a:prstDash val="solid"/>
                        <a:round/>
                        <a:headEnd type="none" w="sm" len="sm"/>
                        <a:tailEnd type="triangle" w="med" len="med"/>
                      </a:ln>
                    </xdr:spPr>
                  </xdr:cxnSp>
                </xdr:grpSp>
              </xdr:grpSp>
            </xdr:grpSp>
          </xdr:grpSp>
        </xdr:grpSp>
      </xdr:grpSp>
    </xdr:grpSp>
    <xdr:clientData fLocksWithSheet="0"/>
  </xdr:oneCellAnchor>
  <xdr:oneCellAnchor>
    <xdr:from>
      <xdr:col>9</xdr:col>
      <xdr:colOff>542925</xdr:colOff>
      <xdr:row>0</xdr:row>
      <xdr:rowOff>47625</xdr:rowOff>
    </xdr:from>
    <xdr:ext cx="657225" cy="895350"/>
    <xdr:pic>
      <xdr:nvPicPr>
        <xdr:cNvPr id="20" name="image10.jpg" descr="logocapitalmusical">
          <a:extLst>
            <a:ext uri="{FF2B5EF4-FFF2-40B4-BE49-F238E27FC236}">
              <a16:creationId xmlns:a16="http://schemas.microsoft.com/office/drawing/2014/main" id="{00000000-0008-0000-14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09600"/>
    <xdr:pic>
      <xdr:nvPicPr>
        <xdr:cNvPr id="21" name="image2.png" descr="logotipo alcaldia version para documentos word">
          <a:extLst>
            <a:ext uri="{FF2B5EF4-FFF2-40B4-BE49-F238E27FC236}">
              <a16:creationId xmlns:a16="http://schemas.microsoft.com/office/drawing/2014/main" id="{00000000-0008-0000-14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22" name="image11.png">
          <a:extLst>
            <a:ext uri="{FF2B5EF4-FFF2-40B4-BE49-F238E27FC236}">
              <a16:creationId xmlns:a16="http://schemas.microsoft.com/office/drawing/2014/main" id="{00000000-0008-0000-14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16</xdr:col>
      <xdr:colOff>342900</xdr:colOff>
      <xdr:row>8</xdr:row>
      <xdr:rowOff>533400</xdr:rowOff>
    </xdr:from>
    <xdr:ext cx="4505325" cy="8772525"/>
    <xdr:sp macro="" textlink="">
      <xdr:nvSpPr>
        <xdr:cNvPr id="73" name="Shape 73">
          <a:extLst>
            <a:ext uri="{FF2B5EF4-FFF2-40B4-BE49-F238E27FC236}">
              <a16:creationId xmlns:a16="http://schemas.microsoft.com/office/drawing/2014/main" id="{00000000-0008-0000-1500-000049000000}"/>
            </a:ext>
          </a:extLst>
        </xdr:cNvPr>
        <xdr:cNvSpPr txBox="1"/>
      </xdr:nvSpPr>
      <xdr:spPr>
        <a:xfrm>
          <a:off x="3098100" y="0"/>
          <a:ext cx="4495800"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Índice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estrategias formuladas para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xdr:txBody>
    </xdr:sp>
    <xdr:clientData fLocksWithSheet="0"/>
  </xdr:oneCellAnchor>
  <xdr:oneCellAnchor>
    <xdr:from>
      <xdr:col>12</xdr:col>
      <xdr:colOff>647700</xdr:colOff>
      <xdr:row>0</xdr:row>
      <xdr:rowOff>0</xdr:rowOff>
    </xdr:from>
    <xdr:ext cx="504825" cy="685800"/>
    <xdr:pic>
      <xdr:nvPicPr>
        <xdr:cNvPr id="3" name="image10.jpg" descr="logocapitalmusical">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4" name="image2.png" descr="logotipo alcaldia version para documentos word">
          <a:extLst>
            <a:ext uri="{FF2B5EF4-FFF2-40B4-BE49-F238E27FC236}">
              <a16:creationId xmlns:a16="http://schemas.microsoft.com/office/drawing/2014/main" id="{00000000-0008-0000-1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12</xdr:col>
      <xdr:colOff>647700</xdr:colOff>
      <xdr:row>0</xdr:row>
      <xdr:rowOff>0</xdr:rowOff>
    </xdr:from>
    <xdr:ext cx="504825" cy="685800"/>
    <xdr:pic>
      <xdr:nvPicPr>
        <xdr:cNvPr id="2" name="image10.jpg" descr="logocapitalmusical">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2.png" descr="logotipo alcaldia version para documentos word">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0.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2.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371475</xdr:rowOff>
    </xdr:from>
    <xdr:ext cx="66675" cy="1013460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283463" y="3751425"/>
          <a:ext cx="10125075" cy="571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1018222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254888" y="3760950"/>
          <a:ext cx="10182225" cy="38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2152650</xdr:colOff>
      <xdr:row>0</xdr:row>
      <xdr:rowOff>0</xdr:rowOff>
    </xdr:from>
    <xdr:ext cx="866775" cy="81915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17375" y="3375188"/>
          <a:ext cx="857250" cy="8096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-19050</xdr:colOff>
      <xdr:row>40</xdr:row>
      <xdr:rowOff>-19050</xdr:rowOff>
    </xdr:from>
    <xdr:ext cx="85725" cy="85725"/>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07900" y="3741900"/>
          <a:ext cx="76200" cy="762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0</xdr:col>
      <xdr:colOff>0</xdr:colOff>
      <xdr:row>0</xdr:row>
      <xdr:rowOff>66675</xdr:rowOff>
    </xdr:from>
    <xdr:ext cx="1638300" cy="600075"/>
    <xdr:pic>
      <xdr:nvPicPr>
        <xdr:cNvPr id="6" name="image2.png" descr="logotipo alcaldia version para documentos word">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7" name="image15.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838200</xdr:colOff>
      <xdr:row>10</xdr:row>
      <xdr:rowOff>76200</xdr:rowOff>
    </xdr:from>
    <xdr:ext cx="323850" cy="533400"/>
    <xdr:pic>
      <xdr:nvPicPr>
        <xdr:cNvPr id="8" name="image1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819150</xdr:colOff>
      <xdr:row>11</xdr:row>
      <xdr:rowOff>209550</xdr:rowOff>
    </xdr:from>
    <xdr:ext cx="381000" cy="342900"/>
    <xdr:pic>
      <xdr:nvPicPr>
        <xdr:cNvPr id="9" name="image14.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12</xdr:row>
      <xdr:rowOff>209550</xdr:rowOff>
    </xdr:from>
    <xdr:ext cx="381000" cy="219075"/>
    <xdr:pic>
      <xdr:nvPicPr>
        <xdr:cNvPr id="10" name="image16.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819150</xdr:colOff>
      <xdr:row>13</xdr:row>
      <xdr:rowOff>209550</xdr:rowOff>
    </xdr:from>
    <xdr:ext cx="381000" cy="285750"/>
    <xdr:pic>
      <xdr:nvPicPr>
        <xdr:cNvPr id="11" name="image18.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819150</xdr:colOff>
      <xdr:row>14</xdr:row>
      <xdr:rowOff>228600</xdr:rowOff>
    </xdr:from>
    <xdr:ext cx="381000" cy="228600"/>
    <xdr:pic>
      <xdr:nvPicPr>
        <xdr:cNvPr id="12" name="image19.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19</xdr:col>
      <xdr:colOff>819150</xdr:colOff>
      <xdr:row>15</xdr:row>
      <xdr:rowOff>209550</xdr:rowOff>
    </xdr:from>
    <xdr:ext cx="381000" cy="247650"/>
    <xdr:pic>
      <xdr:nvPicPr>
        <xdr:cNvPr id="13" name="image20.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19</xdr:col>
      <xdr:colOff>819150</xdr:colOff>
      <xdr:row>16</xdr:row>
      <xdr:rowOff>209550</xdr:rowOff>
    </xdr:from>
    <xdr:ext cx="381000" cy="238125"/>
    <xdr:pic>
      <xdr:nvPicPr>
        <xdr:cNvPr id="14" name="image21.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19</xdr:col>
      <xdr:colOff>819150</xdr:colOff>
      <xdr:row>17</xdr:row>
      <xdr:rowOff>209550</xdr:rowOff>
    </xdr:from>
    <xdr:ext cx="381000" cy="209550"/>
    <xdr:pic>
      <xdr:nvPicPr>
        <xdr:cNvPr id="15" name="image22.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19</xdr:col>
      <xdr:colOff>819150</xdr:colOff>
      <xdr:row>18</xdr:row>
      <xdr:rowOff>209550</xdr:rowOff>
    </xdr:from>
    <xdr:ext cx="381000" cy="342900"/>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19</xdr:row>
      <xdr:rowOff>209550</xdr:rowOff>
    </xdr:from>
    <xdr:ext cx="381000" cy="342900"/>
    <xdr:pic>
      <xdr:nvPicPr>
        <xdr:cNvPr id="17" name="image23.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20</xdr:row>
      <xdr:rowOff>209550</xdr:rowOff>
    </xdr:from>
    <xdr:ext cx="381000" cy="285750"/>
    <xdr:pic>
      <xdr:nvPicPr>
        <xdr:cNvPr id="18" name="image2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19</xdr:col>
      <xdr:colOff>819150</xdr:colOff>
      <xdr:row>21</xdr:row>
      <xdr:rowOff>209550</xdr:rowOff>
    </xdr:from>
    <xdr:ext cx="381000" cy="342900"/>
    <xdr:pic>
      <xdr:nvPicPr>
        <xdr:cNvPr id="19" name="image1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22</xdr:row>
      <xdr:rowOff>209550</xdr:rowOff>
    </xdr:from>
    <xdr:ext cx="381000" cy="342900"/>
    <xdr:pic>
      <xdr:nvPicPr>
        <xdr:cNvPr id="20" name="image23.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23</xdr:row>
      <xdr:rowOff>209550</xdr:rowOff>
    </xdr:from>
    <xdr:ext cx="381000" cy="285750"/>
    <xdr:pic>
      <xdr:nvPicPr>
        <xdr:cNvPr id="21" name="image24.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19</xdr:col>
      <xdr:colOff>819150</xdr:colOff>
      <xdr:row>24</xdr:row>
      <xdr:rowOff>209550</xdr:rowOff>
    </xdr:from>
    <xdr:ext cx="381000" cy="285750"/>
    <xdr:pic>
      <xdr:nvPicPr>
        <xdr:cNvPr id="22" name="image24.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19</xdr:col>
      <xdr:colOff>819150</xdr:colOff>
      <xdr:row>25</xdr:row>
      <xdr:rowOff>209550</xdr:rowOff>
    </xdr:from>
    <xdr:ext cx="381000" cy="342900"/>
    <xdr:pic>
      <xdr:nvPicPr>
        <xdr:cNvPr id="27" name="image14.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26</xdr:row>
      <xdr:rowOff>209550</xdr:rowOff>
    </xdr:from>
    <xdr:ext cx="381000" cy="342900"/>
    <xdr:pic>
      <xdr:nvPicPr>
        <xdr:cNvPr id="28" name="image14.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27</xdr:row>
      <xdr:rowOff>209550</xdr:rowOff>
    </xdr:from>
    <xdr:ext cx="381000" cy="285750"/>
    <xdr:pic>
      <xdr:nvPicPr>
        <xdr:cNvPr id="29" name="image18.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819150</xdr:colOff>
      <xdr:row>28</xdr:row>
      <xdr:rowOff>209550</xdr:rowOff>
    </xdr:from>
    <xdr:ext cx="381000" cy="342900"/>
    <xdr:pic>
      <xdr:nvPicPr>
        <xdr:cNvPr id="30" name="image23.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29</xdr:row>
      <xdr:rowOff>209550</xdr:rowOff>
    </xdr:from>
    <xdr:ext cx="381000" cy="342900"/>
    <xdr:pic>
      <xdr:nvPicPr>
        <xdr:cNvPr id="31" name="image23.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30</xdr:row>
      <xdr:rowOff>209550</xdr:rowOff>
    </xdr:from>
    <xdr:ext cx="381000" cy="342900"/>
    <xdr:pic>
      <xdr:nvPicPr>
        <xdr:cNvPr id="32" name="image14.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31</xdr:row>
      <xdr:rowOff>209550</xdr:rowOff>
    </xdr:from>
    <xdr:ext cx="381000" cy="342900"/>
    <xdr:pic>
      <xdr:nvPicPr>
        <xdr:cNvPr id="33" name="image23.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32</xdr:row>
      <xdr:rowOff>209550</xdr:rowOff>
    </xdr:from>
    <xdr:ext cx="381000" cy="342900"/>
    <xdr:pic>
      <xdr:nvPicPr>
        <xdr:cNvPr id="34" name="image14.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819150</xdr:colOff>
      <xdr:row>34</xdr:row>
      <xdr:rowOff>209550</xdr:rowOff>
    </xdr:from>
    <xdr:ext cx="381000" cy="352425"/>
    <xdr:pic>
      <xdr:nvPicPr>
        <xdr:cNvPr id="35" name="image25.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19</xdr:col>
      <xdr:colOff>819150</xdr:colOff>
      <xdr:row>35</xdr:row>
      <xdr:rowOff>209550</xdr:rowOff>
    </xdr:from>
    <xdr:ext cx="381000" cy="323850"/>
    <xdr:pic>
      <xdr:nvPicPr>
        <xdr:cNvPr id="36" name="image26.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19</xdr:col>
      <xdr:colOff>819150</xdr:colOff>
      <xdr:row>36</xdr:row>
      <xdr:rowOff>209550</xdr:rowOff>
    </xdr:from>
    <xdr:ext cx="381000" cy="314325"/>
    <xdr:pic>
      <xdr:nvPicPr>
        <xdr:cNvPr id="37" name="image27.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19</xdr:col>
      <xdr:colOff>819150</xdr:colOff>
      <xdr:row>37</xdr:row>
      <xdr:rowOff>209550</xdr:rowOff>
    </xdr:from>
    <xdr:ext cx="381000" cy="323850"/>
    <xdr:pic>
      <xdr:nvPicPr>
        <xdr:cNvPr id="38" name="image26.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19</xdr:col>
      <xdr:colOff>819150</xdr:colOff>
      <xdr:row>38</xdr:row>
      <xdr:rowOff>209550</xdr:rowOff>
    </xdr:from>
    <xdr:ext cx="381000" cy="342900"/>
    <xdr:pic>
      <xdr:nvPicPr>
        <xdr:cNvPr id="39" name="image23.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819150</xdr:colOff>
      <xdr:row>39</xdr:row>
      <xdr:rowOff>209550</xdr:rowOff>
    </xdr:from>
    <xdr:ext cx="381000" cy="342900"/>
    <xdr:pic>
      <xdr:nvPicPr>
        <xdr:cNvPr id="40" name="image23.pn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800100</xdr:colOff>
      <xdr:row>33</xdr:row>
      <xdr:rowOff>123825</xdr:rowOff>
    </xdr:from>
    <xdr:ext cx="381000" cy="342900"/>
    <xdr:pic>
      <xdr:nvPicPr>
        <xdr:cNvPr id="41" name="image23.pn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81000" cy="304800"/>
    <xdr:pic>
      <xdr:nvPicPr>
        <xdr:cNvPr id="42" name="image28.pn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0.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61975"/>
    <xdr:pic>
      <xdr:nvPicPr>
        <xdr:cNvPr id="2" name="image10.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85775"/>
    <xdr:pic>
      <xdr:nvPicPr>
        <xdr:cNvPr id="3" name="image2.png" descr="logotipo alcaldia version para documentos word">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0.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219075</xdr:colOff>
      <xdr:row>0</xdr:row>
      <xdr:rowOff>66675</xdr:rowOff>
    </xdr:from>
    <xdr:ext cx="523875" cy="657225"/>
    <xdr:pic>
      <xdr:nvPicPr>
        <xdr:cNvPr id="2" name="image10.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1990725" cy="600075"/>
    <xdr:pic>
      <xdr:nvPicPr>
        <xdr:cNvPr id="3" name="image2.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10.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2.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10.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2.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0"/>
  <sheetViews>
    <sheetView workbookViewId="0">
      <selection activeCell="G6" sqref="G6"/>
    </sheetView>
  </sheetViews>
  <sheetFormatPr baseColWidth="10" defaultColWidth="14.44140625" defaultRowHeight="15" customHeight="1" x14ac:dyDescent="0.3"/>
  <cols>
    <col min="1" max="1" width="22.44140625" customWidth="1"/>
    <col min="2" max="3" width="11.44140625" customWidth="1"/>
    <col min="4" max="4" width="45.33203125" customWidth="1"/>
    <col min="5" max="5" width="25" customWidth="1"/>
    <col min="6" max="6" width="15.44140625" customWidth="1"/>
    <col min="7" max="25" width="11.44140625" customWidth="1"/>
  </cols>
  <sheetData>
    <row r="1" spans="1:25" ht="30" customHeight="1" x14ac:dyDescent="0.3">
      <c r="A1" s="322"/>
      <c r="B1" s="325" t="s">
        <v>0</v>
      </c>
      <c r="C1" s="312"/>
      <c r="D1" s="326"/>
      <c r="E1" s="1" t="s">
        <v>1</v>
      </c>
      <c r="F1" s="331"/>
      <c r="G1" s="2"/>
      <c r="H1" s="2"/>
      <c r="I1" s="2"/>
      <c r="J1" s="2"/>
      <c r="K1" s="2"/>
      <c r="L1" s="2"/>
      <c r="M1" s="2"/>
      <c r="N1" s="2"/>
      <c r="O1" s="2"/>
      <c r="P1" s="2"/>
      <c r="Q1" s="2"/>
      <c r="R1" s="2"/>
      <c r="S1" s="2"/>
      <c r="T1" s="2"/>
      <c r="U1" s="2"/>
      <c r="V1" s="2"/>
      <c r="W1" s="2"/>
      <c r="X1" s="2"/>
      <c r="Y1" s="2"/>
    </row>
    <row r="2" spans="1:25" ht="14.25" customHeight="1" x14ac:dyDescent="0.3">
      <c r="A2" s="323"/>
      <c r="B2" s="327"/>
      <c r="C2" s="316"/>
      <c r="D2" s="328"/>
      <c r="E2" s="3" t="s">
        <v>2</v>
      </c>
      <c r="F2" s="332"/>
      <c r="G2" s="2"/>
      <c r="H2" s="2"/>
      <c r="I2" s="2"/>
      <c r="J2" s="2"/>
      <c r="K2" s="2"/>
      <c r="L2" s="2"/>
      <c r="M2" s="2"/>
      <c r="N2" s="2"/>
      <c r="O2" s="2"/>
      <c r="P2" s="2"/>
      <c r="Q2" s="2"/>
      <c r="R2" s="2"/>
      <c r="S2" s="2"/>
      <c r="T2" s="2"/>
      <c r="U2" s="2"/>
      <c r="V2" s="2"/>
      <c r="W2" s="2"/>
      <c r="X2" s="2"/>
      <c r="Y2" s="2"/>
    </row>
    <row r="3" spans="1:25" ht="15" customHeight="1" x14ac:dyDescent="0.3">
      <c r="A3" s="323"/>
      <c r="B3" s="327"/>
      <c r="C3" s="316"/>
      <c r="D3" s="328"/>
      <c r="E3" s="3" t="s">
        <v>3</v>
      </c>
      <c r="F3" s="332"/>
      <c r="G3" s="2"/>
      <c r="H3" s="2"/>
      <c r="I3" s="2"/>
      <c r="J3" s="2"/>
      <c r="K3" s="2"/>
      <c r="L3" s="2"/>
      <c r="M3" s="2"/>
      <c r="N3" s="2"/>
      <c r="O3" s="2"/>
      <c r="P3" s="2"/>
      <c r="Q3" s="2"/>
      <c r="R3" s="2"/>
      <c r="S3" s="2"/>
      <c r="T3" s="2"/>
      <c r="U3" s="2"/>
      <c r="V3" s="2"/>
      <c r="W3" s="2"/>
      <c r="X3" s="2"/>
      <c r="Y3" s="2"/>
    </row>
    <row r="4" spans="1:25" ht="14.25" customHeight="1" x14ac:dyDescent="0.3">
      <c r="A4" s="324"/>
      <c r="B4" s="329"/>
      <c r="C4" s="295"/>
      <c r="D4" s="330"/>
      <c r="E4" s="4" t="s">
        <v>4</v>
      </c>
      <c r="F4" s="333"/>
      <c r="G4" s="2"/>
      <c r="H4" s="2"/>
      <c r="I4" s="2"/>
      <c r="J4" s="2"/>
      <c r="K4" s="2"/>
      <c r="L4" s="2"/>
      <c r="M4" s="2"/>
      <c r="N4" s="2"/>
      <c r="O4" s="2"/>
      <c r="P4" s="2"/>
      <c r="Q4" s="2"/>
      <c r="R4" s="2"/>
      <c r="S4" s="2"/>
      <c r="T4" s="2"/>
      <c r="U4" s="2"/>
      <c r="V4" s="2"/>
      <c r="W4" s="2"/>
      <c r="X4" s="2"/>
      <c r="Y4" s="2"/>
    </row>
    <row r="5" spans="1:25" ht="14.25" customHeight="1" x14ac:dyDescent="0.3">
      <c r="A5" s="2"/>
      <c r="B5" s="2"/>
      <c r="C5" s="2"/>
      <c r="D5" s="2"/>
      <c r="E5" s="2"/>
      <c r="F5" s="2"/>
      <c r="G5" s="2"/>
      <c r="H5" s="2"/>
      <c r="I5" s="2"/>
      <c r="J5" s="2"/>
      <c r="K5" s="2"/>
      <c r="L5" s="2"/>
      <c r="M5" s="2"/>
      <c r="N5" s="2"/>
      <c r="O5" s="2"/>
      <c r="P5" s="2"/>
      <c r="Q5" s="2"/>
      <c r="R5" s="2"/>
      <c r="S5" s="2"/>
      <c r="T5" s="2"/>
      <c r="U5" s="2"/>
      <c r="V5" s="2"/>
      <c r="W5" s="2"/>
      <c r="X5" s="2"/>
      <c r="Y5" s="2"/>
    </row>
    <row r="6" spans="1:25" ht="42.75" customHeight="1" x14ac:dyDescent="0.3">
      <c r="A6" s="5" t="s">
        <v>5</v>
      </c>
      <c r="B6" s="334" t="s">
        <v>6</v>
      </c>
      <c r="C6" s="284"/>
      <c r="D6" s="284"/>
      <c r="E6" s="284"/>
      <c r="F6" s="285"/>
      <c r="G6" s="2"/>
      <c r="H6" s="2"/>
      <c r="I6" s="2"/>
      <c r="J6" s="2"/>
      <c r="K6" s="2"/>
      <c r="L6" s="2"/>
      <c r="M6" s="2"/>
      <c r="N6" s="2"/>
      <c r="O6" s="2"/>
      <c r="P6" s="2"/>
      <c r="Q6" s="2"/>
      <c r="R6" s="2"/>
      <c r="S6" s="2"/>
      <c r="T6" s="2"/>
      <c r="U6" s="2"/>
      <c r="V6" s="2"/>
      <c r="W6" s="2"/>
      <c r="X6" s="2"/>
      <c r="Y6" s="2"/>
    </row>
    <row r="7" spans="1:25" ht="50.25" customHeight="1" x14ac:dyDescent="0.3">
      <c r="A7" s="6" t="s">
        <v>7</v>
      </c>
      <c r="B7" s="335" t="s">
        <v>8</v>
      </c>
      <c r="C7" s="287"/>
      <c r="D7" s="287"/>
      <c r="E7" s="287"/>
      <c r="F7" s="288"/>
      <c r="G7" s="2"/>
      <c r="H7" s="2"/>
      <c r="I7" s="2"/>
      <c r="J7" s="2"/>
      <c r="K7" s="2"/>
      <c r="L7" s="2"/>
      <c r="M7" s="2"/>
      <c r="N7" s="2"/>
      <c r="O7" s="2"/>
      <c r="P7" s="2"/>
      <c r="Q7" s="2"/>
      <c r="R7" s="2"/>
      <c r="S7" s="2"/>
      <c r="T7" s="2"/>
      <c r="U7" s="2"/>
      <c r="V7" s="2"/>
      <c r="W7" s="2"/>
      <c r="X7" s="2"/>
      <c r="Y7" s="2"/>
    </row>
    <row r="8" spans="1:25" ht="17.25" customHeight="1" x14ac:dyDescent="0.3">
      <c r="A8" s="319"/>
      <c r="B8" s="312"/>
      <c r="C8" s="312"/>
      <c r="D8" s="312"/>
      <c r="E8" s="312"/>
      <c r="F8" s="312"/>
      <c r="G8" s="2"/>
      <c r="H8" s="2"/>
      <c r="I8" s="2"/>
      <c r="J8" s="2"/>
      <c r="K8" s="2"/>
      <c r="L8" s="2"/>
      <c r="M8" s="2"/>
      <c r="N8" s="2"/>
      <c r="O8" s="2"/>
      <c r="P8" s="2"/>
      <c r="Q8" s="2"/>
      <c r="R8" s="2"/>
      <c r="S8" s="2"/>
      <c r="T8" s="2"/>
      <c r="U8" s="2"/>
      <c r="V8" s="2"/>
      <c r="W8" s="2"/>
      <c r="X8" s="2"/>
      <c r="Y8" s="2"/>
    </row>
    <row r="9" spans="1:25" ht="66" customHeight="1" x14ac:dyDescent="0.3">
      <c r="A9" s="320" t="s">
        <v>9</v>
      </c>
      <c r="B9" s="316"/>
      <c r="C9" s="316"/>
      <c r="D9" s="316"/>
      <c r="E9" s="316"/>
      <c r="F9" s="316"/>
      <c r="G9" s="2"/>
      <c r="H9" s="2"/>
      <c r="I9" s="2"/>
      <c r="J9" s="2"/>
      <c r="K9" s="2"/>
      <c r="L9" s="2"/>
      <c r="M9" s="2"/>
      <c r="N9" s="2"/>
      <c r="O9" s="2"/>
      <c r="P9" s="2"/>
      <c r="Q9" s="2"/>
      <c r="R9" s="2"/>
      <c r="S9" s="2"/>
      <c r="T9" s="2"/>
      <c r="U9" s="2"/>
      <c r="V9" s="2"/>
      <c r="W9" s="2"/>
      <c r="X9" s="2"/>
      <c r="Y9" s="2"/>
    </row>
    <row r="10" spans="1:25" ht="18" customHeight="1" x14ac:dyDescent="0.3">
      <c r="A10" s="321"/>
      <c r="B10" s="316"/>
      <c r="C10" s="316"/>
      <c r="D10" s="316"/>
      <c r="E10" s="316"/>
      <c r="F10" s="316"/>
      <c r="G10" s="316"/>
      <c r="H10" s="2"/>
      <c r="I10" s="2"/>
      <c r="J10" s="2"/>
      <c r="K10" s="2"/>
      <c r="L10" s="2"/>
      <c r="M10" s="2"/>
      <c r="N10" s="2"/>
      <c r="O10" s="2"/>
      <c r="P10" s="2"/>
      <c r="Q10" s="2"/>
      <c r="R10" s="2"/>
      <c r="S10" s="2"/>
      <c r="T10" s="2"/>
      <c r="U10" s="2"/>
      <c r="V10" s="2"/>
      <c r="W10" s="2"/>
      <c r="X10" s="2"/>
      <c r="Y10" s="2"/>
    </row>
    <row r="11" spans="1:25" ht="24.75" customHeight="1" x14ac:dyDescent="0.3">
      <c r="A11" s="317" t="s">
        <v>10</v>
      </c>
      <c r="B11" s="284"/>
      <c r="C11" s="284"/>
      <c r="D11" s="284"/>
      <c r="E11" s="284"/>
      <c r="F11" s="285"/>
      <c r="G11" s="2"/>
      <c r="H11" s="2"/>
      <c r="I11" s="2"/>
      <c r="J11" s="2"/>
      <c r="K11" s="2"/>
      <c r="L11" s="2"/>
      <c r="M11" s="2"/>
      <c r="N11" s="2"/>
      <c r="O11" s="2"/>
      <c r="P11" s="2"/>
      <c r="Q11" s="2"/>
      <c r="R11" s="2"/>
      <c r="S11" s="2"/>
      <c r="T11" s="2"/>
      <c r="U11" s="2"/>
      <c r="V11" s="2"/>
      <c r="W11" s="2"/>
      <c r="X11" s="2"/>
      <c r="Y11" s="2"/>
    </row>
    <row r="12" spans="1:25" ht="229.5" customHeight="1" x14ac:dyDescent="0.3">
      <c r="A12" s="286" t="s">
        <v>11</v>
      </c>
      <c r="B12" s="287"/>
      <c r="C12" s="287"/>
      <c r="D12" s="287"/>
      <c r="E12" s="287"/>
      <c r="F12" s="288"/>
      <c r="G12" s="2"/>
      <c r="H12" s="2"/>
      <c r="I12" s="2"/>
      <c r="J12" s="2"/>
      <c r="K12" s="2"/>
      <c r="L12" s="2"/>
      <c r="M12" s="2"/>
      <c r="N12" s="2"/>
      <c r="O12" s="2"/>
      <c r="P12" s="2"/>
      <c r="Q12" s="2"/>
      <c r="R12" s="2"/>
      <c r="S12" s="2"/>
      <c r="T12" s="2"/>
      <c r="U12" s="2"/>
      <c r="V12" s="2"/>
      <c r="W12" s="2"/>
      <c r="X12" s="2"/>
      <c r="Y12" s="2"/>
    </row>
    <row r="13" spans="1:25" ht="18" customHeight="1" x14ac:dyDescent="0.3">
      <c r="A13" s="315"/>
      <c r="B13" s="316"/>
      <c r="C13" s="316"/>
      <c r="D13" s="316"/>
      <c r="E13" s="316"/>
      <c r="F13" s="316"/>
      <c r="G13" s="2"/>
      <c r="H13" s="2"/>
      <c r="I13" s="2"/>
      <c r="J13" s="2"/>
      <c r="K13" s="2"/>
      <c r="L13" s="2"/>
      <c r="M13" s="2"/>
      <c r="N13" s="2"/>
      <c r="O13" s="2"/>
      <c r="P13" s="2"/>
      <c r="Q13" s="2"/>
      <c r="R13" s="2"/>
      <c r="S13" s="2"/>
      <c r="T13" s="2"/>
      <c r="U13" s="2"/>
      <c r="V13" s="2"/>
      <c r="W13" s="2"/>
      <c r="X13" s="2"/>
      <c r="Y13" s="2"/>
    </row>
    <row r="14" spans="1:25" ht="26.25" customHeight="1" x14ac:dyDescent="0.3">
      <c r="A14" s="317" t="s">
        <v>12</v>
      </c>
      <c r="B14" s="284"/>
      <c r="C14" s="284"/>
      <c r="D14" s="284"/>
      <c r="E14" s="284"/>
      <c r="F14" s="285"/>
      <c r="G14" s="2"/>
      <c r="H14" s="2"/>
      <c r="I14" s="2"/>
      <c r="J14" s="2"/>
      <c r="K14" s="2"/>
      <c r="L14" s="2"/>
      <c r="M14" s="2"/>
      <c r="N14" s="2"/>
      <c r="O14" s="2"/>
      <c r="P14" s="2"/>
      <c r="Q14" s="2"/>
      <c r="R14" s="2"/>
      <c r="S14" s="2"/>
      <c r="T14" s="2"/>
      <c r="U14" s="2"/>
      <c r="V14" s="2"/>
      <c r="W14" s="2"/>
      <c r="X14" s="2"/>
      <c r="Y14" s="2"/>
    </row>
    <row r="15" spans="1:25" ht="284.25" customHeight="1" x14ac:dyDescent="0.3">
      <c r="A15" s="286" t="s">
        <v>13</v>
      </c>
      <c r="B15" s="287"/>
      <c r="C15" s="287"/>
      <c r="D15" s="287"/>
      <c r="E15" s="287"/>
      <c r="F15" s="288"/>
      <c r="G15" s="2"/>
      <c r="H15" s="2"/>
      <c r="I15" s="2"/>
      <c r="J15" s="2"/>
      <c r="K15" s="2"/>
      <c r="L15" s="2"/>
      <c r="M15" s="2"/>
      <c r="N15" s="2"/>
      <c r="O15" s="2"/>
      <c r="P15" s="2"/>
      <c r="Q15" s="2"/>
      <c r="R15" s="2"/>
      <c r="S15" s="2"/>
      <c r="T15" s="2"/>
      <c r="U15" s="2"/>
      <c r="V15" s="2"/>
      <c r="W15" s="2"/>
      <c r="X15" s="2"/>
      <c r="Y15" s="2"/>
    </row>
    <row r="16" spans="1:25"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row>
    <row r="17" spans="1:25" ht="23.25" customHeight="1" x14ac:dyDescent="0.3">
      <c r="A17" s="317" t="s">
        <v>14</v>
      </c>
      <c r="B17" s="284"/>
      <c r="C17" s="284"/>
      <c r="D17" s="284"/>
      <c r="E17" s="284"/>
      <c r="F17" s="285"/>
      <c r="G17" s="2"/>
      <c r="H17" s="2"/>
      <c r="I17" s="2"/>
      <c r="J17" s="2"/>
      <c r="K17" s="2"/>
      <c r="L17" s="2"/>
      <c r="M17" s="2"/>
      <c r="N17" s="2"/>
      <c r="O17" s="2"/>
      <c r="P17" s="2"/>
      <c r="Q17" s="2"/>
      <c r="R17" s="2"/>
      <c r="S17" s="2"/>
      <c r="T17" s="2"/>
      <c r="U17" s="2"/>
      <c r="V17" s="2"/>
      <c r="W17" s="2"/>
      <c r="X17" s="2"/>
      <c r="Y17" s="2"/>
    </row>
    <row r="18" spans="1:25" ht="81.75" customHeight="1" x14ac:dyDescent="0.3">
      <c r="A18" s="318" t="s">
        <v>15</v>
      </c>
      <c r="B18" s="312"/>
      <c r="C18" s="312"/>
      <c r="D18" s="312"/>
      <c r="E18" s="312"/>
      <c r="F18" s="313"/>
      <c r="G18" s="2"/>
      <c r="H18" s="2"/>
      <c r="I18" s="2"/>
      <c r="J18" s="2"/>
      <c r="K18" s="2"/>
      <c r="L18" s="2"/>
      <c r="M18" s="2"/>
      <c r="N18" s="2"/>
      <c r="O18" s="2"/>
      <c r="P18" s="2"/>
      <c r="Q18" s="2"/>
      <c r="R18" s="2"/>
      <c r="S18" s="2"/>
      <c r="T18" s="2"/>
      <c r="U18" s="2"/>
      <c r="V18" s="2"/>
      <c r="W18" s="2"/>
      <c r="X18" s="2"/>
      <c r="Y18" s="2"/>
    </row>
    <row r="19" spans="1:25" ht="71.25" customHeight="1" x14ac:dyDescent="0.3">
      <c r="A19" s="294"/>
      <c r="B19" s="295"/>
      <c r="C19" s="295"/>
      <c r="D19" s="295"/>
      <c r="E19" s="295"/>
      <c r="F19" s="296"/>
      <c r="G19" s="2"/>
      <c r="H19" s="2"/>
      <c r="I19" s="2"/>
      <c r="J19" s="2"/>
      <c r="K19" s="2"/>
      <c r="L19" s="2"/>
      <c r="M19" s="2"/>
      <c r="N19" s="2"/>
      <c r="O19" s="2"/>
      <c r="P19" s="2"/>
      <c r="Q19" s="2"/>
      <c r="R19" s="2"/>
      <c r="S19" s="2"/>
      <c r="T19" s="2"/>
      <c r="U19" s="2"/>
      <c r="V19" s="2"/>
      <c r="W19" s="2"/>
      <c r="X19" s="2"/>
      <c r="Y19" s="2"/>
    </row>
    <row r="20" spans="1:25"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row>
    <row r="21" spans="1:25" ht="27" customHeight="1" x14ac:dyDescent="0.3">
      <c r="A21" s="302" t="s">
        <v>16</v>
      </c>
      <c r="B21" s="303"/>
      <c r="C21" s="303"/>
      <c r="D21" s="303"/>
      <c r="E21" s="303"/>
      <c r="F21" s="304"/>
      <c r="G21" s="2"/>
      <c r="H21" s="2"/>
      <c r="I21" s="2"/>
      <c r="J21" s="2"/>
      <c r="K21" s="2"/>
      <c r="L21" s="2"/>
      <c r="M21" s="2"/>
      <c r="N21" s="2"/>
      <c r="O21" s="2"/>
      <c r="P21" s="2"/>
      <c r="Q21" s="2"/>
      <c r="R21" s="2"/>
      <c r="S21" s="2"/>
      <c r="T21" s="2"/>
      <c r="U21" s="2"/>
      <c r="V21" s="2"/>
      <c r="W21" s="2"/>
      <c r="X21" s="2"/>
      <c r="Y21" s="2"/>
    </row>
    <row r="22" spans="1:25" ht="363" customHeight="1" x14ac:dyDescent="0.3">
      <c r="A22" s="305" t="s">
        <v>17</v>
      </c>
      <c r="B22" s="306"/>
      <c r="C22" s="306"/>
      <c r="D22" s="306"/>
      <c r="E22" s="306"/>
      <c r="F22" s="307"/>
      <c r="G22" s="2"/>
      <c r="H22" s="2"/>
      <c r="I22" s="2"/>
      <c r="J22" s="2"/>
      <c r="K22" s="2"/>
      <c r="L22" s="2"/>
      <c r="M22" s="2"/>
      <c r="N22" s="2"/>
      <c r="O22" s="2"/>
      <c r="P22" s="2"/>
      <c r="Q22" s="2"/>
      <c r="R22" s="2"/>
      <c r="S22" s="2"/>
      <c r="T22" s="2"/>
      <c r="U22" s="2"/>
      <c r="V22" s="2"/>
      <c r="W22" s="2"/>
      <c r="X22" s="2"/>
      <c r="Y22" s="2"/>
    </row>
    <row r="23" spans="1:25"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row>
    <row r="24" spans="1:25" ht="28.5" customHeight="1" x14ac:dyDescent="0.3">
      <c r="A24" s="308" t="s">
        <v>18</v>
      </c>
      <c r="B24" s="309"/>
      <c r="C24" s="309"/>
      <c r="D24" s="309"/>
      <c r="E24" s="309"/>
      <c r="F24" s="310"/>
      <c r="G24" s="2"/>
      <c r="H24" s="2"/>
      <c r="I24" s="2"/>
      <c r="J24" s="2"/>
      <c r="K24" s="2"/>
      <c r="L24" s="2"/>
      <c r="M24" s="2"/>
      <c r="N24" s="2"/>
      <c r="O24" s="2"/>
      <c r="P24" s="2"/>
      <c r="Q24" s="2"/>
      <c r="R24" s="2"/>
      <c r="S24" s="2"/>
      <c r="T24" s="2"/>
      <c r="U24" s="2"/>
      <c r="V24" s="2"/>
      <c r="W24" s="2"/>
      <c r="X24" s="2"/>
      <c r="Y24" s="2"/>
    </row>
    <row r="25" spans="1:25" ht="375" customHeight="1" x14ac:dyDescent="0.3">
      <c r="A25" s="311" t="s">
        <v>19</v>
      </c>
      <c r="B25" s="312"/>
      <c r="C25" s="312"/>
      <c r="D25" s="312"/>
      <c r="E25" s="312"/>
      <c r="F25" s="313"/>
      <c r="G25" s="2"/>
      <c r="H25" s="2"/>
      <c r="I25" s="2"/>
      <c r="J25" s="2"/>
      <c r="K25" s="2"/>
      <c r="L25" s="2"/>
      <c r="M25" s="2"/>
      <c r="N25" s="2"/>
      <c r="O25" s="2"/>
      <c r="P25" s="2"/>
      <c r="Q25" s="2"/>
      <c r="R25" s="2"/>
      <c r="S25" s="2"/>
      <c r="T25" s="2"/>
      <c r="U25" s="2"/>
      <c r="V25" s="2"/>
      <c r="W25" s="2"/>
      <c r="X25" s="2"/>
      <c r="Y25" s="2"/>
    </row>
    <row r="26" spans="1:25" ht="27" customHeight="1" x14ac:dyDescent="0.3">
      <c r="A26" s="294"/>
      <c r="B26" s="295"/>
      <c r="C26" s="295"/>
      <c r="D26" s="295"/>
      <c r="E26" s="295"/>
      <c r="F26" s="296"/>
      <c r="G26" s="2"/>
      <c r="H26" s="2"/>
      <c r="I26" s="2"/>
      <c r="J26" s="2"/>
      <c r="K26" s="2"/>
      <c r="L26" s="2"/>
      <c r="M26" s="2"/>
      <c r="N26" s="2"/>
      <c r="O26" s="2"/>
      <c r="P26" s="2"/>
      <c r="Q26" s="2"/>
      <c r="R26" s="2"/>
      <c r="S26" s="2"/>
      <c r="T26" s="2"/>
      <c r="U26" s="2"/>
      <c r="V26" s="2"/>
      <c r="W26" s="2"/>
      <c r="X26" s="2"/>
      <c r="Y26" s="2"/>
    </row>
    <row r="27" spans="1:25"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row>
    <row r="28" spans="1:25" ht="27" customHeight="1" x14ac:dyDescent="0.3">
      <c r="A28" s="314" t="s">
        <v>20</v>
      </c>
      <c r="B28" s="284"/>
      <c r="C28" s="284"/>
      <c r="D28" s="284"/>
      <c r="E28" s="284"/>
      <c r="F28" s="285"/>
      <c r="G28" s="2"/>
      <c r="H28" s="2"/>
      <c r="I28" s="2"/>
      <c r="J28" s="2"/>
      <c r="K28" s="2"/>
      <c r="L28" s="2"/>
      <c r="M28" s="2"/>
      <c r="N28" s="2"/>
      <c r="O28" s="2"/>
      <c r="P28" s="2"/>
      <c r="Q28" s="2"/>
      <c r="R28" s="2"/>
      <c r="S28" s="2"/>
      <c r="T28" s="2"/>
      <c r="U28" s="2"/>
      <c r="V28" s="2"/>
      <c r="W28" s="2"/>
      <c r="X28" s="2"/>
      <c r="Y28" s="2"/>
    </row>
    <row r="29" spans="1:25" ht="210.75" customHeight="1" x14ac:dyDescent="0.3">
      <c r="A29" s="286" t="s">
        <v>21</v>
      </c>
      <c r="B29" s="287"/>
      <c r="C29" s="287"/>
      <c r="D29" s="287"/>
      <c r="E29" s="287"/>
      <c r="F29" s="288"/>
      <c r="G29" s="2"/>
      <c r="H29" s="2"/>
      <c r="I29" s="2"/>
      <c r="J29" s="2"/>
      <c r="K29" s="2"/>
      <c r="L29" s="2"/>
      <c r="M29" s="2"/>
      <c r="N29" s="2"/>
      <c r="O29" s="2"/>
      <c r="P29" s="2"/>
      <c r="Q29" s="2"/>
      <c r="R29" s="2"/>
      <c r="S29" s="2"/>
      <c r="T29" s="2"/>
      <c r="U29" s="2"/>
      <c r="V29" s="2"/>
      <c r="W29" s="2"/>
      <c r="X29" s="2"/>
      <c r="Y29" s="2"/>
    </row>
    <row r="30" spans="1:25"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row>
    <row r="31" spans="1:25" ht="30.75" customHeight="1" x14ac:dyDescent="0.3">
      <c r="A31" s="300" t="s">
        <v>22</v>
      </c>
      <c r="B31" s="284"/>
      <c r="C31" s="284"/>
      <c r="D31" s="284"/>
      <c r="E31" s="284"/>
      <c r="F31" s="285"/>
      <c r="G31" s="2"/>
      <c r="H31" s="2"/>
      <c r="I31" s="2"/>
      <c r="J31" s="2"/>
      <c r="K31" s="2"/>
      <c r="L31" s="2"/>
      <c r="M31" s="2"/>
      <c r="N31" s="2"/>
      <c r="O31" s="2"/>
      <c r="P31" s="2"/>
      <c r="Q31" s="2"/>
      <c r="R31" s="2"/>
      <c r="S31" s="2"/>
      <c r="T31" s="2"/>
      <c r="U31" s="2"/>
      <c r="V31" s="2"/>
      <c r="W31" s="2"/>
      <c r="X31" s="2"/>
      <c r="Y31" s="2"/>
    </row>
    <row r="32" spans="1:25" ht="138" customHeight="1" x14ac:dyDescent="0.3">
      <c r="A32" s="301" t="s">
        <v>23</v>
      </c>
      <c r="B32" s="287"/>
      <c r="C32" s="287"/>
      <c r="D32" s="287"/>
      <c r="E32" s="287"/>
      <c r="F32" s="288"/>
      <c r="G32" s="2"/>
      <c r="H32" s="2"/>
      <c r="I32" s="2"/>
      <c r="J32" s="2"/>
      <c r="K32" s="2"/>
      <c r="L32" s="2"/>
      <c r="M32" s="2"/>
      <c r="N32" s="2"/>
      <c r="O32" s="2"/>
      <c r="P32" s="2"/>
      <c r="Q32" s="2"/>
      <c r="R32" s="2"/>
      <c r="S32" s="2"/>
      <c r="T32" s="2"/>
      <c r="U32" s="2"/>
      <c r="V32" s="2"/>
      <c r="W32" s="2"/>
      <c r="X32" s="2"/>
      <c r="Y32" s="2"/>
    </row>
    <row r="33" spans="1:25"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row>
    <row r="34" spans="1:25" ht="28.5" customHeight="1" x14ac:dyDescent="0.3">
      <c r="A34" s="283" t="s">
        <v>24</v>
      </c>
      <c r="B34" s="284"/>
      <c r="C34" s="284"/>
      <c r="D34" s="284"/>
      <c r="E34" s="284"/>
      <c r="F34" s="285"/>
      <c r="G34" s="2"/>
      <c r="H34" s="2"/>
      <c r="I34" s="2"/>
      <c r="J34" s="2"/>
      <c r="K34" s="2"/>
      <c r="L34" s="2"/>
      <c r="M34" s="2"/>
      <c r="N34" s="2"/>
      <c r="O34" s="2"/>
      <c r="P34" s="2"/>
      <c r="Q34" s="2"/>
      <c r="R34" s="2"/>
      <c r="S34" s="2"/>
      <c r="T34" s="2"/>
      <c r="U34" s="2"/>
      <c r="V34" s="2"/>
      <c r="W34" s="2"/>
      <c r="X34" s="2"/>
      <c r="Y34" s="2"/>
    </row>
    <row r="35" spans="1:25" ht="219" customHeight="1" x14ac:dyDescent="0.3">
      <c r="A35" s="286" t="s">
        <v>25</v>
      </c>
      <c r="B35" s="287"/>
      <c r="C35" s="287"/>
      <c r="D35" s="287"/>
      <c r="E35" s="287"/>
      <c r="F35" s="288"/>
      <c r="G35" s="2"/>
      <c r="H35" s="2"/>
      <c r="I35" s="2"/>
      <c r="J35" s="2"/>
      <c r="K35" s="2"/>
      <c r="L35" s="2"/>
      <c r="M35" s="2"/>
      <c r="N35" s="2"/>
      <c r="O35" s="2"/>
      <c r="P35" s="2"/>
      <c r="Q35" s="2"/>
      <c r="R35" s="2"/>
      <c r="S35" s="2"/>
      <c r="T35" s="2"/>
      <c r="U35" s="2"/>
      <c r="V35" s="2"/>
      <c r="W35" s="2"/>
      <c r="X35" s="2"/>
      <c r="Y35" s="2"/>
    </row>
    <row r="36" spans="1:25"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row>
    <row r="37" spans="1:25" ht="27.75" customHeight="1" x14ac:dyDescent="0.3">
      <c r="A37" s="283" t="s">
        <v>26</v>
      </c>
      <c r="B37" s="284"/>
      <c r="C37" s="284"/>
      <c r="D37" s="284"/>
      <c r="E37" s="284"/>
      <c r="F37" s="285"/>
      <c r="G37" s="2"/>
      <c r="H37" s="2"/>
      <c r="I37" s="2"/>
      <c r="J37" s="2"/>
      <c r="K37" s="2"/>
      <c r="L37" s="2"/>
      <c r="M37" s="2"/>
      <c r="N37" s="2"/>
      <c r="O37" s="2"/>
      <c r="P37" s="2"/>
      <c r="Q37" s="2"/>
      <c r="R37" s="2"/>
      <c r="S37" s="2"/>
      <c r="T37" s="2"/>
      <c r="U37" s="2"/>
      <c r="V37" s="2"/>
      <c r="W37" s="2"/>
      <c r="X37" s="2"/>
      <c r="Y37" s="2"/>
    </row>
    <row r="38" spans="1:25" ht="170.25" customHeight="1" x14ac:dyDescent="0.3">
      <c r="A38" s="286" t="s">
        <v>27</v>
      </c>
      <c r="B38" s="287"/>
      <c r="C38" s="287"/>
      <c r="D38" s="287"/>
      <c r="E38" s="287"/>
      <c r="F38" s="288"/>
      <c r="G38" s="2"/>
      <c r="H38" s="2"/>
      <c r="I38" s="2"/>
      <c r="J38" s="2"/>
      <c r="K38" s="2"/>
      <c r="L38" s="2"/>
      <c r="M38" s="2"/>
      <c r="N38" s="2"/>
      <c r="O38" s="2"/>
      <c r="P38" s="2"/>
      <c r="Q38" s="2"/>
      <c r="R38" s="2"/>
      <c r="S38" s="2"/>
      <c r="T38" s="2"/>
      <c r="U38" s="2"/>
      <c r="V38" s="2"/>
      <c r="W38" s="2"/>
      <c r="X38" s="2"/>
      <c r="Y38" s="2"/>
    </row>
    <row r="39" spans="1:25"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row>
    <row r="40" spans="1:25" ht="27.75" customHeight="1" x14ac:dyDescent="0.3">
      <c r="A40" s="289" t="s">
        <v>28</v>
      </c>
      <c r="B40" s="284"/>
      <c r="C40" s="284"/>
      <c r="D40" s="284"/>
      <c r="E40" s="284"/>
      <c r="F40" s="285"/>
      <c r="G40" s="2"/>
      <c r="H40" s="2"/>
      <c r="I40" s="2"/>
      <c r="J40" s="2"/>
      <c r="K40" s="2"/>
      <c r="L40" s="2"/>
      <c r="M40" s="2"/>
      <c r="N40" s="2"/>
      <c r="O40" s="2"/>
      <c r="P40" s="2"/>
      <c r="Q40" s="2"/>
      <c r="R40" s="2"/>
      <c r="S40" s="2"/>
      <c r="T40" s="2"/>
      <c r="U40" s="2"/>
      <c r="V40" s="2"/>
      <c r="W40" s="2"/>
      <c r="X40" s="2"/>
      <c r="Y40" s="2"/>
    </row>
    <row r="41" spans="1:25" ht="208.5" customHeight="1" x14ac:dyDescent="0.3">
      <c r="A41" s="286" t="s">
        <v>29</v>
      </c>
      <c r="B41" s="287"/>
      <c r="C41" s="287"/>
      <c r="D41" s="287"/>
      <c r="E41" s="287"/>
      <c r="F41" s="288"/>
      <c r="G41" s="2"/>
      <c r="H41" s="2"/>
      <c r="I41" s="2"/>
      <c r="J41" s="2"/>
      <c r="K41" s="2"/>
      <c r="L41" s="2"/>
      <c r="M41" s="2"/>
      <c r="N41" s="2"/>
      <c r="O41" s="2"/>
      <c r="P41" s="2"/>
      <c r="Q41" s="2"/>
      <c r="R41" s="2"/>
      <c r="S41" s="2"/>
      <c r="T41" s="2"/>
      <c r="U41" s="2"/>
      <c r="V41" s="2"/>
      <c r="W41" s="2"/>
      <c r="X41" s="2"/>
      <c r="Y41" s="2"/>
    </row>
    <row r="42" spans="1:25"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row>
    <row r="43" spans="1:25" ht="29.25" customHeight="1" x14ac:dyDescent="0.3">
      <c r="A43" s="297" t="s">
        <v>30</v>
      </c>
      <c r="B43" s="284"/>
      <c r="C43" s="284"/>
      <c r="D43" s="284"/>
      <c r="E43" s="284"/>
      <c r="F43" s="285"/>
      <c r="G43" s="2"/>
      <c r="H43" s="2"/>
      <c r="I43" s="2"/>
      <c r="J43" s="2"/>
      <c r="K43" s="2"/>
      <c r="L43" s="2"/>
      <c r="M43" s="2"/>
      <c r="N43" s="2"/>
      <c r="O43" s="2"/>
      <c r="P43" s="2"/>
      <c r="Q43" s="2"/>
      <c r="R43" s="2"/>
      <c r="S43" s="2"/>
      <c r="T43" s="2"/>
      <c r="U43" s="2"/>
      <c r="V43" s="2"/>
      <c r="W43" s="2"/>
      <c r="X43" s="2"/>
      <c r="Y43" s="2"/>
    </row>
    <row r="44" spans="1:25" ht="274.5" customHeight="1" x14ac:dyDescent="0.3">
      <c r="A44" s="286" t="s">
        <v>31</v>
      </c>
      <c r="B44" s="287"/>
      <c r="C44" s="287"/>
      <c r="D44" s="287"/>
      <c r="E44" s="287"/>
      <c r="F44" s="288"/>
      <c r="G44" s="2"/>
      <c r="H44" s="2"/>
      <c r="I44" s="2"/>
      <c r="J44" s="2"/>
      <c r="K44" s="2"/>
      <c r="L44" s="2"/>
      <c r="M44" s="2"/>
      <c r="N44" s="2"/>
      <c r="O44" s="2"/>
      <c r="P44" s="2"/>
      <c r="Q44" s="2"/>
      <c r="R44" s="2"/>
      <c r="S44" s="2"/>
      <c r="T44" s="2"/>
      <c r="U44" s="2"/>
      <c r="V44" s="2"/>
      <c r="W44" s="2"/>
      <c r="X44" s="2"/>
      <c r="Y44" s="2"/>
    </row>
    <row r="45" spans="1:25"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row>
    <row r="46" spans="1:25" ht="29.25" customHeight="1" x14ac:dyDescent="0.3">
      <c r="A46" s="297" t="s">
        <v>32</v>
      </c>
      <c r="B46" s="284"/>
      <c r="C46" s="284"/>
      <c r="D46" s="284"/>
      <c r="E46" s="284"/>
      <c r="F46" s="285"/>
      <c r="G46" s="2"/>
      <c r="H46" s="2"/>
      <c r="I46" s="2"/>
      <c r="J46" s="2"/>
      <c r="K46" s="2"/>
      <c r="L46" s="2"/>
      <c r="M46" s="2"/>
      <c r="N46" s="2"/>
      <c r="O46" s="2"/>
      <c r="P46" s="2"/>
      <c r="Q46" s="2"/>
      <c r="R46" s="2"/>
      <c r="S46" s="2"/>
      <c r="T46" s="2"/>
      <c r="U46" s="2"/>
      <c r="V46" s="2"/>
      <c r="W46" s="2"/>
      <c r="X46" s="2"/>
      <c r="Y46" s="2"/>
    </row>
    <row r="47" spans="1:25" ht="181.5" customHeight="1" x14ac:dyDescent="0.3">
      <c r="A47" s="298" t="s">
        <v>33</v>
      </c>
      <c r="B47" s="287"/>
      <c r="C47" s="287"/>
      <c r="D47" s="287"/>
      <c r="E47" s="287"/>
      <c r="F47" s="288"/>
      <c r="G47" s="9"/>
      <c r="H47" s="9"/>
      <c r="I47" s="9"/>
      <c r="J47" s="9"/>
      <c r="K47" s="9"/>
      <c r="L47" s="9"/>
      <c r="M47" s="9"/>
      <c r="N47" s="9"/>
      <c r="O47" s="9"/>
      <c r="P47" s="9"/>
      <c r="Q47" s="9"/>
      <c r="R47" s="9"/>
      <c r="S47" s="9"/>
      <c r="T47" s="9"/>
      <c r="U47" s="9"/>
      <c r="V47" s="9"/>
      <c r="W47" s="9"/>
      <c r="X47" s="9"/>
      <c r="Y47" s="9"/>
    </row>
    <row r="48" spans="1:25"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row>
    <row r="49" spans="1:25" ht="19.5" customHeight="1" x14ac:dyDescent="0.3">
      <c r="A49" s="299" t="s">
        <v>34</v>
      </c>
      <c r="B49" s="284"/>
      <c r="C49" s="284"/>
      <c r="D49" s="284"/>
      <c r="E49" s="284"/>
      <c r="F49" s="285"/>
      <c r="G49" s="2"/>
      <c r="H49" s="2"/>
      <c r="I49" s="2"/>
      <c r="J49" s="2"/>
      <c r="K49" s="2"/>
      <c r="L49" s="2"/>
      <c r="M49" s="2"/>
      <c r="N49" s="2"/>
      <c r="O49" s="2"/>
      <c r="P49" s="2"/>
      <c r="Q49" s="2"/>
      <c r="R49" s="2"/>
      <c r="S49" s="2"/>
      <c r="T49" s="2"/>
      <c r="U49" s="2"/>
      <c r="V49" s="2"/>
      <c r="W49" s="2"/>
      <c r="X49" s="2"/>
      <c r="Y49" s="2"/>
    </row>
    <row r="50" spans="1:25" ht="363" customHeight="1" x14ac:dyDescent="0.3">
      <c r="A50" s="298" t="s">
        <v>35</v>
      </c>
      <c r="B50" s="287"/>
      <c r="C50" s="287"/>
      <c r="D50" s="287"/>
      <c r="E50" s="287"/>
      <c r="F50" s="288"/>
      <c r="G50" s="2"/>
      <c r="H50" s="2"/>
      <c r="I50" s="2"/>
      <c r="J50" s="2"/>
      <c r="K50" s="2"/>
      <c r="L50" s="2"/>
      <c r="M50" s="2"/>
      <c r="N50" s="2"/>
      <c r="O50" s="2"/>
      <c r="P50" s="2"/>
      <c r="Q50" s="2"/>
      <c r="R50" s="2"/>
      <c r="S50" s="2"/>
      <c r="T50" s="2"/>
      <c r="U50" s="2"/>
      <c r="V50" s="2"/>
      <c r="W50" s="2"/>
      <c r="X50" s="2"/>
      <c r="Y50" s="2"/>
    </row>
    <row r="51" spans="1:25"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row>
    <row r="52" spans="1:25" ht="27.75" customHeight="1" x14ac:dyDescent="0.3">
      <c r="A52" s="290" t="s">
        <v>36</v>
      </c>
      <c r="B52" s="284"/>
      <c r="C52" s="284"/>
      <c r="D52" s="284"/>
      <c r="E52" s="284"/>
      <c r="F52" s="285"/>
      <c r="G52" s="2"/>
      <c r="H52" s="2"/>
      <c r="I52" s="2"/>
      <c r="J52" s="2"/>
      <c r="K52" s="2"/>
      <c r="L52" s="2"/>
      <c r="M52" s="2"/>
      <c r="N52" s="2"/>
      <c r="O52" s="2"/>
      <c r="P52" s="2"/>
      <c r="Q52" s="2"/>
      <c r="R52" s="2"/>
      <c r="S52" s="2"/>
      <c r="T52" s="2"/>
      <c r="U52" s="2"/>
      <c r="V52" s="2"/>
      <c r="W52" s="2"/>
      <c r="X52" s="2"/>
      <c r="Y52" s="2"/>
    </row>
    <row r="53" spans="1:25" ht="409.5" customHeight="1" x14ac:dyDescent="0.3">
      <c r="A53" s="291" t="s">
        <v>37</v>
      </c>
      <c r="B53" s="292"/>
      <c r="C53" s="292"/>
      <c r="D53" s="292"/>
      <c r="E53" s="292"/>
      <c r="F53" s="293"/>
      <c r="G53" s="2"/>
      <c r="H53" s="2"/>
      <c r="I53" s="2"/>
      <c r="J53" s="2"/>
      <c r="K53" s="2"/>
      <c r="L53" s="2"/>
      <c r="M53" s="2"/>
      <c r="N53" s="2"/>
      <c r="O53" s="2"/>
      <c r="P53" s="2"/>
      <c r="Q53" s="2"/>
      <c r="R53" s="2"/>
      <c r="S53" s="2"/>
      <c r="T53" s="2"/>
      <c r="U53" s="2"/>
      <c r="V53" s="2"/>
      <c r="W53" s="2"/>
      <c r="X53" s="2"/>
      <c r="Y53" s="2"/>
    </row>
    <row r="54" spans="1:25" ht="77.25" customHeight="1" x14ac:dyDescent="0.3">
      <c r="A54" s="294"/>
      <c r="B54" s="295"/>
      <c r="C54" s="295"/>
      <c r="D54" s="295"/>
      <c r="E54" s="295"/>
      <c r="F54" s="296"/>
      <c r="G54" s="2"/>
      <c r="H54" s="2"/>
      <c r="I54" s="2"/>
      <c r="J54" s="2"/>
      <c r="K54" s="2"/>
      <c r="L54" s="2"/>
      <c r="M54" s="2"/>
      <c r="N54" s="2"/>
      <c r="O54" s="2"/>
      <c r="P54" s="2"/>
      <c r="Q54" s="2"/>
      <c r="R54" s="2"/>
      <c r="S54" s="2"/>
      <c r="T54" s="2"/>
      <c r="U54" s="2"/>
      <c r="V54" s="2"/>
      <c r="W54" s="2"/>
      <c r="X54" s="2"/>
      <c r="Y54" s="2"/>
    </row>
    <row r="55" spans="1:25"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5.75" customHeight="1" x14ac:dyDescent="0.3"/>
    <row r="255" spans="1:25" ht="15.75" customHeight="1" x14ac:dyDescent="0.3"/>
    <row r="256" spans="1:25"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39.44140625" customWidth="1"/>
    <col min="3" max="3" width="29" customWidth="1"/>
    <col min="4" max="4" width="38" customWidth="1"/>
    <col min="5" max="5" width="32.6640625" customWidth="1"/>
    <col min="6" max="9" width="10.44140625" customWidth="1"/>
    <col min="10" max="10" width="16.6640625" customWidth="1"/>
    <col min="11" max="26" width="11.44140625" customWidth="1"/>
  </cols>
  <sheetData>
    <row r="1" spans="1:26" ht="28.5" customHeight="1" x14ac:dyDescent="0.3">
      <c r="A1" s="401"/>
      <c r="B1" s="441" t="str">
        <f>CONTEXTO!B1</f>
        <v>PROCESO:  GESTION DOCUMENTAL</v>
      </c>
      <c r="C1" s="284"/>
      <c r="D1" s="284"/>
      <c r="E1" s="382"/>
      <c r="F1" s="334" t="s">
        <v>1</v>
      </c>
      <c r="G1" s="284"/>
      <c r="H1" s="284"/>
      <c r="I1" s="382"/>
      <c r="J1" s="442"/>
      <c r="K1" s="2"/>
      <c r="L1" s="2"/>
      <c r="M1" s="2"/>
      <c r="N1" s="2"/>
      <c r="O1" s="2"/>
      <c r="P1" s="2"/>
      <c r="Q1" s="2"/>
      <c r="R1" s="2"/>
      <c r="S1" s="2"/>
      <c r="T1" s="2"/>
      <c r="U1" s="2"/>
      <c r="V1" s="2"/>
      <c r="W1" s="2"/>
      <c r="X1" s="2"/>
      <c r="Y1" s="2"/>
      <c r="Z1" s="2"/>
    </row>
    <row r="2" spans="1:26" ht="14.25" customHeight="1" x14ac:dyDescent="0.3">
      <c r="A2" s="323"/>
      <c r="B2" s="361" t="s">
        <v>252</v>
      </c>
      <c r="C2" s="292"/>
      <c r="D2" s="292"/>
      <c r="E2" s="362"/>
      <c r="F2" s="367" t="s">
        <v>2</v>
      </c>
      <c r="G2" s="345"/>
      <c r="H2" s="345"/>
      <c r="I2" s="371"/>
      <c r="J2" s="332"/>
      <c r="K2" s="2"/>
      <c r="L2" s="2"/>
      <c r="M2" s="2"/>
      <c r="N2" s="2"/>
      <c r="O2" s="2"/>
      <c r="P2" s="2"/>
      <c r="Q2" s="2"/>
      <c r="R2" s="2"/>
      <c r="S2" s="2"/>
      <c r="T2" s="2"/>
      <c r="U2" s="2"/>
      <c r="V2" s="2"/>
      <c r="W2" s="2"/>
      <c r="X2" s="2"/>
      <c r="Y2" s="2"/>
      <c r="Z2" s="2"/>
    </row>
    <row r="3" spans="1:26" ht="15" customHeight="1" x14ac:dyDescent="0.3">
      <c r="A3" s="323"/>
      <c r="B3" s="327"/>
      <c r="C3" s="316"/>
      <c r="D3" s="316"/>
      <c r="E3" s="328"/>
      <c r="F3" s="367" t="s">
        <v>3</v>
      </c>
      <c r="G3" s="345"/>
      <c r="H3" s="345"/>
      <c r="I3" s="371"/>
      <c r="J3" s="332"/>
      <c r="K3" s="2"/>
      <c r="L3" s="2"/>
      <c r="M3" s="2"/>
      <c r="N3" s="2"/>
      <c r="O3" s="2"/>
      <c r="P3" s="2"/>
      <c r="Q3" s="2"/>
      <c r="R3" s="2"/>
      <c r="S3" s="2"/>
      <c r="T3" s="2"/>
      <c r="U3" s="2"/>
      <c r="V3" s="2"/>
      <c r="W3" s="2"/>
      <c r="X3" s="2"/>
      <c r="Y3" s="2"/>
      <c r="Z3" s="2"/>
    </row>
    <row r="4" spans="1:26" ht="14.25" customHeight="1" x14ac:dyDescent="0.3">
      <c r="A4" s="341"/>
      <c r="B4" s="356"/>
      <c r="C4" s="349"/>
      <c r="D4" s="349"/>
      <c r="E4" s="357"/>
      <c r="F4" s="367" t="s">
        <v>253</v>
      </c>
      <c r="G4" s="345"/>
      <c r="H4" s="345"/>
      <c r="I4" s="371"/>
      <c r="J4" s="333"/>
      <c r="K4" s="2"/>
      <c r="L4" s="2"/>
      <c r="M4" s="2"/>
      <c r="N4" s="2"/>
      <c r="O4" s="2"/>
      <c r="P4" s="2"/>
      <c r="Q4" s="2"/>
      <c r="R4" s="2"/>
      <c r="S4" s="2"/>
      <c r="T4" s="2"/>
      <c r="U4" s="2"/>
      <c r="V4" s="2"/>
      <c r="W4" s="2"/>
      <c r="X4" s="2"/>
      <c r="Y4" s="2"/>
      <c r="Z4" s="2"/>
    </row>
    <row r="5" spans="1:26" ht="14.25" customHeight="1" x14ac:dyDescent="0.3">
      <c r="A5" s="432"/>
      <c r="B5" s="316"/>
      <c r="C5" s="316"/>
      <c r="D5" s="316"/>
      <c r="E5" s="316"/>
      <c r="F5" s="316"/>
      <c r="G5" s="316"/>
      <c r="H5" s="316"/>
      <c r="I5" s="316"/>
      <c r="J5" s="433"/>
      <c r="K5" s="2"/>
      <c r="L5" s="2"/>
      <c r="M5" s="2"/>
      <c r="N5" s="2"/>
      <c r="O5" s="2"/>
      <c r="P5" s="2"/>
      <c r="Q5" s="2"/>
      <c r="R5" s="2"/>
      <c r="S5" s="2"/>
      <c r="T5" s="2"/>
      <c r="U5" s="2"/>
      <c r="V5" s="2"/>
      <c r="W5" s="2"/>
      <c r="X5" s="2"/>
      <c r="Y5" s="2"/>
      <c r="Z5" s="2"/>
    </row>
    <row r="6" spans="1:26" ht="39.75" customHeight="1" x14ac:dyDescent="0.3">
      <c r="A6" s="434" t="str">
        <f>CONTEXTO!A8</f>
        <v>PROCESO: GESTIÓN DOCUMENTAL</v>
      </c>
      <c r="B6" s="345"/>
      <c r="C6" s="345"/>
      <c r="D6" s="345"/>
      <c r="E6" s="345"/>
      <c r="F6" s="345"/>
      <c r="G6" s="345"/>
      <c r="H6" s="345"/>
      <c r="I6" s="345"/>
      <c r="J6" s="346"/>
      <c r="K6" s="2"/>
      <c r="L6" s="2"/>
      <c r="M6" s="2"/>
      <c r="N6" s="2"/>
      <c r="O6" s="2"/>
      <c r="P6" s="2"/>
      <c r="Q6" s="2"/>
      <c r="R6" s="2"/>
      <c r="S6" s="2"/>
      <c r="T6" s="2"/>
      <c r="U6" s="2"/>
      <c r="V6" s="2"/>
      <c r="W6" s="2"/>
      <c r="X6" s="2"/>
      <c r="Y6" s="2"/>
      <c r="Z6" s="2"/>
    </row>
    <row r="7" spans="1:26" ht="63" customHeight="1" x14ac:dyDescent="0.3">
      <c r="A7" s="435"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337"/>
      <c r="C7" s="337"/>
      <c r="D7" s="337"/>
      <c r="E7" s="337"/>
      <c r="F7" s="337"/>
      <c r="G7" s="337"/>
      <c r="H7" s="337"/>
      <c r="I7" s="337"/>
      <c r="J7" s="436"/>
      <c r="K7" s="130"/>
      <c r="L7" s="130"/>
      <c r="M7" s="130"/>
      <c r="N7" s="130"/>
      <c r="O7" s="130"/>
      <c r="P7" s="130"/>
      <c r="Q7" s="130"/>
      <c r="R7" s="130"/>
      <c r="S7" s="130"/>
      <c r="T7" s="130"/>
      <c r="U7" s="130"/>
      <c r="V7" s="130"/>
      <c r="W7" s="130"/>
      <c r="X7" s="130"/>
      <c r="Y7" s="130"/>
      <c r="Z7" s="130"/>
    </row>
    <row r="8" spans="1:26" ht="25.5" customHeight="1" x14ac:dyDescent="0.3">
      <c r="A8" s="437"/>
      <c r="B8" s="345"/>
      <c r="C8" s="345"/>
      <c r="D8" s="345"/>
      <c r="E8" s="345"/>
      <c r="F8" s="345"/>
      <c r="G8" s="345"/>
      <c r="H8" s="345"/>
      <c r="I8" s="345"/>
      <c r="J8" s="371"/>
      <c r="K8" s="130"/>
      <c r="L8" s="130"/>
      <c r="M8" s="130"/>
      <c r="N8" s="130"/>
      <c r="O8" s="130"/>
      <c r="P8" s="130"/>
      <c r="Q8" s="130"/>
      <c r="R8" s="130"/>
      <c r="S8" s="130"/>
      <c r="T8" s="130"/>
      <c r="U8" s="130"/>
      <c r="V8" s="130"/>
      <c r="W8" s="130"/>
      <c r="X8" s="130"/>
      <c r="Y8" s="130"/>
      <c r="Z8" s="130"/>
    </row>
    <row r="9" spans="1:26" ht="69" customHeight="1" x14ac:dyDescent="0.3">
      <c r="A9" s="131" t="s">
        <v>254</v>
      </c>
      <c r="B9" s="132" t="s">
        <v>255</v>
      </c>
      <c r="C9" s="133" t="s">
        <v>256</v>
      </c>
      <c r="D9" s="134" t="s">
        <v>257</v>
      </c>
      <c r="E9" s="135" t="s">
        <v>258</v>
      </c>
      <c r="F9" s="136" t="s">
        <v>259</v>
      </c>
      <c r="G9" s="136" t="s">
        <v>260</v>
      </c>
      <c r="H9" s="136" t="s">
        <v>261</v>
      </c>
      <c r="I9" s="136" t="s">
        <v>262</v>
      </c>
      <c r="J9" s="137" t="s">
        <v>263</v>
      </c>
      <c r="K9" s="130"/>
      <c r="L9" s="130"/>
      <c r="M9" s="130"/>
      <c r="N9" s="130"/>
      <c r="O9" s="130"/>
      <c r="P9" s="130"/>
      <c r="Q9" s="130"/>
      <c r="R9" s="130"/>
      <c r="S9" s="130"/>
      <c r="T9" s="130"/>
      <c r="U9" s="130"/>
      <c r="V9" s="130"/>
      <c r="W9" s="130"/>
      <c r="X9" s="130"/>
      <c r="Y9" s="130"/>
      <c r="Z9" s="130"/>
    </row>
    <row r="10" spans="1:26" ht="64.5" customHeight="1" x14ac:dyDescent="0.3">
      <c r="A10" s="430" t="s">
        <v>264</v>
      </c>
      <c r="B10" s="112" t="str">
        <f>DOFA!G11</f>
        <v>Baja competencia del personal contratado e idoneidad frente al manejo del proceso de Gestión Documental en las Unidades Administrativas</v>
      </c>
      <c r="C10" s="63" t="s">
        <v>265</v>
      </c>
      <c r="D10" s="138" t="s">
        <v>266</v>
      </c>
      <c r="E10" s="430" t="s">
        <v>267</v>
      </c>
      <c r="F10" s="439" t="s">
        <v>188</v>
      </c>
      <c r="G10" s="439" t="s">
        <v>188</v>
      </c>
      <c r="H10" s="439" t="s">
        <v>188</v>
      </c>
      <c r="I10" s="439" t="s">
        <v>188</v>
      </c>
      <c r="J10" s="438" t="str">
        <f>IF(F10="NA","GESTION",IF(G10="NA","GESTION",IF(H10="NA","GESTION",IF(I10="NA","GESTION",IF(F10&lt;&gt;"X"," ",IF(G10&lt;&gt;"X"," ",IF(H10&lt;&gt;"X"," ",IF(I10&lt;&gt;"X"," ","CORRUPCION"))))))))</f>
        <v>CORRUPCION</v>
      </c>
      <c r="K10" s="130"/>
      <c r="L10" s="130"/>
      <c r="M10" s="130"/>
      <c r="N10" s="130"/>
      <c r="O10" s="130"/>
      <c r="P10" s="130"/>
      <c r="Q10" s="130"/>
      <c r="R10" s="130"/>
      <c r="S10" s="130"/>
      <c r="T10" s="130"/>
      <c r="U10" s="130"/>
      <c r="V10" s="130"/>
      <c r="W10" s="130"/>
      <c r="X10" s="130"/>
      <c r="Y10" s="130"/>
      <c r="Z10" s="130"/>
    </row>
    <row r="11" spans="1:26" ht="80.25" customHeight="1" x14ac:dyDescent="0.3">
      <c r="A11" s="379"/>
      <c r="B11" s="112" t="str">
        <f>DOFA!G22</f>
        <v>Falta de aplicación de manuales, procedimientos y formatos en los archivos de gestión establecidos en el proceso de gestión documental por parte de las unidades administrativas</v>
      </c>
      <c r="C11" s="63" t="s">
        <v>265</v>
      </c>
      <c r="D11" s="139" t="s">
        <v>268</v>
      </c>
      <c r="E11" s="379"/>
      <c r="F11" s="379"/>
      <c r="G11" s="379"/>
      <c r="H11" s="379"/>
      <c r="I11" s="379"/>
      <c r="J11" s="379"/>
      <c r="K11" s="130"/>
      <c r="L11" s="130"/>
      <c r="M11" s="130"/>
      <c r="N11" s="130"/>
      <c r="O11" s="130"/>
      <c r="P11" s="130"/>
      <c r="Q11" s="130"/>
      <c r="R11" s="130"/>
      <c r="S11" s="130"/>
      <c r="T11" s="130"/>
      <c r="U11" s="130"/>
      <c r="V11" s="130"/>
      <c r="W11" s="130"/>
      <c r="X11" s="130"/>
      <c r="Y11" s="130"/>
      <c r="Z11" s="130"/>
    </row>
    <row r="12" spans="1:26" ht="64.5" customHeight="1" x14ac:dyDescent="0.3">
      <c r="A12" s="379"/>
      <c r="B12" s="112" t="str">
        <f>'PRIORIZACIÓN DE CAUSA'!B22</f>
        <v>Ausencia de aplicación cultural de los principios y valores establecido en el código y Integridad y Buen Gobierno</v>
      </c>
      <c r="C12" s="63" t="s">
        <v>265</v>
      </c>
      <c r="D12" s="140" t="s">
        <v>269</v>
      </c>
      <c r="E12" s="379"/>
      <c r="F12" s="379"/>
      <c r="G12" s="379"/>
      <c r="H12" s="379"/>
      <c r="I12" s="379"/>
      <c r="J12" s="379"/>
      <c r="K12" s="130"/>
      <c r="L12" s="130"/>
      <c r="M12" s="130"/>
      <c r="N12" s="130"/>
      <c r="O12" s="130"/>
      <c r="P12" s="130"/>
      <c r="Q12" s="130"/>
      <c r="R12" s="130"/>
      <c r="S12" s="130"/>
      <c r="T12" s="130"/>
      <c r="U12" s="130"/>
      <c r="V12" s="130"/>
      <c r="W12" s="130"/>
      <c r="X12" s="130"/>
      <c r="Y12" s="130"/>
      <c r="Z12" s="130"/>
    </row>
    <row r="13" spans="1:26" ht="64.5" customHeight="1" x14ac:dyDescent="0.3">
      <c r="A13" s="343"/>
      <c r="B13" s="112" t="str">
        <f>DOFA!G18</f>
        <v>Deficiente seguimiento a la implementación del proceso de gestión documental en las unidades administrativas</v>
      </c>
      <c r="C13" s="63" t="s">
        <v>265</v>
      </c>
      <c r="D13" s="138" t="s">
        <v>270</v>
      </c>
      <c r="E13" s="379"/>
      <c r="F13" s="343"/>
      <c r="G13" s="343"/>
      <c r="H13" s="343"/>
      <c r="I13" s="343"/>
      <c r="J13" s="343"/>
      <c r="K13" s="130"/>
      <c r="L13" s="130"/>
      <c r="M13" s="130"/>
      <c r="N13" s="130"/>
      <c r="O13" s="130"/>
      <c r="P13" s="130"/>
      <c r="Q13" s="130"/>
      <c r="R13" s="130"/>
      <c r="S13" s="130"/>
      <c r="T13" s="130"/>
      <c r="U13" s="130"/>
      <c r="V13" s="130"/>
      <c r="W13" s="130"/>
      <c r="X13" s="130"/>
      <c r="Y13" s="130"/>
      <c r="Z13" s="130"/>
    </row>
    <row r="14" spans="1:26" ht="74.25" customHeight="1" x14ac:dyDescent="0.3">
      <c r="A14" s="431" t="s">
        <v>271</v>
      </c>
      <c r="B14" s="141" t="str">
        <f>DOFA!G12</f>
        <v>Falta de compromiso y responsabilidades  de los funcionarios  frente al desarrollo y cumplimiento de las actividades del  proceso en la unidades administrativas.</v>
      </c>
      <c r="C14" s="142" t="s">
        <v>265</v>
      </c>
      <c r="D14" s="143" t="s">
        <v>272</v>
      </c>
      <c r="E14" s="431" t="s">
        <v>273</v>
      </c>
      <c r="F14" s="440" t="s">
        <v>188</v>
      </c>
      <c r="G14" s="439"/>
      <c r="H14" s="439" t="s">
        <v>188</v>
      </c>
      <c r="I14" s="439"/>
      <c r="J14" s="430" t="s">
        <v>274</v>
      </c>
      <c r="K14" s="2"/>
      <c r="L14" s="2"/>
      <c r="M14" s="2"/>
      <c r="N14" s="2"/>
      <c r="O14" s="2"/>
      <c r="P14" s="2"/>
      <c r="Q14" s="2"/>
      <c r="R14" s="2"/>
      <c r="S14" s="2"/>
      <c r="T14" s="2"/>
      <c r="U14" s="2"/>
      <c r="V14" s="2"/>
      <c r="W14" s="2"/>
      <c r="X14" s="2"/>
      <c r="Y14" s="2"/>
      <c r="Z14" s="2"/>
    </row>
    <row r="15" spans="1:26" ht="71.25" customHeight="1" x14ac:dyDescent="0.3">
      <c r="A15" s="379"/>
      <c r="B15" s="141" t="str">
        <f>DOFA!G14</f>
        <v xml:space="preserve">Insuficiente personal de planta y de contrato para el cumplimiento de las funciones del proceso Gestión Documental
</v>
      </c>
      <c r="C15" s="142" t="s">
        <v>265</v>
      </c>
      <c r="D15" s="143" t="s">
        <v>275</v>
      </c>
      <c r="E15" s="379"/>
      <c r="F15" s="379"/>
      <c r="G15" s="379"/>
      <c r="H15" s="379"/>
      <c r="I15" s="379"/>
      <c r="J15" s="379"/>
      <c r="K15" s="2"/>
      <c r="L15" s="2"/>
      <c r="M15" s="2"/>
      <c r="N15" s="2"/>
      <c r="O15" s="2"/>
      <c r="P15" s="2"/>
      <c r="Q15" s="2"/>
      <c r="R15" s="2"/>
      <c r="S15" s="2"/>
      <c r="T15" s="2"/>
      <c r="U15" s="2"/>
      <c r="V15" s="2"/>
      <c r="W15" s="2"/>
      <c r="X15" s="2"/>
      <c r="Y15" s="2"/>
      <c r="Z15" s="2"/>
    </row>
    <row r="16" spans="1:26" ht="51.75" customHeight="1" x14ac:dyDescent="0.3">
      <c r="A16" s="379"/>
      <c r="B16" s="141" t="str">
        <f>DOFA!G15</f>
        <v>Deficiencia en proceso de capacitación, inducción, reinducción en el operatividad del proceso de gestión documental</v>
      </c>
      <c r="C16" s="142" t="s">
        <v>265</v>
      </c>
      <c r="D16" s="143" t="s">
        <v>276</v>
      </c>
      <c r="E16" s="379"/>
      <c r="F16" s="379"/>
      <c r="G16" s="379"/>
      <c r="H16" s="379"/>
      <c r="I16" s="379"/>
      <c r="J16" s="379"/>
      <c r="K16" s="2"/>
      <c r="L16" s="2"/>
      <c r="M16" s="2"/>
      <c r="N16" s="2"/>
      <c r="O16" s="2"/>
      <c r="P16" s="2"/>
      <c r="Q16" s="2"/>
      <c r="R16" s="2"/>
      <c r="S16" s="2"/>
      <c r="T16" s="2"/>
      <c r="U16" s="2"/>
      <c r="V16" s="2"/>
      <c r="W16" s="2"/>
      <c r="X16" s="2"/>
      <c r="Y16" s="2"/>
      <c r="Z16" s="2"/>
    </row>
    <row r="17" spans="1:26" ht="14.25" customHeight="1" x14ac:dyDescent="0.3">
      <c r="A17" s="379"/>
      <c r="B17" s="141" t="str">
        <f>DOFA!G17</f>
        <v>Baja asignación  presupuestal de funcionamiento e inversión para administrar la documentación física de la administración municipal</v>
      </c>
      <c r="C17" s="142" t="s">
        <v>265</v>
      </c>
      <c r="D17" s="143" t="s">
        <v>277</v>
      </c>
      <c r="E17" s="379"/>
      <c r="F17" s="379"/>
      <c r="G17" s="379"/>
      <c r="H17" s="379"/>
      <c r="I17" s="379"/>
      <c r="J17" s="379"/>
      <c r="K17" s="2"/>
      <c r="L17" s="2"/>
      <c r="M17" s="2"/>
      <c r="N17" s="2"/>
      <c r="O17" s="2"/>
      <c r="P17" s="2"/>
      <c r="Q17" s="2"/>
      <c r="R17" s="2"/>
      <c r="S17" s="2"/>
      <c r="T17" s="2"/>
      <c r="U17" s="2"/>
      <c r="V17" s="2"/>
      <c r="W17" s="2"/>
      <c r="X17" s="2"/>
      <c r="Y17" s="2"/>
      <c r="Z17" s="2"/>
    </row>
    <row r="18" spans="1:26" ht="39.75" customHeight="1" x14ac:dyDescent="0.3">
      <c r="A18" s="379"/>
      <c r="B18" s="144" t="str">
        <f>DOFA!G19</f>
        <v>Flujo de comunicación interna deficiente para el buen desarrollo del proceso</v>
      </c>
      <c r="C18" s="142" t="s">
        <v>265</v>
      </c>
      <c r="D18" s="143" t="s">
        <v>278</v>
      </c>
      <c r="E18" s="379"/>
      <c r="F18" s="379"/>
      <c r="G18" s="379"/>
      <c r="H18" s="379"/>
      <c r="I18" s="379"/>
      <c r="J18" s="379"/>
      <c r="K18" s="2"/>
      <c r="L18" s="2"/>
      <c r="M18" s="2"/>
      <c r="N18" s="2"/>
      <c r="O18" s="2"/>
      <c r="P18" s="2"/>
      <c r="Q18" s="2"/>
      <c r="R18" s="2"/>
      <c r="S18" s="2"/>
      <c r="T18" s="2"/>
      <c r="U18" s="2"/>
      <c r="V18" s="2"/>
      <c r="W18" s="2"/>
      <c r="X18" s="2"/>
      <c r="Y18" s="2"/>
      <c r="Z18" s="2"/>
    </row>
    <row r="19" spans="1:26" ht="61.5" customHeight="1" x14ac:dyDescent="0.3">
      <c r="A19" s="343"/>
      <c r="B19" s="144" t="str">
        <f>DOFA!G24</f>
        <v>Baja fluidez en los canales de comunicación y carencia de respuesta entre los procesos</v>
      </c>
      <c r="C19" s="142" t="s">
        <v>265</v>
      </c>
      <c r="D19" s="143" t="s">
        <v>279</v>
      </c>
      <c r="E19" s="343"/>
      <c r="F19" s="343"/>
      <c r="G19" s="343"/>
      <c r="H19" s="343"/>
      <c r="I19" s="343"/>
      <c r="J19" s="379"/>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row r="222" spans="1:26" ht="15.75" customHeight="1" x14ac:dyDescent="0.3"/>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6">
    <mergeCell ref="J1:J4"/>
    <mergeCell ref="B2:E4"/>
    <mergeCell ref="F2:I2"/>
    <mergeCell ref="F3:I3"/>
    <mergeCell ref="E14:E19"/>
    <mergeCell ref="F14:F19"/>
    <mergeCell ref="G14:G19"/>
    <mergeCell ref="A1:A4"/>
    <mergeCell ref="B1:E1"/>
    <mergeCell ref="F1:I1"/>
    <mergeCell ref="A10:A13"/>
    <mergeCell ref="A14:A19"/>
    <mergeCell ref="F4:I4"/>
    <mergeCell ref="A5:J5"/>
    <mergeCell ref="A6:J6"/>
    <mergeCell ref="A7:J7"/>
    <mergeCell ref="A8:J8"/>
    <mergeCell ref="E10:E13"/>
    <mergeCell ref="J10:J13"/>
    <mergeCell ref="H14:H19"/>
    <mergeCell ref="I14:I19"/>
    <mergeCell ref="J14:J19"/>
    <mergeCell ref="H10:H13"/>
    <mergeCell ref="I10:I13"/>
    <mergeCell ref="F10:F13"/>
    <mergeCell ref="G10:G13"/>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NOOO!$A$2:$A$4</xm:f>
          </x14:formula1>
          <xm:sqref>F10:I10 F14:I14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Y1000"/>
  <sheetViews>
    <sheetView workbookViewId="0"/>
  </sheetViews>
  <sheetFormatPr baseColWidth="10" defaultColWidth="14.44140625" defaultRowHeight="15" customHeight="1" x14ac:dyDescent="0.3"/>
  <cols>
    <col min="1" max="1" width="31" customWidth="1"/>
    <col min="2" max="2" width="47.44140625" customWidth="1"/>
    <col min="3" max="3" width="27.33203125" customWidth="1"/>
    <col min="4" max="4" width="31.6640625" customWidth="1"/>
    <col min="5" max="5" width="15" customWidth="1"/>
    <col min="7" max="25" width="11.44140625" customWidth="1"/>
  </cols>
  <sheetData>
    <row r="1" spans="1:25" ht="28.5" customHeight="1" x14ac:dyDescent="0.3">
      <c r="A1" s="401"/>
      <c r="B1" s="441" t="str">
        <f>CONTEXTO!B1</f>
        <v>PROCESO:  GESTION DOCUMENTAL</v>
      </c>
      <c r="C1" s="382"/>
      <c r="D1" s="334" t="s">
        <v>1</v>
      </c>
      <c r="E1" s="382"/>
      <c r="F1" s="442"/>
      <c r="G1" s="2"/>
      <c r="H1" s="2"/>
      <c r="I1" s="2"/>
      <c r="J1" s="2"/>
      <c r="K1" s="2"/>
      <c r="L1" s="2"/>
      <c r="M1" s="2"/>
      <c r="N1" s="2"/>
      <c r="O1" s="2"/>
      <c r="P1" s="2"/>
      <c r="Q1" s="2"/>
      <c r="R1" s="2"/>
      <c r="S1" s="2"/>
      <c r="T1" s="2"/>
      <c r="U1" s="2"/>
      <c r="V1" s="2"/>
      <c r="W1" s="2"/>
      <c r="X1" s="2"/>
      <c r="Y1" s="2"/>
    </row>
    <row r="2" spans="1:25" ht="14.25" customHeight="1" x14ac:dyDescent="0.3">
      <c r="A2" s="323"/>
      <c r="B2" s="361" t="s">
        <v>280</v>
      </c>
      <c r="C2" s="362"/>
      <c r="D2" s="367" t="s">
        <v>2</v>
      </c>
      <c r="E2" s="371"/>
      <c r="F2" s="332"/>
      <c r="G2" s="2"/>
      <c r="H2" s="2"/>
      <c r="I2" s="2"/>
      <c r="J2" s="2"/>
      <c r="K2" s="2"/>
      <c r="L2" s="2"/>
      <c r="M2" s="2"/>
      <c r="N2" s="2"/>
      <c r="O2" s="2"/>
      <c r="P2" s="2"/>
      <c r="Q2" s="2"/>
      <c r="R2" s="2"/>
      <c r="S2" s="2"/>
      <c r="T2" s="2"/>
      <c r="U2" s="2"/>
      <c r="V2" s="2"/>
      <c r="W2" s="2"/>
      <c r="X2" s="2"/>
      <c r="Y2" s="2"/>
    </row>
    <row r="3" spans="1:25" ht="15" customHeight="1" x14ac:dyDescent="0.3">
      <c r="A3" s="323"/>
      <c r="B3" s="327"/>
      <c r="C3" s="328"/>
      <c r="D3" s="367" t="s">
        <v>3</v>
      </c>
      <c r="E3" s="371"/>
      <c r="F3" s="332"/>
      <c r="G3" s="2"/>
      <c r="H3" s="2"/>
      <c r="I3" s="2"/>
      <c r="J3" s="2"/>
      <c r="K3" s="2"/>
      <c r="L3" s="2"/>
      <c r="M3" s="2"/>
      <c r="N3" s="2"/>
      <c r="O3" s="2"/>
      <c r="P3" s="2"/>
      <c r="Q3" s="2"/>
      <c r="R3" s="2"/>
      <c r="S3" s="2"/>
      <c r="T3" s="2"/>
      <c r="U3" s="2"/>
      <c r="V3" s="2"/>
      <c r="W3" s="2"/>
      <c r="X3" s="2"/>
      <c r="Y3" s="2"/>
    </row>
    <row r="4" spans="1:25" ht="14.25" customHeight="1" x14ac:dyDescent="0.3">
      <c r="A4" s="341"/>
      <c r="B4" s="356"/>
      <c r="C4" s="357"/>
      <c r="D4" s="367" t="s">
        <v>281</v>
      </c>
      <c r="E4" s="371"/>
      <c r="F4" s="333"/>
      <c r="G4" s="2"/>
      <c r="H4" s="2"/>
      <c r="I4" s="2"/>
      <c r="J4" s="2"/>
      <c r="K4" s="2"/>
      <c r="L4" s="2"/>
      <c r="M4" s="2"/>
      <c r="N4" s="2"/>
      <c r="O4" s="2"/>
      <c r="P4" s="2"/>
      <c r="Q4" s="2"/>
      <c r="R4" s="2"/>
      <c r="S4" s="2"/>
      <c r="T4" s="2"/>
      <c r="U4" s="2"/>
      <c r="V4" s="2"/>
      <c r="W4" s="2"/>
      <c r="X4" s="2"/>
      <c r="Y4" s="2"/>
    </row>
    <row r="5" spans="1:25" ht="14.25" customHeight="1" x14ac:dyDescent="0.3">
      <c r="A5" s="432"/>
      <c r="B5" s="316"/>
      <c r="C5" s="316"/>
      <c r="D5" s="316"/>
      <c r="E5" s="316"/>
      <c r="F5" s="433"/>
      <c r="G5" s="2"/>
      <c r="H5" s="2"/>
      <c r="I5" s="2"/>
      <c r="J5" s="2"/>
      <c r="K5" s="2"/>
      <c r="L5" s="2"/>
      <c r="M5" s="2"/>
      <c r="N5" s="2"/>
      <c r="O5" s="2"/>
      <c r="P5" s="2"/>
      <c r="Q5" s="2"/>
      <c r="R5" s="2"/>
      <c r="S5" s="2"/>
      <c r="T5" s="2"/>
      <c r="U5" s="2"/>
      <c r="V5" s="2"/>
      <c r="W5" s="2"/>
      <c r="X5" s="2"/>
      <c r="Y5" s="2"/>
    </row>
    <row r="6" spans="1:25" ht="25.5" customHeight="1" x14ac:dyDescent="0.3">
      <c r="A6" s="447" t="str">
        <f>CONTEXTO!A8</f>
        <v>PROCESO: GESTIÓN DOCUMENTAL</v>
      </c>
      <c r="B6" s="345"/>
      <c r="C6" s="345"/>
      <c r="D6" s="345"/>
      <c r="E6" s="345"/>
      <c r="F6" s="346"/>
      <c r="G6" s="130"/>
      <c r="H6" s="130"/>
      <c r="I6" s="130"/>
      <c r="J6" s="130"/>
      <c r="K6" s="130"/>
      <c r="L6" s="130"/>
      <c r="M6" s="130"/>
      <c r="N6" s="130"/>
      <c r="O6" s="130"/>
      <c r="P6" s="130"/>
      <c r="Q6" s="130"/>
      <c r="R6" s="130"/>
      <c r="S6" s="130"/>
      <c r="T6" s="130"/>
      <c r="U6" s="130"/>
      <c r="V6" s="130"/>
      <c r="W6" s="130"/>
      <c r="X6" s="130"/>
      <c r="Y6" s="130"/>
    </row>
    <row r="7" spans="1:25" ht="65.25" customHeight="1" x14ac:dyDescent="0.3">
      <c r="A7" s="448"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287"/>
      <c r="C7" s="287"/>
      <c r="D7" s="287"/>
      <c r="E7" s="287"/>
      <c r="F7" s="288"/>
      <c r="G7" s="130"/>
      <c r="H7" s="130"/>
      <c r="I7" s="130"/>
      <c r="J7" s="130"/>
      <c r="K7" s="130"/>
      <c r="L7" s="130"/>
      <c r="M7" s="130"/>
      <c r="N7" s="130"/>
      <c r="O7" s="130"/>
      <c r="P7" s="130"/>
      <c r="Q7" s="130"/>
      <c r="R7" s="130"/>
      <c r="S7" s="130"/>
      <c r="T7" s="130"/>
      <c r="U7" s="130"/>
      <c r="V7" s="130"/>
      <c r="W7" s="130"/>
      <c r="X7" s="130"/>
      <c r="Y7" s="130"/>
    </row>
    <row r="8" spans="1:25" ht="18.75" customHeight="1" x14ac:dyDescent="0.3">
      <c r="A8" s="449"/>
      <c r="B8" s="337"/>
      <c r="C8" s="337"/>
      <c r="D8" s="337"/>
      <c r="E8" s="337"/>
      <c r="F8" s="450"/>
      <c r="G8" s="130"/>
      <c r="H8" s="130"/>
      <c r="I8" s="130"/>
      <c r="J8" s="130"/>
      <c r="K8" s="130"/>
      <c r="L8" s="130"/>
      <c r="M8" s="130"/>
      <c r="N8" s="130"/>
      <c r="O8" s="130"/>
      <c r="P8" s="130"/>
      <c r="Q8" s="130"/>
      <c r="R8" s="130"/>
      <c r="S8" s="130"/>
      <c r="T8" s="130"/>
      <c r="U8" s="130"/>
      <c r="V8" s="130"/>
      <c r="W8" s="130"/>
      <c r="X8" s="130"/>
      <c r="Y8" s="130"/>
    </row>
    <row r="9" spans="1:25" ht="31.5" customHeight="1" x14ac:dyDescent="0.3">
      <c r="A9" s="145" t="s">
        <v>258</v>
      </c>
      <c r="B9" s="146" t="s">
        <v>282</v>
      </c>
      <c r="C9" s="146" t="s">
        <v>283</v>
      </c>
      <c r="D9" s="147" t="s">
        <v>284</v>
      </c>
      <c r="E9" s="451" t="s">
        <v>257</v>
      </c>
      <c r="F9" s="285"/>
      <c r="G9" s="2"/>
      <c r="H9" s="2"/>
      <c r="I9" s="2"/>
      <c r="J9" s="2"/>
      <c r="K9" s="2"/>
      <c r="L9" s="2"/>
      <c r="M9" s="2"/>
      <c r="N9" s="2"/>
      <c r="O9" s="2"/>
      <c r="P9" s="2"/>
      <c r="Q9" s="2"/>
      <c r="R9" s="2"/>
      <c r="S9" s="2"/>
      <c r="T9" s="2"/>
      <c r="U9" s="2"/>
      <c r="V9" s="2"/>
      <c r="W9" s="2"/>
      <c r="X9" s="2"/>
      <c r="Y9" s="2"/>
    </row>
    <row r="10" spans="1:25" ht="90.75" customHeight="1" x14ac:dyDescent="0.3">
      <c r="A10" s="452" t="str">
        <f>'IDENTIFICACION DE RIESGOS'!E10:E13</f>
        <v>Posibilidad de recibir o solicitar cualquier dadiva o beneficio a nombre propio o de terceros, con el fin de manipular, ocultar, alterar o destruir un documento o expediente</v>
      </c>
      <c r="B10" s="443" t="s">
        <v>285</v>
      </c>
      <c r="C10" s="444" t="str">
        <f>'IDENTIFICACION DE RIESGOS'!J10:J13</f>
        <v>CORRUPCION</v>
      </c>
      <c r="D10" s="148" t="str">
        <f>'IDENTIFICACION DE RIESGOS'!B10</f>
        <v>Baja competencia del personal contratado e idoneidad frente al manejo del proceso de Gestión Documental en las Unidades Administrativas</v>
      </c>
      <c r="E10" s="445" t="str">
        <f>'IDENTIFICACION DE RIESGOS'!D10</f>
        <v>Perdida y/o desagregación de la información que reposa en los  expedientes</v>
      </c>
      <c r="F10" s="362"/>
      <c r="G10" s="2"/>
      <c r="H10" s="2"/>
      <c r="I10" s="2"/>
      <c r="J10" s="2"/>
      <c r="K10" s="2"/>
      <c r="L10" s="2"/>
      <c r="M10" s="2"/>
      <c r="N10" s="2"/>
      <c r="O10" s="2"/>
      <c r="P10" s="2"/>
      <c r="Q10" s="2"/>
      <c r="R10" s="2"/>
      <c r="S10" s="2"/>
      <c r="T10" s="2"/>
      <c r="U10" s="2"/>
      <c r="V10" s="2"/>
      <c r="W10" s="2"/>
      <c r="X10" s="2"/>
      <c r="Y10" s="2"/>
    </row>
    <row r="11" spans="1:25" ht="89.25" customHeight="1" x14ac:dyDescent="0.3">
      <c r="A11" s="379"/>
      <c r="B11" s="379"/>
      <c r="C11" s="379"/>
      <c r="D11" s="148" t="str">
        <f>'IDENTIFICACION DE RIESGOS'!B11</f>
        <v>Falta de aplicación de manuales, procedimientos y formatos en los archivos de gestión establecidos en el proceso de gestión documental por parte de las unidades administrativas</v>
      </c>
      <c r="E11" s="356"/>
      <c r="F11" s="357"/>
      <c r="G11" s="2"/>
      <c r="H11" s="2"/>
      <c r="I11" s="2"/>
      <c r="J11" s="2"/>
      <c r="K11" s="2"/>
      <c r="L11" s="2"/>
      <c r="M11" s="2"/>
      <c r="N11" s="2"/>
      <c r="O11" s="2"/>
      <c r="P11" s="2"/>
      <c r="Q11" s="2"/>
      <c r="R11" s="2"/>
      <c r="S11" s="2"/>
      <c r="T11" s="2"/>
      <c r="U11" s="2"/>
      <c r="V11" s="2"/>
      <c r="W11" s="2"/>
      <c r="X11" s="2"/>
      <c r="Y11" s="2"/>
    </row>
    <row r="12" spans="1:25" ht="64.5" customHeight="1" x14ac:dyDescent="0.3">
      <c r="A12" s="379"/>
      <c r="B12" s="379"/>
      <c r="C12" s="379"/>
      <c r="D12" s="148" t="str">
        <f>'IDENTIFICACION DE RIESGOS'!B12</f>
        <v>Ausencia de aplicación cultural de los principios y valores establecido en el código y Integridad y Buen Gobierno</v>
      </c>
      <c r="E12" s="446" t="str">
        <f>'IDENTIFICACION DE RIESGOS'!D11</f>
        <v>Hallazgos por entes de control</v>
      </c>
      <c r="F12" s="371"/>
      <c r="G12" s="2"/>
      <c r="H12" s="2"/>
      <c r="I12" s="2"/>
      <c r="J12" s="2"/>
      <c r="K12" s="2"/>
      <c r="L12" s="2"/>
      <c r="M12" s="2"/>
      <c r="N12" s="2"/>
      <c r="O12" s="2"/>
      <c r="P12" s="2"/>
      <c r="Q12" s="2"/>
      <c r="R12" s="2"/>
      <c r="S12" s="2"/>
      <c r="T12" s="2"/>
      <c r="U12" s="2"/>
      <c r="V12" s="2"/>
      <c r="W12" s="2"/>
      <c r="X12" s="2"/>
      <c r="Y12" s="2"/>
    </row>
    <row r="13" spans="1:25" ht="64.5" customHeight="1" x14ac:dyDescent="0.3">
      <c r="A13" s="343"/>
      <c r="B13" s="343"/>
      <c r="C13" s="343"/>
      <c r="D13" s="148" t="str">
        <f>'IDENTIFICACION DE RIESGOS'!B13</f>
        <v>Deficiente seguimiento a la implementación del proceso de gestión documental en las unidades administrativas</v>
      </c>
      <c r="E13" s="446" t="str">
        <f>'IDENTIFICACION DE RIESGOS'!D13</f>
        <v>Omisión, errores en procesos técnicos, perdida documental</v>
      </c>
      <c r="F13" s="371"/>
      <c r="G13" s="2"/>
      <c r="H13" s="2"/>
      <c r="I13" s="2"/>
      <c r="J13" s="2"/>
      <c r="K13" s="2"/>
      <c r="L13" s="2"/>
      <c r="M13" s="2"/>
      <c r="N13" s="2"/>
      <c r="O13" s="2"/>
      <c r="P13" s="2"/>
      <c r="Q13" s="2"/>
      <c r="R13" s="2"/>
      <c r="S13" s="2"/>
      <c r="T13" s="2"/>
      <c r="U13" s="2"/>
      <c r="V13" s="2"/>
      <c r="W13" s="2"/>
      <c r="X13" s="2"/>
      <c r="Y13" s="2"/>
    </row>
    <row r="14" spans="1:25" ht="14.25" customHeight="1" x14ac:dyDescent="0.3">
      <c r="A14" s="2"/>
      <c r="B14" s="2"/>
      <c r="C14" s="2"/>
      <c r="D14" s="2"/>
      <c r="E14" s="2"/>
      <c r="F14" s="2"/>
      <c r="G14" s="2"/>
      <c r="H14" s="2"/>
      <c r="I14" s="2"/>
      <c r="J14" s="2"/>
      <c r="K14" s="2"/>
      <c r="L14" s="2"/>
      <c r="M14" s="2"/>
      <c r="N14" s="2"/>
      <c r="O14" s="2"/>
      <c r="P14" s="2"/>
      <c r="Q14" s="2"/>
      <c r="R14" s="2"/>
      <c r="S14" s="2"/>
      <c r="T14" s="2"/>
      <c r="U14" s="2"/>
      <c r="V14" s="2"/>
      <c r="W14" s="2"/>
      <c r="X14" s="2"/>
      <c r="Y14" s="2"/>
    </row>
    <row r="15" spans="1:25" ht="14.25" customHeight="1" x14ac:dyDescent="0.3">
      <c r="A15" s="2"/>
      <c r="B15" s="2"/>
      <c r="C15" s="2"/>
      <c r="D15" s="2"/>
      <c r="E15" s="2"/>
      <c r="F15" s="2"/>
      <c r="G15" s="2"/>
      <c r="H15" s="2"/>
      <c r="I15" s="2"/>
      <c r="J15" s="2"/>
      <c r="K15" s="2"/>
      <c r="L15" s="2"/>
      <c r="M15" s="2"/>
      <c r="N15" s="2"/>
      <c r="O15" s="2"/>
      <c r="P15" s="2"/>
      <c r="Q15" s="2"/>
      <c r="R15" s="2"/>
      <c r="S15" s="2"/>
      <c r="T15" s="2"/>
      <c r="U15" s="2"/>
      <c r="V15" s="2"/>
      <c r="W15" s="2"/>
      <c r="X15" s="2"/>
      <c r="Y15" s="2"/>
    </row>
    <row r="16" spans="1:25" ht="14.25" customHeight="1" x14ac:dyDescent="0.3">
      <c r="A16" s="2"/>
      <c r="B16" s="2"/>
      <c r="C16" s="2"/>
      <c r="D16" s="2"/>
      <c r="E16" s="2"/>
      <c r="F16" s="2"/>
      <c r="G16" s="2"/>
      <c r="H16" s="2"/>
      <c r="I16" s="2"/>
      <c r="J16" s="2"/>
      <c r="K16" s="2"/>
      <c r="L16" s="2"/>
      <c r="M16" s="2"/>
      <c r="N16" s="2"/>
      <c r="O16" s="2"/>
      <c r="P16" s="2"/>
      <c r="Q16" s="2"/>
      <c r="R16" s="2"/>
      <c r="S16" s="2"/>
      <c r="T16" s="2"/>
      <c r="U16" s="2"/>
      <c r="V16" s="2"/>
      <c r="W16" s="2"/>
      <c r="X16" s="2"/>
      <c r="Y16" s="2"/>
    </row>
    <row r="17" spans="1:25" ht="14.25" customHeight="1" x14ac:dyDescent="0.3">
      <c r="A17" s="2"/>
      <c r="B17" s="2"/>
      <c r="C17" s="2"/>
      <c r="D17" s="2"/>
      <c r="E17" s="2"/>
      <c r="F17" s="2"/>
      <c r="G17" s="2"/>
      <c r="H17" s="2"/>
      <c r="I17" s="2"/>
      <c r="J17" s="2"/>
      <c r="K17" s="2"/>
      <c r="L17" s="2"/>
      <c r="M17" s="2"/>
      <c r="N17" s="2"/>
      <c r="O17" s="2"/>
      <c r="P17" s="2"/>
      <c r="Q17" s="2"/>
      <c r="R17" s="2"/>
      <c r="S17" s="2"/>
      <c r="T17" s="2"/>
      <c r="U17" s="2"/>
      <c r="V17" s="2"/>
      <c r="W17" s="2"/>
      <c r="X17" s="2"/>
      <c r="Y17" s="2"/>
    </row>
    <row r="18" spans="1:25" ht="14.25" customHeight="1" x14ac:dyDescent="0.3">
      <c r="A18" s="2"/>
      <c r="B18" s="2"/>
      <c r="C18" s="2"/>
      <c r="D18" s="2"/>
      <c r="E18" s="2"/>
      <c r="F18" s="2"/>
      <c r="G18" s="2"/>
      <c r="H18" s="2"/>
      <c r="I18" s="2"/>
      <c r="J18" s="2"/>
      <c r="K18" s="2"/>
      <c r="L18" s="2"/>
      <c r="M18" s="2"/>
      <c r="N18" s="2"/>
      <c r="O18" s="2"/>
      <c r="P18" s="2"/>
      <c r="Q18" s="2"/>
      <c r="R18" s="2"/>
      <c r="S18" s="2"/>
      <c r="T18" s="2"/>
      <c r="U18" s="2"/>
      <c r="V18" s="2"/>
      <c r="W18" s="2"/>
      <c r="X18" s="2"/>
      <c r="Y18" s="2"/>
    </row>
    <row r="19" spans="1:25" ht="14.2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row>
    <row r="20" spans="1:25"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row>
    <row r="21" spans="1:25" ht="14.2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row>
    <row r="22" spans="1:25" ht="14.2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row>
    <row r="23" spans="1:25"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row>
    <row r="24" spans="1:25" ht="14.2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row>
    <row r="25" spans="1:25" ht="14.2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row>
    <row r="26" spans="1:25" ht="14.2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row>
    <row r="27" spans="1:25" ht="14.2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row>
    <row r="28" spans="1:25" ht="14.2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row>
    <row r="29" spans="1:25" ht="14.2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row>
    <row r="30" spans="1:25"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row>
    <row r="31" spans="1:25"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row>
    <row r="32" spans="1:25"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row>
    <row r="33" spans="1:25"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row>
    <row r="34" spans="1:25"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row>
    <row r="35" spans="1:25"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row>
    <row r="36" spans="1:25"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row>
    <row r="37" spans="1:25"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row>
    <row r="38" spans="1:25"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row>
    <row r="39" spans="1:25"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row>
    <row r="40" spans="1:25"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row>
    <row r="41" spans="1:25"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row>
    <row r="42" spans="1:25"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row>
    <row r="43" spans="1:25"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row>
    <row r="44" spans="1:25"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row>
    <row r="45" spans="1:25"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row>
    <row r="46" spans="1:25"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row>
    <row r="47" spans="1:25"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row>
    <row r="48" spans="1:25"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row>
    <row r="49" spans="1:25"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row>
    <row r="50" spans="1:25"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row>
    <row r="51" spans="1:25"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row>
    <row r="52" spans="1:25"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row>
    <row r="53" spans="1:25"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row>
    <row r="54" spans="1:25"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row>
    <row r="55" spans="1:25"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5.75" customHeight="1" x14ac:dyDescent="0.3"/>
    <row r="222" spans="1:25" ht="15.75" customHeight="1" x14ac:dyDescent="0.3"/>
    <row r="223" spans="1:25" ht="15.75" customHeight="1" x14ac:dyDescent="0.3"/>
    <row r="224" spans="1:25"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9">
    <mergeCell ref="B2:C4"/>
    <mergeCell ref="D2:E2"/>
    <mergeCell ref="D3:E3"/>
    <mergeCell ref="B10:B13"/>
    <mergeCell ref="C10:C13"/>
    <mergeCell ref="E10:F11"/>
    <mergeCell ref="E12:F12"/>
    <mergeCell ref="D4:E4"/>
    <mergeCell ref="A5:F5"/>
    <mergeCell ref="A6:F6"/>
    <mergeCell ref="A7:F7"/>
    <mergeCell ref="A8:F8"/>
    <mergeCell ref="E9:F9"/>
    <mergeCell ref="A10:A13"/>
    <mergeCell ref="E13:F13"/>
    <mergeCell ref="A1:A4"/>
    <mergeCell ref="B1:C1"/>
    <mergeCell ref="D1:E1"/>
    <mergeCell ref="F1:F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workbookViewId="0"/>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7.33203125" customWidth="1"/>
    <col min="20" max="20" width="18.6640625" customWidth="1"/>
    <col min="21" max="26" width="11.44140625" customWidth="1"/>
  </cols>
  <sheetData>
    <row r="1" spans="1:26" ht="14.25" customHeight="1" x14ac:dyDescent="0.3">
      <c r="A1" s="401"/>
      <c r="B1" s="325" t="str">
        <f>CONTEXTO!B1</f>
        <v>PROCESO:  GESTION DOCUMENTAL</v>
      </c>
      <c r="C1" s="312"/>
      <c r="D1" s="312"/>
      <c r="E1" s="312"/>
      <c r="F1" s="312"/>
      <c r="G1" s="312"/>
      <c r="H1" s="312"/>
      <c r="I1" s="312"/>
      <c r="J1" s="312"/>
      <c r="K1" s="312"/>
      <c r="L1" s="312"/>
      <c r="M1" s="312"/>
      <c r="N1" s="312"/>
      <c r="O1" s="312"/>
      <c r="P1" s="326"/>
      <c r="Q1" s="334" t="s">
        <v>286</v>
      </c>
      <c r="R1" s="284"/>
      <c r="S1" s="382"/>
      <c r="T1" s="442"/>
      <c r="U1" s="2"/>
      <c r="V1" s="2"/>
      <c r="W1" s="2"/>
      <c r="X1" s="2"/>
      <c r="Y1" s="2"/>
      <c r="Z1" s="2"/>
    </row>
    <row r="2" spans="1:26" ht="20.25" customHeight="1" x14ac:dyDescent="0.3">
      <c r="A2" s="323"/>
      <c r="B2" s="356"/>
      <c r="C2" s="349"/>
      <c r="D2" s="349"/>
      <c r="E2" s="349"/>
      <c r="F2" s="349"/>
      <c r="G2" s="349"/>
      <c r="H2" s="349"/>
      <c r="I2" s="349"/>
      <c r="J2" s="349"/>
      <c r="K2" s="349"/>
      <c r="L2" s="349"/>
      <c r="M2" s="349"/>
      <c r="N2" s="349"/>
      <c r="O2" s="349"/>
      <c r="P2" s="357"/>
      <c r="Q2" s="367" t="s">
        <v>2</v>
      </c>
      <c r="R2" s="345"/>
      <c r="S2" s="371"/>
      <c r="T2" s="332"/>
      <c r="U2" s="2"/>
      <c r="V2" s="2"/>
      <c r="W2" s="2"/>
      <c r="X2" s="2"/>
      <c r="Y2" s="2"/>
      <c r="Z2" s="2"/>
    </row>
    <row r="3" spans="1:26" ht="18.75" customHeight="1" x14ac:dyDescent="0.3">
      <c r="A3" s="323"/>
      <c r="B3" s="361" t="s">
        <v>287</v>
      </c>
      <c r="C3" s="292"/>
      <c r="D3" s="292"/>
      <c r="E3" s="292"/>
      <c r="F3" s="292"/>
      <c r="G3" s="292"/>
      <c r="H3" s="292"/>
      <c r="I3" s="292"/>
      <c r="J3" s="292"/>
      <c r="K3" s="292"/>
      <c r="L3" s="292"/>
      <c r="M3" s="292"/>
      <c r="N3" s="292"/>
      <c r="O3" s="292"/>
      <c r="P3" s="362"/>
      <c r="Q3" s="367" t="s">
        <v>3</v>
      </c>
      <c r="R3" s="345"/>
      <c r="S3" s="371"/>
      <c r="T3" s="332"/>
      <c r="U3" s="2"/>
      <c r="V3" s="2"/>
      <c r="W3" s="2"/>
      <c r="X3" s="2"/>
      <c r="Y3" s="2"/>
      <c r="Z3" s="2"/>
    </row>
    <row r="4" spans="1:26" ht="19.5" customHeight="1" x14ac:dyDescent="0.3">
      <c r="A4" s="324"/>
      <c r="B4" s="329"/>
      <c r="C4" s="295"/>
      <c r="D4" s="295"/>
      <c r="E4" s="295"/>
      <c r="F4" s="295"/>
      <c r="G4" s="295"/>
      <c r="H4" s="295"/>
      <c r="I4" s="295"/>
      <c r="J4" s="295"/>
      <c r="K4" s="295"/>
      <c r="L4" s="295"/>
      <c r="M4" s="295"/>
      <c r="N4" s="295"/>
      <c r="O4" s="295"/>
      <c r="P4" s="330"/>
      <c r="Q4" s="367" t="s">
        <v>288</v>
      </c>
      <c r="R4" s="345"/>
      <c r="S4" s="371"/>
      <c r="T4" s="333"/>
      <c r="U4" s="2"/>
      <c r="V4" s="2"/>
      <c r="W4" s="2"/>
      <c r="X4" s="2"/>
      <c r="Y4" s="2"/>
      <c r="Z4" s="2"/>
    </row>
    <row r="5" spans="1:26" ht="19.5" customHeight="1" x14ac:dyDescent="0.3">
      <c r="A5" s="432"/>
      <c r="B5" s="316"/>
      <c r="C5" s="316"/>
      <c r="D5" s="316"/>
      <c r="E5" s="316"/>
      <c r="F5" s="316"/>
      <c r="G5" s="316"/>
      <c r="H5" s="316"/>
      <c r="I5" s="316"/>
      <c r="J5" s="316"/>
      <c r="K5" s="316"/>
      <c r="L5" s="316"/>
      <c r="M5" s="316"/>
      <c r="N5" s="316"/>
      <c r="O5" s="316"/>
      <c r="P5" s="316"/>
      <c r="Q5" s="316"/>
      <c r="R5" s="316"/>
      <c r="S5" s="316"/>
      <c r="T5" s="433"/>
      <c r="U5" s="2"/>
      <c r="V5" s="2"/>
      <c r="W5" s="2"/>
      <c r="X5" s="2"/>
      <c r="Y5" s="2"/>
      <c r="Z5" s="2"/>
    </row>
    <row r="6" spans="1:26" ht="24.75" customHeight="1" x14ac:dyDescent="0.3">
      <c r="A6" s="447" t="str">
        <f>CONTEXTO!A8</f>
        <v>PROCESO: GESTIÓN DOCUMENTAL</v>
      </c>
      <c r="B6" s="345"/>
      <c r="C6" s="345"/>
      <c r="D6" s="345"/>
      <c r="E6" s="345"/>
      <c r="F6" s="345"/>
      <c r="G6" s="345"/>
      <c r="H6" s="345"/>
      <c r="I6" s="345"/>
      <c r="J6" s="345"/>
      <c r="K6" s="345"/>
      <c r="L6" s="345"/>
      <c r="M6" s="345"/>
      <c r="N6" s="345"/>
      <c r="O6" s="345"/>
      <c r="P6" s="345"/>
      <c r="Q6" s="345"/>
      <c r="R6" s="345"/>
      <c r="S6" s="345"/>
      <c r="T6" s="346"/>
      <c r="U6" s="2"/>
      <c r="V6" s="2"/>
      <c r="W6" s="2"/>
      <c r="X6" s="2"/>
      <c r="Y6" s="2"/>
      <c r="Z6" s="2"/>
    </row>
    <row r="7" spans="1:26" ht="66.75" customHeight="1" x14ac:dyDescent="0.3">
      <c r="A7" s="457"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287"/>
      <c r="C7" s="287"/>
      <c r="D7" s="287"/>
      <c r="E7" s="287"/>
      <c r="F7" s="287"/>
      <c r="G7" s="287"/>
      <c r="H7" s="287"/>
      <c r="I7" s="287"/>
      <c r="J7" s="287"/>
      <c r="K7" s="287"/>
      <c r="L7" s="287"/>
      <c r="M7" s="287"/>
      <c r="N7" s="287"/>
      <c r="O7" s="287"/>
      <c r="P7" s="287"/>
      <c r="Q7" s="287"/>
      <c r="R7" s="287"/>
      <c r="S7" s="287"/>
      <c r="T7" s="288"/>
      <c r="U7" s="2"/>
      <c r="V7" s="2"/>
      <c r="W7" s="2"/>
      <c r="X7" s="2"/>
      <c r="Y7" s="2"/>
      <c r="Z7" s="2"/>
    </row>
    <row r="8" spans="1:26" ht="19.5" customHeight="1" x14ac:dyDescent="0.3">
      <c r="A8" s="449"/>
      <c r="B8" s="337"/>
      <c r="C8" s="337"/>
      <c r="D8" s="337"/>
      <c r="E8" s="337"/>
      <c r="F8" s="337"/>
      <c r="G8" s="337"/>
      <c r="H8" s="337"/>
      <c r="I8" s="337"/>
      <c r="J8" s="337"/>
      <c r="K8" s="337"/>
      <c r="L8" s="337"/>
      <c r="M8" s="337"/>
      <c r="N8" s="337"/>
      <c r="O8" s="337"/>
      <c r="P8" s="337"/>
      <c r="Q8" s="337"/>
      <c r="R8" s="337"/>
      <c r="S8" s="337"/>
      <c r="T8" s="450"/>
      <c r="U8" s="2"/>
      <c r="V8" s="2"/>
      <c r="W8" s="2"/>
      <c r="X8" s="2"/>
      <c r="Y8" s="2"/>
      <c r="Z8" s="2"/>
    </row>
    <row r="9" spans="1:26" ht="37.5" customHeight="1" x14ac:dyDescent="0.3">
      <c r="A9" s="458" t="s">
        <v>258</v>
      </c>
      <c r="B9" s="459"/>
      <c r="C9" s="461" t="s">
        <v>289</v>
      </c>
      <c r="D9" s="284"/>
      <c r="E9" s="284"/>
      <c r="F9" s="284"/>
      <c r="G9" s="284"/>
      <c r="H9" s="284"/>
      <c r="I9" s="284"/>
      <c r="J9" s="284"/>
      <c r="K9" s="284"/>
      <c r="L9" s="284"/>
      <c r="M9" s="284"/>
      <c r="N9" s="284"/>
      <c r="O9" s="284"/>
      <c r="P9" s="284"/>
      <c r="Q9" s="284"/>
      <c r="R9" s="284"/>
      <c r="S9" s="284"/>
      <c r="T9" s="285"/>
      <c r="U9" s="2"/>
      <c r="V9" s="2"/>
      <c r="W9" s="2"/>
      <c r="X9" s="2"/>
      <c r="Y9" s="2"/>
      <c r="Z9" s="2"/>
    </row>
    <row r="10" spans="1:26" ht="25.5" customHeight="1" x14ac:dyDescent="0.3">
      <c r="A10" s="348"/>
      <c r="B10" s="460"/>
      <c r="C10" s="53" t="s">
        <v>106</v>
      </c>
      <c r="D10" s="53" t="s">
        <v>107</v>
      </c>
      <c r="E10" s="53" t="s">
        <v>108</v>
      </c>
      <c r="F10" s="53" t="s">
        <v>109</v>
      </c>
      <c r="G10" s="53" t="s">
        <v>110</v>
      </c>
      <c r="H10" s="53" t="s">
        <v>111</v>
      </c>
      <c r="I10" s="53" t="s">
        <v>112</v>
      </c>
      <c r="J10" s="53" t="s">
        <v>113</v>
      </c>
      <c r="K10" s="53" t="s">
        <v>114</v>
      </c>
      <c r="L10" s="53" t="s">
        <v>115</v>
      </c>
      <c r="M10" s="53" t="s">
        <v>116</v>
      </c>
      <c r="N10" s="53" t="s">
        <v>117</v>
      </c>
      <c r="O10" s="53" t="s">
        <v>118</v>
      </c>
      <c r="P10" s="53" t="s">
        <v>119</v>
      </c>
      <c r="Q10" s="53" t="s">
        <v>120</v>
      </c>
      <c r="R10" s="55" t="s">
        <v>121</v>
      </c>
      <c r="S10" s="149" t="s">
        <v>122</v>
      </c>
      <c r="T10" s="150" t="s">
        <v>290</v>
      </c>
      <c r="U10" s="2"/>
      <c r="V10" s="2"/>
      <c r="W10" s="2"/>
      <c r="X10" s="2"/>
      <c r="Y10" s="2"/>
      <c r="Z10" s="2"/>
    </row>
    <row r="11" spans="1:26" ht="67.5" customHeight="1" x14ac:dyDescent="0.3">
      <c r="A11" s="455" t="str">
        <f>DESCRIPCION!A10</f>
        <v>Posibilidad de recibir o solicitar cualquier dadiva o beneficio a nombre propio o de terceros, con el fin de manipular, ocultar, alterar o destruir un documento o expediente</v>
      </c>
      <c r="B11" s="362"/>
      <c r="C11" s="151">
        <v>5</v>
      </c>
      <c r="D11" s="151">
        <v>5</v>
      </c>
      <c r="E11" s="151">
        <v>5</v>
      </c>
      <c r="F11" s="151">
        <v>5</v>
      </c>
      <c r="G11" s="151">
        <v>5</v>
      </c>
      <c r="H11" s="151">
        <v>5</v>
      </c>
      <c r="I11" s="151"/>
      <c r="J11" s="151"/>
      <c r="K11" s="151"/>
      <c r="L11" s="151"/>
      <c r="M11" s="151"/>
      <c r="N11" s="151"/>
      <c r="O11" s="151"/>
      <c r="P11" s="151"/>
      <c r="Q11" s="151"/>
      <c r="R11" s="94">
        <f>SUM(C11:Q11)</f>
        <v>30</v>
      </c>
      <c r="S11" s="152">
        <f>IF(ISERROR(AVERAGE(C11:Q11)),0,AVERAGE(C11:Q11))</f>
        <v>5</v>
      </c>
      <c r="T11" s="153" t="str">
        <f>IF(AND(S11&gt;=1,S11&lt;1.5),"Rara Vez",IF(AND(S11&gt;=1.6,S11&lt;2.5),"Improbable",IF(AND(S11&gt;=2.6,S11&lt;3.5),"Posible",IF(AND(S11&gt;=3.6,S11&lt;4.5),"Probable",IF(AND(S11&gt;=4.6),"Casi Seguro"," ")))))</f>
        <v>Casi Seguro</v>
      </c>
      <c r="U11" s="2"/>
      <c r="V11" s="2"/>
      <c r="W11" s="154"/>
      <c r="X11" s="2"/>
      <c r="Y11" s="2"/>
      <c r="Z11" s="2"/>
    </row>
    <row r="12" spans="1:26" ht="66.75" customHeight="1" x14ac:dyDescent="0.3">
      <c r="A12" s="456"/>
      <c r="B12" s="371"/>
      <c r="C12" s="151"/>
      <c r="D12" s="151"/>
      <c r="E12" s="151"/>
      <c r="F12" s="151"/>
      <c r="G12" s="151"/>
      <c r="H12" s="151"/>
      <c r="I12" s="151"/>
      <c r="J12" s="151"/>
      <c r="K12" s="151"/>
      <c r="L12" s="151"/>
      <c r="M12" s="151"/>
      <c r="N12" s="151"/>
      <c r="O12" s="151"/>
      <c r="P12" s="151"/>
      <c r="Q12" s="151"/>
      <c r="R12" s="94"/>
      <c r="S12" s="152"/>
      <c r="T12" s="153"/>
      <c r="U12" s="2"/>
      <c r="V12" s="2"/>
      <c r="W12" s="154"/>
      <c r="X12" s="2"/>
      <c r="Y12" s="2"/>
      <c r="Z12" s="2"/>
    </row>
    <row r="13" spans="1:26" ht="39.75" customHeight="1" x14ac:dyDescent="0.3">
      <c r="A13" s="455"/>
      <c r="B13" s="362"/>
      <c r="C13" s="151"/>
      <c r="D13" s="151"/>
      <c r="E13" s="151"/>
      <c r="F13" s="151"/>
      <c r="G13" s="151"/>
      <c r="H13" s="151"/>
      <c r="I13" s="151"/>
      <c r="J13" s="151"/>
      <c r="K13" s="151"/>
      <c r="L13" s="151"/>
      <c r="M13" s="151"/>
      <c r="N13" s="151"/>
      <c r="O13" s="151"/>
      <c r="P13" s="151"/>
      <c r="Q13" s="151"/>
      <c r="R13" s="94"/>
      <c r="S13" s="152"/>
      <c r="T13" s="153"/>
      <c r="U13" s="2"/>
      <c r="V13" s="2"/>
      <c r="W13" s="2"/>
      <c r="X13" s="2"/>
      <c r="Y13" s="2"/>
      <c r="Z13" s="2"/>
    </row>
    <row r="14" spans="1:26" ht="39.75" customHeight="1" x14ac:dyDescent="0.3">
      <c r="A14" s="453"/>
      <c r="B14" s="362"/>
      <c r="C14" s="151"/>
      <c r="D14" s="151"/>
      <c r="E14" s="151"/>
      <c r="F14" s="151"/>
      <c r="G14" s="151"/>
      <c r="H14" s="151"/>
      <c r="I14" s="151"/>
      <c r="J14" s="151"/>
      <c r="K14" s="151"/>
      <c r="L14" s="151"/>
      <c r="M14" s="151"/>
      <c r="N14" s="151"/>
      <c r="O14" s="151"/>
      <c r="P14" s="151"/>
      <c r="Q14" s="151"/>
      <c r="R14" s="94"/>
      <c r="S14" s="152"/>
      <c r="T14" s="153"/>
      <c r="U14" s="2"/>
      <c r="V14" s="2"/>
      <c r="W14" s="2"/>
      <c r="X14" s="2"/>
      <c r="Y14" s="2"/>
      <c r="Z14" s="2"/>
    </row>
    <row r="15" spans="1:26" ht="39.75" customHeight="1" x14ac:dyDescent="0.3">
      <c r="A15" s="453"/>
      <c r="B15" s="362"/>
      <c r="C15" s="151"/>
      <c r="D15" s="151"/>
      <c r="E15" s="151"/>
      <c r="F15" s="151"/>
      <c r="G15" s="151"/>
      <c r="H15" s="151"/>
      <c r="I15" s="151"/>
      <c r="J15" s="151"/>
      <c r="K15" s="151"/>
      <c r="L15" s="151"/>
      <c r="M15" s="151"/>
      <c r="N15" s="151"/>
      <c r="O15" s="151"/>
      <c r="P15" s="151"/>
      <c r="Q15" s="151"/>
      <c r="R15" s="94"/>
      <c r="S15" s="152"/>
      <c r="T15" s="153"/>
      <c r="U15" s="2"/>
      <c r="V15" s="2"/>
      <c r="W15" s="2"/>
      <c r="X15" s="2"/>
      <c r="Y15" s="2"/>
      <c r="Z15" s="2"/>
    </row>
    <row r="16" spans="1:26" ht="39.75" customHeight="1" x14ac:dyDescent="0.3">
      <c r="A16" s="453"/>
      <c r="B16" s="362"/>
      <c r="C16" s="151"/>
      <c r="D16" s="151"/>
      <c r="E16" s="151"/>
      <c r="F16" s="151"/>
      <c r="G16" s="151"/>
      <c r="H16" s="151"/>
      <c r="I16" s="151"/>
      <c r="J16" s="151"/>
      <c r="K16" s="151"/>
      <c r="L16" s="151"/>
      <c r="M16" s="151"/>
      <c r="N16" s="151"/>
      <c r="O16" s="151"/>
      <c r="P16" s="151"/>
      <c r="Q16" s="151"/>
      <c r="R16" s="94"/>
      <c r="S16" s="152"/>
      <c r="T16" s="153"/>
      <c r="U16" s="2"/>
      <c r="V16" s="2"/>
      <c r="W16" s="2"/>
      <c r="X16" s="2"/>
      <c r="Y16" s="2"/>
      <c r="Z16" s="2"/>
    </row>
    <row r="17" spans="1:26" ht="39.75" customHeight="1" x14ac:dyDescent="0.3">
      <c r="A17" s="453"/>
      <c r="B17" s="362"/>
      <c r="C17" s="151"/>
      <c r="D17" s="151"/>
      <c r="E17" s="151"/>
      <c r="F17" s="151"/>
      <c r="G17" s="151"/>
      <c r="H17" s="151"/>
      <c r="I17" s="151"/>
      <c r="J17" s="151"/>
      <c r="K17" s="151"/>
      <c r="L17" s="151"/>
      <c r="M17" s="151"/>
      <c r="N17" s="151"/>
      <c r="O17" s="151"/>
      <c r="P17" s="151"/>
      <c r="Q17" s="151"/>
      <c r="R17" s="94"/>
      <c r="S17" s="152"/>
      <c r="T17" s="153"/>
      <c r="U17" s="2"/>
      <c r="V17" s="2"/>
      <c r="W17" s="2"/>
      <c r="X17" s="2"/>
      <c r="Y17" s="2"/>
      <c r="Z17" s="2"/>
    </row>
    <row r="18" spans="1:26" ht="39.75" customHeight="1" x14ac:dyDescent="0.3">
      <c r="A18" s="453"/>
      <c r="B18" s="362"/>
      <c r="C18" s="151"/>
      <c r="D18" s="151"/>
      <c r="E18" s="151"/>
      <c r="F18" s="151"/>
      <c r="G18" s="151"/>
      <c r="H18" s="151"/>
      <c r="I18" s="151"/>
      <c r="J18" s="151"/>
      <c r="K18" s="151"/>
      <c r="L18" s="151"/>
      <c r="M18" s="151"/>
      <c r="N18" s="151"/>
      <c r="O18" s="151"/>
      <c r="P18" s="151"/>
      <c r="Q18" s="151"/>
      <c r="R18" s="94"/>
      <c r="S18" s="152"/>
      <c r="T18" s="153"/>
      <c r="U18" s="2"/>
      <c r="V18" s="2"/>
      <c r="W18" s="2"/>
      <c r="X18" s="2"/>
      <c r="Y18" s="2"/>
      <c r="Z18" s="2"/>
    </row>
    <row r="19" spans="1:26" ht="39.75" customHeight="1" x14ac:dyDescent="0.3">
      <c r="A19" s="453"/>
      <c r="B19" s="362"/>
      <c r="C19" s="151"/>
      <c r="D19" s="151"/>
      <c r="E19" s="151"/>
      <c r="F19" s="151"/>
      <c r="G19" s="151"/>
      <c r="H19" s="151"/>
      <c r="I19" s="151"/>
      <c r="J19" s="151"/>
      <c r="K19" s="151"/>
      <c r="L19" s="151"/>
      <c r="M19" s="151"/>
      <c r="N19" s="151"/>
      <c r="O19" s="151"/>
      <c r="P19" s="151"/>
      <c r="Q19" s="151"/>
      <c r="R19" s="94"/>
      <c r="S19" s="152"/>
      <c r="T19" s="153"/>
      <c r="U19" s="2"/>
      <c r="V19" s="2"/>
      <c r="W19" s="2"/>
      <c r="X19" s="2"/>
      <c r="Y19" s="2"/>
      <c r="Z19" s="2"/>
    </row>
    <row r="20" spans="1:26" ht="39.75" customHeight="1" x14ac:dyDescent="0.3">
      <c r="A20" s="454"/>
      <c r="B20" s="364"/>
      <c r="C20" s="151"/>
      <c r="D20" s="151"/>
      <c r="E20" s="151"/>
      <c r="F20" s="151"/>
      <c r="G20" s="151"/>
      <c r="H20" s="151"/>
      <c r="I20" s="151"/>
      <c r="J20" s="151"/>
      <c r="K20" s="151"/>
      <c r="L20" s="151"/>
      <c r="M20" s="151"/>
      <c r="N20" s="151"/>
      <c r="O20" s="151"/>
      <c r="P20" s="151"/>
      <c r="Q20" s="151"/>
      <c r="R20" s="97"/>
      <c r="S20" s="155"/>
      <c r="T20" s="156"/>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57"/>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57"/>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57"/>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57"/>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57"/>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57"/>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57"/>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57"/>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57"/>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57"/>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57"/>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57"/>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57"/>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57"/>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57"/>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57"/>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57"/>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57"/>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57"/>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57"/>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57"/>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57"/>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57"/>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57"/>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57"/>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57"/>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57"/>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57"/>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57"/>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57"/>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57"/>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57"/>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57"/>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57"/>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57"/>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57"/>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57"/>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57"/>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57"/>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57"/>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57"/>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57"/>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57"/>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57"/>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57"/>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57"/>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57"/>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57"/>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57"/>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57"/>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57"/>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57"/>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57"/>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57"/>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57"/>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57"/>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57"/>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57"/>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57"/>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57"/>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57"/>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57"/>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57"/>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57"/>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57"/>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57"/>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57"/>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57"/>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57"/>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57"/>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57"/>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57"/>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57"/>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57"/>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57"/>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57"/>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57"/>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57"/>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57"/>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57"/>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57"/>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57"/>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57"/>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57"/>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57"/>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57"/>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57"/>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57"/>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57"/>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57"/>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57"/>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57"/>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57"/>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57"/>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57"/>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57"/>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57"/>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57"/>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57"/>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57"/>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57"/>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57"/>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57"/>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57"/>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57"/>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57"/>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57"/>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57"/>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57"/>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57"/>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57"/>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57"/>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57"/>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57"/>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57"/>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57"/>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57"/>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57"/>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57"/>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57"/>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57"/>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57"/>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57"/>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57"/>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57"/>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57"/>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57"/>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57"/>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57"/>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57"/>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57"/>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57"/>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57"/>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57"/>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57"/>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57"/>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57"/>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57"/>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57"/>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57"/>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57"/>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57"/>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57"/>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57"/>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57"/>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57"/>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57"/>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57"/>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57"/>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57"/>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57"/>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57"/>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57"/>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57"/>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57"/>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57"/>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57"/>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57"/>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57"/>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57"/>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57"/>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57"/>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57"/>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57"/>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57"/>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57"/>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57"/>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57"/>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57"/>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57"/>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57"/>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57"/>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57"/>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57"/>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57"/>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57"/>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57"/>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57"/>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57"/>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57"/>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57"/>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57"/>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57"/>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57"/>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57"/>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57"/>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57"/>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57"/>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57"/>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57"/>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57"/>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57"/>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57"/>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57"/>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57"/>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57"/>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57"/>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57"/>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57"/>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57"/>
      <c r="T220" s="2"/>
      <c r="U220" s="2"/>
      <c r="V220" s="2"/>
      <c r="W220" s="2"/>
      <c r="X220" s="2"/>
      <c r="Y220" s="2"/>
      <c r="Z220" s="2"/>
    </row>
    <row r="221" spans="1:26" ht="15.75" customHeight="1" x14ac:dyDescent="0.3"/>
    <row r="222" spans="1:26" ht="15.75" customHeight="1" x14ac:dyDescent="0.3"/>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1859B"/>
  </sheetPr>
  <dimension ref="A1:Z1000"/>
  <sheetViews>
    <sheetView workbookViewId="0"/>
  </sheetViews>
  <sheetFormatPr baseColWidth="10" defaultColWidth="14.44140625" defaultRowHeight="15" customHeight="1" x14ac:dyDescent="0.3"/>
  <cols>
    <col min="2" max="2" width="15" customWidth="1"/>
    <col min="3" max="7" width="13.6640625" customWidth="1"/>
    <col min="8" max="8" width="3.6640625" customWidth="1"/>
    <col min="9" max="10" width="11.44140625" customWidth="1"/>
    <col min="11" max="11" width="17.6640625" customWidth="1"/>
    <col min="12" max="26" width="11.44140625" customWidth="1"/>
  </cols>
  <sheetData>
    <row r="1" spans="1:26" ht="15" customHeight="1" x14ac:dyDescent="0.3">
      <c r="A1" s="470"/>
      <c r="B1" s="326"/>
      <c r="C1" s="325" t="str">
        <f>CONTEXTO!B1</f>
        <v>PROCESO:  GESTION DOCUMENTAL</v>
      </c>
      <c r="D1" s="312"/>
      <c r="E1" s="312"/>
      <c r="F1" s="326"/>
      <c r="G1" s="334" t="s">
        <v>1</v>
      </c>
      <c r="H1" s="284"/>
      <c r="I1" s="382"/>
      <c r="J1" s="471"/>
      <c r="K1" s="313"/>
      <c r="L1" s="2"/>
      <c r="M1" s="2"/>
      <c r="N1" s="2"/>
      <c r="O1" s="2"/>
      <c r="P1" s="2"/>
      <c r="Q1" s="2"/>
      <c r="R1" s="2"/>
      <c r="S1" s="2"/>
      <c r="T1" s="2"/>
      <c r="U1" s="2"/>
      <c r="V1" s="2"/>
      <c r="W1" s="2"/>
      <c r="X1" s="2"/>
      <c r="Y1" s="2"/>
      <c r="Z1" s="2"/>
    </row>
    <row r="2" spans="1:26" ht="15" customHeight="1" x14ac:dyDescent="0.3">
      <c r="A2" s="425"/>
      <c r="B2" s="328"/>
      <c r="C2" s="356"/>
      <c r="D2" s="349"/>
      <c r="E2" s="349"/>
      <c r="F2" s="357"/>
      <c r="G2" s="367" t="s">
        <v>291</v>
      </c>
      <c r="H2" s="345"/>
      <c r="I2" s="371"/>
      <c r="J2" s="327"/>
      <c r="K2" s="433"/>
      <c r="L2" s="2"/>
      <c r="M2" s="2"/>
      <c r="N2" s="2"/>
      <c r="O2" s="2"/>
      <c r="P2" s="2"/>
      <c r="Q2" s="2"/>
      <c r="R2" s="2"/>
      <c r="S2" s="2"/>
      <c r="T2" s="2"/>
      <c r="U2" s="2"/>
      <c r="V2" s="2"/>
      <c r="W2" s="2"/>
      <c r="X2" s="2"/>
      <c r="Y2" s="2"/>
      <c r="Z2" s="2"/>
    </row>
    <row r="3" spans="1:26" ht="34.5" customHeight="1" x14ac:dyDescent="0.3">
      <c r="A3" s="425"/>
      <c r="B3" s="328"/>
      <c r="C3" s="361" t="s">
        <v>292</v>
      </c>
      <c r="D3" s="292"/>
      <c r="E3" s="292"/>
      <c r="F3" s="362"/>
      <c r="G3" s="367" t="s">
        <v>3</v>
      </c>
      <c r="H3" s="345"/>
      <c r="I3" s="371"/>
      <c r="J3" s="327"/>
      <c r="K3" s="433"/>
      <c r="L3" s="2"/>
      <c r="M3" s="2"/>
      <c r="N3" s="2"/>
      <c r="O3" s="2"/>
      <c r="P3" s="2"/>
      <c r="Q3" s="2"/>
      <c r="R3" s="2"/>
      <c r="S3" s="2"/>
      <c r="T3" s="2"/>
      <c r="U3" s="2"/>
      <c r="V3" s="2"/>
      <c r="W3" s="2"/>
      <c r="X3" s="2"/>
      <c r="Y3" s="2"/>
      <c r="Z3" s="2"/>
    </row>
    <row r="4" spans="1:26" ht="15.75" customHeight="1" x14ac:dyDescent="0.3">
      <c r="A4" s="348"/>
      <c r="B4" s="357"/>
      <c r="C4" s="356"/>
      <c r="D4" s="349"/>
      <c r="E4" s="349"/>
      <c r="F4" s="357"/>
      <c r="G4" s="367" t="s">
        <v>293</v>
      </c>
      <c r="H4" s="345"/>
      <c r="I4" s="371"/>
      <c r="J4" s="356"/>
      <c r="K4" s="350"/>
      <c r="L4" s="2"/>
      <c r="M4" s="2"/>
      <c r="N4" s="2"/>
      <c r="O4" s="2"/>
      <c r="P4" s="2"/>
      <c r="Q4" s="2"/>
      <c r="R4" s="2"/>
      <c r="S4" s="2"/>
      <c r="T4" s="2"/>
      <c r="U4" s="2"/>
      <c r="V4" s="2"/>
      <c r="W4" s="2"/>
      <c r="X4" s="2"/>
      <c r="Y4" s="2"/>
      <c r="Z4" s="2"/>
    </row>
    <row r="5" spans="1:26" ht="15.75" customHeight="1" x14ac:dyDescent="0.3">
      <c r="A5" s="344"/>
      <c r="B5" s="345"/>
      <c r="C5" s="345"/>
      <c r="D5" s="345"/>
      <c r="E5" s="345"/>
      <c r="F5" s="345"/>
      <c r="G5" s="345"/>
      <c r="H5" s="345"/>
      <c r="I5" s="345"/>
      <c r="J5" s="345"/>
      <c r="K5" s="346"/>
      <c r="L5" s="2"/>
      <c r="M5" s="2"/>
      <c r="N5" s="2"/>
      <c r="O5" s="2"/>
      <c r="P5" s="2"/>
      <c r="Q5" s="2"/>
      <c r="R5" s="2"/>
      <c r="S5" s="2"/>
      <c r="T5" s="2"/>
      <c r="U5" s="2"/>
      <c r="V5" s="2"/>
      <c r="W5" s="2"/>
      <c r="X5" s="2"/>
      <c r="Y5" s="2"/>
      <c r="Z5" s="2"/>
    </row>
    <row r="6" spans="1:26" ht="14.25" customHeight="1" x14ac:dyDescent="0.3">
      <c r="A6" s="467" t="s">
        <v>294</v>
      </c>
      <c r="B6" s="292"/>
      <c r="C6" s="292"/>
      <c r="D6" s="292"/>
      <c r="E6" s="292"/>
      <c r="F6" s="292"/>
      <c r="G6" s="292"/>
      <c r="H6" s="292"/>
      <c r="I6" s="292"/>
      <c r="J6" s="292"/>
      <c r="K6" s="293"/>
      <c r="L6" s="2"/>
      <c r="M6" s="2"/>
      <c r="N6" s="2"/>
      <c r="O6" s="2"/>
      <c r="P6" s="2"/>
      <c r="Q6" s="2"/>
      <c r="R6" s="2"/>
      <c r="S6" s="2"/>
      <c r="T6" s="2"/>
      <c r="U6" s="2"/>
      <c r="V6" s="2"/>
      <c r="W6" s="2"/>
      <c r="X6" s="2"/>
      <c r="Y6" s="2"/>
      <c r="Z6" s="2"/>
    </row>
    <row r="7" spans="1:26" ht="11.25" customHeight="1" x14ac:dyDescent="0.3">
      <c r="A7" s="348"/>
      <c r="B7" s="349"/>
      <c r="C7" s="349"/>
      <c r="D7" s="349"/>
      <c r="E7" s="349"/>
      <c r="F7" s="349"/>
      <c r="G7" s="349"/>
      <c r="H7" s="349"/>
      <c r="I7" s="349"/>
      <c r="J7" s="349"/>
      <c r="K7" s="350"/>
      <c r="L7" s="2"/>
      <c r="M7" s="2"/>
      <c r="N7" s="2"/>
      <c r="O7" s="2"/>
      <c r="P7" s="2"/>
      <c r="Q7" s="2"/>
      <c r="R7" s="2"/>
      <c r="S7" s="2"/>
      <c r="T7" s="2"/>
      <c r="U7" s="2"/>
      <c r="V7" s="2"/>
      <c r="W7" s="2"/>
      <c r="X7" s="2"/>
      <c r="Y7" s="2"/>
      <c r="Z7" s="2"/>
    </row>
    <row r="8" spans="1:26" ht="24" customHeight="1" x14ac:dyDescent="0.3">
      <c r="A8" s="353" t="str">
        <f>CONTEXTO!A8</f>
        <v>PROCESO: GESTIÓN DOCUMENTAL</v>
      </c>
      <c r="B8" s="345"/>
      <c r="C8" s="345"/>
      <c r="D8" s="345"/>
      <c r="E8" s="345"/>
      <c r="F8" s="345"/>
      <c r="G8" s="345"/>
      <c r="H8" s="345"/>
      <c r="I8" s="345"/>
      <c r="J8" s="345"/>
      <c r="K8" s="346"/>
      <c r="L8" s="2"/>
      <c r="M8" s="2"/>
      <c r="N8" s="2"/>
      <c r="O8" s="2"/>
      <c r="P8" s="2"/>
      <c r="Q8" s="2"/>
      <c r="R8" s="2"/>
      <c r="S8" s="2"/>
      <c r="T8" s="2"/>
      <c r="U8" s="2"/>
      <c r="V8" s="2"/>
      <c r="W8" s="2"/>
      <c r="X8" s="2"/>
      <c r="Y8" s="2"/>
      <c r="Z8" s="2"/>
    </row>
    <row r="9" spans="1:26" ht="56.25" customHeight="1" x14ac:dyDescent="0.3">
      <c r="A9" s="468"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9" s="287"/>
      <c r="C9" s="287"/>
      <c r="D9" s="287"/>
      <c r="E9" s="287"/>
      <c r="F9" s="287"/>
      <c r="G9" s="287"/>
      <c r="H9" s="287"/>
      <c r="I9" s="287"/>
      <c r="J9" s="287"/>
      <c r="K9" s="288"/>
      <c r="L9" s="2"/>
      <c r="M9" s="2"/>
      <c r="N9" s="2"/>
      <c r="O9" s="2"/>
      <c r="P9" s="2"/>
      <c r="Q9" s="2"/>
      <c r="R9" s="2"/>
      <c r="S9" s="2"/>
      <c r="T9" s="2"/>
      <c r="U9" s="2"/>
      <c r="V9" s="2"/>
      <c r="W9" s="2"/>
      <c r="X9" s="2"/>
      <c r="Y9" s="2"/>
      <c r="Z9" s="2"/>
    </row>
    <row r="10" spans="1:26" ht="19.5" customHeight="1" x14ac:dyDescent="0.3">
      <c r="A10" s="469"/>
      <c r="B10" s="337"/>
      <c r="C10" s="337"/>
      <c r="D10" s="337"/>
      <c r="E10" s="337"/>
      <c r="F10" s="337"/>
      <c r="G10" s="337"/>
      <c r="H10" s="337"/>
      <c r="I10" s="337"/>
      <c r="J10" s="337"/>
      <c r="K10" s="338"/>
      <c r="L10" s="2"/>
      <c r="M10" s="2"/>
      <c r="N10" s="2"/>
      <c r="O10" s="2"/>
      <c r="P10" s="2"/>
      <c r="Q10" s="2"/>
      <c r="R10" s="2"/>
      <c r="S10" s="2"/>
      <c r="T10" s="2"/>
      <c r="U10" s="2"/>
      <c r="V10" s="2"/>
      <c r="W10" s="2"/>
      <c r="X10" s="2"/>
      <c r="Y10" s="2"/>
      <c r="Z10" s="2"/>
    </row>
    <row r="11" spans="1:26" ht="51" customHeight="1" x14ac:dyDescent="0.3">
      <c r="A11" s="158" t="s">
        <v>295</v>
      </c>
      <c r="B11" s="462" t="str">
        <f>DESCRIPCION!A10</f>
        <v>Posibilidad de recibir o solicitar cualquier dadiva o beneficio a nombre propio o de terceros, con el fin de manipular, ocultar, alterar o destruir un documento o expediente</v>
      </c>
      <c r="C11" s="374"/>
      <c r="D11" s="374"/>
      <c r="E11" s="374"/>
      <c r="F11" s="374"/>
      <c r="G11" s="374"/>
      <c r="H11" s="374"/>
      <c r="I11" s="375"/>
      <c r="J11" s="159" t="s">
        <v>296</v>
      </c>
      <c r="K11" s="160" t="str">
        <f>IF(J17="x","EXTREMA",IF(J19="x","ALTA",IF(J21="x","MODERADA",IF(J23="x","BAJA",""))))</f>
        <v>EXTREMA</v>
      </c>
      <c r="L11" s="2"/>
      <c r="M11" s="2"/>
      <c r="N11" s="2"/>
      <c r="O11" s="2"/>
      <c r="P11" s="2"/>
      <c r="Q11" s="2"/>
      <c r="R11" s="2"/>
      <c r="S11" s="2"/>
      <c r="T11" s="2"/>
      <c r="U11" s="2"/>
      <c r="V11" s="2"/>
      <c r="W11" s="2"/>
      <c r="X11" s="2"/>
      <c r="Y11" s="2"/>
      <c r="Z11" s="2"/>
    </row>
    <row r="12" spans="1:26" ht="16.5" customHeight="1" x14ac:dyDescent="0.3">
      <c r="A12" s="478" t="s">
        <v>297</v>
      </c>
      <c r="B12" s="374"/>
      <c r="C12" s="479"/>
      <c r="D12" s="480" t="str">
        <f>PROBABILIDAD!T11</f>
        <v>Casi Seguro</v>
      </c>
      <c r="E12" s="375"/>
      <c r="F12" s="478" t="s">
        <v>298</v>
      </c>
      <c r="G12" s="374"/>
      <c r="H12" s="374"/>
      <c r="I12" s="375"/>
      <c r="J12" s="465" t="s">
        <v>299</v>
      </c>
      <c r="K12" s="375"/>
      <c r="L12" s="2"/>
      <c r="M12" s="2"/>
      <c r="N12" s="2"/>
      <c r="O12" s="2"/>
      <c r="P12" s="2"/>
      <c r="Q12" s="2"/>
      <c r="R12" s="2"/>
      <c r="S12" s="2"/>
      <c r="T12" s="2"/>
      <c r="U12" s="2"/>
      <c r="V12" s="2"/>
      <c r="W12" s="2"/>
      <c r="X12" s="2"/>
      <c r="Y12" s="2"/>
      <c r="Z12" s="2"/>
    </row>
    <row r="13" spans="1:26" ht="14.25" customHeight="1" x14ac:dyDescent="0.3">
      <c r="A13" s="161"/>
      <c r="B13" s="162"/>
      <c r="C13" s="162"/>
      <c r="D13" s="162"/>
      <c r="E13" s="162"/>
      <c r="F13" s="162"/>
      <c r="G13" s="162"/>
      <c r="H13" s="162"/>
      <c r="I13" s="162"/>
      <c r="J13" s="163"/>
      <c r="K13" s="164"/>
      <c r="L13" s="2"/>
      <c r="M13" s="2"/>
      <c r="N13" s="2"/>
      <c r="O13" s="2"/>
      <c r="P13" s="2"/>
      <c r="Q13" s="2"/>
      <c r="R13" s="2"/>
      <c r="S13" s="2"/>
      <c r="T13" s="2"/>
      <c r="U13" s="2"/>
      <c r="V13" s="2"/>
      <c r="W13" s="2"/>
      <c r="X13" s="2"/>
      <c r="Y13" s="2"/>
      <c r="Z13" s="2"/>
    </row>
    <row r="14" spans="1:26" ht="14.25" customHeight="1" x14ac:dyDescent="0.3">
      <c r="A14" s="161"/>
      <c r="B14" s="162"/>
      <c r="C14" s="165"/>
      <c r="D14" s="162"/>
      <c r="E14" s="162"/>
      <c r="F14" s="162"/>
      <c r="G14" s="162"/>
      <c r="H14" s="162"/>
      <c r="I14" s="162"/>
      <c r="J14" s="163"/>
      <c r="K14" s="164"/>
      <c r="L14" s="2"/>
      <c r="M14" s="2"/>
      <c r="N14" s="2"/>
      <c r="O14" s="2"/>
      <c r="P14" s="2"/>
      <c r="Q14" s="2"/>
      <c r="R14" s="2"/>
      <c r="S14" s="2"/>
      <c r="T14" s="2"/>
      <c r="U14" s="2"/>
      <c r="V14" s="2"/>
      <c r="W14" s="2"/>
      <c r="X14" s="2"/>
      <c r="Y14" s="2"/>
      <c r="Z14" s="2"/>
    </row>
    <row r="15" spans="1:26" ht="30" customHeight="1" x14ac:dyDescent="0.3">
      <c r="A15" s="481" t="s">
        <v>297</v>
      </c>
      <c r="B15" s="162">
        <v>5</v>
      </c>
      <c r="C15" s="494"/>
      <c r="D15" s="482"/>
      <c r="E15" s="463"/>
      <c r="F15" s="463" t="s">
        <v>300</v>
      </c>
      <c r="G15" s="463"/>
      <c r="H15" s="162"/>
      <c r="I15" s="162"/>
      <c r="J15" s="466" t="s">
        <v>301</v>
      </c>
      <c r="K15" s="436"/>
      <c r="L15" s="2"/>
      <c r="M15" s="2"/>
      <c r="N15" s="2"/>
      <c r="O15" s="2"/>
      <c r="P15" s="2"/>
      <c r="Q15" s="2"/>
      <c r="R15" s="2"/>
      <c r="S15" s="2"/>
      <c r="T15" s="2"/>
      <c r="U15" s="2"/>
      <c r="V15" s="2"/>
      <c r="W15" s="2"/>
      <c r="X15" s="2"/>
      <c r="Y15" s="2"/>
      <c r="Z15" s="2"/>
    </row>
    <row r="16" spans="1:26" ht="30" customHeight="1" x14ac:dyDescent="0.3">
      <c r="A16" s="425"/>
      <c r="B16" s="162" t="s">
        <v>302</v>
      </c>
      <c r="C16" s="484"/>
      <c r="D16" s="464"/>
      <c r="E16" s="464"/>
      <c r="F16" s="464"/>
      <c r="G16" s="464"/>
      <c r="H16" s="162"/>
      <c r="I16" s="162"/>
      <c r="J16" s="166"/>
      <c r="K16" s="167"/>
      <c r="L16" s="2"/>
      <c r="M16" s="2"/>
      <c r="N16" s="2"/>
      <c r="O16" s="2"/>
      <c r="P16" s="2"/>
      <c r="Q16" s="2"/>
      <c r="R16" s="2"/>
      <c r="S16" s="2"/>
      <c r="T16" s="2"/>
      <c r="U16" s="2"/>
      <c r="V16" s="2"/>
      <c r="W16" s="2"/>
      <c r="X16" s="2"/>
      <c r="Y16" s="2"/>
      <c r="Z16" s="2"/>
    </row>
    <row r="17" spans="1:26" ht="30" customHeight="1" x14ac:dyDescent="0.3">
      <c r="A17" s="425"/>
      <c r="B17" s="162">
        <v>4</v>
      </c>
      <c r="C17" s="483"/>
      <c r="D17" s="482"/>
      <c r="E17" s="482"/>
      <c r="F17" s="485"/>
      <c r="G17" s="463"/>
      <c r="H17" s="162"/>
      <c r="I17" s="162"/>
      <c r="J17" s="168" t="s">
        <v>188</v>
      </c>
      <c r="K17" s="167" t="s">
        <v>88</v>
      </c>
      <c r="L17" s="2"/>
      <c r="M17" s="2"/>
      <c r="N17" s="2"/>
      <c r="O17" s="2"/>
      <c r="P17" s="2"/>
      <c r="Q17" s="2"/>
      <c r="R17" s="2"/>
      <c r="S17" s="2"/>
      <c r="T17" s="2"/>
      <c r="U17" s="2"/>
      <c r="V17" s="2"/>
      <c r="W17" s="2"/>
      <c r="X17" s="2"/>
      <c r="Y17" s="2"/>
      <c r="Z17" s="2"/>
    </row>
    <row r="18" spans="1:26" ht="30" customHeight="1" x14ac:dyDescent="0.3">
      <c r="A18" s="425"/>
      <c r="B18" s="162" t="s">
        <v>303</v>
      </c>
      <c r="C18" s="484"/>
      <c r="D18" s="464"/>
      <c r="E18" s="464"/>
      <c r="F18" s="464"/>
      <c r="G18" s="464"/>
      <c r="H18" s="162"/>
      <c r="I18" s="162"/>
      <c r="J18" s="169"/>
      <c r="K18" s="167"/>
      <c r="L18" s="2"/>
      <c r="M18" s="2"/>
      <c r="N18" s="2"/>
      <c r="O18" s="2"/>
      <c r="P18" s="2"/>
      <c r="Q18" s="2"/>
      <c r="R18" s="2"/>
      <c r="S18" s="2"/>
      <c r="T18" s="2"/>
      <c r="U18" s="2"/>
      <c r="V18" s="2"/>
      <c r="W18" s="2"/>
      <c r="X18" s="2"/>
      <c r="Y18" s="2"/>
      <c r="Z18" s="2"/>
    </row>
    <row r="19" spans="1:26" ht="30" customHeight="1" x14ac:dyDescent="0.3">
      <c r="A19" s="425"/>
      <c r="B19" s="162">
        <v>3</v>
      </c>
      <c r="C19" s="488"/>
      <c r="D19" s="486"/>
      <c r="E19" s="487"/>
      <c r="F19" s="485"/>
      <c r="G19" s="463"/>
      <c r="H19" s="162"/>
      <c r="I19" s="162"/>
      <c r="J19" s="170" t="str">
        <f>IF(OR(C15="X",D15="X",D17="x",E17="x",E19="X",F21="X",F23="X",G23="X" ),"x","")</f>
        <v/>
      </c>
      <c r="K19" s="167" t="s">
        <v>89</v>
      </c>
      <c r="L19" s="2"/>
      <c r="M19" s="2"/>
      <c r="N19" s="2"/>
      <c r="O19" s="2"/>
      <c r="P19" s="2"/>
      <c r="Q19" s="2"/>
      <c r="R19" s="2"/>
      <c r="S19" s="2"/>
      <c r="T19" s="2"/>
      <c r="U19" s="2"/>
      <c r="V19" s="2"/>
      <c r="W19" s="2"/>
      <c r="X19" s="2"/>
      <c r="Y19" s="2"/>
      <c r="Z19" s="2"/>
    </row>
    <row r="20" spans="1:26" ht="30" customHeight="1" x14ac:dyDescent="0.3">
      <c r="A20" s="425"/>
      <c r="B20" s="162" t="s">
        <v>304</v>
      </c>
      <c r="C20" s="484"/>
      <c r="D20" s="464"/>
      <c r="E20" s="464"/>
      <c r="F20" s="464"/>
      <c r="G20" s="464"/>
      <c r="H20" s="162"/>
      <c r="I20" s="162"/>
      <c r="J20" s="171"/>
      <c r="K20" s="167"/>
      <c r="L20" s="2"/>
      <c r="M20" s="2"/>
      <c r="N20" s="2"/>
      <c r="O20" s="2"/>
      <c r="P20" s="2"/>
      <c r="Q20" s="2"/>
      <c r="R20" s="2"/>
      <c r="S20" s="2"/>
      <c r="T20" s="2"/>
      <c r="U20" s="2"/>
      <c r="V20" s="2"/>
      <c r="W20" s="2"/>
      <c r="X20" s="2"/>
      <c r="Y20" s="2"/>
      <c r="Z20" s="2"/>
    </row>
    <row r="21" spans="1:26" ht="30" customHeight="1" x14ac:dyDescent="0.3">
      <c r="A21" s="425"/>
      <c r="B21" s="162">
        <v>2</v>
      </c>
      <c r="C21" s="488"/>
      <c r="D21" s="490"/>
      <c r="E21" s="495"/>
      <c r="F21" s="487"/>
      <c r="G21" s="463"/>
      <c r="H21" s="162"/>
      <c r="I21" s="162"/>
      <c r="J21" s="172" t="str">
        <f>IF(OR(C17="X",D19="X",E21="x",E23="x" ),"x","")</f>
        <v/>
      </c>
      <c r="K21" s="167" t="s">
        <v>90</v>
      </c>
      <c r="L21" s="2"/>
      <c r="M21" s="2"/>
      <c r="N21" s="2"/>
      <c r="O21" s="2"/>
      <c r="P21" s="2"/>
      <c r="Q21" s="2"/>
      <c r="R21" s="2"/>
      <c r="S21" s="2"/>
      <c r="T21" s="2"/>
      <c r="U21" s="2"/>
      <c r="V21" s="2"/>
      <c r="W21" s="2"/>
      <c r="X21" s="2"/>
      <c r="Y21" s="2"/>
      <c r="Z21" s="2"/>
    </row>
    <row r="22" spans="1:26" ht="30" customHeight="1" x14ac:dyDescent="0.3">
      <c r="A22" s="425"/>
      <c r="B22" s="162" t="s">
        <v>305</v>
      </c>
      <c r="C22" s="484"/>
      <c r="D22" s="464"/>
      <c r="E22" s="464"/>
      <c r="F22" s="464"/>
      <c r="G22" s="464"/>
      <c r="H22" s="162"/>
      <c r="I22" s="162"/>
      <c r="J22" s="171"/>
      <c r="K22" s="167"/>
      <c r="L22" s="2"/>
      <c r="M22" s="2"/>
      <c r="N22" s="2"/>
      <c r="O22" s="2"/>
      <c r="P22" s="2"/>
      <c r="Q22" s="2"/>
      <c r="R22" s="2"/>
      <c r="S22" s="2"/>
      <c r="T22" s="2"/>
      <c r="U22" s="2"/>
      <c r="V22" s="2"/>
      <c r="W22" s="2"/>
      <c r="X22" s="2"/>
      <c r="Y22" s="2"/>
      <c r="Z22" s="2"/>
    </row>
    <row r="23" spans="1:26" ht="30" customHeight="1" x14ac:dyDescent="0.3">
      <c r="A23" s="425"/>
      <c r="B23" s="162">
        <v>1</v>
      </c>
      <c r="C23" s="488"/>
      <c r="D23" s="490"/>
      <c r="E23" s="492"/>
      <c r="F23" s="493"/>
      <c r="G23" s="482"/>
      <c r="H23" s="162"/>
      <c r="I23" s="162"/>
      <c r="J23" s="173" t="str">
        <f>IF(OR(C19="X",C21="X",C23="x",D21="x",D23="x" ),"x","")</f>
        <v/>
      </c>
      <c r="K23" s="167" t="s">
        <v>91</v>
      </c>
      <c r="L23" s="2"/>
      <c r="M23" s="2"/>
      <c r="N23" s="2"/>
      <c r="O23" s="2"/>
      <c r="P23" s="2"/>
      <c r="Q23" s="2"/>
      <c r="R23" s="2"/>
      <c r="S23" s="2"/>
      <c r="T23" s="2"/>
      <c r="U23" s="2"/>
      <c r="V23" s="2"/>
      <c r="W23" s="2"/>
      <c r="X23" s="2"/>
      <c r="Y23" s="2"/>
      <c r="Z23" s="2"/>
    </row>
    <row r="24" spans="1:26" ht="30" customHeight="1" x14ac:dyDescent="0.3">
      <c r="A24" s="425"/>
      <c r="B24" s="162" t="s">
        <v>306</v>
      </c>
      <c r="C24" s="489"/>
      <c r="D24" s="491"/>
      <c r="E24" s="491"/>
      <c r="F24" s="491"/>
      <c r="G24" s="491"/>
      <c r="H24" s="162"/>
      <c r="I24" s="162"/>
      <c r="J24" s="174"/>
      <c r="K24" s="175"/>
      <c r="L24" s="2"/>
      <c r="M24" s="2"/>
      <c r="N24" s="2"/>
      <c r="O24" s="2"/>
      <c r="P24" s="2"/>
      <c r="Q24" s="2"/>
      <c r="R24" s="2"/>
      <c r="S24" s="2"/>
      <c r="T24" s="2"/>
      <c r="U24" s="2"/>
      <c r="V24" s="2"/>
      <c r="W24" s="2"/>
      <c r="X24" s="2"/>
      <c r="Y24" s="2"/>
      <c r="Z24" s="2"/>
    </row>
    <row r="25" spans="1:26" ht="14.25" customHeight="1" x14ac:dyDescent="0.3">
      <c r="A25" s="161"/>
      <c r="B25" s="162"/>
      <c r="C25" s="162">
        <v>1</v>
      </c>
      <c r="D25" s="162">
        <v>2</v>
      </c>
      <c r="E25" s="162">
        <v>3</v>
      </c>
      <c r="F25" s="162">
        <v>4</v>
      </c>
      <c r="G25" s="162">
        <v>5</v>
      </c>
      <c r="H25" s="162"/>
      <c r="I25" s="162"/>
      <c r="J25" s="472"/>
      <c r="K25" s="436"/>
      <c r="L25" s="2"/>
      <c r="M25" s="2"/>
      <c r="N25" s="2"/>
      <c r="O25" s="2"/>
      <c r="P25" s="2"/>
      <c r="Q25" s="2"/>
      <c r="R25" s="2"/>
      <c r="S25" s="2"/>
      <c r="T25" s="2"/>
      <c r="U25" s="2"/>
      <c r="V25" s="2"/>
      <c r="W25" s="2"/>
      <c r="X25" s="2"/>
      <c r="Y25" s="2"/>
      <c r="Z25" s="2"/>
    </row>
    <row r="26" spans="1:26" ht="14.25" customHeight="1" x14ac:dyDescent="0.3">
      <c r="A26" s="161"/>
      <c r="B26" s="162"/>
      <c r="C26" s="162" t="s">
        <v>307</v>
      </c>
      <c r="D26" s="162" t="s">
        <v>308</v>
      </c>
      <c r="E26" s="162" t="s">
        <v>309</v>
      </c>
      <c r="F26" s="162" t="s">
        <v>299</v>
      </c>
      <c r="G26" s="162" t="s">
        <v>310</v>
      </c>
      <c r="H26" s="162"/>
      <c r="I26" s="162"/>
      <c r="J26" s="162"/>
      <c r="K26" s="164"/>
      <c r="L26" s="2"/>
      <c r="M26" s="2"/>
      <c r="N26" s="2"/>
      <c r="O26" s="2"/>
      <c r="P26" s="2"/>
      <c r="Q26" s="2"/>
      <c r="R26" s="2"/>
      <c r="S26" s="2"/>
      <c r="T26" s="2"/>
      <c r="U26" s="2"/>
      <c r="V26" s="2"/>
      <c r="W26" s="2"/>
      <c r="X26" s="2"/>
      <c r="Y26" s="2"/>
      <c r="Z26" s="2"/>
    </row>
    <row r="27" spans="1:26" ht="14.25" customHeight="1" x14ac:dyDescent="0.3">
      <c r="A27" s="161"/>
      <c r="B27" s="162"/>
      <c r="C27" s="473" t="s">
        <v>311</v>
      </c>
      <c r="D27" s="474"/>
      <c r="E27" s="474"/>
      <c r="F27" s="474"/>
      <c r="G27" s="475"/>
      <c r="H27" s="162"/>
      <c r="I27" s="162"/>
      <c r="J27" s="162"/>
      <c r="K27" s="164"/>
      <c r="L27" s="2"/>
      <c r="M27" s="2"/>
      <c r="N27" s="2"/>
      <c r="O27" s="2"/>
      <c r="P27" s="2"/>
      <c r="Q27" s="2"/>
      <c r="R27" s="2"/>
      <c r="S27" s="2"/>
      <c r="T27" s="2"/>
      <c r="U27" s="2"/>
      <c r="V27" s="2"/>
      <c r="W27" s="2"/>
      <c r="X27" s="2"/>
      <c r="Y27" s="2"/>
      <c r="Z27" s="2"/>
    </row>
    <row r="28" spans="1:26" ht="14.25" customHeight="1" x14ac:dyDescent="0.3">
      <c r="A28" s="161"/>
      <c r="B28" s="162"/>
      <c r="C28" s="476"/>
      <c r="D28" s="410"/>
      <c r="E28" s="410"/>
      <c r="F28" s="410"/>
      <c r="G28" s="477"/>
      <c r="H28" s="162"/>
      <c r="I28" s="162"/>
      <c r="J28" s="162"/>
      <c r="K28" s="164"/>
      <c r="L28" s="2"/>
      <c r="M28" s="2"/>
      <c r="N28" s="2"/>
      <c r="O28" s="2"/>
      <c r="P28" s="2"/>
      <c r="Q28" s="2"/>
      <c r="R28" s="2"/>
      <c r="S28" s="2"/>
      <c r="T28" s="2"/>
      <c r="U28" s="2"/>
      <c r="V28" s="2"/>
      <c r="W28" s="2"/>
      <c r="X28" s="2"/>
      <c r="Y28" s="2"/>
      <c r="Z28" s="2"/>
    </row>
    <row r="29" spans="1:26" ht="15.75" customHeight="1" x14ac:dyDescent="0.3">
      <c r="A29" s="176"/>
      <c r="B29" s="177"/>
      <c r="C29" s="177"/>
      <c r="D29" s="177"/>
      <c r="E29" s="177"/>
      <c r="F29" s="177"/>
      <c r="G29" s="177"/>
      <c r="H29" s="177"/>
      <c r="I29" s="177"/>
      <c r="J29" s="177"/>
      <c r="K29" s="178"/>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row r="229" spans="1:26" ht="15.75" customHeight="1" x14ac:dyDescent="0.3"/>
    <row r="230" spans="1:26" ht="15.75" customHeight="1" x14ac:dyDescent="0.3"/>
    <row r="231" spans="1:26" ht="15.75" customHeight="1" x14ac:dyDescent="0.3"/>
    <row r="232" spans="1:26" ht="15.75" customHeight="1" x14ac:dyDescent="0.3"/>
    <row r="233" spans="1:26" ht="15.75" customHeight="1" x14ac:dyDescent="0.3"/>
    <row r="234" spans="1:26" ht="15.75" customHeight="1" x14ac:dyDescent="0.3"/>
    <row r="235" spans="1:26" ht="15.75" customHeight="1" x14ac:dyDescent="0.3"/>
    <row r="236" spans="1:26" ht="15.75" customHeight="1" x14ac:dyDescent="0.3"/>
    <row r="237" spans="1:26" ht="15.75" customHeight="1" x14ac:dyDescent="0.3"/>
    <row r="238" spans="1:26" ht="15.75" customHeight="1" x14ac:dyDescent="0.3"/>
    <row r="239" spans="1:26" ht="15.75" customHeight="1" x14ac:dyDescent="0.3"/>
    <row r="240" spans="1:26"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7">
    <mergeCell ref="D23:D24"/>
    <mergeCell ref="E23:E24"/>
    <mergeCell ref="F23:F24"/>
    <mergeCell ref="G23:G24"/>
    <mergeCell ref="C15:C16"/>
    <mergeCell ref="C19:C20"/>
    <mergeCell ref="F19:F20"/>
    <mergeCell ref="G19:G20"/>
    <mergeCell ref="C21:C22"/>
    <mergeCell ref="D21:D22"/>
    <mergeCell ref="E21:E22"/>
    <mergeCell ref="F21:F22"/>
    <mergeCell ref="G21:G22"/>
    <mergeCell ref="J25:K25"/>
    <mergeCell ref="C27:G28"/>
    <mergeCell ref="A12:C12"/>
    <mergeCell ref="D12:E12"/>
    <mergeCell ref="F12:I12"/>
    <mergeCell ref="A15:A24"/>
    <mergeCell ref="D15:D16"/>
    <mergeCell ref="G15:G16"/>
    <mergeCell ref="G17:G18"/>
    <mergeCell ref="C17:C18"/>
    <mergeCell ref="D17:D18"/>
    <mergeCell ref="E17:E18"/>
    <mergeCell ref="F17:F18"/>
    <mergeCell ref="D19:D20"/>
    <mergeCell ref="E19:E20"/>
    <mergeCell ref="C23:C24"/>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Hoja3!$A$1:$A$5</xm:f>
          </x14:formula1>
          <xm:sqref>J12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Y1000"/>
  <sheetViews>
    <sheetView workbookViewId="0"/>
  </sheetViews>
  <sheetFormatPr baseColWidth="10" defaultColWidth="14.44140625" defaultRowHeight="15" customHeight="1" x14ac:dyDescent="0.3"/>
  <cols>
    <col min="1" max="1" width="34" customWidth="1"/>
    <col min="2" max="2" width="22.44140625" customWidth="1"/>
    <col min="3" max="3" width="24.33203125" customWidth="1"/>
    <col min="4" max="4" width="32.6640625" customWidth="1"/>
    <col min="5" max="5" width="39.44140625" customWidth="1"/>
    <col min="6" max="6" width="17.6640625" customWidth="1"/>
    <col min="7" max="25" width="11.44140625" customWidth="1"/>
  </cols>
  <sheetData>
    <row r="1" spans="1:25" ht="22.5" customHeight="1" x14ac:dyDescent="0.3">
      <c r="A1" s="499"/>
      <c r="B1" s="325" t="str">
        <f>CONTEXTO!B1</f>
        <v>PROCESO:  GESTION DOCUMENTAL</v>
      </c>
      <c r="C1" s="312"/>
      <c r="D1" s="326"/>
      <c r="E1" s="91" t="s">
        <v>312</v>
      </c>
      <c r="F1" s="442"/>
      <c r="G1" s="2"/>
      <c r="H1" s="2"/>
      <c r="I1" s="2"/>
      <c r="J1" s="2"/>
      <c r="K1" s="2"/>
      <c r="L1" s="2"/>
      <c r="M1" s="2"/>
      <c r="N1" s="2"/>
      <c r="O1" s="2"/>
      <c r="P1" s="2"/>
      <c r="Q1" s="2"/>
      <c r="R1" s="2"/>
      <c r="S1" s="2"/>
      <c r="T1" s="2"/>
      <c r="U1" s="2"/>
      <c r="V1" s="2"/>
      <c r="W1" s="2"/>
      <c r="X1" s="2"/>
      <c r="Y1" s="2"/>
    </row>
    <row r="2" spans="1:25" ht="15.75" customHeight="1" x14ac:dyDescent="0.3">
      <c r="A2" s="425"/>
      <c r="B2" s="356"/>
      <c r="C2" s="349"/>
      <c r="D2" s="357"/>
      <c r="E2" s="93" t="s">
        <v>2</v>
      </c>
      <c r="F2" s="332"/>
      <c r="G2" s="2"/>
      <c r="H2" s="2"/>
      <c r="I2" s="2"/>
      <c r="J2" s="2"/>
      <c r="K2" s="2"/>
      <c r="L2" s="2"/>
      <c r="M2" s="2"/>
      <c r="N2" s="2"/>
      <c r="O2" s="2"/>
      <c r="P2" s="2"/>
      <c r="Q2" s="2"/>
      <c r="R2" s="2"/>
      <c r="S2" s="2"/>
      <c r="T2" s="2"/>
      <c r="U2" s="2"/>
      <c r="V2" s="2"/>
      <c r="W2" s="2"/>
      <c r="X2" s="2"/>
      <c r="Y2" s="2"/>
    </row>
    <row r="3" spans="1:25" ht="15" customHeight="1" x14ac:dyDescent="0.3">
      <c r="A3" s="425"/>
      <c r="B3" s="361" t="s">
        <v>313</v>
      </c>
      <c r="C3" s="292"/>
      <c r="D3" s="362"/>
      <c r="E3" s="93" t="s">
        <v>3</v>
      </c>
      <c r="F3" s="332"/>
      <c r="G3" s="2"/>
      <c r="H3" s="2"/>
      <c r="I3" s="2"/>
      <c r="J3" s="2"/>
      <c r="K3" s="2"/>
      <c r="L3" s="2"/>
      <c r="M3" s="2"/>
      <c r="N3" s="2"/>
      <c r="O3" s="2"/>
      <c r="P3" s="2"/>
      <c r="Q3" s="2"/>
      <c r="R3" s="2"/>
      <c r="S3" s="2"/>
      <c r="T3" s="2"/>
      <c r="U3" s="2"/>
      <c r="V3" s="2"/>
      <c r="W3" s="2"/>
      <c r="X3" s="2"/>
      <c r="Y3" s="2"/>
    </row>
    <row r="4" spans="1:25" ht="15.75" customHeight="1" x14ac:dyDescent="0.3">
      <c r="A4" s="348"/>
      <c r="B4" s="356"/>
      <c r="C4" s="349"/>
      <c r="D4" s="357"/>
      <c r="E4" s="93" t="s">
        <v>314</v>
      </c>
      <c r="F4" s="359"/>
      <c r="G4" s="2"/>
      <c r="H4" s="2"/>
      <c r="I4" s="2"/>
      <c r="J4" s="2"/>
      <c r="K4" s="2"/>
      <c r="L4" s="2"/>
      <c r="M4" s="2"/>
      <c r="N4" s="2"/>
      <c r="O4" s="2"/>
      <c r="P4" s="2"/>
      <c r="Q4" s="2"/>
      <c r="R4" s="2"/>
      <c r="S4" s="2"/>
      <c r="T4" s="2"/>
      <c r="U4" s="2"/>
      <c r="V4" s="2"/>
      <c r="W4" s="2"/>
      <c r="X4" s="2"/>
      <c r="Y4" s="2"/>
    </row>
    <row r="5" spans="1:25" ht="15.75" customHeight="1" x14ac:dyDescent="0.3">
      <c r="A5" s="503"/>
      <c r="B5" s="349"/>
      <c r="C5" s="349"/>
      <c r="D5" s="349"/>
      <c r="E5" s="349"/>
      <c r="F5" s="350"/>
      <c r="G5" s="2"/>
      <c r="H5" s="2"/>
      <c r="I5" s="2"/>
      <c r="J5" s="2"/>
      <c r="K5" s="2"/>
      <c r="L5" s="2"/>
      <c r="M5" s="2"/>
      <c r="N5" s="2"/>
      <c r="O5" s="2"/>
      <c r="P5" s="2"/>
      <c r="Q5" s="2"/>
      <c r="R5" s="2"/>
      <c r="S5" s="2"/>
      <c r="T5" s="2"/>
      <c r="U5" s="2"/>
      <c r="V5" s="2"/>
      <c r="W5" s="2"/>
      <c r="X5" s="2"/>
      <c r="Y5" s="2"/>
    </row>
    <row r="6" spans="1:25" ht="14.25" customHeight="1" x14ac:dyDescent="0.3">
      <c r="A6" s="407" t="str">
        <f>CONTEXTO!A8</f>
        <v>PROCESO: GESTIÓN DOCUMENTAL</v>
      </c>
      <c r="B6" s="292"/>
      <c r="C6" s="292"/>
      <c r="D6" s="292"/>
      <c r="E6" s="292"/>
      <c r="F6" s="293"/>
      <c r="G6" s="2"/>
      <c r="H6" s="2"/>
      <c r="I6" s="2"/>
      <c r="J6" s="2"/>
      <c r="K6" s="2"/>
      <c r="L6" s="2"/>
      <c r="M6" s="2"/>
      <c r="N6" s="2"/>
      <c r="O6" s="2"/>
      <c r="P6" s="2"/>
      <c r="Q6" s="2"/>
      <c r="R6" s="2"/>
      <c r="S6" s="2"/>
      <c r="T6" s="2"/>
      <c r="U6" s="2"/>
      <c r="V6" s="2"/>
      <c r="W6" s="2"/>
      <c r="X6" s="2"/>
      <c r="Y6" s="2"/>
    </row>
    <row r="7" spans="1:25" ht="13.5" customHeight="1" x14ac:dyDescent="0.3">
      <c r="A7" s="348"/>
      <c r="B7" s="349"/>
      <c r="C7" s="349"/>
      <c r="D7" s="349"/>
      <c r="E7" s="349"/>
      <c r="F7" s="350"/>
      <c r="G7" s="2"/>
      <c r="H7" s="2"/>
      <c r="I7" s="2"/>
      <c r="J7" s="2"/>
      <c r="K7" s="2"/>
      <c r="L7" s="2"/>
      <c r="M7" s="2"/>
      <c r="N7" s="2"/>
      <c r="O7" s="2"/>
      <c r="P7" s="2"/>
      <c r="Q7" s="2"/>
      <c r="R7" s="2"/>
      <c r="S7" s="2"/>
      <c r="T7" s="2"/>
      <c r="U7" s="2"/>
      <c r="V7" s="2"/>
      <c r="W7" s="2"/>
      <c r="X7" s="2"/>
      <c r="Y7" s="2"/>
    </row>
    <row r="8" spans="1:25" ht="59.25" customHeight="1" x14ac:dyDescent="0.3">
      <c r="A8" s="504"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8" s="292"/>
      <c r="C8" s="292"/>
      <c r="D8" s="292"/>
      <c r="E8" s="292"/>
      <c r="F8" s="293"/>
      <c r="G8" s="2"/>
      <c r="H8" s="2"/>
      <c r="I8" s="2"/>
      <c r="J8" s="2"/>
      <c r="K8" s="2"/>
      <c r="L8" s="2"/>
      <c r="M8" s="2"/>
      <c r="N8" s="2"/>
      <c r="O8" s="2"/>
      <c r="P8" s="2"/>
      <c r="Q8" s="2"/>
      <c r="R8" s="2"/>
      <c r="S8" s="2"/>
      <c r="T8" s="2"/>
      <c r="U8" s="2"/>
      <c r="V8" s="2"/>
      <c r="W8" s="2"/>
      <c r="X8" s="2"/>
      <c r="Y8" s="2"/>
    </row>
    <row r="9" spans="1:25" ht="14.25" customHeight="1" x14ac:dyDescent="0.3">
      <c r="A9" s="294"/>
      <c r="B9" s="295"/>
      <c r="C9" s="295"/>
      <c r="D9" s="295"/>
      <c r="E9" s="295"/>
      <c r="F9" s="296"/>
      <c r="G9" s="2"/>
      <c r="H9" s="2"/>
      <c r="I9" s="2"/>
      <c r="J9" s="2"/>
      <c r="K9" s="2"/>
      <c r="L9" s="2"/>
      <c r="M9" s="2"/>
      <c r="N9" s="2"/>
      <c r="O9" s="2"/>
      <c r="P9" s="2"/>
      <c r="Q9" s="2"/>
      <c r="R9" s="2"/>
      <c r="S9" s="2"/>
      <c r="T9" s="2"/>
      <c r="U9" s="2"/>
      <c r="V9" s="2"/>
      <c r="W9" s="2"/>
      <c r="X9" s="2"/>
      <c r="Y9" s="2"/>
    </row>
    <row r="10" spans="1:25" ht="14.25" customHeight="1" x14ac:dyDescent="0.3">
      <c r="A10" s="501"/>
      <c r="B10" s="337"/>
      <c r="C10" s="337"/>
      <c r="D10" s="337"/>
      <c r="E10" s="337"/>
      <c r="F10" s="338"/>
      <c r="G10" s="2"/>
      <c r="H10" s="2"/>
      <c r="I10" s="2"/>
      <c r="J10" s="2"/>
      <c r="K10" s="2"/>
      <c r="L10" s="2"/>
      <c r="M10" s="2"/>
      <c r="N10" s="2"/>
      <c r="O10" s="2"/>
      <c r="P10" s="2"/>
      <c r="Q10" s="2"/>
      <c r="R10" s="2"/>
      <c r="S10" s="2"/>
      <c r="T10" s="2"/>
      <c r="U10" s="2"/>
      <c r="V10" s="2"/>
      <c r="W10" s="2"/>
      <c r="X10" s="2"/>
      <c r="Y10" s="2"/>
    </row>
    <row r="11" spans="1:25" ht="51" customHeight="1" x14ac:dyDescent="0.3">
      <c r="A11" s="500" t="s">
        <v>315</v>
      </c>
      <c r="B11" s="505" t="s">
        <v>316</v>
      </c>
      <c r="C11" s="502" t="s">
        <v>317</v>
      </c>
      <c r="D11" s="284"/>
      <c r="E11" s="284"/>
      <c r="F11" s="285"/>
      <c r="G11" s="2"/>
      <c r="H11" s="2"/>
      <c r="I11" s="2"/>
      <c r="J11" s="2"/>
      <c r="K11" s="2"/>
      <c r="L11" s="2"/>
      <c r="M11" s="2"/>
      <c r="N11" s="2"/>
      <c r="O11" s="2"/>
      <c r="P11" s="2"/>
      <c r="Q11" s="2"/>
      <c r="R11" s="2"/>
      <c r="S11" s="2"/>
      <c r="T11" s="2"/>
      <c r="U11" s="2"/>
      <c r="V11" s="2"/>
      <c r="W11" s="2"/>
      <c r="X11" s="2"/>
      <c r="Y11" s="2"/>
    </row>
    <row r="12" spans="1:25" ht="14.25" customHeight="1" x14ac:dyDescent="0.3">
      <c r="A12" s="341"/>
      <c r="B12" s="343"/>
      <c r="C12" s="506" t="s">
        <v>318</v>
      </c>
      <c r="D12" s="371"/>
      <c r="E12" s="507" t="s">
        <v>319</v>
      </c>
      <c r="F12" s="346"/>
      <c r="G12" s="2"/>
      <c r="H12" s="2"/>
      <c r="I12" s="2"/>
      <c r="J12" s="2"/>
      <c r="K12" s="2"/>
      <c r="L12" s="2"/>
      <c r="M12" s="2"/>
      <c r="N12" s="2"/>
      <c r="O12" s="2"/>
      <c r="P12" s="2"/>
      <c r="Q12" s="2"/>
      <c r="R12" s="2"/>
      <c r="S12" s="2"/>
      <c r="T12" s="2"/>
      <c r="U12" s="2"/>
      <c r="V12" s="2"/>
      <c r="W12" s="2"/>
      <c r="X12" s="2"/>
      <c r="Y12" s="2"/>
    </row>
    <row r="13" spans="1:25" ht="174" customHeight="1" x14ac:dyDescent="0.3">
      <c r="A13" s="179"/>
      <c r="B13" s="63" t="s">
        <v>320</v>
      </c>
      <c r="C13" s="384" t="str">
        <f>IF(B13="5. CATASTROFICO",+NOOO!$C$28,IF(B13="4. MAYOR",+NOOO!$C$29,IF(B13="3. MODERADO",+NOOO!$C$30,IF(B13="2. MENOR",+NOOO!$C$31,IF(B13="1.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371"/>
      <c r="E13" s="496" t="str">
        <f>IF(B13="5. CATASTROFICO",+NOOO!$B$28,IF(B13="4. MAYOR",+NOOO!$B$29,IF(B13="3. MODERADO",+NOOO!$B$30,IF(B13="2. MENOR",+NOOO!$B$31,IF(B13="1.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346"/>
      <c r="G13" s="2"/>
      <c r="H13" s="2"/>
      <c r="I13" s="2"/>
      <c r="J13" s="2"/>
      <c r="K13" s="2"/>
      <c r="L13" s="2"/>
      <c r="M13" s="2"/>
      <c r="N13" s="2"/>
      <c r="O13" s="2"/>
      <c r="P13" s="2"/>
      <c r="Q13" s="2"/>
      <c r="R13" s="2"/>
      <c r="S13" s="2"/>
      <c r="T13" s="2"/>
      <c r="U13" s="2"/>
      <c r="V13" s="2"/>
      <c r="W13" s="2"/>
      <c r="X13" s="2"/>
      <c r="Y13" s="2"/>
    </row>
    <row r="14" spans="1:25" ht="174" customHeight="1" x14ac:dyDescent="0.3">
      <c r="A14" s="181"/>
      <c r="B14" s="63" t="s">
        <v>320</v>
      </c>
      <c r="C14" s="384"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371"/>
      <c r="E14" s="496"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346"/>
      <c r="G14" s="2"/>
      <c r="H14" s="2"/>
      <c r="I14" s="2"/>
      <c r="J14" s="2"/>
      <c r="K14" s="2"/>
      <c r="L14" s="2"/>
      <c r="M14" s="2"/>
      <c r="N14" s="2"/>
      <c r="O14" s="2"/>
      <c r="P14" s="2"/>
      <c r="Q14" s="2"/>
      <c r="R14" s="2"/>
      <c r="S14" s="2"/>
      <c r="T14" s="2"/>
      <c r="U14" s="2"/>
      <c r="V14" s="2"/>
      <c r="W14" s="2"/>
      <c r="X14" s="2"/>
      <c r="Y14" s="2"/>
    </row>
    <row r="15" spans="1:25" ht="174" customHeight="1" x14ac:dyDescent="0.3">
      <c r="A15" s="182"/>
      <c r="B15" s="63" t="s">
        <v>321</v>
      </c>
      <c r="C15" s="384" t="str">
        <f>IF(B15="5. CATASTROFICO",+NOOO!$C$28,IF(B15="4. MAYOR",+NOOO!$C$29,IF(B15="3. MODERADO",+NOOO!$C$30,IF(B15="2. MENOR",+NOOO!$C$31,IF(B15="1. INSIGNIFICANTE",NOOO!$C$32," ")))))</f>
        <v xml:space="preserve"> </v>
      </c>
      <c r="D15" s="371"/>
      <c r="E15" s="496" t="str">
        <f>IF(B15="5. CATASTROFICO",+NOOO!$B$28,IF(B15="4. MAYOR",+NOOO!$B$29,IF(B15="3. MODERADO",+NOOO!$B$30,IF(B15="2. MENOR",+NOOO!$B$31,IF(B15="1. INSIGNIFICANTE",NOOO!$B$32," ")))))</f>
        <v xml:space="preserve"> </v>
      </c>
      <c r="F15" s="346"/>
      <c r="G15" s="2"/>
      <c r="H15" s="2"/>
      <c r="I15" s="2"/>
      <c r="J15" s="2"/>
      <c r="K15" s="2"/>
      <c r="L15" s="2"/>
      <c r="M15" s="2"/>
      <c r="N15" s="2"/>
      <c r="O15" s="2"/>
      <c r="P15" s="2"/>
      <c r="Q15" s="2"/>
      <c r="R15" s="2"/>
      <c r="S15" s="2"/>
      <c r="T15" s="2"/>
      <c r="U15" s="2"/>
      <c r="V15" s="2"/>
      <c r="W15" s="2"/>
      <c r="X15" s="2"/>
      <c r="Y15" s="2"/>
    </row>
    <row r="16" spans="1:25" ht="174" customHeight="1" x14ac:dyDescent="0.3">
      <c r="A16" s="182"/>
      <c r="B16" s="63" t="s">
        <v>321</v>
      </c>
      <c r="C16" s="384" t="str">
        <f>IF(B16="5. CATASTROFICO",+NOOO!$C$28,IF(B16="4. MAYOR",+NOOO!$C$29,IF(B16="3. MODERADO",+NOOO!$C$30,IF(B16="2. MENOR",+NOOO!$C$31,IF(B16="1. INSIGNIFICANTE",NOOO!$C$32," ")))))</f>
        <v xml:space="preserve"> </v>
      </c>
      <c r="D16" s="371"/>
      <c r="E16" s="496" t="str">
        <f>IF(B16="5. CATASTROFICO",+NOOO!$B$28,IF(B16="4. MAYOR",+NOOO!$B$29,IF(B16="3. MODERADO",+NOOO!$B$30,IF(B16="2. MENOR",+NOOO!$B$31,IF(B16="1. INSIGNIFICANTE",NOOO!$B$32," ")))))</f>
        <v xml:space="preserve"> </v>
      </c>
      <c r="F16" s="346"/>
      <c r="G16" s="2"/>
      <c r="H16" s="2"/>
      <c r="I16" s="2"/>
      <c r="J16" s="2"/>
      <c r="K16" s="2"/>
      <c r="L16" s="2"/>
      <c r="M16" s="2"/>
      <c r="N16" s="2"/>
      <c r="O16" s="2"/>
      <c r="P16" s="2"/>
      <c r="Q16" s="2"/>
      <c r="R16" s="2"/>
      <c r="S16" s="2"/>
      <c r="T16" s="2"/>
      <c r="U16" s="2"/>
      <c r="V16" s="2"/>
      <c r="W16" s="2"/>
      <c r="X16" s="2"/>
      <c r="Y16" s="2"/>
    </row>
    <row r="17" spans="1:25" ht="174" customHeight="1" x14ac:dyDescent="0.3">
      <c r="A17" s="182"/>
      <c r="B17" s="63" t="s">
        <v>321</v>
      </c>
      <c r="C17" s="384" t="str">
        <f>IF(B17="5. CATASTROFICO",+NOOO!$C$28,IF(B17="4. MAYOR",+NOOO!$C$29,IF(B17="3. MODERADO",+NOOO!$C$30,IF(B17="2. MENOR",+NOOO!$C$31,IF(B17="1. INSIGNIFICANTE",NOOO!$C$32," ")))))</f>
        <v xml:space="preserve"> </v>
      </c>
      <c r="D17" s="371"/>
      <c r="E17" s="496" t="str">
        <f>IF(B17="5. CATASTROFICO",+NOOO!$B$28,IF(B17="4. MAYOR",+NOOO!$B$29,IF(B17="3. MODERADO",+NOOO!$B$30,IF(B17="2. MENOR",+NOOO!$B$31,IF(B17="1. INSIGNIFICANTE",NOOO!$B$32," ")))))</f>
        <v xml:space="preserve"> </v>
      </c>
      <c r="F17" s="346"/>
      <c r="G17" s="2"/>
      <c r="H17" s="2"/>
      <c r="I17" s="2"/>
      <c r="J17" s="2"/>
      <c r="K17" s="2"/>
      <c r="L17" s="2"/>
      <c r="M17" s="2"/>
      <c r="N17" s="2"/>
      <c r="O17" s="2"/>
      <c r="P17" s="2"/>
      <c r="Q17" s="2"/>
      <c r="R17" s="2"/>
      <c r="S17" s="2"/>
      <c r="T17" s="2"/>
      <c r="U17" s="2"/>
      <c r="V17" s="2"/>
      <c r="W17" s="2"/>
      <c r="X17" s="2"/>
      <c r="Y17" s="2"/>
    </row>
    <row r="18" spans="1:25" ht="174" customHeight="1" x14ac:dyDescent="0.3">
      <c r="A18" s="182"/>
      <c r="B18" s="63" t="s">
        <v>321</v>
      </c>
      <c r="C18" s="384" t="str">
        <f>IF(B18="5. CATASTROFICO",+NOOO!$C$28,IF(B18="4. MAYOR",+NOOO!$C$29,IF(B18="3. MODERADO",+NOOO!$C$30,IF(B18="2. MENOR",+NOOO!$C$31,IF(B18="1. INSIGNIFICANTE",NOOO!$C$32," ")))))</f>
        <v xml:space="preserve"> </v>
      </c>
      <c r="D18" s="371"/>
      <c r="E18" s="496" t="str">
        <f>IF(B18="5. CATASTROFICO",+NOOO!$B$28,IF(B18="4. MAYOR",+NOOO!$B$29,IF(B18="3. MODERADO",+NOOO!$B$30,IF(B18="2. MENOR",+NOOO!$B$31,IF(B18="1. INSIGNIFICANTE",NOOO!$B$32," ")))))</f>
        <v xml:space="preserve"> </v>
      </c>
      <c r="F18" s="346"/>
      <c r="G18" s="2"/>
      <c r="H18" s="2"/>
      <c r="I18" s="2"/>
      <c r="J18" s="2"/>
      <c r="K18" s="2"/>
      <c r="L18" s="2"/>
      <c r="M18" s="2"/>
      <c r="N18" s="2"/>
      <c r="O18" s="2"/>
      <c r="P18" s="2"/>
      <c r="Q18" s="2"/>
      <c r="R18" s="2"/>
      <c r="S18" s="2"/>
      <c r="T18" s="2"/>
      <c r="U18" s="2"/>
      <c r="V18" s="2"/>
      <c r="W18" s="2"/>
      <c r="X18" s="2"/>
      <c r="Y18" s="2"/>
    </row>
    <row r="19" spans="1:25" ht="174" customHeight="1" x14ac:dyDescent="0.3">
      <c r="A19" s="182"/>
      <c r="B19" s="63" t="s">
        <v>321</v>
      </c>
      <c r="C19" s="384" t="str">
        <f>IF(B19="5. CATASTROFICO",+NOOO!$C$28,IF(B19="4. MAYOR",+NOOO!$C$29,IF(B19="3. MODERADO",+NOOO!$C$30,IF(B19="2. MENOR",+NOOO!$C$31,IF(B19="1. INSIGNIFICANTE",NOOO!$C$32," ")))))</f>
        <v xml:space="preserve"> </v>
      </c>
      <c r="D19" s="371"/>
      <c r="E19" s="496" t="str">
        <f>IF(B19="5. CATASTROFICO",+NOOO!$B$28,IF(B19="4. MAYOR",+NOOO!$B$29,IF(B19="3. MODERADO",+NOOO!$B$30,IF(B19="2. MENOR",+NOOO!$B$31,IF(B19="1. INSIGNIFICANTE",NOOO!$B$32," ")))))</f>
        <v xml:space="preserve"> </v>
      </c>
      <c r="F19" s="346"/>
      <c r="G19" s="2"/>
      <c r="H19" s="2"/>
      <c r="I19" s="2"/>
      <c r="J19" s="2"/>
      <c r="K19" s="2"/>
      <c r="L19" s="2"/>
      <c r="M19" s="2"/>
      <c r="N19" s="2"/>
      <c r="O19" s="2"/>
      <c r="P19" s="2"/>
      <c r="Q19" s="2"/>
      <c r="R19" s="2"/>
      <c r="S19" s="2"/>
      <c r="T19" s="2"/>
      <c r="U19" s="2"/>
      <c r="V19" s="2"/>
      <c r="W19" s="2"/>
      <c r="X19" s="2"/>
      <c r="Y19" s="2"/>
    </row>
    <row r="20" spans="1:25" ht="174" customHeight="1" x14ac:dyDescent="0.3">
      <c r="A20" s="182"/>
      <c r="B20" s="63" t="s">
        <v>321</v>
      </c>
      <c r="C20" s="384" t="str">
        <f>IF(B20="5. CATASTROFICO",+NOOO!$C$28,IF(B20="4. MAYOR",+NOOO!$C$29,IF(B20="3. MODERADO",+NOOO!$C$30,IF(B20="2. MENOR",+NOOO!$C$31,IF(B20="1. INSIGNIFICANTE",NOOO!$C$32," ")))))</f>
        <v xml:space="preserve"> </v>
      </c>
      <c r="D20" s="371"/>
      <c r="E20" s="496" t="str">
        <f>IF(B20="5. CATASTROFICO",+NOOO!$B$28,IF(B20="4. MAYOR",+NOOO!$B$29,IF(B20="3. MODERADO",+NOOO!$B$30,IF(B20="2. MENOR",+NOOO!$B$31,IF(B20="1. INSIGNIFICANTE",NOOO!$B$32," ")))))</f>
        <v xml:space="preserve"> </v>
      </c>
      <c r="F20" s="346"/>
      <c r="G20" s="2"/>
      <c r="H20" s="2"/>
      <c r="I20" s="2"/>
      <c r="J20" s="2"/>
      <c r="K20" s="2"/>
      <c r="L20" s="2"/>
      <c r="M20" s="2"/>
      <c r="N20" s="2"/>
      <c r="O20" s="2"/>
      <c r="P20" s="2"/>
      <c r="Q20" s="2"/>
      <c r="R20" s="2"/>
      <c r="S20" s="2"/>
      <c r="T20" s="2"/>
      <c r="U20" s="2"/>
      <c r="V20" s="2"/>
      <c r="W20" s="2"/>
      <c r="X20" s="2"/>
      <c r="Y20" s="2"/>
    </row>
    <row r="21" spans="1:25" ht="188.25" customHeight="1" x14ac:dyDescent="0.3">
      <c r="A21" s="182"/>
      <c r="B21" s="63" t="s">
        <v>321</v>
      </c>
      <c r="C21" s="384" t="str">
        <f>IF(B21="5. CATASTROFICO",+NOOO!$C$28,IF(B21="4. MAYOR",+NOOO!$C$29,IF(B21="3. MODERADO",+NOOO!$C$30,IF(B21="2. MENOR",+NOOO!$C$31,IF(B21="1. INSIGNIFICANTE",NOOO!$C$32," ")))))</f>
        <v xml:space="preserve"> </v>
      </c>
      <c r="D21" s="371"/>
      <c r="E21" s="496" t="str">
        <f>IF(B21="5. CATASTROFICO",+NOOO!$B$28,IF(B21="4. MAYOR",+NOOO!$B$29,IF(B21="3. MODERADO",+NOOO!$B$30,IF(B21="2. MENOR",+NOOO!$B$31,IF(B21="1. INSIGNIFICANTE",NOOO!$B$32," ")))))</f>
        <v xml:space="preserve"> </v>
      </c>
      <c r="F21" s="346"/>
      <c r="G21" s="2"/>
      <c r="H21" s="2"/>
      <c r="I21" s="2"/>
      <c r="J21" s="2"/>
      <c r="K21" s="2"/>
      <c r="L21" s="2"/>
      <c r="M21" s="2"/>
      <c r="N21" s="2"/>
      <c r="O21" s="2"/>
      <c r="P21" s="2"/>
      <c r="Q21" s="2"/>
      <c r="R21" s="2"/>
      <c r="S21" s="2"/>
      <c r="T21" s="2"/>
      <c r="U21" s="2"/>
      <c r="V21" s="2"/>
      <c r="W21" s="2"/>
      <c r="X21" s="2"/>
      <c r="Y21" s="2"/>
    </row>
    <row r="22" spans="1:25" ht="183" customHeight="1" x14ac:dyDescent="0.3">
      <c r="A22" s="183"/>
      <c r="B22" s="100" t="s">
        <v>321</v>
      </c>
      <c r="C22" s="497" t="str">
        <f>IF(B22="5. CATASTROFICO",+NOOO!$C$28,IF(B22="4. MAYOR",+NOOO!$C$29,IF(B22="3. MODERADO",+NOOO!$C$30,IF(B22="2. MENOR",+NOOO!$C$31,IF(B22="1. INSIGNIFICANTE",NOOO!$C$32," ")))))</f>
        <v xml:space="preserve"> </v>
      </c>
      <c r="D22" s="364"/>
      <c r="E22" s="498" t="str">
        <f>IF(B22="5. CATASTROFICO",+NOOO!$B$28,IF(B22="4. MAYOR",+NOOO!$B$29,IF(B22="3. MODERADO",+NOOO!$B$30,IF(B22="2. MENOR",+NOOO!$B$31,IF(B22="1. INSIGNIFICANTE",NOOO!$B$32," ")))))</f>
        <v xml:space="preserve"> </v>
      </c>
      <c r="F22" s="288"/>
      <c r="G22" s="2"/>
      <c r="H22" s="2"/>
      <c r="I22" s="2"/>
      <c r="J22" s="2"/>
      <c r="K22" s="2"/>
      <c r="L22" s="2"/>
      <c r="M22" s="2"/>
      <c r="N22" s="2"/>
      <c r="O22" s="2"/>
      <c r="P22" s="2"/>
      <c r="Q22" s="2"/>
      <c r="R22" s="2"/>
      <c r="S22" s="2"/>
      <c r="T22" s="2"/>
      <c r="U22" s="2"/>
      <c r="V22" s="2"/>
      <c r="W22" s="2"/>
      <c r="X22" s="2"/>
      <c r="Y22" s="2"/>
    </row>
    <row r="23" spans="1:25"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row>
    <row r="24" spans="1:25" ht="14.2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row>
    <row r="25" spans="1:25" ht="14.2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row>
    <row r="26" spans="1:25" ht="14.2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row>
    <row r="27" spans="1:25" ht="14.2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row>
    <row r="28" spans="1:25" ht="14.2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row>
    <row r="29" spans="1:25" ht="14.2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row>
    <row r="30" spans="1:25"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row>
    <row r="31" spans="1:25"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row>
    <row r="32" spans="1:25"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row>
    <row r="33" spans="1:25"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row>
    <row r="34" spans="1:25"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row>
    <row r="35" spans="1:25"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row>
    <row r="36" spans="1:25"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row>
    <row r="37" spans="1:25"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row>
    <row r="38" spans="1:25"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row>
    <row r="39" spans="1:25"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row>
    <row r="40" spans="1:25"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row>
    <row r="41" spans="1:25"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row>
    <row r="42" spans="1:25"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row>
    <row r="43" spans="1:25"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row>
    <row r="44" spans="1:25"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row>
    <row r="45" spans="1:25"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row>
    <row r="46" spans="1:25"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row>
    <row r="47" spans="1:25"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row>
    <row r="48" spans="1:25"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row>
    <row r="49" spans="1:25"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row>
    <row r="50" spans="1:25"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row>
    <row r="51" spans="1:25"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row>
    <row r="52" spans="1:25"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row>
    <row r="53" spans="1:25"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row>
    <row r="54" spans="1:25"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row>
    <row r="55" spans="1:25"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5.75" customHeight="1" x14ac:dyDescent="0.3"/>
    <row r="224" spans="1:25"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NOOO!$A$20:$A$25</xm:f>
          </x14:formula1>
          <xm:sqref>B13:B22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53734"/>
  </sheetPr>
  <dimension ref="A1:Z1000"/>
  <sheetViews>
    <sheetView workbookViewId="0"/>
  </sheetViews>
  <sheetFormatPr baseColWidth="10" defaultColWidth="14.44140625" defaultRowHeight="15" customHeight="1" x14ac:dyDescent="0.3"/>
  <cols>
    <col min="1" max="1" width="34" customWidth="1"/>
    <col min="2" max="2" width="91" customWidth="1"/>
    <col min="3" max="3" width="16.44140625" customWidth="1"/>
    <col min="4" max="4" width="10.33203125" customWidth="1"/>
    <col min="5" max="5" width="8.33203125" customWidth="1"/>
    <col min="6" max="6" width="16.6640625" customWidth="1"/>
    <col min="7" max="26" width="11.44140625" customWidth="1"/>
  </cols>
  <sheetData>
    <row r="1" spans="1:26" ht="22.5" customHeight="1" x14ac:dyDescent="0.3">
      <c r="A1" s="387"/>
      <c r="B1" s="389" t="str">
        <f>CONTEXTO!B1</f>
        <v>PROCESO:  GESTION DOCUMENTAL</v>
      </c>
      <c r="C1" s="516" t="s">
        <v>322</v>
      </c>
      <c r="D1" s="284"/>
      <c r="E1" s="382"/>
      <c r="F1" s="390"/>
      <c r="G1" s="2"/>
      <c r="H1" s="2"/>
      <c r="I1" s="2"/>
      <c r="J1" s="2"/>
      <c r="K1" s="2"/>
      <c r="L1" s="2"/>
      <c r="M1" s="2"/>
      <c r="N1" s="2"/>
      <c r="O1" s="2"/>
      <c r="P1" s="2"/>
      <c r="Q1" s="2"/>
      <c r="R1" s="2"/>
      <c r="S1" s="2"/>
      <c r="T1" s="2"/>
      <c r="U1" s="2"/>
      <c r="V1" s="2"/>
      <c r="W1" s="2"/>
      <c r="X1" s="2"/>
      <c r="Y1" s="2"/>
      <c r="Z1" s="2"/>
    </row>
    <row r="2" spans="1:26" ht="15.75" customHeight="1" x14ac:dyDescent="0.3">
      <c r="A2" s="323"/>
      <c r="B2" s="343"/>
      <c r="C2" s="446" t="s">
        <v>2</v>
      </c>
      <c r="D2" s="345"/>
      <c r="E2" s="371"/>
      <c r="F2" s="332"/>
      <c r="G2" s="2"/>
      <c r="H2" s="2"/>
      <c r="I2" s="2"/>
      <c r="J2" s="2"/>
      <c r="K2" s="2"/>
      <c r="L2" s="2"/>
      <c r="M2" s="2"/>
      <c r="N2" s="2"/>
      <c r="O2" s="2"/>
      <c r="P2" s="2"/>
      <c r="Q2" s="2"/>
      <c r="R2" s="2"/>
      <c r="S2" s="2"/>
      <c r="T2" s="2"/>
      <c r="U2" s="2"/>
      <c r="V2" s="2"/>
      <c r="W2" s="2"/>
      <c r="X2" s="2"/>
      <c r="Y2" s="2"/>
      <c r="Z2" s="2"/>
    </row>
    <row r="3" spans="1:26" ht="15" customHeight="1" x14ac:dyDescent="0.3">
      <c r="A3" s="323"/>
      <c r="B3" s="517" t="s">
        <v>323</v>
      </c>
      <c r="C3" s="446" t="s">
        <v>3</v>
      </c>
      <c r="D3" s="345"/>
      <c r="E3" s="371"/>
      <c r="F3" s="332"/>
      <c r="G3" s="2"/>
      <c r="H3" s="2"/>
      <c r="I3" s="2"/>
      <c r="J3" s="2"/>
      <c r="K3" s="2"/>
      <c r="L3" s="2"/>
      <c r="M3" s="2"/>
      <c r="N3" s="2"/>
      <c r="O3" s="2"/>
      <c r="P3" s="2"/>
      <c r="Q3" s="2"/>
      <c r="R3" s="2"/>
      <c r="S3" s="2"/>
      <c r="T3" s="2"/>
      <c r="U3" s="2"/>
      <c r="V3" s="2"/>
      <c r="W3" s="2"/>
      <c r="X3" s="2"/>
      <c r="Y3" s="2"/>
      <c r="Z3" s="2"/>
    </row>
    <row r="4" spans="1:26" ht="15.75" customHeight="1" x14ac:dyDescent="0.3">
      <c r="A4" s="341"/>
      <c r="B4" s="343"/>
      <c r="C4" s="446" t="s">
        <v>324</v>
      </c>
      <c r="D4" s="345"/>
      <c r="E4" s="371"/>
      <c r="F4" s="359"/>
      <c r="G4" s="2"/>
      <c r="H4" s="2"/>
      <c r="I4" s="2"/>
      <c r="J4" s="2"/>
      <c r="K4" s="2"/>
      <c r="L4" s="2"/>
      <c r="M4" s="2"/>
      <c r="N4" s="2"/>
      <c r="O4" s="2"/>
      <c r="P4" s="2"/>
      <c r="Q4" s="2"/>
      <c r="R4" s="2"/>
      <c r="S4" s="2"/>
      <c r="T4" s="2"/>
      <c r="U4" s="2"/>
      <c r="V4" s="2"/>
      <c r="W4" s="2"/>
      <c r="X4" s="2"/>
      <c r="Y4" s="2"/>
      <c r="Z4" s="2"/>
    </row>
    <row r="5" spans="1:26" ht="15.75" customHeight="1" x14ac:dyDescent="0.3">
      <c r="A5" s="515"/>
      <c r="B5" s="345"/>
      <c r="C5" s="345"/>
      <c r="D5" s="345"/>
      <c r="E5" s="345"/>
      <c r="F5" s="346"/>
      <c r="G5" s="2"/>
      <c r="H5" s="2"/>
      <c r="I5" s="2"/>
      <c r="J5" s="2"/>
      <c r="K5" s="2"/>
      <c r="L5" s="2"/>
      <c r="M5" s="2"/>
      <c r="N5" s="2"/>
      <c r="O5" s="2"/>
      <c r="P5" s="2"/>
      <c r="Q5" s="2"/>
      <c r="R5" s="2"/>
      <c r="S5" s="2"/>
      <c r="T5" s="2"/>
      <c r="U5" s="2"/>
      <c r="V5" s="2"/>
      <c r="W5" s="2"/>
      <c r="X5" s="2"/>
      <c r="Y5" s="2"/>
      <c r="Z5" s="2"/>
    </row>
    <row r="6" spans="1:26" ht="14.25" customHeight="1" x14ac:dyDescent="0.3">
      <c r="A6" s="407" t="str">
        <f>+CONTEXTO!A8</f>
        <v>PROCESO: GESTIÓN DOCUMENTAL</v>
      </c>
      <c r="B6" s="292"/>
      <c r="C6" s="292"/>
      <c r="D6" s="292"/>
      <c r="E6" s="292"/>
      <c r="F6" s="293"/>
      <c r="G6" s="2"/>
      <c r="H6" s="2"/>
      <c r="I6" s="2"/>
      <c r="J6" s="2"/>
      <c r="K6" s="2"/>
      <c r="L6" s="2"/>
      <c r="M6" s="2"/>
      <c r="N6" s="2"/>
      <c r="O6" s="2"/>
      <c r="P6" s="2"/>
      <c r="Q6" s="2"/>
      <c r="R6" s="2"/>
      <c r="S6" s="2"/>
      <c r="T6" s="2"/>
      <c r="U6" s="2"/>
      <c r="V6" s="2"/>
      <c r="W6" s="2"/>
      <c r="X6" s="2"/>
      <c r="Y6" s="2"/>
      <c r="Z6" s="2"/>
    </row>
    <row r="7" spans="1:26" ht="12.75" customHeight="1" x14ac:dyDescent="0.3">
      <c r="A7" s="348"/>
      <c r="B7" s="349"/>
      <c r="C7" s="349"/>
      <c r="D7" s="349"/>
      <c r="E7" s="349"/>
      <c r="F7" s="350"/>
      <c r="G7" s="2"/>
      <c r="H7" s="2"/>
      <c r="I7" s="2"/>
      <c r="J7" s="2"/>
      <c r="K7" s="2"/>
      <c r="L7" s="2"/>
      <c r="M7" s="2"/>
      <c r="N7" s="2"/>
      <c r="O7" s="2"/>
      <c r="P7" s="2"/>
      <c r="Q7" s="2"/>
      <c r="R7" s="2"/>
      <c r="S7" s="2"/>
      <c r="T7" s="2"/>
      <c r="U7" s="2"/>
      <c r="V7" s="2"/>
      <c r="W7" s="2"/>
      <c r="X7" s="2"/>
      <c r="Y7" s="2"/>
      <c r="Z7" s="2"/>
    </row>
    <row r="8" spans="1:26" ht="60.75" customHeight="1" x14ac:dyDescent="0.3">
      <c r="A8" s="395"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8" s="292"/>
      <c r="C8" s="292"/>
      <c r="D8" s="292"/>
      <c r="E8" s="292"/>
      <c r="F8" s="293"/>
      <c r="G8" s="2"/>
      <c r="H8" s="2"/>
      <c r="I8" s="2"/>
      <c r="J8" s="2"/>
      <c r="K8" s="2"/>
      <c r="L8" s="2"/>
      <c r="M8" s="2"/>
      <c r="N8" s="2"/>
      <c r="O8" s="2"/>
      <c r="P8" s="2"/>
      <c r="Q8" s="2"/>
      <c r="R8" s="2"/>
      <c r="S8" s="2"/>
      <c r="T8" s="2"/>
      <c r="U8" s="2"/>
      <c r="V8" s="2"/>
      <c r="W8" s="2"/>
      <c r="X8" s="2"/>
      <c r="Y8" s="2"/>
      <c r="Z8" s="2"/>
    </row>
    <row r="9" spans="1:26" ht="3.75" customHeight="1" x14ac:dyDescent="0.3">
      <c r="A9" s="294"/>
      <c r="B9" s="295"/>
      <c r="C9" s="295"/>
      <c r="D9" s="295"/>
      <c r="E9" s="295"/>
      <c r="F9" s="296"/>
      <c r="G9" s="2"/>
      <c r="H9" s="2"/>
      <c r="I9" s="2"/>
      <c r="J9" s="2"/>
      <c r="K9" s="2"/>
      <c r="L9" s="2"/>
      <c r="M9" s="2"/>
      <c r="N9" s="2"/>
      <c r="O9" s="2"/>
      <c r="P9" s="2"/>
      <c r="Q9" s="2"/>
      <c r="R9" s="2"/>
      <c r="S9" s="2"/>
      <c r="T9" s="2"/>
      <c r="U9" s="2"/>
      <c r="V9" s="2"/>
      <c r="W9" s="2"/>
      <c r="X9" s="2"/>
      <c r="Y9" s="2"/>
      <c r="Z9" s="2"/>
    </row>
    <row r="10" spans="1:26" ht="13.5" customHeight="1" x14ac:dyDescent="0.3">
      <c r="A10" s="396"/>
      <c r="B10" s="397"/>
      <c r="C10" s="397"/>
      <c r="D10" s="397"/>
      <c r="E10" s="397"/>
      <c r="F10" s="398"/>
      <c r="G10" s="2"/>
      <c r="H10" s="2"/>
      <c r="I10" s="2"/>
      <c r="J10" s="2"/>
      <c r="K10" s="2"/>
      <c r="L10" s="2"/>
      <c r="M10" s="2"/>
      <c r="N10" s="2"/>
      <c r="O10" s="2"/>
      <c r="P10" s="2"/>
      <c r="Q10" s="2"/>
      <c r="R10" s="2"/>
      <c r="S10" s="2"/>
      <c r="T10" s="2"/>
      <c r="U10" s="2"/>
      <c r="V10" s="2"/>
      <c r="W10" s="2"/>
      <c r="X10" s="2"/>
      <c r="Y10" s="2"/>
      <c r="Z10" s="2"/>
    </row>
    <row r="11" spans="1:26" ht="34.5" customHeight="1" x14ac:dyDescent="0.3">
      <c r="A11" s="514" t="s">
        <v>325</v>
      </c>
      <c r="B11" s="399" t="s">
        <v>326</v>
      </c>
      <c r="C11" s="326"/>
      <c r="D11" s="512" t="s">
        <v>327</v>
      </c>
      <c r="E11" s="382"/>
      <c r="F11" s="513" t="s">
        <v>328</v>
      </c>
      <c r="G11" s="2"/>
      <c r="H11" s="2"/>
      <c r="I11" s="2"/>
      <c r="J11" s="2"/>
      <c r="K11" s="2"/>
      <c r="L11" s="2"/>
      <c r="M11" s="2"/>
      <c r="N11" s="2"/>
      <c r="O11" s="2"/>
      <c r="P11" s="2"/>
      <c r="Q11" s="2"/>
      <c r="R11" s="2"/>
      <c r="S11" s="2"/>
      <c r="T11" s="2"/>
      <c r="U11" s="2"/>
      <c r="V11" s="2"/>
      <c r="W11" s="2"/>
      <c r="X11" s="2"/>
      <c r="Y11" s="2"/>
      <c r="Z11" s="2"/>
    </row>
    <row r="12" spans="1:26" ht="21" customHeight="1" x14ac:dyDescent="0.3">
      <c r="A12" s="341"/>
      <c r="B12" s="356"/>
      <c r="C12" s="357"/>
      <c r="D12" s="98" t="s">
        <v>151</v>
      </c>
      <c r="E12" s="98" t="s">
        <v>152</v>
      </c>
      <c r="F12" s="359"/>
      <c r="G12" s="2"/>
      <c r="H12" s="2"/>
      <c r="I12" s="2"/>
      <c r="J12" s="2"/>
      <c r="K12" s="2"/>
      <c r="L12" s="2"/>
      <c r="M12" s="2"/>
      <c r="N12" s="2"/>
      <c r="O12" s="2"/>
      <c r="P12" s="2"/>
      <c r="Q12" s="2"/>
      <c r="R12" s="2"/>
      <c r="S12" s="2"/>
      <c r="T12" s="2"/>
      <c r="U12" s="2"/>
      <c r="V12" s="2"/>
      <c r="W12" s="2"/>
      <c r="X12" s="2"/>
      <c r="Y12" s="2"/>
      <c r="Z12" s="2"/>
    </row>
    <row r="13" spans="1:26" ht="26.25" customHeight="1" x14ac:dyDescent="0.3">
      <c r="A13" s="383" t="s">
        <v>329</v>
      </c>
      <c r="B13" s="384" t="s">
        <v>330</v>
      </c>
      <c r="C13" s="371"/>
      <c r="D13" s="63" t="s">
        <v>188</v>
      </c>
      <c r="E13" s="63"/>
      <c r="F13" s="509"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323"/>
      <c r="B14" s="384" t="s">
        <v>331</v>
      </c>
      <c r="C14" s="371"/>
      <c r="D14" s="63" t="s">
        <v>188</v>
      </c>
      <c r="E14" s="63"/>
      <c r="F14" s="332"/>
      <c r="G14" s="2"/>
      <c r="H14" s="2"/>
      <c r="I14" s="2"/>
      <c r="J14" s="2"/>
      <c r="K14" s="2"/>
      <c r="L14" s="2"/>
      <c r="M14" s="2"/>
      <c r="N14" s="2"/>
      <c r="O14" s="2"/>
      <c r="P14" s="2"/>
      <c r="Q14" s="2"/>
      <c r="R14" s="2"/>
      <c r="S14" s="2"/>
      <c r="T14" s="2"/>
      <c r="U14" s="2"/>
      <c r="V14" s="2"/>
      <c r="W14" s="2"/>
      <c r="X14" s="2"/>
      <c r="Y14" s="2"/>
      <c r="Z14" s="2"/>
    </row>
    <row r="15" spans="1:26" ht="26.25" customHeight="1" x14ac:dyDescent="0.3">
      <c r="A15" s="323"/>
      <c r="B15" s="384" t="s">
        <v>332</v>
      </c>
      <c r="C15" s="371"/>
      <c r="D15" s="63"/>
      <c r="E15" s="63" t="s">
        <v>188</v>
      </c>
      <c r="F15" s="332"/>
      <c r="G15" s="2"/>
      <c r="H15" s="2"/>
      <c r="I15" s="2"/>
      <c r="J15" s="2"/>
      <c r="K15" s="2"/>
      <c r="L15" s="2"/>
      <c r="M15" s="2"/>
      <c r="N15" s="2"/>
      <c r="O15" s="2"/>
      <c r="P15" s="2"/>
      <c r="Q15" s="2"/>
      <c r="R15" s="2"/>
      <c r="S15" s="2"/>
      <c r="T15" s="2"/>
      <c r="U15" s="2"/>
      <c r="V15" s="2"/>
      <c r="W15" s="2"/>
      <c r="X15" s="2"/>
      <c r="Y15" s="2"/>
      <c r="Z15" s="2"/>
    </row>
    <row r="16" spans="1:26" ht="26.25" customHeight="1" x14ac:dyDescent="0.3">
      <c r="A16" s="323"/>
      <c r="B16" s="384" t="s">
        <v>333</v>
      </c>
      <c r="C16" s="371"/>
      <c r="D16" s="63"/>
      <c r="E16" s="63" t="s">
        <v>188</v>
      </c>
      <c r="F16" s="332"/>
      <c r="G16" s="2"/>
      <c r="H16" s="2"/>
      <c r="I16" s="2"/>
      <c r="J16" s="2"/>
      <c r="K16" s="2"/>
      <c r="L16" s="2"/>
      <c r="M16" s="2"/>
      <c r="N16" s="2"/>
      <c r="O16" s="2"/>
      <c r="P16" s="2"/>
      <c r="Q16" s="2"/>
      <c r="R16" s="2"/>
      <c r="S16" s="2"/>
      <c r="T16" s="2"/>
      <c r="U16" s="2"/>
      <c r="V16" s="2"/>
      <c r="W16" s="2"/>
      <c r="X16" s="2"/>
      <c r="Y16" s="2"/>
      <c r="Z16" s="2"/>
    </row>
    <row r="17" spans="1:26" ht="26.25" customHeight="1" x14ac:dyDescent="0.3">
      <c r="A17" s="323"/>
      <c r="B17" s="384" t="s">
        <v>334</v>
      </c>
      <c r="C17" s="371"/>
      <c r="D17" s="63" t="s">
        <v>188</v>
      </c>
      <c r="E17" s="63"/>
      <c r="F17" s="332"/>
      <c r="G17" s="2"/>
      <c r="H17" s="2"/>
      <c r="I17" s="2"/>
      <c r="J17" s="2"/>
      <c r="K17" s="2"/>
      <c r="L17" s="2"/>
      <c r="M17" s="2"/>
      <c r="N17" s="2"/>
      <c r="O17" s="2"/>
      <c r="P17" s="2"/>
      <c r="Q17" s="2"/>
      <c r="R17" s="2"/>
      <c r="S17" s="2"/>
      <c r="T17" s="2"/>
      <c r="U17" s="2"/>
      <c r="V17" s="2"/>
      <c r="W17" s="2"/>
      <c r="X17" s="2"/>
      <c r="Y17" s="2"/>
      <c r="Z17" s="2"/>
    </row>
    <row r="18" spans="1:26" ht="26.25" customHeight="1" x14ac:dyDescent="0.3">
      <c r="A18" s="323"/>
      <c r="B18" s="384" t="s">
        <v>335</v>
      </c>
      <c r="C18" s="371"/>
      <c r="D18" s="63"/>
      <c r="E18" s="63" t="s">
        <v>188</v>
      </c>
      <c r="F18" s="332"/>
      <c r="G18" s="2"/>
      <c r="H18" s="2"/>
      <c r="I18" s="2"/>
      <c r="J18" s="2"/>
      <c r="K18" s="2"/>
      <c r="L18" s="2"/>
      <c r="M18" s="2"/>
      <c r="N18" s="2"/>
      <c r="O18" s="2"/>
      <c r="P18" s="2"/>
      <c r="Q18" s="2"/>
      <c r="R18" s="2"/>
      <c r="S18" s="2"/>
      <c r="T18" s="2"/>
      <c r="U18" s="2"/>
      <c r="V18" s="2"/>
      <c r="W18" s="2"/>
      <c r="X18" s="2"/>
      <c r="Y18" s="2"/>
      <c r="Z18" s="2"/>
    </row>
    <row r="19" spans="1:26" ht="26.25" customHeight="1" x14ac:dyDescent="0.3">
      <c r="A19" s="323"/>
      <c r="B19" s="384" t="s">
        <v>336</v>
      </c>
      <c r="C19" s="371"/>
      <c r="D19" s="63" t="s">
        <v>188</v>
      </c>
      <c r="E19" s="63"/>
      <c r="F19" s="332"/>
      <c r="G19" s="2"/>
      <c r="H19" s="2"/>
      <c r="I19" s="2"/>
      <c r="J19" s="2"/>
      <c r="K19" s="2"/>
      <c r="L19" s="2"/>
      <c r="M19" s="2"/>
      <c r="N19" s="2"/>
      <c r="O19" s="2"/>
      <c r="P19" s="2"/>
      <c r="Q19" s="2"/>
      <c r="R19" s="2"/>
      <c r="S19" s="2"/>
      <c r="T19" s="2"/>
      <c r="U19" s="2"/>
      <c r="V19" s="2"/>
      <c r="W19" s="2"/>
      <c r="X19" s="2"/>
      <c r="Y19" s="2"/>
      <c r="Z19" s="2"/>
    </row>
    <row r="20" spans="1:26" ht="33" customHeight="1" x14ac:dyDescent="0.3">
      <c r="A20" s="323"/>
      <c r="B20" s="384" t="s">
        <v>337</v>
      </c>
      <c r="C20" s="371"/>
      <c r="D20" s="63" t="s">
        <v>188</v>
      </c>
      <c r="E20" s="63"/>
      <c r="F20" s="332"/>
      <c r="G20" s="2"/>
      <c r="H20" s="2"/>
      <c r="I20" s="2"/>
      <c r="J20" s="2"/>
      <c r="K20" s="2"/>
      <c r="L20" s="2"/>
      <c r="M20" s="2"/>
      <c r="N20" s="2"/>
      <c r="O20" s="2"/>
      <c r="P20" s="2"/>
      <c r="Q20" s="2"/>
      <c r="R20" s="2"/>
      <c r="S20" s="2"/>
      <c r="T20" s="2"/>
      <c r="U20" s="2"/>
      <c r="V20" s="2"/>
      <c r="W20" s="2"/>
      <c r="X20" s="2"/>
      <c r="Y20" s="2"/>
      <c r="Z20" s="2"/>
    </row>
    <row r="21" spans="1:26" ht="26.25" customHeight="1" x14ac:dyDescent="0.3">
      <c r="A21" s="323"/>
      <c r="B21" s="384" t="s">
        <v>338</v>
      </c>
      <c r="C21" s="371"/>
      <c r="D21" s="63" t="s">
        <v>188</v>
      </c>
      <c r="E21" s="63"/>
      <c r="F21" s="332"/>
      <c r="G21" s="2"/>
      <c r="H21" s="2"/>
      <c r="I21" s="2"/>
      <c r="J21" s="2"/>
      <c r="K21" s="2"/>
      <c r="L21" s="2"/>
      <c r="M21" s="2"/>
      <c r="N21" s="2"/>
      <c r="O21" s="2"/>
      <c r="P21" s="2"/>
      <c r="Q21" s="2"/>
      <c r="R21" s="2"/>
      <c r="S21" s="2"/>
      <c r="T21" s="2"/>
      <c r="U21" s="2"/>
      <c r="V21" s="2"/>
      <c r="W21" s="2"/>
      <c r="X21" s="2"/>
      <c r="Y21" s="2"/>
      <c r="Z21" s="2"/>
    </row>
    <row r="22" spans="1:26" ht="26.25" customHeight="1" x14ac:dyDescent="0.3">
      <c r="A22" s="323"/>
      <c r="B22" s="384" t="s">
        <v>339</v>
      </c>
      <c r="C22" s="371"/>
      <c r="D22" s="63" t="s">
        <v>188</v>
      </c>
      <c r="E22" s="63"/>
      <c r="F22" s="332"/>
      <c r="G22" s="2"/>
      <c r="H22" s="2"/>
      <c r="I22" s="2"/>
      <c r="J22" s="2"/>
      <c r="K22" s="2"/>
      <c r="L22" s="2"/>
      <c r="M22" s="2"/>
      <c r="N22" s="2"/>
      <c r="O22" s="2"/>
      <c r="P22" s="2"/>
      <c r="Q22" s="2"/>
      <c r="R22" s="2"/>
      <c r="S22" s="2"/>
      <c r="T22" s="2"/>
      <c r="U22" s="2"/>
      <c r="V22" s="2"/>
      <c r="W22" s="2"/>
      <c r="X22" s="2"/>
      <c r="Y22" s="2"/>
      <c r="Z22" s="2"/>
    </row>
    <row r="23" spans="1:26" ht="26.25" customHeight="1" x14ac:dyDescent="0.3">
      <c r="A23" s="323"/>
      <c r="B23" s="384" t="s">
        <v>340</v>
      </c>
      <c r="C23" s="371"/>
      <c r="D23" s="63" t="s">
        <v>188</v>
      </c>
      <c r="E23" s="63"/>
      <c r="F23" s="332"/>
      <c r="G23" s="2"/>
      <c r="H23" s="2"/>
      <c r="I23" s="2"/>
      <c r="J23" s="2"/>
      <c r="K23" s="2"/>
      <c r="L23" s="2"/>
      <c r="M23" s="2"/>
      <c r="N23" s="2"/>
      <c r="O23" s="2"/>
      <c r="P23" s="2"/>
      <c r="Q23" s="2"/>
      <c r="R23" s="2"/>
      <c r="S23" s="2"/>
      <c r="T23" s="2"/>
      <c r="U23" s="2"/>
      <c r="V23" s="2"/>
      <c r="W23" s="2"/>
      <c r="X23" s="2"/>
      <c r="Y23" s="2"/>
      <c r="Z23" s="2"/>
    </row>
    <row r="24" spans="1:26" ht="26.25" customHeight="1" x14ac:dyDescent="0.3">
      <c r="A24" s="323"/>
      <c r="B24" s="384" t="s">
        <v>341</v>
      </c>
      <c r="C24" s="371"/>
      <c r="D24" s="63" t="s">
        <v>188</v>
      </c>
      <c r="E24" s="63"/>
      <c r="F24" s="332"/>
      <c r="G24" s="2"/>
      <c r="H24" s="2"/>
      <c r="I24" s="2"/>
      <c r="J24" s="2"/>
      <c r="K24" s="2"/>
      <c r="L24" s="2"/>
      <c r="M24" s="2"/>
      <c r="N24" s="2"/>
      <c r="O24" s="2"/>
      <c r="P24" s="2"/>
      <c r="Q24" s="2"/>
      <c r="R24" s="2"/>
      <c r="S24" s="2"/>
      <c r="T24" s="2"/>
      <c r="U24" s="2"/>
      <c r="V24" s="2"/>
      <c r="W24" s="2"/>
      <c r="X24" s="2"/>
      <c r="Y24" s="2"/>
      <c r="Z24" s="2"/>
    </row>
    <row r="25" spans="1:26" ht="26.25" customHeight="1" x14ac:dyDescent="0.3">
      <c r="A25" s="323"/>
      <c r="B25" s="384" t="s">
        <v>342</v>
      </c>
      <c r="C25" s="371"/>
      <c r="D25" s="63" t="s">
        <v>188</v>
      </c>
      <c r="E25" s="63"/>
      <c r="F25" s="332"/>
      <c r="G25" s="2"/>
      <c r="H25" s="2"/>
      <c r="I25" s="2"/>
      <c r="J25" s="2"/>
      <c r="K25" s="2"/>
      <c r="L25" s="2"/>
      <c r="M25" s="2"/>
      <c r="N25" s="2"/>
      <c r="O25" s="2"/>
      <c r="P25" s="2"/>
      <c r="Q25" s="2"/>
      <c r="R25" s="2"/>
      <c r="S25" s="2"/>
      <c r="T25" s="2"/>
      <c r="U25" s="2"/>
      <c r="V25" s="2"/>
      <c r="W25" s="2"/>
      <c r="X25" s="2"/>
      <c r="Y25" s="2"/>
      <c r="Z25" s="2"/>
    </row>
    <row r="26" spans="1:26" ht="26.25" customHeight="1" x14ac:dyDescent="0.3">
      <c r="A26" s="323"/>
      <c r="B26" s="384" t="s">
        <v>343</v>
      </c>
      <c r="C26" s="371"/>
      <c r="D26" s="63" t="s">
        <v>188</v>
      </c>
      <c r="E26" s="63"/>
      <c r="F26" s="332"/>
      <c r="G26" s="2"/>
      <c r="H26" s="2"/>
      <c r="I26" s="2"/>
      <c r="J26" s="2"/>
      <c r="K26" s="2"/>
      <c r="L26" s="2"/>
      <c r="M26" s="2"/>
      <c r="N26" s="2"/>
      <c r="O26" s="2"/>
      <c r="P26" s="2"/>
      <c r="Q26" s="2"/>
      <c r="R26" s="2"/>
      <c r="S26" s="2"/>
      <c r="T26" s="2"/>
      <c r="U26" s="2"/>
      <c r="V26" s="2"/>
      <c r="W26" s="2"/>
      <c r="X26" s="2"/>
      <c r="Y26" s="2"/>
      <c r="Z26" s="2"/>
    </row>
    <row r="27" spans="1:26" ht="26.25" customHeight="1" x14ac:dyDescent="0.3">
      <c r="A27" s="323"/>
      <c r="B27" s="384" t="s">
        <v>344</v>
      </c>
      <c r="C27" s="371"/>
      <c r="D27" s="63"/>
      <c r="E27" s="63" t="s">
        <v>188</v>
      </c>
      <c r="F27" s="332"/>
      <c r="G27" s="2"/>
      <c r="H27" s="2"/>
      <c r="I27" s="2"/>
      <c r="J27" s="2"/>
      <c r="K27" s="2"/>
      <c r="L27" s="2"/>
      <c r="M27" s="2"/>
      <c r="N27" s="2"/>
      <c r="O27" s="2"/>
      <c r="P27" s="2"/>
      <c r="Q27" s="2"/>
      <c r="R27" s="2"/>
      <c r="S27" s="2"/>
      <c r="T27" s="2"/>
      <c r="U27" s="2"/>
      <c r="V27" s="2"/>
      <c r="W27" s="2"/>
      <c r="X27" s="2"/>
      <c r="Y27" s="2"/>
      <c r="Z27" s="2"/>
    </row>
    <row r="28" spans="1:26" ht="26.25" customHeight="1" x14ac:dyDescent="0.3">
      <c r="A28" s="323"/>
      <c r="B28" s="384" t="s">
        <v>345</v>
      </c>
      <c r="C28" s="371"/>
      <c r="D28" s="63"/>
      <c r="E28" s="63" t="s">
        <v>188</v>
      </c>
      <c r="F28" s="332"/>
      <c r="G28" s="2"/>
      <c r="H28" s="2"/>
      <c r="I28" s="2"/>
      <c r="J28" s="2"/>
      <c r="K28" s="2"/>
      <c r="L28" s="2"/>
      <c r="M28" s="2"/>
      <c r="N28" s="2"/>
      <c r="O28" s="2"/>
      <c r="P28" s="2"/>
      <c r="Q28" s="2"/>
      <c r="R28" s="2"/>
      <c r="S28" s="2"/>
      <c r="T28" s="2"/>
      <c r="U28" s="2"/>
      <c r="V28" s="2"/>
      <c r="W28" s="2"/>
      <c r="X28" s="2"/>
      <c r="Y28" s="2"/>
      <c r="Z28" s="2"/>
    </row>
    <row r="29" spans="1:26" ht="26.25" customHeight="1" x14ac:dyDescent="0.3">
      <c r="A29" s="323"/>
      <c r="B29" s="384" t="s">
        <v>346</v>
      </c>
      <c r="C29" s="371"/>
      <c r="D29" s="63"/>
      <c r="E29" s="63" t="s">
        <v>188</v>
      </c>
      <c r="F29" s="332"/>
      <c r="G29" s="2"/>
      <c r="H29" s="2"/>
      <c r="I29" s="2"/>
      <c r="J29" s="2"/>
      <c r="K29" s="2"/>
      <c r="L29" s="2"/>
      <c r="M29" s="2"/>
      <c r="N29" s="2"/>
      <c r="O29" s="2"/>
      <c r="P29" s="2"/>
      <c r="Q29" s="2"/>
      <c r="R29" s="2"/>
      <c r="S29" s="2"/>
      <c r="T29" s="2"/>
      <c r="U29" s="2"/>
      <c r="V29" s="2"/>
      <c r="W29" s="2"/>
      <c r="X29" s="2"/>
      <c r="Y29" s="2"/>
      <c r="Z29" s="2"/>
    </row>
    <row r="30" spans="1:26" ht="26.25" customHeight="1" x14ac:dyDescent="0.3">
      <c r="A30" s="323"/>
      <c r="B30" s="384" t="s">
        <v>347</v>
      </c>
      <c r="C30" s="371"/>
      <c r="D30" s="63"/>
      <c r="E30" s="63" t="s">
        <v>188</v>
      </c>
      <c r="F30" s="332"/>
      <c r="G30" s="2"/>
      <c r="H30" s="2"/>
      <c r="I30" s="2"/>
      <c r="J30" s="2"/>
      <c r="K30" s="2"/>
      <c r="L30" s="2"/>
      <c r="M30" s="2"/>
      <c r="N30" s="2"/>
      <c r="O30" s="2"/>
      <c r="P30" s="2"/>
      <c r="Q30" s="2"/>
      <c r="R30" s="2"/>
      <c r="S30" s="2"/>
      <c r="T30" s="2"/>
      <c r="U30" s="2"/>
      <c r="V30" s="2"/>
      <c r="W30" s="2"/>
      <c r="X30" s="2"/>
      <c r="Y30" s="2"/>
      <c r="Z30" s="2"/>
    </row>
    <row r="31" spans="1:26" ht="26.25" customHeight="1" x14ac:dyDescent="0.3">
      <c r="A31" s="323"/>
      <c r="B31" s="384" t="s">
        <v>348</v>
      </c>
      <c r="C31" s="371"/>
      <c r="D31" s="63"/>
      <c r="E31" s="63" t="s">
        <v>188</v>
      </c>
      <c r="F31" s="332"/>
      <c r="G31" s="2"/>
      <c r="H31" s="2"/>
      <c r="I31" s="2"/>
      <c r="J31" s="2"/>
      <c r="K31" s="2"/>
      <c r="L31" s="2"/>
      <c r="M31" s="2"/>
      <c r="N31" s="2"/>
      <c r="O31" s="2"/>
      <c r="P31" s="2"/>
      <c r="Q31" s="2"/>
      <c r="R31" s="2"/>
      <c r="S31" s="2"/>
      <c r="T31" s="2"/>
      <c r="U31" s="2"/>
      <c r="V31" s="2"/>
      <c r="W31" s="2"/>
      <c r="X31" s="2"/>
      <c r="Y31" s="2"/>
      <c r="Z31" s="2"/>
    </row>
    <row r="32" spans="1:26" ht="14.25" customHeight="1" x14ac:dyDescent="0.3">
      <c r="A32" s="324"/>
      <c r="B32" s="510" t="s">
        <v>121</v>
      </c>
      <c r="C32" s="364"/>
      <c r="D32" s="184">
        <f>+NOOO!B54</f>
        <v>11</v>
      </c>
      <c r="E32" s="185"/>
      <c r="F32" s="333"/>
      <c r="G32" s="2"/>
      <c r="H32" s="2"/>
      <c r="I32" s="2"/>
      <c r="J32" s="2"/>
      <c r="K32" s="2"/>
      <c r="L32" s="2"/>
      <c r="M32" s="2"/>
      <c r="N32" s="2"/>
      <c r="O32" s="2"/>
      <c r="P32" s="2"/>
      <c r="Q32" s="2"/>
      <c r="R32" s="2"/>
      <c r="S32" s="2"/>
      <c r="T32" s="2"/>
      <c r="U32" s="2"/>
      <c r="V32" s="2"/>
      <c r="W32" s="2"/>
      <c r="X32" s="2"/>
      <c r="Y32" s="2"/>
      <c r="Z32" s="2"/>
    </row>
    <row r="33" spans="1:26" ht="15.75" customHeight="1" x14ac:dyDescent="0.3">
      <c r="A33" s="511"/>
      <c r="B33" s="316"/>
      <c r="C33" s="316"/>
      <c r="D33" s="316"/>
      <c r="E33" s="316"/>
      <c r="F33" s="328"/>
      <c r="G33" s="2"/>
      <c r="H33" s="2"/>
      <c r="I33" s="2"/>
      <c r="J33" s="2"/>
      <c r="K33" s="2"/>
      <c r="L33" s="2"/>
      <c r="M33" s="2"/>
      <c r="N33" s="2"/>
      <c r="O33" s="2"/>
      <c r="P33" s="2"/>
      <c r="Q33" s="2"/>
      <c r="R33" s="2"/>
      <c r="S33" s="2"/>
      <c r="T33" s="2"/>
      <c r="U33" s="2"/>
      <c r="V33" s="2"/>
      <c r="W33" s="2"/>
      <c r="X33" s="2"/>
      <c r="Y33" s="2"/>
      <c r="Z33" s="2"/>
    </row>
    <row r="34" spans="1:26" ht="34.5" customHeight="1" x14ac:dyDescent="0.3">
      <c r="A34" s="514" t="s">
        <v>325</v>
      </c>
      <c r="B34" s="399" t="s">
        <v>326</v>
      </c>
      <c r="C34" s="326"/>
      <c r="D34" s="512" t="s">
        <v>327</v>
      </c>
      <c r="E34" s="382"/>
      <c r="F34" s="513" t="s">
        <v>328</v>
      </c>
      <c r="G34" s="2"/>
      <c r="H34" s="2"/>
      <c r="I34" s="2"/>
      <c r="J34" s="2"/>
      <c r="K34" s="2"/>
      <c r="L34" s="2"/>
      <c r="M34" s="2"/>
      <c r="N34" s="2"/>
      <c r="O34" s="2"/>
      <c r="P34" s="2"/>
      <c r="Q34" s="2"/>
      <c r="R34" s="2"/>
      <c r="S34" s="2"/>
      <c r="T34" s="2"/>
      <c r="U34" s="2"/>
      <c r="V34" s="2"/>
      <c r="W34" s="2"/>
      <c r="X34" s="2"/>
      <c r="Y34" s="2"/>
      <c r="Z34" s="2"/>
    </row>
    <row r="35" spans="1:26" ht="21" customHeight="1" x14ac:dyDescent="0.3">
      <c r="A35" s="341"/>
      <c r="B35" s="356"/>
      <c r="C35" s="357"/>
      <c r="D35" s="186" t="s">
        <v>151</v>
      </c>
      <c r="E35" s="186" t="s">
        <v>152</v>
      </c>
      <c r="F35" s="359"/>
      <c r="G35" s="2"/>
      <c r="H35" s="2"/>
      <c r="I35" s="2"/>
      <c r="J35" s="2"/>
      <c r="K35" s="2"/>
      <c r="L35" s="2"/>
      <c r="M35" s="2"/>
      <c r="N35" s="2"/>
      <c r="O35" s="2"/>
      <c r="P35" s="2"/>
      <c r="Q35" s="2"/>
      <c r="R35" s="2"/>
      <c r="S35" s="2"/>
      <c r="T35" s="2"/>
      <c r="U35" s="2"/>
      <c r="V35" s="2"/>
      <c r="W35" s="2"/>
      <c r="X35" s="2"/>
      <c r="Y35" s="2"/>
      <c r="Z35" s="2"/>
    </row>
    <row r="36" spans="1:26" ht="26.25" customHeight="1" x14ac:dyDescent="0.3">
      <c r="A36" s="383"/>
      <c r="B36" s="384" t="s">
        <v>330</v>
      </c>
      <c r="C36" s="371"/>
      <c r="D36" s="63"/>
      <c r="E36" s="63"/>
      <c r="F36" s="509"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3">
      <c r="A37" s="323"/>
      <c r="B37" s="384" t="s">
        <v>331</v>
      </c>
      <c r="C37" s="371"/>
      <c r="D37" s="63"/>
      <c r="E37" s="63"/>
      <c r="F37" s="332"/>
      <c r="G37" s="2"/>
      <c r="H37" s="2"/>
      <c r="I37" s="2"/>
      <c r="J37" s="2"/>
      <c r="K37" s="2"/>
      <c r="L37" s="2"/>
      <c r="M37" s="2"/>
      <c r="N37" s="2"/>
      <c r="O37" s="2"/>
      <c r="P37" s="2"/>
      <c r="Q37" s="2"/>
      <c r="R37" s="2"/>
      <c r="S37" s="2"/>
      <c r="T37" s="2"/>
      <c r="U37" s="2"/>
      <c r="V37" s="2"/>
      <c r="W37" s="2"/>
      <c r="X37" s="2"/>
      <c r="Y37" s="2"/>
      <c r="Z37" s="2"/>
    </row>
    <row r="38" spans="1:26" ht="26.25" customHeight="1" x14ac:dyDescent="0.3">
      <c r="A38" s="323"/>
      <c r="B38" s="384" t="s">
        <v>332</v>
      </c>
      <c r="C38" s="371"/>
      <c r="D38" s="63"/>
      <c r="E38" s="63"/>
      <c r="F38" s="332"/>
      <c r="G38" s="2"/>
      <c r="H38" s="2"/>
      <c r="I38" s="2"/>
      <c r="J38" s="2"/>
      <c r="K38" s="2"/>
      <c r="L38" s="2"/>
      <c r="M38" s="2"/>
      <c r="N38" s="2"/>
      <c r="O38" s="2"/>
      <c r="P38" s="2"/>
      <c r="Q38" s="2"/>
      <c r="R38" s="2"/>
      <c r="S38" s="2"/>
      <c r="T38" s="2"/>
      <c r="U38" s="2"/>
      <c r="V38" s="2"/>
      <c r="W38" s="2"/>
      <c r="X38" s="2"/>
      <c r="Y38" s="2"/>
      <c r="Z38" s="2"/>
    </row>
    <row r="39" spans="1:26" ht="26.25" customHeight="1" x14ac:dyDescent="0.3">
      <c r="A39" s="323"/>
      <c r="B39" s="384" t="s">
        <v>333</v>
      </c>
      <c r="C39" s="371"/>
      <c r="D39" s="63"/>
      <c r="E39" s="63"/>
      <c r="F39" s="332"/>
      <c r="G39" s="2"/>
      <c r="H39" s="2"/>
      <c r="I39" s="2"/>
      <c r="J39" s="2"/>
      <c r="K39" s="2"/>
      <c r="L39" s="2"/>
      <c r="M39" s="2"/>
      <c r="N39" s="2"/>
      <c r="O39" s="2"/>
      <c r="P39" s="2"/>
      <c r="Q39" s="2"/>
      <c r="R39" s="2"/>
      <c r="S39" s="2"/>
      <c r="T39" s="2"/>
      <c r="U39" s="2"/>
      <c r="V39" s="2"/>
      <c r="W39" s="2"/>
      <c r="X39" s="2"/>
      <c r="Y39" s="2"/>
      <c r="Z39" s="2"/>
    </row>
    <row r="40" spans="1:26" ht="26.25" customHeight="1" x14ac:dyDescent="0.3">
      <c r="A40" s="323"/>
      <c r="B40" s="384" t="s">
        <v>334</v>
      </c>
      <c r="C40" s="371"/>
      <c r="D40" s="63"/>
      <c r="E40" s="63"/>
      <c r="F40" s="332"/>
      <c r="G40" s="2"/>
      <c r="H40" s="2"/>
      <c r="I40" s="2"/>
      <c r="J40" s="2"/>
      <c r="K40" s="2"/>
      <c r="L40" s="2"/>
      <c r="M40" s="2"/>
      <c r="N40" s="2"/>
      <c r="O40" s="2"/>
      <c r="P40" s="2"/>
      <c r="Q40" s="2"/>
      <c r="R40" s="2"/>
      <c r="S40" s="2"/>
      <c r="T40" s="2"/>
      <c r="U40" s="2"/>
      <c r="V40" s="2"/>
      <c r="W40" s="2"/>
      <c r="X40" s="2"/>
      <c r="Y40" s="2"/>
      <c r="Z40" s="2"/>
    </row>
    <row r="41" spans="1:26" ht="26.25" customHeight="1" x14ac:dyDescent="0.3">
      <c r="A41" s="323"/>
      <c r="B41" s="384" t="s">
        <v>335</v>
      </c>
      <c r="C41" s="371"/>
      <c r="D41" s="63"/>
      <c r="E41" s="63"/>
      <c r="F41" s="332"/>
      <c r="G41" s="2"/>
      <c r="H41" s="2"/>
      <c r="I41" s="2"/>
      <c r="J41" s="2"/>
      <c r="K41" s="2"/>
      <c r="L41" s="2"/>
      <c r="M41" s="2"/>
      <c r="N41" s="2"/>
      <c r="O41" s="2"/>
      <c r="P41" s="2"/>
      <c r="Q41" s="2"/>
      <c r="R41" s="2"/>
      <c r="S41" s="2"/>
      <c r="T41" s="2"/>
      <c r="U41" s="2"/>
      <c r="V41" s="2"/>
      <c r="W41" s="2"/>
      <c r="X41" s="2"/>
      <c r="Y41" s="2"/>
      <c r="Z41" s="2"/>
    </row>
    <row r="42" spans="1:26" ht="26.25" customHeight="1" x14ac:dyDescent="0.3">
      <c r="A42" s="323"/>
      <c r="B42" s="384" t="s">
        <v>336</v>
      </c>
      <c r="C42" s="371"/>
      <c r="D42" s="63"/>
      <c r="E42" s="63"/>
      <c r="F42" s="332"/>
      <c r="G42" s="2"/>
      <c r="H42" s="2"/>
      <c r="I42" s="2"/>
      <c r="J42" s="2"/>
      <c r="K42" s="2"/>
      <c r="L42" s="2"/>
      <c r="M42" s="2"/>
      <c r="N42" s="2"/>
      <c r="O42" s="2"/>
      <c r="P42" s="2"/>
      <c r="Q42" s="2"/>
      <c r="R42" s="2"/>
      <c r="S42" s="2"/>
      <c r="T42" s="2"/>
      <c r="U42" s="2"/>
      <c r="V42" s="2"/>
      <c r="W42" s="2"/>
      <c r="X42" s="2"/>
      <c r="Y42" s="2"/>
      <c r="Z42" s="2"/>
    </row>
    <row r="43" spans="1:26" ht="33" customHeight="1" x14ac:dyDescent="0.3">
      <c r="A43" s="323"/>
      <c r="B43" s="384" t="s">
        <v>337</v>
      </c>
      <c r="C43" s="371"/>
      <c r="D43" s="63"/>
      <c r="E43" s="63"/>
      <c r="F43" s="332"/>
      <c r="G43" s="2"/>
      <c r="H43" s="2"/>
      <c r="I43" s="2"/>
      <c r="J43" s="2"/>
      <c r="K43" s="2"/>
      <c r="L43" s="2"/>
      <c r="M43" s="2"/>
      <c r="N43" s="2"/>
      <c r="O43" s="2"/>
      <c r="P43" s="2"/>
      <c r="Q43" s="2"/>
      <c r="R43" s="2"/>
      <c r="S43" s="2"/>
      <c r="T43" s="2"/>
      <c r="U43" s="2"/>
      <c r="V43" s="2"/>
      <c r="W43" s="2"/>
      <c r="X43" s="2"/>
      <c r="Y43" s="2"/>
      <c r="Z43" s="2"/>
    </row>
    <row r="44" spans="1:26" ht="26.25" customHeight="1" x14ac:dyDescent="0.3">
      <c r="A44" s="323"/>
      <c r="B44" s="384" t="s">
        <v>338</v>
      </c>
      <c r="C44" s="371"/>
      <c r="D44" s="63"/>
      <c r="E44" s="63"/>
      <c r="F44" s="332"/>
      <c r="G44" s="2"/>
      <c r="H44" s="2"/>
      <c r="I44" s="2"/>
      <c r="J44" s="2"/>
      <c r="K44" s="2"/>
      <c r="L44" s="2"/>
      <c r="M44" s="2"/>
      <c r="N44" s="2"/>
      <c r="O44" s="2"/>
      <c r="P44" s="2"/>
      <c r="Q44" s="2"/>
      <c r="R44" s="2"/>
      <c r="S44" s="2"/>
      <c r="T44" s="2"/>
      <c r="U44" s="2"/>
      <c r="V44" s="2"/>
      <c r="W44" s="2"/>
      <c r="X44" s="2"/>
      <c r="Y44" s="2"/>
      <c r="Z44" s="2"/>
    </row>
    <row r="45" spans="1:26" ht="26.25" customHeight="1" x14ac:dyDescent="0.3">
      <c r="A45" s="323"/>
      <c r="B45" s="384" t="s">
        <v>339</v>
      </c>
      <c r="C45" s="371"/>
      <c r="D45" s="63"/>
      <c r="E45" s="63"/>
      <c r="F45" s="332"/>
      <c r="G45" s="2"/>
      <c r="H45" s="2"/>
      <c r="I45" s="2"/>
      <c r="J45" s="2"/>
      <c r="K45" s="2"/>
      <c r="L45" s="2"/>
      <c r="M45" s="2"/>
      <c r="N45" s="2"/>
      <c r="O45" s="2"/>
      <c r="P45" s="2"/>
      <c r="Q45" s="2"/>
      <c r="R45" s="2"/>
      <c r="S45" s="2"/>
      <c r="T45" s="2"/>
      <c r="U45" s="2"/>
      <c r="V45" s="2"/>
      <c r="W45" s="2"/>
      <c r="X45" s="2"/>
      <c r="Y45" s="2"/>
      <c r="Z45" s="2"/>
    </row>
    <row r="46" spans="1:26" ht="26.25" customHeight="1" x14ac:dyDescent="0.3">
      <c r="A46" s="323"/>
      <c r="B46" s="384" t="s">
        <v>340</v>
      </c>
      <c r="C46" s="371"/>
      <c r="D46" s="63"/>
      <c r="E46" s="63"/>
      <c r="F46" s="332"/>
      <c r="G46" s="2"/>
      <c r="H46" s="2"/>
      <c r="I46" s="2"/>
      <c r="J46" s="2"/>
      <c r="K46" s="2"/>
      <c r="L46" s="2"/>
      <c r="M46" s="2"/>
      <c r="N46" s="2"/>
      <c r="O46" s="2"/>
      <c r="P46" s="2"/>
      <c r="Q46" s="2"/>
      <c r="R46" s="2"/>
      <c r="S46" s="2"/>
      <c r="T46" s="2"/>
      <c r="U46" s="2"/>
      <c r="V46" s="2"/>
      <c r="W46" s="2"/>
      <c r="X46" s="2"/>
      <c r="Y46" s="2"/>
      <c r="Z46" s="2"/>
    </row>
    <row r="47" spans="1:26" ht="26.25" customHeight="1" x14ac:dyDescent="0.3">
      <c r="A47" s="323"/>
      <c r="B47" s="384" t="s">
        <v>341</v>
      </c>
      <c r="C47" s="371"/>
      <c r="D47" s="187"/>
      <c r="E47" s="187"/>
      <c r="F47" s="332"/>
      <c r="G47" s="2"/>
      <c r="H47" s="2"/>
      <c r="I47" s="2"/>
      <c r="J47" s="2"/>
      <c r="K47" s="2"/>
      <c r="L47" s="2"/>
      <c r="M47" s="2"/>
      <c r="N47" s="2"/>
      <c r="O47" s="2"/>
      <c r="P47" s="2"/>
      <c r="Q47" s="2"/>
      <c r="R47" s="2"/>
      <c r="S47" s="2"/>
      <c r="T47" s="2"/>
      <c r="U47" s="2"/>
      <c r="V47" s="2"/>
      <c r="W47" s="2"/>
      <c r="X47" s="2"/>
      <c r="Y47" s="2"/>
      <c r="Z47" s="2"/>
    </row>
    <row r="48" spans="1:26" ht="26.25" customHeight="1" x14ac:dyDescent="0.3">
      <c r="A48" s="323"/>
      <c r="B48" s="384" t="s">
        <v>342</v>
      </c>
      <c r="C48" s="371"/>
      <c r="D48" s="187"/>
      <c r="E48" s="187"/>
      <c r="F48" s="332"/>
      <c r="G48" s="2"/>
      <c r="H48" s="2"/>
      <c r="I48" s="2"/>
      <c r="J48" s="2"/>
      <c r="K48" s="2"/>
      <c r="L48" s="2"/>
      <c r="M48" s="2"/>
      <c r="N48" s="2"/>
      <c r="O48" s="2"/>
      <c r="P48" s="2"/>
      <c r="Q48" s="2"/>
      <c r="R48" s="2"/>
      <c r="S48" s="2"/>
      <c r="T48" s="2"/>
      <c r="U48" s="2"/>
      <c r="V48" s="2"/>
      <c r="W48" s="2"/>
      <c r="X48" s="2"/>
      <c r="Y48" s="2"/>
      <c r="Z48" s="2"/>
    </row>
    <row r="49" spans="1:26" ht="26.25" customHeight="1" x14ac:dyDescent="0.3">
      <c r="A49" s="323"/>
      <c r="B49" s="384" t="s">
        <v>343</v>
      </c>
      <c r="C49" s="371"/>
      <c r="D49" s="187"/>
      <c r="E49" s="187"/>
      <c r="F49" s="332"/>
      <c r="G49" s="2"/>
      <c r="H49" s="2"/>
      <c r="I49" s="2"/>
      <c r="J49" s="2"/>
      <c r="K49" s="2"/>
      <c r="L49" s="2"/>
      <c r="M49" s="2"/>
      <c r="N49" s="2"/>
      <c r="O49" s="2"/>
      <c r="P49" s="2"/>
      <c r="Q49" s="2"/>
      <c r="R49" s="2"/>
      <c r="S49" s="2"/>
      <c r="T49" s="2"/>
      <c r="U49" s="2"/>
      <c r="V49" s="2"/>
      <c r="W49" s="2"/>
      <c r="X49" s="2"/>
      <c r="Y49" s="2"/>
      <c r="Z49" s="2"/>
    </row>
    <row r="50" spans="1:26" ht="26.25" customHeight="1" x14ac:dyDescent="0.3">
      <c r="A50" s="323"/>
      <c r="B50" s="384" t="s">
        <v>344</v>
      </c>
      <c r="C50" s="371"/>
      <c r="D50" s="187"/>
      <c r="E50" s="187"/>
      <c r="F50" s="332"/>
      <c r="G50" s="2"/>
      <c r="H50" s="2"/>
      <c r="I50" s="2"/>
      <c r="J50" s="2"/>
      <c r="K50" s="2"/>
      <c r="L50" s="2"/>
      <c r="M50" s="2"/>
      <c r="N50" s="2"/>
      <c r="O50" s="2"/>
      <c r="P50" s="2"/>
      <c r="Q50" s="2"/>
      <c r="R50" s="2"/>
      <c r="S50" s="2"/>
      <c r="T50" s="2"/>
      <c r="U50" s="2"/>
      <c r="V50" s="2"/>
      <c r="W50" s="2"/>
      <c r="X50" s="2"/>
      <c r="Y50" s="2"/>
      <c r="Z50" s="2"/>
    </row>
    <row r="51" spans="1:26" ht="26.25" customHeight="1" x14ac:dyDescent="0.3">
      <c r="A51" s="323"/>
      <c r="B51" s="384" t="s">
        <v>345</v>
      </c>
      <c r="C51" s="371"/>
      <c r="D51" s="187"/>
      <c r="E51" s="187"/>
      <c r="F51" s="332"/>
      <c r="G51" s="2"/>
      <c r="H51" s="2"/>
      <c r="I51" s="2"/>
      <c r="J51" s="2"/>
      <c r="K51" s="2"/>
      <c r="L51" s="2"/>
      <c r="M51" s="2"/>
      <c r="N51" s="2"/>
      <c r="O51" s="2"/>
      <c r="P51" s="2"/>
      <c r="Q51" s="2"/>
      <c r="R51" s="2"/>
      <c r="S51" s="2"/>
      <c r="T51" s="2"/>
      <c r="U51" s="2"/>
      <c r="V51" s="2"/>
      <c r="W51" s="2"/>
      <c r="X51" s="2"/>
      <c r="Y51" s="2"/>
      <c r="Z51" s="2"/>
    </row>
    <row r="52" spans="1:26" ht="26.25" customHeight="1" x14ac:dyDescent="0.3">
      <c r="A52" s="323"/>
      <c r="B52" s="384" t="s">
        <v>346</v>
      </c>
      <c r="C52" s="371"/>
      <c r="D52" s="187"/>
      <c r="E52" s="187"/>
      <c r="F52" s="332"/>
      <c r="G52" s="2"/>
      <c r="H52" s="2"/>
      <c r="I52" s="2"/>
      <c r="J52" s="2"/>
      <c r="K52" s="2"/>
      <c r="L52" s="2"/>
      <c r="M52" s="2"/>
      <c r="N52" s="2"/>
      <c r="O52" s="2"/>
      <c r="P52" s="2"/>
      <c r="Q52" s="2"/>
      <c r="R52" s="2"/>
      <c r="S52" s="2"/>
      <c r="T52" s="2"/>
      <c r="U52" s="2"/>
      <c r="V52" s="2"/>
      <c r="W52" s="2"/>
      <c r="X52" s="2"/>
      <c r="Y52" s="2"/>
      <c r="Z52" s="2"/>
    </row>
    <row r="53" spans="1:26" ht="26.25" customHeight="1" x14ac:dyDescent="0.3">
      <c r="A53" s="323"/>
      <c r="B53" s="384" t="s">
        <v>347</v>
      </c>
      <c r="C53" s="371"/>
      <c r="D53" s="187"/>
      <c r="E53" s="187"/>
      <c r="F53" s="332"/>
      <c r="G53" s="2"/>
      <c r="H53" s="2"/>
      <c r="I53" s="2"/>
      <c r="J53" s="2"/>
      <c r="K53" s="2"/>
      <c r="L53" s="2"/>
      <c r="M53" s="2"/>
      <c r="N53" s="2"/>
      <c r="O53" s="2"/>
      <c r="P53" s="2"/>
      <c r="Q53" s="2"/>
      <c r="R53" s="2"/>
      <c r="S53" s="2"/>
      <c r="T53" s="2"/>
      <c r="U53" s="2"/>
      <c r="V53" s="2"/>
      <c r="W53" s="2"/>
      <c r="X53" s="2"/>
      <c r="Y53" s="2"/>
      <c r="Z53" s="2"/>
    </row>
    <row r="54" spans="1:26" ht="26.25" customHeight="1" x14ac:dyDescent="0.3">
      <c r="A54" s="323"/>
      <c r="B54" s="384" t="s">
        <v>348</v>
      </c>
      <c r="C54" s="371"/>
      <c r="D54" s="187"/>
      <c r="E54" s="187"/>
      <c r="F54" s="332"/>
      <c r="G54" s="2"/>
      <c r="H54" s="2"/>
      <c r="I54" s="2"/>
      <c r="J54" s="2"/>
      <c r="K54" s="2"/>
      <c r="L54" s="2"/>
      <c r="M54" s="2"/>
      <c r="N54" s="2"/>
      <c r="O54" s="2"/>
      <c r="P54" s="2"/>
      <c r="Q54" s="2"/>
      <c r="R54" s="2"/>
      <c r="S54" s="2"/>
      <c r="T54" s="2"/>
      <c r="U54" s="2"/>
      <c r="V54" s="2"/>
      <c r="W54" s="2"/>
      <c r="X54" s="2"/>
      <c r="Y54" s="2"/>
      <c r="Z54" s="2"/>
    </row>
    <row r="55" spans="1:26" ht="14.25" customHeight="1" x14ac:dyDescent="0.3">
      <c r="A55" s="324"/>
      <c r="B55" s="510" t="s">
        <v>121</v>
      </c>
      <c r="C55" s="364"/>
      <c r="D55" s="184">
        <f>+NOOO!B77</f>
        <v>0</v>
      </c>
      <c r="E55" s="185"/>
      <c r="F55" s="333"/>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514" t="s">
        <v>325</v>
      </c>
      <c r="B57" s="399" t="s">
        <v>326</v>
      </c>
      <c r="C57" s="326"/>
      <c r="D57" s="512" t="s">
        <v>327</v>
      </c>
      <c r="E57" s="382"/>
      <c r="F57" s="513" t="s">
        <v>328</v>
      </c>
      <c r="G57" s="2"/>
      <c r="H57" s="2"/>
      <c r="I57" s="2"/>
      <c r="J57" s="2"/>
      <c r="K57" s="2"/>
      <c r="L57" s="2"/>
      <c r="M57" s="2"/>
      <c r="N57" s="2"/>
      <c r="O57" s="2"/>
      <c r="P57" s="2"/>
      <c r="Q57" s="2"/>
      <c r="R57" s="2"/>
      <c r="S57" s="2"/>
      <c r="T57" s="2"/>
      <c r="U57" s="2"/>
      <c r="V57" s="2"/>
      <c r="W57" s="2"/>
      <c r="X57" s="2"/>
      <c r="Y57" s="2"/>
      <c r="Z57" s="2"/>
    </row>
    <row r="58" spans="1:26" ht="21" customHeight="1" x14ac:dyDescent="0.3">
      <c r="A58" s="341"/>
      <c r="B58" s="356"/>
      <c r="C58" s="357"/>
      <c r="D58" s="186" t="s">
        <v>151</v>
      </c>
      <c r="E58" s="186" t="s">
        <v>152</v>
      </c>
      <c r="F58" s="359"/>
      <c r="G58" s="2"/>
      <c r="H58" s="2"/>
      <c r="I58" s="2"/>
      <c r="J58" s="2"/>
      <c r="K58" s="2"/>
      <c r="L58" s="2"/>
      <c r="M58" s="2"/>
      <c r="N58" s="2"/>
      <c r="O58" s="2"/>
      <c r="P58" s="2"/>
      <c r="Q58" s="2"/>
      <c r="R58" s="2"/>
      <c r="S58" s="2"/>
      <c r="T58" s="2"/>
      <c r="U58" s="2"/>
      <c r="V58" s="2"/>
      <c r="W58" s="2"/>
      <c r="X58" s="2"/>
      <c r="Y58" s="2"/>
      <c r="Z58" s="2"/>
    </row>
    <row r="59" spans="1:26" ht="26.25" customHeight="1" x14ac:dyDescent="0.3">
      <c r="A59" s="508"/>
      <c r="B59" s="384" t="s">
        <v>330</v>
      </c>
      <c r="C59" s="371"/>
      <c r="D59" s="188"/>
      <c r="E59" s="188"/>
      <c r="F59" s="509"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323"/>
      <c r="B60" s="384" t="s">
        <v>331</v>
      </c>
      <c r="C60" s="371"/>
      <c r="D60" s="188"/>
      <c r="E60" s="188"/>
      <c r="F60" s="332"/>
      <c r="G60" s="2"/>
      <c r="H60" s="2"/>
      <c r="I60" s="2"/>
      <c r="J60" s="2"/>
      <c r="K60" s="2"/>
      <c r="L60" s="2"/>
      <c r="M60" s="2"/>
      <c r="N60" s="2"/>
      <c r="O60" s="2"/>
      <c r="P60" s="2"/>
      <c r="Q60" s="2"/>
      <c r="R60" s="2"/>
      <c r="S60" s="2"/>
      <c r="T60" s="2"/>
      <c r="U60" s="2"/>
      <c r="V60" s="2"/>
      <c r="W60" s="2"/>
      <c r="X60" s="2"/>
      <c r="Y60" s="2"/>
      <c r="Z60" s="2"/>
    </row>
    <row r="61" spans="1:26" ht="26.25" customHeight="1" x14ac:dyDescent="0.3">
      <c r="A61" s="323"/>
      <c r="B61" s="384" t="s">
        <v>332</v>
      </c>
      <c r="C61" s="371"/>
      <c r="D61" s="188"/>
      <c r="E61" s="188"/>
      <c r="F61" s="332"/>
      <c r="G61" s="2"/>
      <c r="H61" s="2"/>
      <c r="I61" s="2"/>
      <c r="J61" s="2"/>
      <c r="K61" s="2"/>
      <c r="L61" s="2"/>
      <c r="M61" s="2"/>
      <c r="N61" s="2"/>
      <c r="O61" s="2"/>
      <c r="P61" s="2"/>
      <c r="Q61" s="2"/>
      <c r="R61" s="2"/>
      <c r="S61" s="2"/>
      <c r="T61" s="2"/>
      <c r="U61" s="2"/>
      <c r="V61" s="2"/>
      <c r="W61" s="2"/>
      <c r="X61" s="2"/>
      <c r="Y61" s="2"/>
      <c r="Z61" s="2"/>
    </row>
    <row r="62" spans="1:26" ht="26.25" customHeight="1" x14ac:dyDescent="0.3">
      <c r="A62" s="323"/>
      <c r="B62" s="384" t="s">
        <v>333</v>
      </c>
      <c r="C62" s="371"/>
      <c r="D62" s="188"/>
      <c r="E62" s="188"/>
      <c r="F62" s="332"/>
      <c r="G62" s="2"/>
      <c r="H62" s="2"/>
      <c r="I62" s="2"/>
      <c r="J62" s="2"/>
      <c r="K62" s="2"/>
      <c r="L62" s="2"/>
      <c r="M62" s="2"/>
      <c r="N62" s="2"/>
      <c r="O62" s="2"/>
      <c r="P62" s="2"/>
      <c r="Q62" s="2"/>
      <c r="R62" s="2"/>
      <c r="S62" s="2"/>
      <c r="T62" s="2"/>
      <c r="U62" s="2"/>
      <c r="V62" s="2"/>
      <c r="W62" s="2"/>
      <c r="X62" s="2"/>
      <c r="Y62" s="2"/>
      <c r="Z62" s="2"/>
    </row>
    <row r="63" spans="1:26" ht="26.25" customHeight="1" x14ac:dyDescent="0.3">
      <c r="A63" s="323"/>
      <c r="B63" s="384" t="s">
        <v>334</v>
      </c>
      <c r="C63" s="371"/>
      <c r="D63" s="188"/>
      <c r="E63" s="188"/>
      <c r="F63" s="332"/>
      <c r="G63" s="2"/>
      <c r="H63" s="2"/>
      <c r="I63" s="2"/>
      <c r="J63" s="2"/>
      <c r="K63" s="2"/>
      <c r="L63" s="2"/>
      <c r="M63" s="2"/>
      <c r="N63" s="2"/>
      <c r="O63" s="2"/>
      <c r="P63" s="2"/>
      <c r="Q63" s="2"/>
      <c r="R63" s="2"/>
      <c r="S63" s="2"/>
      <c r="T63" s="2"/>
      <c r="U63" s="2"/>
      <c r="V63" s="2"/>
      <c r="W63" s="2"/>
      <c r="X63" s="2"/>
      <c r="Y63" s="2"/>
      <c r="Z63" s="2"/>
    </row>
    <row r="64" spans="1:26" ht="26.25" customHeight="1" x14ac:dyDescent="0.3">
      <c r="A64" s="323"/>
      <c r="B64" s="384" t="s">
        <v>335</v>
      </c>
      <c r="C64" s="371"/>
      <c r="D64" s="188"/>
      <c r="E64" s="188"/>
      <c r="F64" s="332"/>
      <c r="G64" s="2"/>
      <c r="H64" s="2"/>
      <c r="I64" s="2"/>
      <c r="J64" s="2"/>
      <c r="K64" s="2"/>
      <c r="L64" s="2"/>
      <c r="M64" s="2"/>
      <c r="N64" s="2"/>
      <c r="O64" s="2"/>
      <c r="P64" s="2"/>
      <c r="Q64" s="2"/>
      <c r="R64" s="2"/>
      <c r="S64" s="2"/>
      <c r="T64" s="2"/>
      <c r="U64" s="2"/>
      <c r="V64" s="2"/>
      <c r="W64" s="2"/>
      <c r="X64" s="2"/>
      <c r="Y64" s="2"/>
      <c r="Z64" s="2"/>
    </row>
    <row r="65" spans="1:26" ht="26.25" customHeight="1" x14ac:dyDescent="0.3">
      <c r="A65" s="323"/>
      <c r="B65" s="384" t="s">
        <v>336</v>
      </c>
      <c r="C65" s="371"/>
      <c r="D65" s="188"/>
      <c r="E65" s="188"/>
      <c r="F65" s="332"/>
      <c r="G65" s="2"/>
      <c r="H65" s="2"/>
      <c r="I65" s="2"/>
      <c r="J65" s="2"/>
      <c r="K65" s="2"/>
      <c r="L65" s="2"/>
      <c r="M65" s="2"/>
      <c r="N65" s="2"/>
      <c r="O65" s="2"/>
      <c r="P65" s="2"/>
      <c r="Q65" s="2"/>
      <c r="R65" s="2"/>
      <c r="S65" s="2"/>
      <c r="T65" s="2"/>
      <c r="U65" s="2"/>
      <c r="V65" s="2"/>
      <c r="W65" s="2"/>
      <c r="X65" s="2"/>
      <c r="Y65" s="2"/>
      <c r="Z65" s="2"/>
    </row>
    <row r="66" spans="1:26" ht="32.25" customHeight="1" x14ac:dyDescent="0.3">
      <c r="A66" s="323"/>
      <c r="B66" s="384" t="s">
        <v>337</v>
      </c>
      <c r="C66" s="371"/>
      <c r="D66" s="188"/>
      <c r="E66" s="188"/>
      <c r="F66" s="332"/>
      <c r="G66" s="2"/>
      <c r="H66" s="2"/>
      <c r="I66" s="2"/>
      <c r="J66" s="2"/>
      <c r="K66" s="2"/>
      <c r="L66" s="2"/>
      <c r="M66" s="2"/>
      <c r="N66" s="2"/>
      <c r="O66" s="2"/>
      <c r="P66" s="2"/>
      <c r="Q66" s="2"/>
      <c r="R66" s="2"/>
      <c r="S66" s="2"/>
      <c r="T66" s="2"/>
      <c r="U66" s="2"/>
      <c r="V66" s="2"/>
      <c r="W66" s="2"/>
      <c r="X66" s="2"/>
      <c r="Y66" s="2"/>
      <c r="Z66" s="2"/>
    </row>
    <row r="67" spans="1:26" ht="26.25" customHeight="1" x14ac:dyDescent="0.3">
      <c r="A67" s="323"/>
      <c r="B67" s="384" t="s">
        <v>338</v>
      </c>
      <c r="C67" s="371"/>
      <c r="D67" s="188"/>
      <c r="E67" s="188"/>
      <c r="F67" s="332"/>
      <c r="G67" s="2"/>
      <c r="H67" s="2"/>
      <c r="I67" s="2"/>
      <c r="J67" s="2"/>
      <c r="K67" s="2"/>
      <c r="L67" s="2"/>
      <c r="M67" s="2"/>
      <c r="N67" s="2"/>
      <c r="O67" s="2"/>
      <c r="P67" s="2"/>
      <c r="Q67" s="2"/>
      <c r="R67" s="2"/>
      <c r="S67" s="2"/>
      <c r="T67" s="2"/>
      <c r="U67" s="2"/>
      <c r="V67" s="2"/>
      <c r="W67" s="2"/>
      <c r="X67" s="2"/>
      <c r="Y67" s="2"/>
      <c r="Z67" s="2"/>
    </row>
    <row r="68" spans="1:26" ht="26.25" customHeight="1" x14ac:dyDescent="0.3">
      <c r="A68" s="323"/>
      <c r="B68" s="384" t="s">
        <v>339</v>
      </c>
      <c r="C68" s="371"/>
      <c r="D68" s="188"/>
      <c r="E68" s="188"/>
      <c r="F68" s="332"/>
      <c r="G68" s="2"/>
      <c r="H68" s="2"/>
      <c r="I68" s="2"/>
      <c r="J68" s="2"/>
      <c r="K68" s="2"/>
      <c r="L68" s="2"/>
      <c r="M68" s="2"/>
      <c r="N68" s="2"/>
      <c r="O68" s="2"/>
      <c r="P68" s="2"/>
      <c r="Q68" s="2"/>
      <c r="R68" s="2"/>
      <c r="S68" s="2"/>
      <c r="T68" s="2"/>
      <c r="U68" s="2"/>
      <c r="V68" s="2"/>
      <c r="W68" s="2"/>
      <c r="X68" s="2"/>
      <c r="Y68" s="2"/>
      <c r="Z68" s="2"/>
    </row>
    <row r="69" spans="1:26" ht="26.25" customHeight="1" x14ac:dyDescent="0.3">
      <c r="A69" s="323"/>
      <c r="B69" s="384" t="s">
        <v>340</v>
      </c>
      <c r="C69" s="371"/>
      <c r="D69" s="188"/>
      <c r="E69" s="188"/>
      <c r="F69" s="332"/>
      <c r="G69" s="2"/>
      <c r="H69" s="2"/>
      <c r="I69" s="2"/>
      <c r="J69" s="2"/>
      <c r="K69" s="2"/>
      <c r="L69" s="2"/>
      <c r="M69" s="2"/>
      <c r="N69" s="2"/>
      <c r="O69" s="2"/>
      <c r="P69" s="2"/>
      <c r="Q69" s="2"/>
      <c r="R69" s="2"/>
      <c r="S69" s="2"/>
      <c r="T69" s="2"/>
      <c r="U69" s="2"/>
      <c r="V69" s="2"/>
      <c r="W69" s="2"/>
      <c r="X69" s="2"/>
      <c r="Y69" s="2"/>
      <c r="Z69" s="2"/>
    </row>
    <row r="70" spans="1:26" ht="26.25" customHeight="1" x14ac:dyDescent="0.3">
      <c r="A70" s="323"/>
      <c r="B70" s="384" t="s">
        <v>341</v>
      </c>
      <c r="C70" s="371"/>
      <c r="D70" s="188"/>
      <c r="E70" s="188"/>
      <c r="F70" s="332"/>
      <c r="G70" s="2"/>
      <c r="H70" s="2"/>
      <c r="I70" s="2"/>
      <c r="J70" s="2"/>
      <c r="K70" s="2"/>
      <c r="L70" s="2"/>
      <c r="M70" s="2"/>
      <c r="N70" s="2"/>
      <c r="O70" s="2"/>
      <c r="P70" s="2"/>
      <c r="Q70" s="2"/>
      <c r="R70" s="2"/>
      <c r="S70" s="2"/>
      <c r="T70" s="2"/>
      <c r="U70" s="2"/>
      <c r="V70" s="2"/>
      <c r="W70" s="2"/>
      <c r="X70" s="2"/>
      <c r="Y70" s="2"/>
      <c r="Z70" s="2"/>
    </row>
    <row r="71" spans="1:26" ht="26.25" customHeight="1" x14ac:dyDescent="0.3">
      <c r="A71" s="323"/>
      <c r="B71" s="384" t="s">
        <v>342</v>
      </c>
      <c r="C71" s="371"/>
      <c r="D71" s="188"/>
      <c r="E71" s="188"/>
      <c r="F71" s="332"/>
      <c r="G71" s="2"/>
      <c r="H71" s="2"/>
      <c r="I71" s="2"/>
      <c r="J71" s="2"/>
      <c r="K71" s="2"/>
      <c r="L71" s="2"/>
      <c r="M71" s="2"/>
      <c r="N71" s="2"/>
      <c r="O71" s="2"/>
      <c r="P71" s="2"/>
      <c r="Q71" s="2"/>
      <c r="R71" s="2"/>
      <c r="S71" s="2"/>
      <c r="T71" s="2"/>
      <c r="U71" s="2"/>
      <c r="V71" s="2"/>
      <c r="W71" s="2"/>
      <c r="X71" s="2"/>
      <c r="Y71" s="2"/>
      <c r="Z71" s="2"/>
    </row>
    <row r="72" spans="1:26" ht="26.25" customHeight="1" x14ac:dyDescent="0.3">
      <c r="A72" s="323"/>
      <c r="B72" s="384" t="s">
        <v>343</v>
      </c>
      <c r="C72" s="371"/>
      <c r="D72" s="188"/>
      <c r="E72" s="188"/>
      <c r="F72" s="332"/>
      <c r="G72" s="2"/>
      <c r="H72" s="2"/>
      <c r="I72" s="2"/>
      <c r="J72" s="2"/>
      <c r="K72" s="2"/>
      <c r="L72" s="2"/>
      <c r="M72" s="2"/>
      <c r="N72" s="2"/>
      <c r="O72" s="2"/>
      <c r="P72" s="2"/>
      <c r="Q72" s="2"/>
      <c r="R72" s="2"/>
      <c r="S72" s="2"/>
      <c r="T72" s="2"/>
      <c r="U72" s="2"/>
      <c r="V72" s="2"/>
      <c r="W72" s="2"/>
      <c r="X72" s="2"/>
      <c r="Y72" s="2"/>
      <c r="Z72" s="2"/>
    </row>
    <row r="73" spans="1:26" ht="26.25" customHeight="1" x14ac:dyDescent="0.3">
      <c r="A73" s="323"/>
      <c r="B73" s="384" t="s">
        <v>344</v>
      </c>
      <c r="C73" s="371"/>
      <c r="D73" s="188"/>
      <c r="E73" s="188"/>
      <c r="F73" s="332"/>
      <c r="G73" s="2"/>
      <c r="H73" s="2"/>
      <c r="I73" s="2"/>
      <c r="J73" s="2"/>
      <c r="K73" s="2"/>
      <c r="L73" s="2"/>
      <c r="M73" s="2"/>
      <c r="N73" s="2"/>
      <c r="O73" s="2"/>
      <c r="P73" s="2"/>
      <c r="Q73" s="2"/>
      <c r="R73" s="2"/>
      <c r="S73" s="2"/>
      <c r="T73" s="2"/>
      <c r="U73" s="2"/>
      <c r="V73" s="2"/>
      <c r="W73" s="2"/>
      <c r="X73" s="2"/>
      <c r="Y73" s="2"/>
      <c r="Z73" s="2"/>
    </row>
    <row r="74" spans="1:26" ht="26.25" customHeight="1" x14ac:dyDescent="0.3">
      <c r="A74" s="323"/>
      <c r="B74" s="384" t="s">
        <v>345</v>
      </c>
      <c r="C74" s="371"/>
      <c r="D74" s="188"/>
      <c r="E74" s="188"/>
      <c r="F74" s="332"/>
      <c r="G74" s="2"/>
      <c r="H74" s="2"/>
      <c r="I74" s="2"/>
      <c r="J74" s="2"/>
      <c r="K74" s="2"/>
      <c r="L74" s="2"/>
      <c r="M74" s="2"/>
      <c r="N74" s="2"/>
      <c r="O74" s="2"/>
      <c r="P74" s="2"/>
      <c r="Q74" s="2"/>
      <c r="R74" s="2"/>
      <c r="S74" s="2"/>
      <c r="T74" s="2"/>
      <c r="U74" s="2"/>
      <c r="V74" s="2"/>
      <c r="W74" s="2"/>
      <c r="X74" s="2"/>
      <c r="Y74" s="2"/>
      <c r="Z74" s="2"/>
    </row>
    <row r="75" spans="1:26" ht="26.25" customHeight="1" x14ac:dyDescent="0.3">
      <c r="A75" s="323"/>
      <c r="B75" s="384" t="s">
        <v>346</v>
      </c>
      <c r="C75" s="371"/>
      <c r="D75" s="188"/>
      <c r="E75" s="188"/>
      <c r="F75" s="332"/>
      <c r="G75" s="2"/>
      <c r="H75" s="2"/>
      <c r="I75" s="2"/>
      <c r="J75" s="2"/>
      <c r="K75" s="2"/>
      <c r="L75" s="2"/>
      <c r="M75" s="2"/>
      <c r="N75" s="2"/>
      <c r="O75" s="2"/>
      <c r="P75" s="2"/>
      <c r="Q75" s="2"/>
      <c r="R75" s="2"/>
      <c r="S75" s="2"/>
      <c r="T75" s="2"/>
      <c r="U75" s="2"/>
      <c r="V75" s="2"/>
      <c r="W75" s="2"/>
      <c r="X75" s="2"/>
      <c r="Y75" s="2"/>
      <c r="Z75" s="2"/>
    </row>
    <row r="76" spans="1:26" ht="26.25" customHeight="1" x14ac:dyDescent="0.3">
      <c r="A76" s="323"/>
      <c r="B76" s="384" t="s">
        <v>347</v>
      </c>
      <c r="C76" s="371"/>
      <c r="D76" s="188"/>
      <c r="E76" s="188"/>
      <c r="F76" s="332"/>
      <c r="G76" s="2"/>
      <c r="H76" s="2"/>
      <c r="I76" s="2"/>
      <c r="J76" s="2"/>
      <c r="K76" s="2"/>
      <c r="L76" s="2"/>
      <c r="M76" s="2"/>
      <c r="N76" s="2"/>
      <c r="O76" s="2"/>
      <c r="P76" s="2"/>
      <c r="Q76" s="2"/>
      <c r="R76" s="2"/>
      <c r="S76" s="2"/>
      <c r="T76" s="2"/>
      <c r="U76" s="2"/>
      <c r="V76" s="2"/>
      <c r="W76" s="2"/>
      <c r="X76" s="2"/>
      <c r="Y76" s="2"/>
      <c r="Z76" s="2"/>
    </row>
    <row r="77" spans="1:26" ht="26.25" customHeight="1" x14ac:dyDescent="0.3">
      <c r="A77" s="323"/>
      <c r="B77" s="384" t="s">
        <v>348</v>
      </c>
      <c r="C77" s="371"/>
      <c r="D77" s="188"/>
      <c r="E77" s="188"/>
      <c r="F77" s="332"/>
      <c r="G77" s="2"/>
      <c r="H77" s="2"/>
      <c r="I77" s="2"/>
      <c r="J77" s="2"/>
      <c r="K77" s="2"/>
      <c r="L77" s="2"/>
      <c r="M77" s="2"/>
      <c r="N77" s="2"/>
      <c r="O77" s="2"/>
      <c r="P77" s="2"/>
      <c r="Q77" s="2"/>
      <c r="R77" s="2"/>
      <c r="S77" s="2"/>
      <c r="T77" s="2"/>
      <c r="U77" s="2"/>
      <c r="V77" s="2"/>
      <c r="W77" s="2"/>
      <c r="X77" s="2"/>
      <c r="Y77" s="2"/>
      <c r="Z77" s="2"/>
    </row>
    <row r="78" spans="1:26" ht="14.25" customHeight="1" x14ac:dyDescent="0.3">
      <c r="A78" s="324"/>
      <c r="B78" s="510" t="s">
        <v>121</v>
      </c>
      <c r="C78" s="364"/>
      <c r="D78" s="184">
        <f>+NOOO!B100</f>
        <v>0</v>
      </c>
      <c r="E78" s="185"/>
      <c r="F78" s="333"/>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514" t="s">
        <v>325</v>
      </c>
      <c r="B80" s="399" t="s">
        <v>326</v>
      </c>
      <c r="C80" s="326"/>
      <c r="D80" s="512" t="s">
        <v>327</v>
      </c>
      <c r="E80" s="382"/>
      <c r="F80" s="513" t="s">
        <v>328</v>
      </c>
      <c r="G80" s="2"/>
      <c r="H80" s="2"/>
      <c r="I80" s="2"/>
      <c r="J80" s="2"/>
      <c r="K80" s="2"/>
      <c r="L80" s="2"/>
      <c r="M80" s="2"/>
      <c r="N80" s="2"/>
      <c r="O80" s="2"/>
      <c r="P80" s="2"/>
      <c r="Q80" s="2"/>
      <c r="R80" s="2"/>
      <c r="S80" s="2"/>
      <c r="T80" s="2"/>
      <c r="U80" s="2"/>
      <c r="V80" s="2"/>
      <c r="W80" s="2"/>
      <c r="X80" s="2"/>
      <c r="Y80" s="2"/>
      <c r="Z80" s="2"/>
    </row>
    <row r="81" spans="1:26" ht="21" customHeight="1" x14ac:dyDescent="0.3">
      <c r="A81" s="341"/>
      <c r="B81" s="356"/>
      <c r="C81" s="357"/>
      <c r="D81" s="186" t="s">
        <v>151</v>
      </c>
      <c r="E81" s="186" t="s">
        <v>152</v>
      </c>
      <c r="F81" s="359"/>
      <c r="G81" s="2"/>
      <c r="H81" s="2"/>
      <c r="I81" s="2"/>
      <c r="J81" s="2"/>
      <c r="K81" s="2"/>
      <c r="L81" s="2"/>
      <c r="M81" s="2"/>
      <c r="N81" s="2"/>
      <c r="O81" s="2"/>
      <c r="P81" s="2"/>
      <c r="Q81" s="2"/>
      <c r="R81" s="2"/>
      <c r="S81" s="2"/>
      <c r="T81" s="2"/>
      <c r="U81" s="2"/>
      <c r="V81" s="2"/>
      <c r="W81" s="2"/>
      <c r="X81" s="2"/>
      <c r="Y81" s="2"/>
      <c r="Z81" s="2"/>
    </row>
    <row r="82" spans="1:26" ht="26.25" customHeight="1" x14ac:dyDescent="0.3">
      <c r="A82" s="508"/>
      <c r="B82" s="384" t="s">
        <v>330</v>
      </c>
      <c r="C82" s="371"/>
      <c r="D82" s="188"/>
      <c r="E82" s="188"/>
      <c r="F82" s="509"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323"/>
      <c r="B83" s="384" t="s">
        <v>331</v>
      </c>
      <c r="C83" s="371"/>
      <c r="D83" s="188"/>
      <c r="E83" s="188"/>
      <c r="F83" s="332"/>
      <c r="G83" s="2"/>
      <c r="H83" s="2"/>
      <c r="I83" s="2"/>
      <c r="J83" s="2"/>
      <c r="K83" s="2"/>
      <c r="L83" s="2"/>
      <c r="M83" s="2"/>
      <c r="N83" s="2"/>
      <c r="O83" s="2"/>
      <c r="P83" s="2"/>
      <c r="Q83" s="2"/>
      <c r="R83" s="2"/>
      <c r="S83" s="2"/>
      <c r="T83" s="2"/>
      <c r="U83" s="2"/>
      <c r="V83" s="2"/>
      <c r="W83" s="2"/>
      <c r="X83" s="2"/>
      <c r="Y83" s="2"/>
      <c r="Z83" s="2"/>
    </row>
    <row r="84" spans="1:26" ht="26.25" customHeight="1" x14ac:dyDescent="0.3">
      <c r="A84" s="323"/>
      <c r="B84" s="384" t="s">
        <v>332</v>
      </c>
      <c r="C84" s="371"/>
      <c r="D84" s="188"/>
      <c r="E84" s="188"/>
      <c r="F84" s="332"/>
      <c r="G84" s="2"/>
      <c r="H84" s="2"/>
      <c r="I84" s="2"/>
      <c r="J84" s="2"/>
      <c r="K84" s="2"/>
      <c r="L84" s="2"/>
      <c r="M84" s="2"/>
      <c r="N84" s="2"/>
      <c r="O84" s="2"/>
      <c r="P84" s="2"/>
      <c r="Q84" s="2"/>
      <c r="R84" s="2"/>
      <c r="S84" s="2"/>
      <c r="T84" s="2"/>
      <c r="U84" s="2"/>
      <c r="V84" s="2"/>
      <c r="W84" s="2"/>
      <c r="X84" s="2"/>
      <c r="Y84" s="2"/>
      <c r="Z84" s="2"/>
    </row>
    <row r="85" spans="1:26" ht="26.25" customHeight="1" x14ac:dyDescent="0.3">
      <c r="A85" s="323"/>
      <c r="B85" s="384" t="s">
        <v>333</v>
      </c>
      <c r="C85" s="371"/>
      <c r="D85" s="188"/>
      <c r="E85" s="188"/>
      <c r="F85" s="332"/>
      <c r="G85" s="2"/>
      <c r="H85" s="2"/>
      <c r="I85" s="2"/>
      <c r="J85" s="2"/>
      <c r="K85" s="2"/>
      <c r="L85" s="2"/>
      <c r="M85" s="2"/>
      <c r="N85" s="2"/>
      <c r="O85" s="2"/>
      <c r="P85" s="2"/>
      <c r="Q85" s="2"/>
      <c r="R85" s="2"/>
      <c r="S85" s="2"/>
      <c r="T85" s="2"/>
      <c r="U85" s="2"/>
      <c r="V85" s="2"/>
      <c r="W85" s="2"/>
      <c r="X85" s="2"/>
      <c r="Y85" s="2"/>
      <c r="Z85" s="2"/>
    </row>
    <row r="86" spans="1:26" ht="26.25" customHeight="1" x14ac:dyDescent="0.3">
      <c r="A86" s="323"/>
      <c r="B86" s="384" t="s">
        <v>334</v>
      </c>
      <c r="C86" s="371"/>
      <c r="D86" s="188"/>
      <c r="E86" s="188"/>
      <c r="F86" s="332"/>
      <c r="G86" s="2"/>
      <c r="H86" s="2"/>
      <c r="I86" s="2"/>
      <c r="J86" s="2"/>
      <c r="K86" s="2"/>
      <c r="L86" s="2"/>
      <c r="M86" s="2"/>
      <c r="N86" s="2"/>
      <c r="O86" s="2"/>
      <c r="P86" s="2"/>
      <c r="Q86" s="2"/>
      <c r="R86" s="2"/>
      <c r="S86" s="2"/>
      <c r="T86" s="2"/>
      <c r="U86" s="2"/>
      <c r="V86" s="2"/>
      <c r="W86" s="2"/>
      <c r="X86" s="2"/>
      <c r="Y86" s="2"/>
      <c r="Z86" s="2"/>
    </row>
    <row r="87" spans="1:26" ht="26.25" customHeight="1" x14ac:dyDescent="0.3">
      <c r="A87" s="323"/>
      <c r="B87" s="384" t="s">
        <v>335</v>
      </c>
      <c r="C87" s="371"/>
      <c r="D87" s="188"/>
      <c r="E87" s="188"/>
      <c r="F87" s="332"/>
      <c r="G87" s="2"/>
      <c r="H87" s="2"/>
      <c r="I87" s="2"/>
      <c r="J87" s="2"/>
      <c r="K87" s="2"/>
      <c r="L87" s="2"/>
      <c r="M87" s="2"/>
      <c r="N87" s="2"/>
      <c r="O87" s="2"/>
      <c r="P87" s="2"/>
      <c r="Q87" s="2"/>
      <c r="R87" s="2"/>
      <c r="S87" s="2"/>
      <c r="T87" s="2"/>
      <c r="U87" s="2"/>
      <c r="V87" s="2"/>
      <c r="W87" s="2"/>
      <c r="X87" s="2"/>
      <c r="Y87" s="2"/>
      <c r="Z87" s="2"/>
    </row>
    <row r="88" spans="1:26" ht="26.25" customHeight="1" x14ac:dyDescent="0.3">
      <c r="A88" s="323"/>
      <c r="B88" s="384" t="s">
        <v>336</v>
      </c>
      <c r="C88" s="371"/>
      <c r="D88" s="188"/>
      <c r="E88" s="188"/>
      <c r="F88" s="332"/>
      <c r="G88" s="2"/>
      <c r="H88" s="2"/>
      <c r="I88" s="2"/>
      <c r="J88" s="2"/>
      <c r="K88" s="2"/>
      <c r="L88" s="2"/>
      <c r="M88" s="2"/>
      <c r="N88" s="2"/>
      <c r="O88" s="2"/>
      <c r="P88" s="2"/>
      <c r="Q88" s="2"/>
      <c r="R88" s="2"/>
      <c r="S88" s="2"/>
      <c r="T88" s="2"/>
      <c r="U88" s="2"/>
      <c r="V88" s="2"/>
      <c r="W88" s="2"/>
      <c r="X88" s="2"/>
      <c r="Y88" s="2"/>
      <c r="Z88" s="2"/>
    </row>
    <row r="89" spans="1:26" ht="33" customHeight="1" x14ac:dyDescent="0.3">
      <c r="A89" s="323"/>
      <c r="B89" s="384" t="s">
        <v>337</v>
      </c>
      <c r="C89" s="371"/>
      <c r="D89" s="188"/>
      <c r="E89" s="188"/>
      <c r="F89" s="332"/>
      <c r="G89" s="2"/>
      <c r="H89" s="2"/>
      <c r="I89" s="2"/>
      <c r="J89" s="2"/>
      <c r="K89" s="2"/>
      <c r="L89" s="2"/>
      <c r="M89" s="2"/>
      <c r="N89" s="2"/>
      <c r="O89" s="2"/>
      <c r="P89" s="2"/>
      <c r="Q89" s="2"/>
      <c r="R89" s="2"/>
      <c r="S89" s="2"/>
      <c r="T89" s="2"/>
      <c r="U89" s="2"/>
      <c r="V89" s="2"/>
      <c r="W89" s="2"/>
      <c r="X89" s="2"/>
      <c r="Y89" s="2"/>
      <c r="Z89" s="2"/>
    </row>
    <row r="90" spans="1:26" ht="26.25" customHeight="1" x14ac:dyDescent="0.3">
      <c r="A90" s="323"/>
      <c r="B90" s="384" t="s">
        <v>338</v>
      </c>
      <c r="C90" s="371"/>
      <c r="D90" s="188"/>
      <c r="E90" s="188"/>
      <c r="F90" s="332"/>
      <c r="G90" s="2"/>
      <c r="H90" s="2"/>
      <c r="I90" s="2"/>
      <c r="J90" s="2"/>
      <c r="K90" s="2"/>
      <c r="L90" s="2"/>
      <c r="M90" s="2"/>
      <c r="N90" s="2"/>
      <c r="O90" s="2"/>
      <c r="P90" s="2"/>
      <c r="Q90" s="2"/>
      <c r="R90" s="2"/>
      <c r="S90" s="2"/>
      <c r="T90" s="2"/>
      <c r="U90" s="2"/>
      <c r="V90" s="2"/>
      <c r="W90" s="2"/>
      <c r="X90" s="2"/>
      <c r="Y90" s="2"/>
      <c r="Z90" s="2"/>
    </row>
    <row r="91" spans="1:26" ht="26.25" customHeight="1" x14ac:dyDescent="0.3">
      <c r="A91" s="323"/>
      <c r="B91" s="384" t="s">
        <v>339</v>
      </c>
      <c r="C91" s="371"/>
      <c r="D91" s="188"/>
      <c r="E91" s="188"/>
      <c r="F91" s="332"/>
      <c r="G91" s="2"/>
      <c r="H91" s="2"/>
      <c r="I91" s="2"/>
      <c r="J91" s="2"/>
      <c r="K91" s="2"/>
      <c r="L91" s="2"/>
      <c r="M91" s="2"/>
      <c r="N91" s="2"/>
      <c r="O91" s="2"/>
      <c r="P91" s="2"/>
      <c r="Q91" s="2"/>
      <c r="R91" s="2"/>
      <c r="S91" s="2"/>
      <c r="T91" s="2"/>
      <c r="U91" s="2"/>
      <c r="V91" s="2"/>
      <c r="W91" s="2"/>
      <c r="X91" s="2"/>
      <c r="Y91" s="2"/>
      <c r="Z91" s="2"/>
    </row>
    <row r="92" spans="1:26" ht="26.25" customHeight="1" x14ac:dyDescent="0.3">
      <c r="A92" s="323"/>
      <c r="B92" s="384" t="s">
        <v>340</v>
      </c>
      <c r="C92" s="371"/>
      <c r="D92" s="188"/>
      <c r="E92" s="188"/>
      <c r="F92" s="332"/>
      <c r="G92" s="2"/>
      <c r="H92" s="2"/>
      <c r="I92" s="2"/>
      <c r="J92" s="2"/>
      <c r="K92" s="2"/>
      <c r="L92" s="2"/>
      <c r="M92" s="2"/>
      <c r="N92" s="2"/>
      <c r="O92" s="2"/>
      <c r="P92" s="2"/>
      <c r="Q92" s="2"/>
      <c r="R92" s="2"/>
      <c r="S92" s="2"/>
      <c r="T92" s="2"/>
      <c r="U92" s="2"/>
      <c r="V92" s="2"/>
      <c r="W92" s="2"/>
      <c r="X92" s="2"/>
      <c r="Y92" s="2"/>
      <c r="Z92" s="2"/>
    </row>
    <row r="93" spans="1:26" ht="26.25" customHeight="1" x14ac:dyDescent="0.3">
      <c r="A93" s="323"/>
      <c r="B93" s="384" t="s">
        <v>341</v>
      </c>
      <c r="C93" s="371"/>
      <c r="D93" s="188"/>
      <c r="E93" s="188"/>
      <c r="F93" s="332"/>
      <c r="G93" s="2"/>
      <c r="H93" s="2"/>
      <c r="I93" s="2"/>
      <c r="J93" s="2"/>
      <c r="K93" s="2"/>
      <c r="L93" s="2"/>
      <c r="M93" s="2"/>
      <c r="N93" s="2"/>
      <c r="O93" s="2"/>
      <c r="P93" s="2"/>
      <c r="Q93" s="2"/>
      <c r="R93" s="2"/>
      <c r="S93" s="2"/>
      <c r="T93" s="2"/>
      <c r="U93" s="2"/>
      <c r="V93" s="2"/>
      <c r="W93" s="2"/>
      <c r="X93" s="2"/>
      <c r="Y93" s="2"/>
      <c r="Z93" s="2"/>
    </row>
    <row r="94" spans="1:26" ht="26.25" customHeight="1" x14ac:dyDescent="0.3">
      <c r="A94" s="323"/>
      <c r="B94" s="384" t="s">
        <v>342</v>
      </c>
      <c r="C94" s="371"/>
      <c r="D94" s="188"/>
      <c r="E94" s="188"/>
      <c r="F94" s="332"/>
      <c r="G94" s="2"/>
      <c r="H94" s="2"/>
      <c r="I94" s="2"/>
      <c r="J94" s="2"/>
      <c r="K94" s="2"/>
      <c r="L94" s="2"/>
      <c r="M94" s="2"/>
      <c r="N94" s="2"/>
      <c r="O94" s="2"/>
      <c r="P94" s="2"/>
      <c r="Q94" s="2"/>
      <c r="R94" s="2"/>
      <c r="S94" s="2"/>
      <c r="T94" s="2"/>
      <c r="U94" s="2"/>
      <c r="V94" s="2"/>
      <c r="W94" s="2"/>
      <c r="X94" s="2"/>
      <c r="Y94" s="2"/>
      <c r="Z94" s="2"/>
    </row>
    <row r="95" spans="1:26" ht="26.25" customHeight="1" x14ac:dyDescent="0.3">
      <c r="A95" s="323"/>
      <c r="B95" s="384" t="s">
        <v>343</v>
      </c>
      <c r="C95" s="371"/>
      <c r="D95" s="188"/>
      <c r="E95" s="188"/>
      <c r="F95" s="332"/>
      <c r="G95" s="2"/>
      <c r="H95" s="2"/>
      <c r="I95" s="2"/>
      <c r="J95" s="2"/>
      <c r="K95" s="2"/>
      <c r="L95" s="2"/>
      <c r="M95" s="2"/>
      <c r="N95" s="2"/>
      <c r="O95" s="2"/>
      <c r="P95" s="2"/>
      <c r="Q95" s="2"/>
      <c r="R95" s="2"/>
      <c r="S95" s="2"/>
      <c r="T95" s="2"/>
      <c r="U95" s="2"/>
      <c r="V95" s="2"/>
      <c r="W95" s="2"/>
      <c r="X95" s="2"/>
      <c r="Y95" s="2"/>
      <c r="Z95" s="2"/>
    </row>
    <row r="96" spans="1:26" ht="26.25" customHeight="1" x14ac:dyDescent="0.3">
      <c r="A96" s="323"/>
      <c r="B96" s="384" t="s">
        <v>344</v>
      </c>
      <c r="C96" s="371"/>
      <c r="D96" s="188"/>
      <c r="E96" s="188"/>
      <c r="F96" s="332"/>
      <c r="G96" s="2"/>
      <c r="H96" s="2"/>
      <c r="I96" s="2"/>
      <c r="J96" s="2"/>
      <c r="K96" s="2"/>
      <c r="L96" s="2"/>
      <c r="M96" s="2"/>
      <c r="N96" s="2"/>
      <c r="O96" s="2"/>
      <c r="P96" s="2"/>
      <c r="Q96" s="2"/>
      <c r="R96" s="2"/>
      <c r="S96" s="2"/>
      <c r="T96" s="2"/>
      <c r="U96" s="2"/>
      <c r="V96" s="2"/>
      <c r="W96" s="2"/>
      <c r="X96" s="2"/>
      <c r="Y96" s="2"/>
      <c r="Z96" s="2"/>
    </row>
    <row r="97" spans="1:26" ht="26.25" customHeight="1" x14ac:dyDescent="0.3">
      <c r="A97" s="323"/>
      <c r="B97" s="384" t="s">
        <v>345</v>
      </c>
      <c r="C97" s="371"/>
      <c r="D97" s="188"/>
      <c r="E97" s="188"/>
      <c r="F97" s="332"/>
      <c r="G97" s="2"/>
      <c r="H97" s="2"/>
      <c r="I97" s="2"/>
      <c r="J97" s="2"/>
      <c r="K97" s="2"/>
      <c r="L97" s="2"/>
      <c r="M97" s="2"/>
      <c r="N97" s="2"/>
      <c r="O97" s="2"/>
      <c r="P97" s="2"/>
      <c r="Q97" s="2"/>
      <c r="R97" s="2"/>
      <c r="S97" s="2"/>
      <c r="T97" s="2"/>
      <c r="U97" s="2"/>
      <c r="V97" s="2"/>
      <c r="W97" s="2"/>
      <c r="X97" s="2"/>
      <c r="Y97" s="2"/>
      <c r="Z97" s="2"/>
    </row>
    <row r="98" spans="1:26" ht="26.25" customHeight="1" x14ac:dyDescent="0.3">
      <c r="A98" s="323"/>
      <c r="B98" s="384" t="s">
        <v>346</v>
      </c>
      <c r="C98" s="371"/>
      <c r="D98" s="188"/>
      <c r="E98" s="188"/>
      <c r="F98" s="332"/>
      <c r="G98" s="2"/>
      <c r="H98" s="2"/>
      <c r="I98" s="2"/>
      <c r="J98" s="2"/>
      <c r="K98" s="2"/>
      <c r="L98" s="2"/>
      <c r="M98" s="2"/>
      <c r="N98" s="2"/>
      <c r="O98" s="2"/>
      <c r="P98" s="2"/>
      <c r="Q98" s="2"/>
      <c r="R98" s="2"/>
      <c r="S98" s="2"/>
      <c r="T98" s="2"/>
      <c r="U98" s="2"/>
      <c r="V98" s="2"/>
      <c r="W98" s="2"/>
      <c r="X98" s="2"/>
      <c r="Y98" s="2"/>
      <c r="Z98" s="2"/>
    </row>
    <row r="99" spans="1:26" ht="26.25" customHeight="1" x14ac:dyDescent="0.3">
      <c r="A99" s="323"/>
      <c r="B99" s="384" t="s">
        <v>347</v>
      </c>
      <c r="C99" s="371"/>
      <c r="D99" s="188"/>
      <c r="E99" s="188"/>
      <c r="F99" s="332"/>
      <c r="G99" s="2"/>
      <c r="H99" s="2"/>
      <c r="I99" s="2"/>
      <c r="J99" s="2"/>
      <c r="K99" s="2"/>
      <c r="L99" s="2"/>
      <c r="M99" s="2"/>
      <c r="N99" s="2"/>
      <c r="O99" s="2"/>
      <c r="P99" s="2"/>
      <c r="Q99" s="2"/>
      <c r="R99" s="2"/>
      <c r="S99" s="2"/>
      <c r="T99" s="2"/>
      <c r="U99" s="2"/>
      <c r="V99" s="2"/>
      <c r="W99" s="2"/>
      <c r="X99" s="2"/>
      <c r="Y99" s="2"/>
      <c r="Z99" s="2"/>
    </row>
    <row r="100" spans="1:26" ht="26.25" customHeight="1" x14ac:dyDescent="0.3">
      <c r="A100" s="323"/>
      <c r="B100" s="384" t="s">
        <v>348</v>
      </c>
      <c r="C100" s="371"/>
      <c r="D100" s="188"/>
      <c r="E100" s="188"/>
      <c r="F100" s="33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324"/>
      <c r="B101" s="510" t="s">
        <v>121</v>
      </c>
      <c r="C101" s="364"/>
      <c r="D101" s="184">
        <f>+NOOO!B123</f>
        <v>0</v>
      </c>
      <c r="E101" s="185"/>
      <c r="F101" s="333"/>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514" t="s">
        <v>325</v>
      </c>
      <c r="B103" s="399" t="s">
        <v>326</v>
      </c>
      <c r="C103" s="326"/>
      <c r="D103" s="512" t="s">
        <v>327</v>
      </c>
      <c r="E103" s="382"/>
      <c r="F103" s="513" t="s">
        <v>328</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41"/>
      <c r="B104" s="356"/>
      <c r="C104" s="357"/>
      <c r="D104" s="186" t="s">
        <v>151</v>
      </c>
      <c r="E104" s="186" t="s">
        <v>152</v>
      </c>
      <c r="F104" s="359"/>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508"/>
      <c r="B105" s="384" t="s">
        <v>330</v>
      </c>
      <c r="C105" s="371"/>
      <c r="D105" s="188"/>
      <c r="E105" s="188"/>
      <c r="F105" s="509"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323"/>
      <c r="B106" s="384" t="s">
        <v>331</v>
      </c>
      <c r="C106" s="371"/>
      <c r="D106" s="188"/>
      <c r="E106" s="188"/>
      <c r="F106" s="332"/>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323"/>
      <c r="B107" s="384" t="s">
        <v>332</v>
      </c>
      <c r="C107" s="371"/>
      <c r="D107" s="188"/>
      <c r="E107" s="188"/>
      <c r="F107" s="332"/>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323"/>
      <c r="B108" s="384" t="s">
        <v>333</v>
      </c>
      <c r="C108" s="371"/>
      <c r="D108" s="188"/>
      <c r="E108" s="188"/>
      <c r="F108" s="332"/>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323"/>
      <c r="B109" s="384" t="s">
        <v>334</v>
      </c>
      <c r="C109" s="371"/>
      <c r="D109" s="188"/>
      <c r="E109" s="188"/>
      <c r="F109" s="332"/>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323"/>
      <c r="B110" s="384" t="s">
        <v>335</v>
      </c>
      <c r="C110" s="371"/>
      <c r="D110" s="188"/>
      <c r="E110" s="188"/>
      <c r="F110" s="332"/>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323"/>
      <c r="B111" s="384" t="s">
        <v>336</v>
      </c>
      <c r="C111" s="371"/>
      <c r="D111" s="188"/>
      <c r="E111" s="188"/>
      <c r="F111" s="332"/>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323"/>
      <c r="B112" s="384" t="s">
        <v>337</v>
      </c>
      <c r="C112" s="371"/>
      <c r="D112" s="188"/>
      <c r="E112" s="188"/>
      <c r="F112" s="332"/>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323"/>
      <c r="B113" s="384" t="s">
        <v>338</v>
      </c>
      <c r="C113" s="371"/>
      <c r="D113" s="188"/>
      <c r="E113" s="188"/>
      <c r="F113" s="332"/>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323"/>
      <c r="B114" s="384" t="s">
        <v>339</v>
      </c>
      <c r="C114" s="371"/>
      <c r="D114" s="188"/>
      <c r="E114" s="188"/>
      <c r="F114" s="332"/>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323"/>
      <c r="B115" s="384" t="s">
        <v>340</v>
      </c>
      <c r="C115" s="371"/>
      <c r="D115" s="188"/>
      <c r="E115" s="188"/>
      <c r="F115" s="332"/>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323"/>
      <c r="B116" s="384" t="s">
        <v>341</v>
      </c>
      <c r="C116" s="371"/>
      <c r="D116" s="188"/>
      <c r="E116" s="188"/>
      <c r="F116" s="332"/>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323"/>
      <c r="B117" s="384" t="s">
        <v>342</v>
      </c>
      <c r="C117" s="371"/>
      <c r="D117" s="188"/>
      <c r="E117" s="188"/>
      <c r="F117" s="332"/>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323"/>
      <c r="B118" s="384" t="s">
        <v>343</v>
      </c>
      <c r="C118" s="371"/>
      <c r="D118" s="188"/>
      <c r="E118" s="188"/>
      <c r="F118" s="332"/>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323"/>
      <c r="B119" s="384" t="s">
        <v>344</v>
      </c>
      <c r="C119" s="371"/>
      <c r="D119" s="188"/>
      <c r="E119" s="188"/>
      <c r="F119" s="332"/>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323"/>
      <c r="B120" s="384" t="s">
        <v>345</v>
      </c>
      <c r="C120" s="371"/>
      <c r="D120" s="188"/>
      <c r="E120" s="188"/>
      <c r="F120" s="332"/>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323"/>
      <c r="B121" s="384" t="s">
        <v>346</v>
      </c>
      <c r="C121" s="371"/>
      <c r="D121" s="188"/>
      <c r="E121" s="188"/>
      <c r="F121" s="332"/>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323"/>
      <c r="B122" s="384" t="s">
        <v>347</v>
      </c>
      <c r="C122" s="371"/>
      <c r="D122" s="188"/>
      <c r="E122" s="188"/>
      <c r="F122" s="332"/>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323"/>
      <c r="B123" s="384" t="s">
        <v>348</v>
      </c>
      <c r="C123" s="371"/>
      <c r="D123" s="188"/>
      <c r="E123" s="188"/>
      <c r="F123" s="33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324"/>
      <c r="B124" s="510" t="s">
        <v>121</v>
      </c>
      <c r="C124" s="364"/>
      <c r="D124" s="184">
        <f>+NOOO!B146</f>
        <v>0</v>
      </c>
      <c r="E124" s="185"/>
      <c r="F124" s="333"/>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B17:C17"/>
    <mergeCell ref="B18:C18"/>
    <mergeCell ref="B19:C19"/>
    <mergeCell ref="B20:C20"/>
    <mergeCell ref="B21:C21"/>
    <mergeCell ref="B22:C22"/>
    <mergeCell ref="B78:C78"/>
    <mergeCell ref="D80:E80"/>
    <mergeCell ref="F80:F81"/>
    <mergeCell ref="C2:E2"/>
    <mergeCell ref="B3:B4"/>
    <mergeCell ref="C3:E3"/>
    <mergeCell ref="D11:E11"/>
    <mergeCell ref="F11:F12"/>
    <mergeCell ref="B11:C12"/>
    <mergeCell ref="B13:C13"/>
    <mergeCell ref="B15:C15"/>
    <mergeCell ref="B16:C1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A1:A4"/>
    <mergeCell ref="B1:B2"/>
    <mergeCell ref="C1:E1"/>
    <mergeCell ref="F1:F4"/>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83:C83"/>
    <mergeCell ref="B84:C84"/>
    <mergeCell ref="B85:C85"/>
    <mergeCell ref="B86:C86"/>
    <mergeCell ref="B110:C110"/>
    <mergeCell ref="B111:C111"/>
    <mergeCell ref="B112:C112"/>
    <mergeCell ref="B113:C113"/>
    <mergeCell ref="B114:C114"/>
    <mergeCell ref="B99:C99"/>
    <mergeCell ref="B100:C100"/>
    <mergeCell ref="B96:C96"/>
    <mergeCell ref="B97:C97"/>
    <mergeCell ref="B98:C98"/>
    <mergeCell ref="B108:C108"/>
    <mergeCell ref="B109:C109"/>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NOOO!$C$35:$C$36</xm:f>
          </x14:formula1>
          <xm:sqref>D13:E31 D36:E54 D59:E77 D82:E100 D105:E123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AF1000"/>
  <sheetViews>
    <sheetView workbookViewId="0"/>
  </sheetViews>
  <sheetFormatPr baseColWidth="10" defaultColWidth="14.44140625" defaultRowHeight="15" customHeight="1" x14ac:dyDescent="0.3"/>
  <cols>
    <col min="1" max="2" width="31.3320312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44140625" customWidth="1"/>
    <col min="12" max="12" width="22.6640625" customWidth="1"/>
    <col min="13" max="13" width="28.5546875" customWidth="1"/>
    <col min="14" max="32" width="11.44140625" customWidth="1"/>
  </cols>
  <sheetData>
    <row r="1" spans="1:32" ht="15.75" customHeight="1" x14ac:dyDescent="0.3">
      <c r="A1" s="542"/>
      <c r="B1" s="543" t="str">
        <f>CONTEXTO!B1</f>
        <v>PROCESO:  GESTION DOCUMENTAL</v>
      </c>
      <c r="C1" s="312"/>
      <c r="D1" s="312"/>
      <c r="E1" s="312"/>
      <c r="F1" s="312"/>
      <c r="G1" s="312"/>
      <c r="H1" s="326"/>
      <c r="I1" s="334" t="s">
        <v>207</v>
      </c>
      <c r="J1" s="382"/>
      <c r="K1" s="537"/>
      <c r="L1" s="2"/>
      <c r="M1" s="2"/>
      <c r="N1" s="2"/>
      <c r="O1" s="2"/>
      <c r="P1" s="2"/>
      <c r="Q1" s="2"/>
      <c r="R1" s="2"/>
      <c r="S1" s="2"/>
      <c r="T1" s="2"/>
      <c r="U1" s="2"/>
      <c r="V1" s="2"/>
      <c r="W1" s="2"/>
      <c r="X1" s="2"/>
      <c r="Y1" s="2"/>
      <c r="Z1" s="2"/>
      <c r="AA1" s="2"/>
      <c r="AB1" s="2"/>
      <c r="AC1" s="2"/>
      <c r="AD1" s="2"/>
      <c r="AE1" s="2"/>
      <c r="AF1" s="2"/>
    </row>
    <row r="2" spans="1:32" ht="15.75" customHeight="1" x14ac:dyDescent="0.3">
      <c r="A2" s="323"/>
      <c r="B2" s="327"/>
      <c r="C2" s="316"/>
      <c r="D2" s="316"/>
      <c r="E2" s="316"/>
      <c r="F2" s="316"/>
      <c r="G2" s="316"/>
      <c r="H2" s="328"/>
      <c r="I2" s="367" t="s">
        <v>2</v>
      </c>
      <c r="J2" s="371"/>
      <c r="K2" s="433"/>
      <c r="L2" s="2"/>
      <c r="M2" s="2"/>
      <c r="N2" s="2"/>
      <c r="O2" s="2"/>
      <c r="P2" s="2"/>
      <c r="Q2" s="2"/>
      <c r="R2" s="2"/>
      <c r="S2" s="2"/>
      <c r="T2" s="2"/>
      <c r="U2" s="2"/>
      <c r="V2" s="2"/>
      <c r="W2" s="2"/>
      <c r="X2" s="2"/>
      <c r="Y2" s="2"/>
      <c r="Z2" s="2"/>
      <c r="AA2" s="2"/>
      <c r="AB2" s="2"/>
      <c r="AC2" s="2"/>
      <c r="AD2" s="2"/>
      <c r="AE2" s="2"/>
      <c r="AF2" s="2"/>
    </row>
    <row r="3" spans="1:32" ht="36" customHeight="1" x14ac:dyDescent="0.3">
      <c r="A3" s="323"/>
      <c r="B3" s="541" t="s">
        <v>349</v>
      </c>
      <c r="C3" s="292"/>
      <c r="D3" s="292"/>
      <c r="E3" s="292"/>
      <c r="F3" s="292"/>
      <c r="G3" s="292"/>
      <c r="H3" s="362"/>
      <c r="I3" s="367" t="s">
        <v>3</v>
      </c>
      <c r="J3" s="371"/>
      <c r="K3" s="433"/>
      <c r="L3" s="2"/>
      <c r="M3" s="2"/>
      <c r="N3" s="2"/>
      <c r="O3" s="2"/>
      <c r="P3" s="2"/>
      <c r="Q3" s="2"/>
      <c r="R3" s="2"/>
      <c r="S3" s="2"/>
      <c r="T3" s="2"/>
      <c r="U3" s="2"/>
      <c r="V3" s="2"/>
      <c r="W3" s="2"/>
      <c r="X3" s="2"/>
      <c r="Y3" s="2"/>
      <c r="Z3" s="2"/>
      <c r="AA3" s="2"/>
      <c r="AB3" s="2"/>
      <c r="AC3" s="2"/>
      <c r="AD3" s="2"/>
      <c r="AE3" s="2"/>
      <c r="AF3" s="2"/>
    </row>
    <row r="4" spans="1:32" ht="15.75" customHeight="1" x14ac:dyDescent="0.3">
      <c r="A4" s="324"/>
      <c r="B4" s="329"/>
      <c r="C4" s="295"/>
      <c r="D4" s="295"/>
      <c r="E4" s="295"/>
      <c r="F4" s="295"/>
      <c r="G4" s="295"/>
      <c r="H4" s="330"/>
      <c r="I4" s="335" t="s">
        <v>350</v>
      </c>
      <c r="J4" s="364"/>
      <c r="K4" s="296"/>
      <c r="L4" s="2"/>
      <c r="M4" s="2"/>
      <c r="N4" s="2"/>
      <c r="O4" s="2"/>
      <c r="P4" s="2"/>
      <c r="Q4" s="2"/>
      <c r="R4" s="2"/>
      <c r="S4" s="2"/>
      <c r="T4" s="2"/>
      <c r="U4" s="2"/>
      <c r="V4" s="2"/>
      <c r="W4" s="2"/>
      <c r="X4" s="2"/>
      <c r="Y4" s="2"/>
      <c r="Z4" s="2"/>
      <c r="AA4" s="2"/>
      <c r="AB4" s="2"/>
      <c r="AC4" s="2"/>
      <c r="AD4" s="2"/>
      <c r="AE4" s="2"/>
      <c r="AF4" s="2"/>
    </row>
    <row r="5" spans="1:32" ht="14.25" customHeight="1" x14ac:dyDescent="0.3">
      <c r="A5" s="2"/>
      <c r="B5" s="315"/>
      <c r="C5" s="316"/>
      <c r="D5" s="316"/>
      <c r="E5" s="316"/>
      <c r="F5" s="316"/>
      <c r="G5" s="316"/>
      <c r="H5" s="2"/>
      <c r="I5" s="2"/>
      <c r="J5" s="2"/>
      <c r="K5" s="2"/>
      <c r="L5" s="2"/>
      <c r="M5" s="2"/>
      <c r="N5" s="2"/>
      <c r="O5" s="2"/>
      <c r="P5" s="2"/>
      <c r="Q5" s="2"/>
      <c r="R5" s="2"/>
      <c r="S5" s="2"/>
      <c r="T5" s="2"/>
      <c r="U5" s="2"/>
      <c r="V5" s="2"/>
      <c r="W5" s="2"/>
      <c r="X5" s="2"/>
      <c r="Y5" s="2"/>
      <c r="Z5" s="2"/>
      <c r="AA5" s="2"/>
      <c r="AB5" s="2"/>
      <c r="AC5" s="2"/>
      <c r="AD5" s="2"/>
      <c r="AE5" s="2"/>
      <c r="AF5" s="2"/>
    </row>
    <row r="6" spans="1:32" ht="24" customHeight="1" x14ac:dyDescent="0.3">
      <c r="A6" s="530" t="str">
        <f>CONTEXTO!A8</f>
        <v>PROCESO: GESTIÓN DOCUMENTAL</v>
      </c>
      <c r="B6" s="284"/>
      <c r="C6" s="284"/>
      <c r="D6" s="284"/>
      <c r="E6" s="284"/>
      <c r="F6" s="284"/>
      <c r="G6" s="284"/>
      <c r="H6" s="284"/>
      <c r="I6" s="284"/>
      <c r="J6" s="284"/>
      <c r="K6" s="285"/>
      <c r="L6" s="2"/>
      <c r="M6" s="2"/>
      <c r="N6" s="2"/>
      <c r="O6" s="2"/>
      <c r="P6" s="2"/>
      <c r="Q6" s="2"/>
      <c r="R6" s="2"/>
      <c r="S6" s="2"/>
      <c r="T6" s="2"/>
      <c r="U6" s="2"/>
      <c r="V6" s="2"/>
      <c r="W6" s="2"/>
      <c r="X6" s="2"/>
      <c r="Y6" s="2"/>
      <c r="Z6" s="2"/>
      <c r="AA6" s="2"/>
      <c r="AB6" s="2"/>
      <c r="AC6" s="2"/>
      <c r="AD6" s="2"/>
      <c r="AE6" s="2"/>
      <c r="AF6" s="2"/>
    </row>
    <row r="7" spans="1:32" ht="54.75" customHeight="1" x14ac:dyDescent="0.3">
      <c r="A7" s="531"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287"/>
      <c r="C7" s="287"/>
      <c r="D7" s="287"/>
      <c r="E7" s="287"/>
      <c r="F7" s="287"/>
      <c r="G7" s="287"/>
      <c r="H7" s="287"/>
      <c r="I7" s="287"/>
      <c r="J7" s="287"/>
      <c r="K7" s="288"/>
      <c r="L7" s="45"/>
      <c r="M7" s="45"/>
      <c r="N7" s="45"/>
      <c r="O7" s="45"/>
      <c r="P7" s="45"/>
      <c r="Q7" s="45"/>
      <c r="R7" s="45"/>
      <c r="S7" s="45"/>
      <c r="T7" s="45"/>
      <c r="U7" s="45"/>
      <c r="V7" s="45"/>
      <c r="W7" s="45"/>
      <c r="X7" s="45"/>
      <c r="Y7" s="45"/>
      <c r="Z7" s="45"/>
      <c r="AA7" s="45"/>
      <c r="AB7" s="45"/>
      <c r="AC7" s="45"/>
      <c r="AD7" s="45"/>
      <c r="AE7" s="45"/>
      <c r="AF7" s="45"/>
    </row>
    <row r="8" spans="1:32"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c r="AF8" s="2"/>
    </row>
    <row r="9" spans="1:32" ht="30" customHeight="1" x14ac:dyDescent="0.3">
      <c r="A9" s="532" t="s">
        <v>315</v>
      </c>
      <c r="B9" s="533" t="s">
        <v>351</v>
      </c>
      <c r="C9" s="534" t="s">
        <v>352</v>
      </c>
      <c r="D9" s="535" t="s">
        <v>353</v>
      </c>
      <c r="E9" s="284"/>
      <c r="F9" s="284"/>
      <c r="G9" s="284"/>
      <c r="H9" s="382"/>
      <c r="I9" s="189" t="s">
        <v>354</v>
      </c>
      <c r="J9" s="536" t="s">
        <v>355</v>
      </c>
      <c r="K9" s="538" t="s">
        <v>356</v>
      </c>
      <c r="L9" s="528" t="s">
        <v>357</v>
      </c>
      <c r="M9" s="521" t="s">
        <v>358</v>
      </c>
      <c r="N9" s="529" t="s">
        <v>358</v>
      </c>
      <c r="O9" s="313"/>
      <c r="P9" s="190"/>
      <c r="Q9" s="190"/>
      <c r="R9" s="190"/>
      <c r="S9" s="190"/>
      <c r="T9" s="190"/>
      <c r="U9" s="190"/>
      <c r="V9" s="190"/>
      <c r="W9" s="190"/>
      <c r="X9" s="190"/>
      <c r="Y9" s="190"/>
      <c r="Z9" s="190"/>
      <c r="AA9" s="190"/>
      <c r="AB9" s="190"/>
      <c r="AC9" s="190"/>
      <c r="AD9" s="190"/>
      <c r="AE9" s="190"/>
      <c r="AF9" s="190"/>
    </row>
    <row r="10" spans="1:32" ht="14.25" customHeight="1" x14ac:dyDescent="0.3">
      <c r="A10" s="324"/>
      <c r="B10" s="392"/>
      <c r="C10" s="392"/>
      <c r="D10" s="191" t="s">
        <v>359</v>
      </c>
      <c r="E10" s="192" t="s">
        <v>360</v>
      </c>
      <c r="F10" s="193" t="s">
        <v>361</v>
      </c>
      <c r="G10" s="193" t="s">
        <v>362</v>
      </c>
      <c r="H10" s="191" t="s">
        <v>363</v>
      </c>
      <c r="I10" s="194" t="s">
        <v>364</v>
      </c>
      <c r="J10" s="392"/>
      <c r="K10" s="539"/>
      <c r="L10" s="324"/>
      <c r="M10" s="333"/>
      <c r="N10" s="294"/>
      <c r="O10" s="296"/>
      <c r="P10" s="190"/>
      <c r="Q10" s="190"/>
      <c r="R10" s="190"/>
      <c r="S10" s="190"/>
      <c r="T10" s="190"/>
      <c r="U10" s="190"/>
      <c r="V10" s="190"/>
      <c r="W10" s="190"/>
      <c r="X10" s="190"/>
      <c r="Y10" s="190"/>
      <c r="Z10" s="190"/>
      <c r="AA10" s="190"/>
      <c r="AB10" s="190"/>
      <c r="AC10" s="190"/>
      <c r="AD10" s="190"/>
      <c r="AE10" s="190"/>
      <c r="AF10" s="190"/>
    </row>
    <row r="11" spans="1:32" ht="20.25" customHeight="1" x14ac:dyDescent="0.3">
      <c r="A11" s="544" t="str">
        <f>DESCRIPCION!A10</f>
        <v>Posibilidad de recibir o solicitar cualquier dadiva o beneficio a nombre propio o de terceros, con el fin de manipular, ocultar, alterar o destruir un documento o expediente</v>
      </c>
      <c r="B11" s="527" t="str">
        <f>DESCRIPCION!D10</f>
        <v>Baja competencia del personal contratado e idoneidad frente al manejo del proceso de Gestión Documental en las Unidades Administrativas</v>
      </c>
      <c r="C11" s="545" t="s">
        <v>365</v>
      </c>
      <c r="D11" s="546" t="s">
        <v>366</v>
      </c>
      <c r="E11" s="195" t="s">
        <v>367</v>
      </c>
      <c r="F11" s="196" t="s">
        <v>368</v>
      </c>
      <c r="G11" s="196">
        <f>IF(F11="Asignado",15,0)</f>
        <v>15</v>
      </c>
      <c r="H11" s="540" t="str">
        <f>IF(AND(G18&gt;0,G18&lt;=85),"Débil",IF(AND(G18&gt;85,G18&lt;=95),"Moderado",IF(G18&gt;96,"Fuerte"," ")))</f>
        <v>Débil</v>
      </c>
      <c r="I11" s="527" t="s">
        <v>369</v>
      </c>
      <c r="J11" s="52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22" t="str">
        <f>IF(J11="Fuerte","NO",IF(J11=" "," ","SI"))</f>
        <v>SI</v>
      </c>
      <c r="L11" s="523" t="s">
        <v>370</v>
      </c>
      <c r="M11" s="524" t="s">
        <v>371</v>
      </c>
      <c r="N11" s="525" t="s">
        <v>372</v>
      </c>
      <c r="O11" s="316"/>
      <c r="P11" s="2"/>
      <c r="Q11" s="2"/>
      <c r="R11" s="2"/>
      <c r="S11" s="2"/>
      <c r="T11" s="2"/>
      <c r="U11" s="2"/>
      <c r="V11" s="2"/>
      <c r="W11" s="2"/>
      <c r="X11" s="2"/>
      <c r="Y11" s="2"/>
      <c r="Z11" s="2"/>
      <c r="AA11" s="2"/>
      <c r="AB11" s="2"/>
      <c r="AC11" s="2"/>
      <c r="AD11" s="2"/>
      <c r="AE11" s="2"/>
      <c r="AF11" s="2"/>
    </row>
    <row r="12" spans="1:32" ht="29.25" customHeight="1" x14ac:dyDescent="0.3">
      <c r="A12" s="323"/>
      <c r="B12" s="379"/>
      <c r="C12" s="379"/>
      <c r="D12" s="379"/>
      <c r="E12" s="21" t="s">
        <v>373</v>
      </c>
      <c r="F12" s="59" t="s">
        <v>374</v>
      </c>
      <c r="G12" s="59">
        <f>IF(F12="Adecuado",15,0)</f>
        <v>15</v>
      </c>
      <c r="H12" s="327"/>
      <c r="I12" s="379"/>
      <c r="J12" s="379"/>
      <c r="K12" s="327"/>
      <c r="L12" s="327"/>
      <c r="M12" s="379"/>
      <c r="N12" s="327"/>
      <c r="O12" s="316"/>
      <c r="P12" s="2"/>
      <c r="Q12" s="2"/>
      <c r="R12" s="2"/>
      <c r="S12" s="2"/>
      <c r="T12" s="2"/>
      <c r="U12" s="2"/>
      <c r="V12" s="2"/>
      <c r="W12" s="2"/>
      <c r="X12" s="2"/>
      <c r="Y12" s="2"/>
      <c r="Z12" s="2"/>
      <c r="AA12" s="2"/>
      <c r="AB12" s="2"/>
      <c r="AC12" s="2"/>
      <c r="AD12" s="2"/>
      <c r="AE12" s="2"/>
      <c r="AF12" s="2"/>
    </row>
    <row r="13" spans="1:32" ht="43.5" customHeight="1" x14ac:dyDescent="0.3">
      <c r="A13" s="323"/>
      <c r="B13" s="379"/>
      <c r="C13" s="379"/>
      <c r="D13" s="197" t="s">
        <v>375</v>
      </c>
      <c r="E13" s="21" t="s">
        <v>376</v>
      </c>
      <c r="F13" s="59" t="s">
        <v>377</v>
      </c>
      <c r="G13" s="59">
        <f>IF(F13="Oportuna",15,0)</f>
        <v>15</v>
      </c>
      <c r="H13" s="327"/>
      <c r="I13" s="379"/>
      <c r="J13" s="379"/>
      <c r="K13" s="327"/>
      <c r="L13" s="327"/>
      <c r="M13" s="379"/>
      <c r="N13" s="327"/>
      <c r="O13" s="316"/>
      <c r="P13" s="2"/>
      <c r="Q13" s="2"/>
      <c r="R13" s="2"/>
      <c r="S13" s="2"/>
      <c r="T13" s="2"/>
      <c r="U13" s="2"/>
      <c r="V13" s="2"/>
      <c r="W13" s="2"/>
      <c r="X13" s="2"/>
      <c r="Y13" s="2"/>
      <c r="Z13" s="2"/>
      <c r="AA13" s="2"/>
      <c r="AB13" s="2"/>
      <c r="AC13" s="2"/>
      <c r="AD13" s="2"/>
      <c r="AE13" s="2"/>
      <c r="AF13" s="2"/>
    </row>
    <row r="14" spans="1:32" ht="43.5" customHeight="1" x14ac:dyDescent="0.3">
      <c r="A14" s="323"/>
      <c r="B14" s="379"/>
      <c r="C14" s="379"/>
      <c r="D14" s="197" t="s">
        <v>378</v>
      </c>
      <c r="E14" s="21" t="s">
        <v>379</v>
      </c>
      <c r="F14" s="63" t="s">
        <v>380</v>
      </c>
      <c r="G14" s="59">
        <f>IF(F14="Prevenir",15,IF(F14="Detectar",10,0))</f>
        <v>15</v>
      </c>
      <c r="H14" s="327"/>
      <c r="I14" s="379"/>
      <c r="J14" s="379"/>
      <c r="K14" s="327"/>
      <c r="L14" s="327"/>
      <c r="M14" s="379"/>
      <c r="N14" s="327"/>
      <c r="O14" s="316"/>
      <c r="P14" s="2"/>
      <c r="Q14" s="2"/>
      <c r="R14" s="2"/>
      <c r="S14" s="2"/>
      <c r="T14" s="2"/>
      <c r="U14" s="2"/>
      <c r="V14" s="2"/>
      <c r="W14" s="2"/>
      <c r="X14" s="2"/>
      <c r="Y14" s="2"/>
      <c r="Z14" s="2"/>
      <c r="AA14" s="2"/>
      <c r="AB14" s="2"/>
      <c r="AC14" s="2"/>
      <c r="AD14" s="2"/>
      <c r="AE14" s="2"/>
      <c r="AF14" s="2"/>
    </row>
    <row r="15" spans="1:32" ht="29.25" customHeight="1" x14ac:dyDescent="0.3">
      <c r="A15" s="323"/>
      <c r="B15" s="379"/>
      <c r="C15" s="379"/>
      <c r="D15" s="197" t="s">
        <v>381</v>
      </c>
      <c r="E15" s="21" t="s">
        <v>382</v>
      </c>
      <c r="F15" s="59" t="s">
        <v>383</v>
      </c>
      <c r="G15" s="59">
        <f>IF(F15="Confiable",15,0)</f>
        <v>15</v>
      </c>
      <c r="H15" s="327"/>
      <c r="I15" s="379"/>
      <c r="J15" s="379"/>
      <c r="K15" s="327"/>
      <c r="L15" s="327"/>
      <c r="M15" s="379"/>
      <c r="N15" s="327"/>
      <c r="O15" s="316"/>
      <c r="P15" s="2"/>
      <c r="Q15" s="2"/>
      <c r="R15" s="2"/>
      <c r="S15" s="2"/>
      <c r="T15" s="2"/>
      <c r="U15" s="2"/>
      <c r="V15" s="2"/>
      <c r="W15" s="2"/>
      <c r="X15" s="2"/>
      <c r="Y15" s="2"/>
      <c r="Z15" s="2"/>
      <c r="AA15" s="2"/>
      <c r="AB15" s="2"/>
      <c r="AC15" s="2"/>
      <c r="AD15" s="2"/>
      <c r="AE15" s="2"/>
      <c r="AF15" s="2"/>
    </row>
    <row r="16" spans="1:32" ht="62.25" customHeight="1" x14ac:dyDescent="0.3">
      <c r="A16" s="323"/>
      <c r="B16" s="379"/>
      <c r="C16" s="379"/>
      <c r="D16" s="197" t="s">
        <v>384</v>
      </c>
      <c r="E16" s="21" t="s">
        <v>385</v>
      </c>
      <c r="F16" s="63" t="s">
        <v>386</v>
      </c>
      <c r="G16" s="59">
        <f>IF(F16="Se investigan y se resuelven oportunamente",15,0)</f>
        <v>0</v>
      </c>
      <c r="H16" s="327"/>
      <c r="I16" s="379"/>
      <c r="J16" s="379"/>
      <c r="K16" s="327"/>
      <c r="L16" s="327"/>
      <c r="M16" s="379"/>
      <c r="N16" s="327"/>
      <c r="O16" s="316"/>
      <c r="P16" s="2"/>
      <c r="Q16" s="2"/>
      <c r="R16" s="2"/>
      <c r="S16" s="2"/>
      <c r="T16" s="2"/>
      <c r="U16" s="2"/>
      <c r="V16" s="2"/>
      <c r="W16" s="2"/>
      <c r="X16" s="2"/>
      <c r="Y16" s="2"/>
      <c r="Z16" s="2"/>
      <c r="AA16" s="2"/>
      <c r="AB16" s="2"/>
      <c r="AC16" s="2"/>
      <c r="AD16" s="2"/>
      <c r="AE16" s="2"/>
      <c r="AF16" s="2"/>
    </row>
    <row r="17" spans="1:32" ht="29.25" customHeight="1" x14ac:dyDescent="0.3">
      <c r="A17" s="341"/>
      <c r="B17" s="379"/>
      <c r="C17" s="343"/>
      <c r="D17" s="198" t="s">
        <v>387</v>
      </c>
      <c r="E17" s="21" t="s">
        <v>388</v>
      </c>
      <c r="F17" s="59" t="s">
        <v>389</v>
      </c>
      <c r="G17" s="59">
        <f>IF(F17="Completa",10,IF(F17="Incompleta",5,0))</f>
        <v>10</v>
      </c>
      <c r="H17" s="356"/>
      <c r="I17" s="379"/>
      <c r="J17" s="379"/>
      <c r="K17" s="327"/>
      <c r="L17" s="327"/>
      <c r="M17" s="392"/>
      <c r="N17" s="327"/>
      <c r="O17" s="316"/>
      <c r="P17" s="2"/>
      <c r="Q17" s="2"/>
      <c r="R17" s="2"/>
      <c r="S17" s="2"/>
      <c r="T17" s="2"/>
      <c r="U17" s="2"/>
      <c r="V17" s="2"/>
      <c r="W17" s="2"/>
      <c r="X17" s="2"/>
      <c r="Y17" s="2"/>
      <c r="Z17" s="2"/>
      <c r="AA17" s="2"/>
      <c r="AB17" s="2"/>
      <c r="AC17" s="2"/>
      <c r="AD17" s="2"/>
      <c r="AE17" s="2"/>
      <c r="AF17" s="2"/>
    </row>
    <row r="18" spans="1:32" ht="14.25" customHeight="1" x14ac:dyDescent="0.3">
      <c r="A18" s="199"/>
      <c r="B18" s="200"/>
      <c r="C18" s="201"/>
      <c r="D18" s="202"/>
      <c r="E18" s="203" t="s">
        <v>390</v>
      </c>
      <c r="F18" s="204"/>
      <c r="G18" s="205">
        <f>SUM(G11:G17)</f>
        <v>85</v>
      </c>
      <c r="H18" s="206"/>
      <c r="I18" s="526"/>
      <c r="J18" s="374"/>
      <c r="K18" s="374"/>
      <c r="L18" s="479"/>
      <c r="M18" s="207"/>
      <c r="N18" s="2"/>
      <c r="O18" s="2"/>
      <c r="P18" s="2"/>
      <c r="Q18" s="2"/>
      <c r="R18" s="2"/>
      <c r="S18" s="2"/>
      <c r="T18" s="2"/>
      <c r="U18" s="2"/>
      <c r="V18" s="2"/>
      <c r="W18" s="2"/>
      <c r="X18" s="2"/>
      <c r="Y18" s="2"/>
      <c r="Z18" s="2"/>
      <c r="AA18" s="2"/>
      <c r="AB18" s="2"/>
      <c r="AC18" s="2"/>
      <c r="AD18" s="2"/>
      <c r="AE18" s="2"/>
      <c r="AF18" s="2"/>
    </row>
    <row r="19" spans="1:32" ht="14.25" customHeight="1" x14ac:dyDescent="0.3">
      <c r="A19" s="208"/>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row>
    <row r="20" spans="1:32" ht="30" customHeight="1" x14ac:dyDescent="0.3">
      <c r="A20" s="532" t="s">
        <v>315</v>
      </c>
      <c r="B20" s="533" t="s">
        <v>351</v>
      </c>
      <c r="C20" s="534" t="s">
        <v>391</v>
      </c>
      <c r="D20" s="535" t="s">
        <v>353</v>
      </c>
      <c r="E20" s="284"/>
      <c r="F20" s="284"/>
      <c r="G20" s="284"/>
      <c r="H20" s="382"/>
      <c r="I20" s="209" t="s">
        <v>354</v>
      </c>
      <c r="J20" s="548" t="s">
        <v>355</v>
      </c>
      <c r="K20" s="518" t="s">
        <v>356</v>
      </c>
      <c r="L20" s="519" t="s">
        <v>357</v>
      </c>
      <c r="M20" s="521" t="s">
        <v>358</v>
      </c>
      <c r="N20" s="190"/>
      <c r="O20" s="190"/>
      <c r="P20" s="190"/>
      <c r="Q20" s="190"/>
      <c r="R20" s="190"/>
      <c r="S20" s="190"/>
      <c r="T20" s="190"/>
      <c r="U20" s="190"/>
      <c r="V20" s="190"/>
      <c r="W20" s="190"/>
      <c r="X20" s="190"/>
      <c r="Y20" s="190"/>
      <c r="Z20" s="190"/>
      <c r="AA20" s="190"/>
      <c r="AB20" s="190"/>
      <c r="AC20" s="190"/>
      <c r="AD20" s="190"/>
      <c r="AE20" s="190"/>
      <c r="AF20" s="190"/>
    </row>
    <row r="21" spans="1:32" ht="14.25" customHeight="1" x14ac:dyDescent="0.3">
      <c r="A21" s="324"/>
      <c r="B21" s="547"/>
      <c r="C21" s="392"/>
      <c r="D21" s="191" t="s">
        <v>359</v>
      </c>
      <c r="E21" s="192" t="s">
        <v>360</v>
      </c>
      <c r="F21" s="191" t="s">
        <v>361</v>
      </c>
      <c r="G21" s="191" t="s">
        <v>362</v>
      </c>
      <c r="H21" s="191" t="s">
        <v>392</v>
      </c>
      <c r="I21" s="210" t="s">
        <v>364</v>
      </c>
      <c r="J21" s="392"/>
      <c r="K21" s="333"/>
      <c r="L21" s="520"/>
      <c r="M21" s="333"/>
      <c r="N21" s="190"/>
      <c r="O21" s="190"/>
      <c r="P21" s="190"/>
      <c r="Q21" s="190"/>
      <c r="R21" s="190"/>
      <c r="S21" s="190"/>
      <c r="T21" s="190"/>
      <c r="U21" s="190"/>
      <c r="V21" s="190"/>
      <c r="W21" s="190"/>
      <c r="X21" s="190"/>
      <c r="Y21" s="190"/>
      <c r="Z21" s="190"/>
      <c r="AA21" s="190"/>
      <c r="AB21" s="190"/>
      <c r="AC21" s="190"/>
      <c r="AD21" s="190"/>
      <c r="AE21" s="190"/>
      <c r="AF21" s="190"/>
    </row>
    <row r="22" spans="1:32" ht="20.25" customHeight="1" x14ac:dyDescent="0.3">
      <c r="A22" s="556" t="str">
        <f>+A11</f>
        <v>Posibilidad de recibir o solicitar cualquier dadiva o beneficio a nombre propio o de terceros, con el fin de manipular, ocultar, alterar o destruir un documento o expediente</v>
      </c>
      <c r="B22" s="556" t="str">
        <f>DESCRIPCION!D11</f>
        <v>Falta de aplicación de manuales, procedimientos y formatos en los archivos de gestión establecidos en el proceso de gestión documental por parte de las unidades administrativas</v>
      </c>
      <c r="C22" s="550" t="s">
        <v>393</v>
      </c>
      <c r="D22" s="545" t="s">
        <v>366</v>
      </c>
      <c r="E22" s="17" t="s">
        <v>367</v>
      </c>
      <c r="F22" s="211" t="s">
        <v>368</v>
      </c>
      <c r="G22" s="211">
        <f>IF(F22="Asignado",15,0)</f>
        <v>15</v>
      </c>
      <c r="H22" s="540" t="str">
        <f>IF(AND(G29&gt;0,G29&lt;=85),"Débil",IF(AND(G29&gt;85,G29&lt;=95),"Moderado",IF(G29&gt;96,"Fuerte"," ")))</f>
        <v>Débil</v>
      </c>
      <c r="I22" s="527" t="s">
        <v>369</v>
      </c>
      <c r="J22" s="52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552" t="str">
        <f>IF(J22="Fuerte","NO",IF(J22=" "," ","SI"))</f>
        <v>SI</v>
      </c>
      <c r="L22" s="559" t="s">
        <v>394</v>
      </c>
      <c r="M22" s="342" t="s">
        <v>395</v>
      </c>
      <c r="N22" s="2"/>
      <c r="O22" s="2"/>
      <c r="P22" s="2"/>
      <c r="Q22" s="2"/>
      <c r="R22" s="2"/>
      <c r="S22" s="2"/>
      <c r="T22" s="2"/>
      <c r="U22" s="2"/>
      <c r="V22" s="2"/>
      <c r="W22" s="2"/>
      <c r="X22" s="2"/>
      <c r="Y22" s="2"/>
      <c r="Z22" s="2"/>
      <c r="AA22" s="2"/>
      <c r="AB22" s="2"/>
      <c r="AC22" s="2"/>
      <c r="AD22" s="2"/>
      <c r="AE22" s="2"/>
      <c r="AF22" s="2"/>
    </row>
    <row r="23" spans="1:32" ht="29.25" customHeight="1" x14ac:dyDescent="0.3">
      <c r="A23" s="557"/>
      <c r="B23" s="557"/>
      <c r="C23" s="323"/>
      <c r="D23" s="379"/>
      <c r="E23" s="21" t="s">
        <v>373</v>
      </c>
      <c r="F23" s="59" t="s">
        <v>374</v>
      </c>
      <c r="G23" s="59">
        <f>IF(F23="Adecuado",15,0)</f>
        <v>15</v>
      </c>
      <c r="H23" s="327"/>
      <c r="I23" s="379"/>
      <c r="J23" s="379"/>
      <c r="K23" s="332"/>
      <c r="L23" s="379"/>
      <c r="M23" s="379"/>
      <c r="N23" s="2"/>
      <c r="O23" s="2"/>
      <c r="P23" s="2"/>
      <c r="Q23" s="2"/>
      <c r="R23" s="2"/>
      <c r="S23" s="2"/>
      <c r="T23" s="2"/>
      <c r="U23" s="2"/>
      <c r="V23" s="2"/>
      <c r="W23" s="2"/>
      <c r="X23" s="2"/>
      <c r="Y23" s="2"/>
      <c r="Z23" s="2"/>
      <c r="AA23" s="2"/>
      <c r="AB23" s="2"/>
      <c r="AC23" s="2"/>
      <c r="AD23" s="2"/>
      <c r="AE23" s="2"/>
      <c r="AF23" s="2"/>
    </row>
    <row r="24" spans="1:32" ht="43.5" customHeight="1" x14ac:dyDescent="0.3">
      <c r="A24" s="557"/>
      <c r="B24" s="557"/>
      <c r="C24" s="323"/>
      <c r="D24" s="197" t="s">
        <v>375</v>
      </c>
      <c r="E24" s="21" t="s">
        <v>376</v>
      </c>
      <c r="F24" s="59" t="s">
        <v>377</v>
      </c>
      <c r="G24" s="59">
        <f>IF(F24="Oportuna",15,0)</f>
        <v>15</v>
      </c>
      <c r="H24" s="327"/>
      <c r="I24" s="379"/>
      <c r="J24" s="379"/>
      <c r="K24" s="332"/>
      <c r="L24" s="379"/>
      <c r="M24" s="379"/>
      <c r="N24" s="2"/>
      <c r="O24" s="2"/>
      <c r="P24" s="2"/>
      <c r="Q24" s="2"/>
      <c r="R24" s="2"/>
      <c r="S24" s="2"/>
      <c r="T24" s="2"/>
      <c r="U24" s="2"/>
      <c r="V24" s="2"/>
      <c r="W24" s="2"/>
      <c r="X24" s="2"/>
      <c r="Y24" s="2"/>
      <c r="Z24" s="2"/>
      <c r="AA24" s="2"/>
      <c r="AB24" s="2"/>
      <c r="AC24" s="2"/>
      <c r="AD24" s="2"/>
      <c r="AE24" s="2"/>
      <c r="AF24" s="2"/>
    </row>
    <row r="25" spans="1:32" ht="43.5" customHeight="1" x14ac:dyDescent="0.3">
      <c r="A25" s="557"/>
      <c r="B25" s="557"/>
      <c r="C25" s="323"/>
      <c r="D25" s="197" t="s">
        <v>378</v>
      </c>
      <c r="E25" s="21" t="s">
        <v>379</v>
      </c>
      <c r="F25" s="63" t="s">
        <v>380</v>
      </c>
      <c r="G25" s="59">
        <f>IF(F25="Prevenir",15,IF(F25="Detectar",10,0))</f>
        <v>15</v>
      </c>
      <c r="H25" s="327"/>
      <c r="I25" s="379"/>
      <c r="J25" s="379"/>
      <c r="K25" s="332"/>
      <c r="L25" s="379"/>
      <c r="M25" s="379"/>
      <c r="N25" s="2"/>
      <c r="O25" s="2"/>
      <c r="P25" s="2"/>
      <c r="Q25" s="2"/>
      <c r="R25" s="2"/>
      <c r="S25" s="2"/>
      <c r="T25" s="2"/>
      <c r="U25" s="2"/>
      <c r="V25" s="2"/>
      <c r="W25" s="2"/>
      <c r="X25" s="2"/>
      <c r="Y25" s="2"/>
      <c r="Z25" s="2"/>
      <c r="AA25" s="2"/>
      <c r="AB25" s="2"/>
      <c r="AC25" s="2"/>
      <c r="AD25" s="2"/>
      <c r="AE25" s="2"/>
      <c r="AF25" s="2"/>
    </row>
    <row r="26" spans="1:32" ht="29.25" customHeight="1" x14ac:dyDescent="0.3">
      <c r="A26" s="557"/>
      <c r="B26" s="557"/>
      <c r="C26" s="323"/>
      <c r="D26" s="197" t="s">
        <v>396</v>
      </c>
      <c r="E26" s="21" t="s">
        <v>382</v>
      </c>
      <c r="F26" s="59" t="s">
        <v>383</v>
      </c>
      <c r="G26" s="59">
        <f>IF(F26="Confiable",15,0)</f>
        <v>15</v>
      </c>
      <c r="H26" s="327"/>
      <c r="I26" s="379"/>
      <c r="J26" s="379"/>
      <c r="K26" s="332"/>
      <c r="L26" s="379"/>
      <c r="M26" s="379"/>
      <c r="N26" s="2"/>
      <c r="O26" s="2"/>
      <c r="P26" s="2"/>
      <c r="Q26" s="2"/>
      <c r="R26" s="2"/>
      <c r="S26" s="2"/>
      <c r="T26" s="2"/>
      <c r="U26" s="2"/>
      <c r="V26" s="2"/>
      <c r="W26" s="2"/>
      <c r="X26" s="2"/>
      <c r="Y26" s="2"/>
      <c r="Z26" s="2"/>
      <c r="AA26" s="2"/>
      <c r="AB26" s="2"/>
      <c r="AC26" s="2"/>
      <c r="AD26" s="2"/>
      <c r="AE26" s="2"/>
      <c r="AF26" s="2"/>
    </row>
    <row r="27" spans="1:32" ht="74.25" customHeight="1" x14ac:dyDescent="0.3">
      <c r="A27" s="557"/>
      <c r="B27" s="557"/>
      <c r="C27" s="323"/>
      <c r="D27" s="197" t="s">
        <v>397</v>
      </c>
      <c r="E27" s="21" t="s">
        <v>385</v>
      </c>
      <c r="F27" s="63" t="s">
        <v>386</v>
      </c>
      <c r="G27" s="59">
        <f>IF(F27="Se investigan y se resuelven oportunamente",15,0)</f>
        <v>0</v>
      </c>
      <c r="H27" s="327"/>
      <c r="I27" s="379"/>
      <c r="J27" s="379"/>
      <c r="K27" s="332"/>
      <c r="L27" s="379"/>
      <c r="M27" s="379"/>
      <c r="N27" s="2"/>
      <c r="O27" s="2"/>
      <c r="P27" s="2"/>
      <c r="Q27" s="2"/>
      <c r="R27" s="2"/>
      <c r="S27" s="2"/>
      <c r="T27" s="2"/>
      <c r="U27" s="2"/>
      <c r="V27" s="2"/>
      <c r="W27" s="2"/>
      <c r="X27" s="2"/>
      <c r="Y27" s="2"/>
      <c r="Z27" s="2"/>
      <c r="AA27" s="2"/>
      <c r="AB27" s="2"/>
      <c r="AC27" s="2"/>
      <c r="AD27" s="2"/>
      <c r="AE27" s="2"/>
      <c r="AF27" s="2"/>
    </row>
    <row r="28" spans="1:32" ht="29.25" customHeight="1" x14ac:dyDescent="0.3">
      <c r="A28" s="558"/>
      <c r="B28" s="557"/>
      <c r="C28" s="341"/>
      <c r="D28" s="198" t="s">
        <v>387</v>
      </c>
      <c r="E28" s="21" t="s">
        <v>388</v>
      </c>
      <c r="F28" s="59" t="s">
        <v>398</v>
      </c>
      <c r="G28" s="59">
        <f>IF(F28="Completa",10,IF(F28="Incompleta",5,0))</f>
        <v>5</v>
      </c>
      <c r="H28" s="327"/>
      <c r="I28" s="379"/>
      <c r="J28" s="379"/>
      <c r="K28" s="332"/>
      <c r="L28" s="379"/>
      <c r="M28" s="343"/>
      <c r="N28" s="2"/>
      <c r="O28" s="2"/>
      <c r="P28" s="2"/>
      <c r="Q28" s="2"/>
      <c r="R28" s="2"/>
      <c r="S28" s="2"/>
      <c r="T28" s="2"/>
      <c r="U28" s="2"/>
      <c r="V28" s="2"/>
      <c r="W28" s="2"/>
      <c r="X28" s="2"/>
      <c r="Y28" s="2"/>
      <c r="Z28" s="2"/>
      <c r="AA28" s="2"/>
      <c r="AB28" s="2"/>
      <c r="AC28" s="2"/>
      <c r="AD28" s="2"/>
      <c r="AE28" s="2"/>
      <c r="AF28" s="2"/>
    </row>
    <row r="29" spans="1:32" ht="14.25" customHeight="1" x14ac:dyDescent="0.3">
      <c r="A29" s="199"/>
      <c r="B29" s="212"/>
      <c r="C29" s="213"/>
      <c r="D29" s="202"/>
      <c r="E29" s="214" t="s">
        <v>399</v>
      </c>
      <c r="F29" s="205"/>
      <c r="G29" s="215">
        <f>SUM(G22:G28)</f>
        <v>80</v>
      </c>
      <c r="H29" s="216"/>
      <c r="I29" s="560"/>
      <c r="J29" s="374"/>
      <c r="K29" s="374"/>
      <c r="L29" s="375"/>
      <c r="M29" s="217"/>
      <c r="N29" s="2"/>
      <c r="O29" s="2"/>
      <c r="P29" s="2"/>
      <c r="Q29" s="2"/>
      <c r="R29" s="2"/>
      <c r="S29" s="2"/>
      <c r="T29" s="2"/>
      <c r="U29" s="2"/>
      <c r="V29" s="2"/>
      <c r="W29" s="2"/>
      <c r="X29" s="2"/>
      <c r="Y29" s="2"/>
      <c r="Z29" s="2"/>
      <c r="AA29" s="2"/>
      <c r="AB29" s="2"/>
      <c r="AC29" s="2"/>
      <c r="AD29" s="2"/>
      <c r="AE29" s="2"/>
      <c r="AF29" s="2"/>
    </row>
    <row r="30" spans="1:32"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30" customHeight="1" x14ac:dyDescent="0.3">
      <c r="A31" s="532" t="s">
        <v>315</v>
      </c>
      <c r="B31" s="533" t="s">
        <v>351</v>
      </c>
      <c r="C31" s="534" t="s">
        <v>391</v>
      </c>
      <c r="D31" s="535" t="s">
        <v>353</v>
      </c>
      <c r="E31" s="284"/>
      <c r="F31" s="284"/>
      <c r="G31" s="284"/>
      <c r="H31" s="382"/>
      <c r="I31" s="209" t="s">
        <v>354</v>
      </c>
      <c r="J31" s="548" t="s">
        <v>355</v>
      </c>
      <c r="K31" s="518" t="s">
        <v>356</v>
      </c>
      <c r="L31" s="519" t="s">
        <v>357</v>
      </c>
      <c r="M31" s="521" t="s">
        <v>358</v>
      </c>
      <c r="N31" s="190"/>
      <c r="O31" s="190"/>
      <c r="P31" s="190"/>
      <c r="Q31" s="190"/>
      <c r="R31" s="190"/>
      <c r="S31" s="190"/>
      <c r="T31" s="190"/>
      <c r="U31" s="190"/>
      <c r="V31" s="190"/>
      <c r="W31" s="190"/>
      <c r="X31" s="190"/>
      <c r="Y31" s="190"/>
      <c r="Z31" s="190"/>
      <c r="AA31" s="190"/>
      <c r="AB31" s="190"/>
      <c r="AC31" s="190"/>
      <c r="AD31" s="190"/>
      <c r="AE31" s="190"/>
      <c r="AF31" s="190"/>
    </row>
    <row r="32" spans="1:32" ht="14.25" customHeight="1" x14ac:dyDescent="0.3">
      <c r="A32" s="324"/>
      <c r="B32" s="392"/>
      <c r="C32" s="392"/>
      <c r="D32" s="191" t="s">
        <v>359</v>
      </c>
      <c r="E32" s="192" t="s">
        <v>360</v>
      </c>
      <c r="F32" s="191" t="s">
        <v>361</v>
      </c>
      <c r="G32" s="191" t="s">
        <v>362</v>
      </c>
      <c r="H32" s="191" t="s">
        <v>392</v>
      </c>
      <c r="I32" s="210" t="s">
        <v>364</v>
      </c>
      <c r="J32" s="392"/>
      <c r="K32" s="333"/>
      <c r="L32" s="554"/>
      <c r="M32" s="551"/>
      <c r="N32" s="190"/>
      <c r="O32" s="190"/>
      <c r="P32" s="190"/>
      <c r="Q32" s="190"/>
      <c r="R32" s="190"/>
      <c r="S32" s="190"/>
      <c r="T32" s="190"/>
      <c r="U32" s="190"/>
      <c r="V32" s="190"/>
      <c r="W32" s="190"/>
      <c r="X32" s="190"/>
      <c r="Y32" s="190"/>
      <c r="Z32" s="190"/>
      <c r="AA32" s="190"/>
      <c r="AB32" s="190"/>
      <c r="AC32" s="190"/>
      <c r="AD32" s="190"/>
      <c r="AE32" s="190"/>
      <c r="AF32" s="190"/>
    </row>
    <row r="33" spans="1:32" ht="20.25" customHeight="1" x14ac:dyDescent="0.3">
      <c r="A33" s="549" t="str">
        <f>DESCRIPCION!A10</f>
        <v>Posibilidad de recibir o solicitar cualquier dadiva o beneficio a nombre propio o de terceros, con el fin de manipular, ocultar, alterar o destruir un documento o expediente</v>
      </c>
      <c r="B33" s="553" t="str">
        <f>DESCRIPCION!D12</f>
        <v>Ausencia de aplicación cultural de los principios y valores establecido en el código y Integridad y Buen Gobierno</v>
      </c>
      <c r="C33" s="545" t="s">
        <v>400</v>
      </c>
      <c r="D33" s="546" t="s">
        <v>366</v>
      </c>
      <c r="E33" s="195" t="s">
        <v>367</v>
      </c>
      <c r="F33" s="196" t="s">
        <v>368</v>
      </c>
      <c r="G33" s="196">
        <v>15</v>
      </c>
      <c r="H33" s="540" t="str">
        <f>IF(AND(G40&gt;0,G40&lt;=85),"Débil",IF(AND(G40&gt;85,G40&lt;=95),"Moderado",IF(G40&gt;96,"Fuerte"," ")))</f>
        <v>Fuerte</v>
      </c>
      <c r="I33" s="527" t="s">
        <v>369</v>
      </c>
      <c r="J33" s="52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22" t="str">
        <f>IF(J33="Fuerte","NO",IF(J33=" "," ","SI"))</f>
        <v>NO</v>
      </c>
      <c r="L33" s="218"/>
      <c r="M33" s="555" t="s">
        <v>401</v>
      </c>
      <c r="N33" s="2"/>
      <c r="O33" s="2"/>
      <c r="P33" s="2"/>
      <c r="Q33" s="2"/>
      <c r="R33" s="2"/>
      <c r="S33" s="2"/>
      <c r="T33" s="2"/>
      <c r="U33" s="2"/>
      <c r="V33" s="2"/>
      <c r="W33" s="2"/>
      <c r="X33" s="2"/>
      <c r="Y33" s="2"/>
      <c r="Z33" s="2"/>
      <c r="AA33" s="2"/>
      <c r="AB33" s="2"/>
      <c r="AC33" s="2"/>
      <c r="AD33" s="2"/>
      <c r="AE33" s="2"/>
      <c r="AF33" s="2"/>
    </row>
    <row r="34" spans="1:32" ht="14.25" customHeight="1" x14ac:dyDescent="0.3">
      <c r="A34" s="323"/>
      <c r="B34" s="379"/>
      <c r="C34" s="379"/>
      <c r="D34" s="379"/>
      <c r="E34" s="21" t="s">
        <v>373</v>
      </c>
      <c r="F34" s="59" t="s">
        <v>374</v>
      </c>
      <c r="G34" s="59">
        <v>15</v>
      </c>
      <c r="H34" s="327"/>
      <c r="I34" s="379"/>
      <c r="J34" s="379"/>
      <c r="K34" s="327"/>
      <c r="L34" s="219"/>
      <c r="M34" s="379"/>
      <c r="N34" s="2"/>
      <c r="O34" s="2"/>
      <c r="P34" s="2"/>
      <c r="Q34" s="2"/>
      <c r="R34" s="2"/>
      <c r="S34" s="2"/>
      <c r="T34" s="2"/>
      <c r="U34" s="2"/>
      <c r="V34" s="2"/>
      <c r="W34" s="2"/>
      <c r="X34" s="2"/>
      <c r="Y34" s="2"/>
      <c r="Z34" s="2"/>
      <c r="AA34" s="2"/>
      <c r="AB34" s="2"/>
      <c r="AC34" s="2"/>
      <c r="AD34" s="2"/>
      <c r="AE34" s="2"/>
      <c r="AF34" s="2"/>
    </row>
    <row r="35" spans="1:32" ht="14.25" customHeight="1" x14ac:dyDescent="0.3">
      <c r="A35" s="323"/>
      <c r="B35" s="379"/>
      <c r="C35" s="379"/>
      <c r="D35" s="197" t="s">
        <v>375</v>
      </c>
      <c r="E35" s="21" t="s">
        <v>376</v>
      </c>
      <c r="F35" s="59" t="s">
        <v>377</v>
      </c>
      <c r="G35" s="59">
        <f>IF(F35="Oportuna",15,0)</f>
        <v>15</v>
      </c>
      <c r="H35" s="327"/>
      <c r="I35" s="379"/>
      <c r="J35" s="379"/>
      <c r="K35" s="327"/>
      <c r="L35" s="219"/>
      <c r="M35" s="379"/>
      <c r="N35" s="2"/>
      <c r="O35" s="2"/>
      <c r="P35" s="2"/>
      <c r="Q35" s="2"/>
      <c r="R35" s="2"/>
      <c r="S35" s="2"/>
      <c r="T35" s="2"/>
      <c r="U35" s="2"/>
      <c r="V35" s="2"/>
      <c r="W35" s="2"/>
      <c r="X35" s="2"/>
      <c r="Y35" s="2"/>
      <c r="Z35" s="2"/>
      <c r="AA35" s="2"/>
      <c r="AB35" s="2"/>
      <c r="AC35" s="2"/>
      <c r="AD35" s="2"/>
      <c r="AE35" s="2"/>
      <c r="AF35" s="2"/>
    </row>
    <row r="36" spans="1:32" ht="14.25" customHeight="1" x14ac:dyDescent="0.3">
      <c r="A36" s="323"/>
      <c r="B36" s="379"/>
      <c r="C36" s="379"/>
      <c r="D36" s="197" t="s">
        <v>378</v>
      </c>
      <c r="E36" s="21" t="s">
        <v>379</v>
      </c>
      <c r="F36" s="63" t="s">
        <v>380</v>
      </c>
      <c r="G36" s="59">
        <f>IF(F36="Prevenir",15,IF(F36="Detectar",10,0))</f>
        <v>15</v>
      </c>
      <c r="H36" s="327"/>
      <c r="I36" s="379"/>
      <c r="J36" s="379"/>
      <c r="K36" s="327"/>
      <c r="L36" s="219"/>
      <c r="M36" s="379"/>
      <c r="N36" s="2"/>
      <c r="O36" s="2"/>
      <c r="P36" s="2"/>
      <c r="Q36" s="2"/>
      <c r="R36" s="2"/>
      <c r="S36" s="2"/>
      <c r="T36" s="2"/>
      <c r="U36" s="2"/>
      <c r="V36" s="2"/>
      <c r="W36" s="2"/>
      <c r="X36" s="2"/>
      <c r="Y36" s="2"/>
      <c r="Z36" s="2"/>
      <c r="AA36" s="2"/>
      <c r="AB36" s="2"/>
      <c r="AC36" s="2"/>
      <c r="AD36" s="2"/>
      <c r="AE36" s="2"/>
      <c r="AF36" s="2"/>
    </row>
    <row r="37" spans="1:32" ht="14.25" customHeight="1" x14ac:dyDescent="0.3">
      <c r="A37" s="323"/>
      <c r="B37" s="379"/>
      <c r="C37" s="379"/>
      <c r="D37" s="197" t="s">
        <v>396</v>
      </c>
      <c r="E37" s="21" t="s">
        <v>382</v>
      </c>
      <c r="F37" s="59" t="s">
        <v>383</v>
      </c>
      <c r="G37" s="59">
        <v>15</v>
      </c>
      <c r="H37" s="327"/>
      <c r="I37" s="379"/>
      <c r="J37" s="379"/>
      <c r="K37" s="327"/>
      <c r="L37" s="219"/>
      <c r="M37" s="379"/>
      <c r="N37" s="2"/>
      <c r="O37" s="2"/>
      <c r="P37" s="2"/>
      <c r="Q37" s="2"/>
      <c r="R37" s="2"/>
      <c r="S37" s="2"/>
      <c r="T37" s="2"/>
      <c r="U37" s="2"/>
      <c r="V37" s="2"/>
      <c r="W37" s="2"/>
      <c r="X37" s="2"/>
      <c r="Y37" s="2"/>
      <c r="Z37" s="2"/>
      <c r="AA37" s="2"/>
      <c r="AB37" s="2"/>
      <c r="AC37" s="2"/>
      <c r="AD37" s="2"/>
      <c r="AE37" s="2"/>
      <c r="AF37" s="2"/>
    </row>
    <row r="38" spans="1:32" ht="14.25" customHeight="1" x14ac:dyDescent="0.3">
      <c r="A38" s="323"/>
      <c r="B38" s="379"/>
      <c r="C38" s="379"/>
      <c r="D38" s="197" t="s">
        <v>397</v>
      </c>
      <c r="E38" s="21" t="s">
        <v>385</v>
      </c>
      <c r="F38" s="63" t="s">
        <v>402</v>
      </c>
      <c r="G38" s="59">
        <f>IF(F38="Se investigan y se resuelven oportunamente",15,0)</f>
        <v>15</v>
      </c>
      <c r="H38" s="327"/>
      <c r="I38" s="379"/>
      <c r="J38" s="379"/>
      <c r="K38" s="327"/>
      <c r="L38" s="219"/>
      <c r="M38" s="379"/>
      <c r="N38" s="2"/>
      <c r="O38" s="2"/>
      <c r="P38" s="2"/>
      <c r="Q38" s="2"/>
      <c r="R38" s="2"/>
      <c r="S38" s="2"/>
      <c r="T38" s="2"/>
      <c r="U38" s="2"/>
      <c r="V38" s="2"/>
      <c r="W38" s="2"/>
      <c r="X38" s="2"/>
      <c r="Y38" s="2"/>
      <c r="Z38" s="2"/>
      <c r="AA38" s="2"/>
      <c r="AB38" s="2"/>
      <c r="AC38" s="2"/>
      <c r="AD38" s="2"/>
      <c r="AE38" s="2"/>
      <c r="AF38" s="2"/>
    </row>
    <row r="39" spans="1:32" ht="53.25" customHeight="1" x14ac:dyDescent="0.3">
      <c r="A39" s="341"/>
      <c r="B39" s="343"/>
      <c r="C39" s="343"/>
      <c r="D39" s="198" t="s">
        <v>387</v>
      </c>
      <c r="E39" s="21" t="s">
        <v>388</v>
      </c>
      <c r="F39" s="59" t="s">
        <v>389</v>
      </c>
      <c r="G39" s="59">
        <v>10</v>
      </c>
      <c r="H39" s="356"/>
      <c r="I39" s="343"/>
      <c r="J39" s="343"/>
      <c r="K39" s="356"/>
      <c r="L39" s="220"/>
      <c r="M39" s="343"/>
      <c r="N39" s="2"/>
      <c r="O39" s="2"/>
      <c r="P39" s="2"/>
      <c r="Q39" s="2"/>
      <c r="R39" s="2"/>
      <c r="S39" s="2"/>
      <c r="T39" s="2"/>
      <c r="U39" s="2"/>
      <c r="V39" s="2"/>
      <c r="W39" s="2"/>
      <c r="X39" s="2"/>
      <c r="Y39" s="2"/>
      <c r="Z39" s="2"/>
      <c r="AA39" s="2"/>
      <c r="AB39" s="2"/>
      <c r="AC39" s="2"/>
      <c r="AD39" s="2"/>
      <c r="AE39" s="2"/>
      <c r="AF39" s="2"/>
    </row>
    <row r="40" spans="1:32" ht="14.25" customHeight="1" x14ac:dyDescent="0.3">
      <c r="A40" s="221"/>
      <c r="B40" s="222"/>
      <c r="C40" s="201"/>
      <c r="D40" s="202"/>
      <c r="E40" s="214" t="s">
        <v>403</v>
      </c>
      <c r="F40" s="205"/>
      <c r="G40" s="205">
        <f>SUM(G33:G39)</f>
        <v>100</v>
      </c>
      <c r="H40" s="223"/>
      <c r="I40" s="224"/>
      <c r="J40" s="224"/>
      <c r="K40" s="217"/>
      <c r="L40" s="217"/>
      <c r="M40" s="217"/>
      <c r="N40" s="2"/>
      <c r="O40" s="2"/>
      <c r="P40" s="2"/>
      <c r="Q40" s="2"/>
      <c r="R40" s="2"/>
      <c r="S40" s="2"/>
      <c r="T40" s="2"/>
      <c r="U40" s="2"/>
      <c r="V40" s="2"/>
      <c r="W40" s="2"/>
      <c r="X40" s="2"/>
      <c r="Y40" s="2"/>
      <c r="Z40" s="2"/>
      <c r="AA40" s="2"/>
      <c r="AB40" s="2"/>
      <c r="AC40" s="2"/>
      <c r="AD40" s="2"/>
      <c r="AE40" s="2"/>
      <c r="AF40" s="2"/>
    </row>
    <row r="41" spans="1:32" ht="14.25" customHeight="1" x14ac:dyDescent="0.3">
      <c r="A41" s="208"/>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30" customHeight="1" x14ac:dyDescent="0.3">
      <c r="A42" s="532" t="s">
        <v>315</v>
      </c>
      <c r="B42" s="533" t="s">
        <v>351</v>
      </c>
      <c r="C42" s="534" t="s">
        <v>391</v>
      </c>
      <c r="D42" s="535" t="s">
        <v>353</v>
      </c>
      <c r="E42" s="284"/>
      <c r="F42" s="284"/>
      <c r="G42" s="284"/>
      <c r="H42" s="382"/>
      <c r="I42" s="209" t="s">
        <v>354</v>
      </c>
      <c r="J42" s="548" t="s">
        <v>355</v>
      </c>
      <c r="K42" s="518" t="s">
        <v>356</v>
      </c>
      <c r="L42" s="519" t="s">
        <v>357</v>
      </c>
      <c r="M42" s="521" t="s">
        <v>358</v>
      </c>
      <c r="N42" s="190"/>
      <c r="O42" s="190"/>
      <c r="P42" s="190"/>
      <c r="Q42" s="190"/>
      <c r="R42" s="190"/>
      <c r="S42" s="190"/>
      <c r="T42" s="190"/>
      <c r="U42" s="190"/>
      <c r="V42" s="190"/>
      <c r="W42" s="190"/>
      <c r="X42" s="190"/>
      <c r="Y42" s="190"/>
      <c r="Z42" s="190"/>
      <c r="AA42" s="190"/>
      <c r="AB42" s="190"/>
      <c r="AC42" s="190"/>
      <c r="AD42" s="190"/>
      <c r="AE42" s="190"/>
      <c r="AF42" s="190"/>
    </row>
    <row r="43" spans="1:32" ht="14.25" customHeight="1" x14ac:dyDescent="0.3">
      <c r="A43" s="324"/>
      <c r="B43" s="392"/>
      <c r="C43" s="392"/>
      <c r="D43" s="191" t="s">
        <v>359</v>
      </c>
      <c r="E43" s="192" t="s">
        <v>360</v>
      </c>
      <c r="F43" s="191" t="s">
        <v>361</v>
      </c>
      <c r="G43" s="191" t="s">
        <v>362</v>
      </c>
      <c r="H43" s="191" t="s">
        <v>392</v>
      </c>
      <c r="I43" s="210" t="s">
        <v>364</v>
      </c>
      <c r="J43" s="392"/>
      <c r="K43" s="333"/>
      <c r="L43" s="520"/>
      <c r="M43" s="551"/>
      <c r="N43" s="190"/>
      <c r="O43" s="190"/>
      <c r="P43" s="190"/>
      <c r="Q43" s="190"/>
      <c r="R43" s="190"/>
      <c r="S43" s="190"/>
      <c r="T43" s="190"/>
      <c r="U43" s="190"/>
      <c r="V43" s="190"/>
      <c r="W43" s="190"/>
      <c r="X43" s="190"/>
      <c r="Y43" s="190"/>
      <c r="Z43" s="190"/>
      <c r="AA43" s="190"/>
      <c r="AB43" s="190"/>
      <c r="AC43" s="190"/>
      <c r="AD43" s="190"/>
      <c r="AE43" s="190"/>
      <c r="AF43" s="190"/>
    </row>
    <row r="44" spans="1:32" ht="30" customHeight="1" x14ac:dyDescent="0.3">
      <c r="A44" s="549" t="str">
        <f>DESCRIPCION!A10</f>
        <v>Posibilidad de recibir o solicitar cualquier dadiva o beneficio a nombre propio o de terceros, con el fin de manipular, ocultar, alterar o destruir un documento o expediente</v>
      </c>
      <c r="B44" s="426" t="str">
        <f>DESCRIPCION!D13</f>
        <v>Deficiente seguimiento a la implementación del proceso de gestión documental en las unidades administrativas</v>
      </c>
      <c r="C44" s="550" t="s">
        <v>404</v>
      </c>
      <c r="D44" s="546" t="s">
        <v>366</v>
      </c>
      <c r="E44" s="195" t="s">
        <v>367</v>
      </c>
      <c r="F44" s="196" t="s">
        <v>368</v>
      </c>
      <c r="G44" s="196">
        <f>IF(F44="Asignado",15,0)</f>
        <v>15</v>
      </c>
      <c r="H44" s="540" t="str">
        <f>IF(AND(G51&gt;0,G51&lt;=85),"Débil",IF(AND(G51&gt;85,G51&lt;=95),"Moderado",IF(G51&gt;96,"Fuerte"," ")))</f>
        <v>Fuerte</v>
      </c>
      <c r="I44" s="527" t="s">
        <v>369</v>
      </c>
      <c r="J44" s="52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52" t="str">
        <f>IF(J44="Fuerte","NO",IF(J33=" "," ","SI"))</f>
        <v>NO</v>
      </c>
      <c r="L44" s="393"/>
      <c r="M44" s="352" t="s">
        <v>405</v>
      </c>
      <c r="N44" s="2"/>
      <c r="O44" s="2"/>
      <c r="P44" s="2"/>
      <c r="Q44" s="2"/>
      <c r="R44" s="2"/>
      <c r="S44" s="2"/>
      <c r="T44" s="2"/>
      <c r="U44" s="2"/>
      <c r="V44" s="2"/>
      <c r="W44" s="2"/>
      <c r="X44" s="2"/>
      <c r="Y44" s="2"/>
      <c r="Z44" s="2"/>
      <c r="AA44" s="2"/>
      <c r="AB44" s="2"/>
      <c r="AC44" s="2"/>
      <c r="AD44" s="2"/>
      <c r="AE44" s="2"/>
      <c r="AF44" s="2"/>
    </row>
    <row r="45" spans="1:32" ht="20.25" customHeight="1" x14ac:dyDescent="0.3">
      <c r="A45" s="323"/>
      <c r="B45" s="332"/>
      <c r="C45" s="323"/>
      <c r="D45" s="379"/>
      <c r="E45" s="21" t="s">
        <v>373</v>
      </c>
      <c r="F45" s="59" t="s">
        <v>374</v>
      </c>
      <c r="G45" s="59">
        <f>IF(F45="Adecuado",15,0)</f>
        <v>15</v>
      </c>
      <c r="H45" s="327"/>
      <c r="I45" s="379"/>
      <c r="J45" s="379"/>
      <c r="K45" s="332"/>
      <c r="L45" s="425"/>
      <c r="M45" s="379"/>
      <c r="N45" s="2"/>
      <c r="O45" s="2"/>
      <c r="P45" s="2"/>
      <c r="Q45" s="2"/>
      <c r="R45" s="2"/>
      <c r="S45" s="2"/>
      <c r="T45" s="2"/>
      <c r="U45" s="2"/>
      <c r="V45" s="2"/>
      <c r="W45" s="2"/>
      <c r="X45" s="2"/>
      <c r="Y45" s="2"/>
      <c r="Z45" s="2"/>
      <c r="AA45" s="2"/>
      <c r="AB45" s="2"/>
      <c r="AC45" s="2"/>
      <c r="AD45" s="2"/>
      <c r="AE45" s="2"/>
      <c r="AF45" s="2"/>
    </row>
    <row r="46" spans="1:32" ht="24" customHeight="1" x14ac:dyDescent="0.3">
      <c r="A46" s="323"/>
      <c r="B46" s="332"/>
      <c r="C46" s="323"/>
      <c r="D46" s="197" t="s">
        <v>375</v>
      </c>
      <c r="E46" s="21" t="s">
        <v>376</v>
      </c>
      <c r="F46" s="59" t="s">
        <v>377</v>
      </c>
      <c r="G46" s="59">
        <f>IF(F46="Oportuna",15,0)</f>
        <v>15</v>
      </c>
      <c r="H46" s="327"/>
      <c r="I46" s="379"/>
      <c r="J46" s="379"/>
      <c r="K46" s="332"/>
      <c r="L46" s="425"/>
      <c r="M46" s="379"/>
      <c r="N46" s="2"/>
      <c r="O46" s="2"/>
      <c r="P46" s="2"/>
      <c r="Q46" s="2"/>
      <c r="R46" s="2"/>
      <c r="S46" s="2"/>
      <c r="T46" s="2"/>
      <c r="U46" s="2"/>
      <c r="V46" s="2"/>
      <c r="W46" s="2"/>
      <c r="X46" s="2"/>
      <c r="Y46" s="2"/>
      <c r="Z46" s="2"/>
      <c r="AA46" s="2"/>
      <c r="AB46" s="2"/>
      <c r="AC46" s="2"/>
      <c r="AD46" s="2"/>
      <c r="AE46" s="2"/>
      <c r="AF46" s="2"/>
    </row>
    <row r="47" spans="1:32" ht="21.75" customHeight="1" x14ac:dyDescent="0.3">
      <c r="A47" s="323"/>
      <c r="B47" s="332"/>
      <c r="C47" s="323"/>
      <c r="D47" s="197" t="s">
        <v>378</v>
      </c>
      <c r="E47" s="21" t="s">
        <v>379</v>
      </c>
      <c r="F47" s="63" t="s">
        <v>380</v>
      </c>
      <c r="G47" s="59">
        <f>IF(F47="Prevenir",15,IF(F47="Detectar",10,0))</f>
        <v>15</v>
      </c>
      <c r="H47" s="327"/>
      <c r="I47" s="379"/>
      <c r="J47" s="379"/>
      <c r="K47" s="332"/>
      <c r="L47" s="425"/>
      <c r="M47" s="379"/>
      <c r="N47" s="2"/>
      <c r="O47" s="2"/>
      <c r="P47" s="2"/>
      <c r="Q47" s="2"/>
      <c r="R47" s="2"/>
      <c r="S47" s="2"/>
      <c r="T47" s="2"/>
      <c r="U47" s="2"/>
      <c r="V47" s="2"/>
      <c r="W47" s="2"/>
      <c r="X47" s="2"/>
      <c r="Y47" s="2"/>
      <c r="Z47" s="2"/>
      <c r="AA47" s="2"/>
      <c r="AB47" s="2"/>
      <c r="AC47" s="2"/>
      <c r="AD47" s="2"/>
      <c r="AE47" s="2"/>
      <c r="AF47" s="2"/>
    </row>
    <row r="48" spans="1:32" ht="33" customHeight="1" x14ac:dyDescent="0.3">
      <c r="A48" s="323"/>
      <c r="B48" s="332"/>
      <c r="C48" s="323"/>
      <c r="D48" s="197" t="s">
        <v>396</v>
      </c>
      <c r="E48" s="21" t="s">
        <v>382</v>
      </c>
      <c r="F48" s="59" t="s">
        <v>383</v>
      </c>
      <c r="G48" s="59">
        <f>IF(F48="Confiable",15,0)</f>
        <v>15</v>
      </c>
      <c r="H48" s="327"/>
      <c r="I48" s="379"/>
      <c r="J48" s="379"/>
      <c r="K48" s="332"/>
      <c r="L48" s="425"/>
      <c r="M48" s="379"/>
      <c r="N48" s="2"/>
      <c r="O48" s="2"/>
      <c r="P48" s="2"/>
      <c r="Q48" s="2"/>
      <c r="R48" s="2"/>
      <c r="S48" s="2"/>
      <c r="T48" s="2"/>
      <c r="U48" s="2"/>
      <c r="V48" s="2"/>
      <c r="W48" s="2"/>
      <c r="X48" s="2"/>
      <c r="Y48" s="2"/>
      <c r="Z48" s="2"/>
      <c r="AA48" s="2"/>
      <c r="AB48" s="2"/>
      <c r="AC48" s="2"/>
      <c r="AD48" s="2"/>
      <c r="AE48" s="2"/>
      <c r="AF48" s="2"/>
    </row>
    <row r="49" spans="1:32" ht="25.5" customHeight="1" x14ac:dyDescent="0.3">
      <c r="A49" s="323"/>
      <c r="B49" s="332"/>
      <c r="C49" s="323"/>
      <c r="D49" s="197" t="s">
        <v>397</v>
      </c>
      <c r="E49" s="21" t="s">
        <v>385</v>
      </c>
      <c r="F49" s="63" t="s">
        <v>402</v>
      </c>
      <c r="G49" s="59">
        <f>IF(F49="Se investigan y se resuelven oportunamente",15,0)</f>
        <v>15</v>
      </c>
      <c r="H49" s="327"/>
      <c r="I49" s="379"/>
      <c r="J49" s="379"/>
      <c r="K49" s="332"/>
      <c r="L49" s="425"/>
      <c r="M49" s="379"/>
      <c r="N49" s="2"/>
      <c r="O49" s="2"/>
      <c r="P49" s="2"/>
      <c r="Q49" s="2"/>
      <c r="R49" s="2"/>
      <c r="S49" s="2"/>
      <c r="T49" s="2"/>
      <c r="U49" s="2"/>
      <c r="V49" s="2"/>
      <c r="W49" s="2"/>
      <c r="X49" s="2"/>
      <c r="Y49" s="2"/>
      <c r="Z49" s="2"/>
      <c r="AA49" s="2"/>
      <c r="AB49" s="2"/>
      <c r="AC49" s="2"/>
      <c r="AD49" s="2"/>
      <c r="AE49" s="2"/>
      <c r="AF49" s="2"/>
    </row>
    <row r="50" spans="1:32" ht="60" customHeight="1" x14ac:dyDescent="0.3">
      <c r="A50" s="341"/>
      <c r="B50" s="332"/>
      <c r="C50" s="341"/>
      <c r="D50" s="198" t="s">
        <v>387</v>
      </c>
      <c r="E50" s="21" t="s">
        <v>388</v>
      </c>
      <c r="F50" s="59" t="s">
        <v>389</v>
      </c>
      <c r="G50" s="59">
        <f>IF(F50="Completa",10,IF(F50="Incompleta",5,0))</f>
        <v>10</v>
      </c>
      <c r="H50" s="356"/>
      <c r="I50" s="343"/>
      <c r="J50" s="343"/>
      <c r="K50" s="359"/>
      <c r="L50" s="425"/>
      <c r="M50" s="343"/>
      <c r="N50" s="2"/>
      <c r="O50" s="2"/>
      <c r="P50" s="2"/>
      <c r="Q50" s="2"/>
      <c r="R50" s="2"/>
      <c r="S50" s="2"/>
      <c r="T50" s="2"/>
      <c r="U50" s="2"/>
      <c r="V50" s="2"/>
      <c r="W50" s="2"/>
      <c r="X50" s="2"/>
      <c r="Y50" s="2"/>
      <c r="Z50" s="2"/>
      <c r="AA50" s="2"/>
      <c r="AB50" s="2"/>
      <c r="AC50" s="2"/>
      <c r="AD50" s="2"/>
      <c r="AE50" s="2"/>
      <c r="AF50" s="2"/>
    </row>
    <row r="51" spans="1:32" ht="14.25" customHeight="1" x14ac:dyDescent="0.3">
      <c r="A51" s="221"/>
      <c r="B51" s="225"/>
      <c r="C51" s="213"/>
      <c r="D51" s="202"/>
      <c r="E51" s="214" t="s">
        <v>406</v>
      </c>
      <c r="F51" s="205"/>
      <c r="G51" s="205">
        <f>SUM(G44:G50)</f>
        <v>100</v>
      </c>
      <c r="H51" s="223"/>
      <c r="I51" s="224"/>
      <c r="J51" s="224"/>
      <c r="K51" s="217"/>
      <c r="L51" s="217"/>
      <c r="M51" s="217"/>
      <c r="N51" s="2"/>
      <c r="O51" s="2"/>
      <c r="P51" s="2"/>
      <c r="Q51" s="2"/>
      <c r="R51" s="2"/>
      <c r="S51" s="2"/>
      <c r="T51" s="2"/>
      <c r="U51" s="2"/>
      <c r="V51" s="2"/>
      <c r="W51" s="2"/>
      <c r="X51" s="2"/>
      <c r="Y51" s="2"/>
      <c r="Z51" s="2"/>
      <c r="AA51" s="2"/>
      <c r="AB51" s="2"/>
      <c r="AC51" s="2"/>
      <c r="AD51" s="2"/>
      <c r="AE51" s="2"/>
      <c r="AF51" s="2"/>
    </row>
    <row r="52" spans="1:32"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4.25" customHeight="1" x14ac:dyDescent="0.3">
      <c r="A53" s="208"/>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5.75" customHeight="1" x14ac:dyDescent="0.3"/>
    <row r="253" spans="1:32" ht="15.75" customHeight="1" x14ac:dyDescent="0.3"/>
    <row r="254" spans="1:32" ht="15.75" customHeight="1" x14ac:dyDescent="0.3"/>
    <row r="255" spans="1:32" ht="15.75" customHeight="1" x14ac:dyDescent="0.3"/>
    <row r="256" spans="1:3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86">
    <mergeCell ref="J22:J28"/>
    <mergeCell ref="K22:K28"/>
    <mergeCell ref="L22:L28"/>
    <mergeCell ref="M22:M28"/>
    <mergeCell ref="I29:L29"/>
    <mergeCell ref="A20:A21"/>
    <mergeCell ref="A22:A28"/>
    <mergeCell ref="B22:B28"/>
    <mergeCell ref="C22:C28"/>
    <mergeCell ref="D22:D23"/>
    <mergeCell ref="H22:H28"/>
    <mergeCell ref="I22:I28"/>
    <mergeCell ref="B31:B32"/>
    <mergeCell ref="C31:C32"/>
    <mergeCell ref="D31:H31"/>
    <mergeCell ref="J31:J32"/>
    <mergeCell ref="K31:K32"/>
    <mergeCell ref="L31:L32"/>
    <mergeCell ref="M31:M32"/>
    <mergeCell ref="J33:J39"/>
    <mergeCell ref="K33:K39"/>
    <mergeCell ref="M33:M39"/>
    <mergeCell ref="A31:A32"/>
    <mergeCell ref="A33:A39"/>
    <mergeCell ref="B33:B39"/>
    <mergeCell ref="C33:C39"/>
    <mergeCell ref="D33:D34"/>
    <mergeCell ref="H33:H39"/>
    <mergeCell ref="I33:I39"/>
    <mergeCell ref="B42:B43"/>
    <mergeCell ref="C42:C43"/>
    <mergeCell ref="D42:H42"/>
    <mergeCell ref="J42:J43"/>
    <mergeCell ref="K42:K43"/>
    <mergeCell ref="L42:L43"/>
    <mergeCell ref="M42:M43"/>
    <mergeCell ref="J44:J50"/>
    <mergeCell ref="K44:K50"/>
    <mergeCell ref="L44:L50"/>
    <mergeCell ref="M44:M50"/>
    <mergeCell ref="A42:A43"/>
    <mergeCell ref="A44:A50"/>
    <mergeCell ref="B44:B50"/>
    <mergeCell ref="C44:C50"/>
    <mergeCell ref="D44:D45"/>
    <mergeCell ref="H44:H50"/>
    <mergeCell ref="I44:I50"/>
    <mergeCell ref="B3:H4"/>
    <mergeCell ref="B5:G5"/>
    <mergeCell ref="A1:A4"/>
    <mergeCell ref="B1:H2"/>
    <mergeCell ref="I1:J1"/>
    <mergeCell ref="A11:A17"/>
    <mergeCell ref="B11:B17"/>
    <mergeCell ref="C11:C17"/>
    <mergeCell ref="D11:D12"/>
    <mergeCell ref="H11:H17"/>
    <mergeCell ref="B20:B21"/>
    <mergeCell ref="C20:C21"/>
    <mergeCell ref="D20:H20"/>
    <mergeCell ref="J20:J21"/>
    <mergeCell ref="K1:K4"/>
    <mergeCell ref="I2:J2"/>
    <mergeCell ref="I3:J3"/>
    <mergeCell ref="I4:J4"/>
    <mergeCell ref="K9:K10"/>
    <mergeCell ref="A6:K6"/>
    <mergeCell ref="A7:K7"/>
    <mergeCell ref="A9:A10"/>
    <mergeCell ref="B9:B10"/>
    <mergeCell ref="C9:C10"/>
    <mergeCell ref="D9:H9"/>
    <mergeCell ref="J9:J10"/>
    <mergeCell ref="N11:O17"/>
    <mergeCell ref="I18:L18"/>
    <mergeCell ref="I11:I17"/>
    <mergeCell ref="J11:J17"/>
    <mergeCell ref="L9:L10"/>
    <mergeCell ref="M9:M10"/>
    <mergeCell ref="N9:O10"/>
    <mergeCell ref="K20:K21"/>
    <mergeCell ref="L20:L21"/>
    <mergeCell ref="M20:M21"/>
    <mergeCell ref="K11:K17"/>
    <mergeCell ref="L11:L17"/>
    <mergeCell ref="M11:M1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0F00-000000000000}">
          <x14:formula1>
            <xm:f>NOOO!$A$160:$A$162</xm:f>
          </x14:formula1>
          <xm:sqref>F13 F24 F35 F46</xm:sqref>
        </x14:dataValidation>
        <x14:dataValidation type="list" allowBlank="1" showErrorMessage="1" xr:uid="{00000000-0002-0000-0F00-000001000000}">
          <x14:formula1>
            <xm:f>NOOO!$A$165:$A$168</xm:f>
          </x14:formula1>
          <xm:sqref>F14 F25 F36 F47</xm:sqref>
        </x14:dataValidation>
        <x14:dataValidation type="list" allowBlank="1" showErrorMessage="1" xr:uid="{00000000-0002-0000-0F00-000002000000}">
          <x14:formula1>
            <xm:f>NOOO!$A$155:$A$157</xm:f>
          </x14:formula1>
          <xm:sqref>F12 F23 F34 F45</xm:sqref>
        </x14:dataValidation>
        <x14:dataValidation type="list" allowBlank="1" showErrorMessage="1" xr:uid="{00000000-0002-0000-0F00-000003000000}">
          <x14:formula1>
            <xm:f>NOOO!$A$187:$A$190</xm:f>
          </x14:formula1>
          <xm:sqref>I11 I22 I33 I44</xm:sqref>
        </x14:dataValidation>
        <x14:dataValidation type="list" allowBlank="1" showErrorMessage="1" xr:uid="{00000000-0002-0000-0F00-000004000000}">
          <x14:formula1>
            <xm:f>NOOO!$A$152:$A$154</xm:f>
          </x14:formula1>
          <xm:sqref>F11 F22 F33 F44</xm:sqref>
        </x14:dataValidation>
        <x14:dataValidation type="list" allowBlank="1" showErrorMessage="1" xr:uid="{00000000-0002-0000-0F00-000005000000}">
          <x14:formula1>
            <xm:f>NOOO!$A$171:$A$173</xm:f>
          </x14:formula1>
          <xm:sqref>F15 F26 F37 F48</xm:sqref>
        </x14:dataValidation>
        <x14:dataValidation type="list" allowBlank="1" showErrorMessage="1" xr:uid="{00000000-0002-0000-0F00-000006000000}">
          <x14:formula1>
            <xm:f>NOOO!$A$176:$A$178</xm:f>
          </x14:formula1>
          <xm:sqref>F16 F27 F38 F49</xm:sqref>
        </x14:dataValidation>
        <x14:dataValidation type="list" allowBlank="1" showErrorMessage="1" xr:uid="{00000000-0002-0000-0F00-000007000000}">
          <x14:formula1>
            <xm:f>NOOO!$A$181:$A$184</xm:f>
          </x14:formula1>
          <xm:sqref>F17 F28 F39 F50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AC1000"/>
  <sheetViews>
    <sheetView workbookViewId="0"/>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6640625" customWidth="1"/>
    <col min="7" max="7" width="13.6640625" customWidth="1"/>
    <col min="8" max="8" width="22" customWidth="1"/>
    <col min="9" max="9" width="43.33203125" customWidth="1"/>
    <col min="10" max="10" width="36.44140625" customWidth="1"/>
    <col min="11" max="12" width="44.6640625" customWidth="1"/>
    <col min="13" max="13" width="51.33203125" customWidth="1"/>
    <col min="14" max="15" width="57.33203125" customWidth="1"/>
    <col min="16" max="29" width="11.44140625" customWidth="1"/>
  </cols>
  <sheetData>
    <row r="1" spans="1:29" ht="15.75" customHeight="1" x14ac:dyDescent="0.3">
      <c r="A1" s="542"/>
      <c r="B1" s="571" t="str">
        <f>CONTEXTO!B1</f>
        <v>PROCESO:  GESTION DOCUMENTAL</v>
      </c>
      <c r="C1" s="312"/>
      <c r="D1" s="326"/>
      <c r="E1" s="334" t="s">
        <v>207</v>
      </c>
      <c r="F1" s="284"/>
      <c r="G1" s="382"/>
      <c r="H1" s="426"/>
      <c r="I1" s="226"/>
      <c r="J1" s="226"/>
      <c r="K1" s="226"/>
      <c r="L1" s="226"/>
      <c r="M1" s="2"/>
      <c r="N1" s="226"/>
      <c r="O1" s="226"/>
      <c r="P1" s="2"/>
      <c r="Q1" s="2"/>
      <c r="R1" s="2"/>
      <c r="S1" s="2"/>
      <c r="T1" s="2"/>
      <c r="U1" s="2"/>
      <c r="V1" s="2"/>
      <c r="W1" s="2"/>
      <c r="X1" s="2"/>
      <c r="Y1" s="2"/>
      <c r="Z1" s="2"/>
      <c r="AA1" s="2"/>
      <c r="AB1" s="2"/>
      <c r="AC1" s="2"/>
    </row>
    <row r="2" spans="1:29" ht="15.75" customHeight="1" x14ac:dyDescent="0.3">
      <c r="A2" s="323"/>
      <c r="B2" s="327"/>
      <c r="C2" s="316"/>
      <c r="D2" s="328"/>
      <c r="E2" s="367" t="s">
        <v>2</v>
      </c>
      <c r="F2" s="345"/>
      <c r="G2" s="371"/>
      <c r="H2" s="332"/>
      <c r="I2" s="226"/>
      <c r="J2" s="226"/>
      <c r="K2" s="226"/>
      <c r="L2" s="226"/>
      <c r="M2" s="2"/>
      <c r="N2" s="226"/>
      <c r="O2" s="226"/>
      <c r="P2" s="2"/>
      <c r="Q2" s="2"/>
      <c r="R2" s="2"/>
      <c r="S2" s="2"/>
      <c r="T2" s="2"/>
      <c r="U2" s="2"/>
      <c r="V2" s="2"/>
      <c r="W2" s="2"/>
      <c r="X2" s="2"/>
      <c r="Y2" s="2"/>
      <c r="Z2" s="2"/>
      <c r="AA2" s="2"/>
      <c r="AB2" s="2"/>
      <c r="AC2" s="2"/>
    </row>
    <row r="3" spans="1:29" ht="36" customHeight="1" x14ac:dyDescent="0.3">
      <c r="A3" s="323"/>
      <c r="B3" s="572" t="s">
        <v>407</v>
      </c>
      <c r="C3" s="316"/>
      <c r="D3" s="328"/>
      <c r="E3" s="367" t="s">
        <v>3</v>
      </c>
      <c r="F3" s="345"/>
      <c r="G3" s="371"/>
      <c r="H3" s="332"/>
      <c r="I3" s="226"/>
      <c r="J3" s="226"/>
      <c r="K3" s="226"/>
      <c r="L3" s="226"/>
      <c r="M3" s="2"/>
      <c r="N3" s="226"/>
      <c r="O3" s="226"/>
      <c r="P3" s="2"/>
      <c r="Q3" s="2"/>
      <c r="R3" s="2"/>
      <c r="S3" s="2"/>
      <c r="T3" s="2"/>
      <c r="U3" s="2"/>
      <c r="V3" s="2"/>
      <c r="W3" s="2"/>
      <c r="X3" s="2"/>
      <c r="Y3" s="2"/>
      <c r="Z3" s="2"/>
      <c r="AA3" s="2"/>
      <c r="AB3" s="2"/>
      <c r="AC3" s="2"/>
    </row>
    <row r="4" spans="1:29" ht="15.75" customHeight="1" x14ac:dyDescent="0.3">
      <c r="A4" s="324"/>
      <c r="B4" s="329"/>
      <c r="C4" s="295"/>
      <c r="D4" s="330"/>
      <c r="E4" s="335" t="s">
        <v>408</v>
      </c>
      <c r="F4" s="287"/>
      <c r="G4" s="364"/>
      <c r="H4" s="333"/>
      <c r="I4" s="226"/>
      <c r="J4" s="226"/>
      <c r="K4" s="226"/>
      <c r="L4" s="226"/>
      <c r="M4" s="2"/>
      <c r="N4" s="226"/>
      <c r="O4" s="226"/>
      <c r="P4" s="2"/>
      <c r="Q4" s="2"/>
      <c r="R4" s="2"/>
      <c r="S4" s="2"/>
      <c r="T4" s="2"/>
      <c r="U4" s="2"/>
      <c r="V4" s="2"/>
      <c r="W4" s="2"/>
      <c r="X4" s="2"/>
      <c r="Y4" s="2"/>
      <c r="Z4" s="2"/>
      <c r="AA4" s="2"/>
      <c r="AB4" s="2"/>
      <c r="AC4" s="2"/>
    </row>
    <row r="5" spans="1:29" ht="14.25" customHeight="1" x14ac:dyDescent="0.3">
      <c r="A5" s="208"/>
      <c r="B5" s="2"/>
      <c r="C5" s="226"/>
      <c r="D5" s="7"/>
      <c r="E5" s="7"/>
      <c r="F5" s="7"/>
      <c r="G5" s="7"/>
      <c r="H5" s="47"/>
      <c r="I5" s="226"/>
      <c r="J5" s="226"/>
      <c r="K5" s="226"/>
      <c r="L5" s="226"/>
      <c r="M5" s="2"/>
      <c r="N5" s="226"/>
      <c r="O5" s="226"/>
      <c r="P5" s="2"/>
      <c r="Q5" s="2"/>
      <c r="R5" s="2"/>
      <c r="S5" s="2"/>
      <c r="T5" s="2"/>
      <c r="U5" s="2"/>
      <c r="V5" s="2"/>
      <c r="W5" s="2"/>
      <c r="X5" s="2"/>
      <c r="Y5" s="2"/>
      <c r="Z5" s="2"/>
      <c r="AA5" s="2"/>
      <c r="AB5" s="2"/>
      <c r="AC5" s="2"/>
    </row>
    <row r="6" spans="1:29" ht="24" customHeight="1" x14ac:dyDescent="0.3">
      <c r="A6" s="563" t="str">
        <f>+CONTEXTO!A8</f>
        <v>PROCESO: GESTIÓN DOCUMENTAL</v>
      </c>
      <c r="B6" s="284"/>
      <c r="C6" s="284"/>
      <c r="D6" s="284"/>
      <c r="E6" s="284"/>
      <c r="F6" s="284"/>
      <c r="G6" s="284"/>
      <c r="H6" s="285"/>
      <c r="I6" s="226"/>
      <c r="J6" s="226"/>
      <c r="K6" s="226"/>
      <c r="L6" s="226"/>
      <c r="M6" s="2"/>
      <c r="N6" s="226"/>
      <c r="O6" s="226"/>
      <c r="P6" s="2"/>
      <c r="Q6" s="2"/>
      <c r="R6" s="2"/>
      <c r="S6" s="2"/>
      <c r="T6" s="2"/>
      <c r="U6" s="2"/>
      <c r="V6" s="2"/>
      <c r="W6" s="2"/>
      <c r="X6" s="2"/>
      <c r="Y6" s="2"/>
      <c r="Z6" s="2"/>
      <c r="AA6" s="2"/>
      <c r="AB6" s="2"/>
      <c r="AC6" s="2"/>
    </row>
    <row r="7" spans="1:29" ht="72" customHeight="1" x14ac:dyDescent="0.3">
      <c r="A7" s="564"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287"/>
      <c r="C7" s="287"/>
      <c r="D7" s="287"/>
      <c r="E7" s="287"/>
      <c r="F7" s="287"/>
      <c r="G7" s="287"/>
      <c r="H7" s="288"/>
      <c r="I7" s="227"/>
      <c r="J7" s="227"/>
      <c r="K7" s="227"/>
      <c r="L7" s="227"/>
      <c r="M7" s="45"/>
      <c r="N7" s="227"/>
      <c r="O7" s="227"/>
      <c r="P7" s="45"/>
      <c r="Q7" s="45"/>
      <c r="R7" s="45"/>
      <c r="S7" s="45"/>
      <c r="T7" s="45"/>
      <c r="U7" s="45"/>
      <c r="V7" s="45"/>
      <c r="W7" s="45"/>
      <c r="X7" s="45"/>
      <c r="Y7" s="45"/>
      <c r="Z7" s="45"/>
      <c r="AA7" s="45"/>
      <c r="AB7" s="45"/>
      <c r="AC7" s="45"/>
    </row>
    <row r="8" spans="1:29" ht="14.25" customHeight="1" x14ac:dyDescent="0.3">
      <c r="A8" s="208"/>
      <c r="B8" s="2"/>
      <c r="C8" s="226"/>
      <c r="D8" s="7"/>
      <c r="E8" s="7"/>
      <c r="F8" s="7"/>
      <c r="G8" s="7"/>
      <c r="H8" s="47"/>
      <c r="I8" s="226"/>
      <c r="J8" s="226"/>
      <c r="K8" s="226"/>
      <c r="L8" s="226"/>
      <c r="M8" s="2"/>
      <c r="N8" s="226"/>
      <c r="O8" s="226"/>
      <c r="P8" s="2"/>
      <c r="Q8" s="2"/>
      <c r="R8" s="2"/>
      <c r="S8" s="2"/>
      <c r="T8" s="2"/>
      <c r="U8" s="2"/>
      <c r="V8" s="2"/>
      <c r="W8" s="2"/>
      <c r="X8" s="2"/>
      <c r="Y8" s="2"/>
      <c r="Z8" s="2"/>
      <c r="AA8" s="2"/>
      <c r="AB8" s="2"/>
      <c r="AC8" s="2"/>
    </row>
    <row r="9" spans="1:29" ht="30" customHeight="1" x14ac:dyDescent="0.3">
      <c r="A9" s="561" t="s">
        <v>315</v>
      </c>
      <c r="B9" s="565" t="s">
        <v>351</v>
      </c>
      <c r="C9" s="566" t="s">
        <v>391</v>
      </c>
      <c r="D9" s="566" t="s">
        <v>363</v>
      </c>
      <c r="E9" s="566" t="s">
        <v>409</v>
      </c>
      <c r="F9" s="570" t="s">
        <v>410</v>
      </c>
      <c r="G9" s="362"/>
      <c r="H9" s="567" t="s">
        <v>411</v>
      </c>
      <c r="I9" s="569" t="s">
        <v>412</v>
      </c>
      <c r="J9" s="569" t="s">
        <v>413</v>
      </c>
      <c r="K9" s="569" t="s">
        <v>414</v>
      </c>
      <c r="L9" s="569" t="s">
        <v>415</v>
      </c>
      <c r="M9" s="569" t="s">
        <v>416</v>
      </c>
      <c r="N9" s="569" t="s">
        <v>417</v>
      </c>
      <c r="O9" s="569" t="s">
        <v>418</v>
      </c>
      <c r="P9" s="190"/>
      <c r="Q9" s="190"/>
      <c r="R9" s="190"/>
      <c r="S9" s="190"/>
      <c r="T9" s="190"/>
      <c r="U9" s="190"/>
      <c r="V9" s="190"/>
      <c r="W9" s="190"/>
      <c r="X9" s="190"/>
      <c r="Y9" s="190"/>
      <c r="Z9" s="190"/>
      <c r="AA9" s="190"/>
      <c r="AB9" s="190"/>
      <c r="AC9" s="190"/>
    </row>
    <row r="10" spans="1:29" ht="48.75" customHeight="1" x14ac:dyDescent="0.3">
      <c r="A10" s="341"/>
      <c r="B10" s="343"/>
      <c r="C10" s="343"/>
      <c r="D10" s="343"/>
      <c r="E10" s="343"/>
      <c r="F10" s="356"/>
      <c r="G10" s="357"/>
      <c r="H10" s="568"/>
      <c r="I10" s="343"/>
      <c r="J10" s="343"/>
      <c r="K10" s="343"/>
      <c r="L10" s="343"/>
      <c r="M10" s="547"/>
      <c r="N10" s="547"/>
      <c r="O10" s="547"/>
      <c r="P10" s="190"/>
      <c r="Q10" s="190"/>
      <c r="R10" s="190"/>
      <c r="S10" s="190"/>
      <c r="T10" s="190"/>
      <c r="U10" s="190"/>
      <c r="V10" s="190"/>
      <c r="W10" s="190"/>
      <c r="X10" s="190"/>
      <c r="Y10" s="190"/>
      <c r="Z10" s="190"/>
      <c r="AA10" s="190"/>
      <c r="AB10" s="190"/>
      <c r="AC10" s="190"/>
    </row>
    <row r="11" spans="1:29" ht="168" customHeight="1" x14ac:dyDescent="0.3">
      <c r="A11" s="562" t="str">
        <f>DESCRIPCION!A10</f>
        <v>Posibilidad de recibir o solicitar cualquier dadiva o beneficio a nombre propio o de terceros, con el fin de manipular, ocultar, alterar o destruir un documento o expediente</v>
      </c>
      <c r="B11" s="21" t="str">
        <f>DESCRIPCION!D10</f>
        <v>Baja competencia del personal contratado e idoneidad frente al manejo del proceso de Gestión Documental en las Unidades Administrativas</v>
      </c>
      <c r="C11" s="228" t="str">
        <f>'CONTROLES Y EVALUACIÓN'!C11:C17</f>
        <v>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v>
      </c>
      <c r="D11" s="63" t="str">
        <f>'CONTROLES Y EVALUACIÓN'!H11:H17</f>
        <v>Débil</v>
      </c>
      <c r="E11" s="63" t="str">
        <f>'CONTROLES Y EVALUACIÓN'!I11:I17</f>
        <v>Fuerte (Siempre se Ejecuta)</v>
      </c>
      <c r="F11" s="229" t="str">
        <f t="shared" ref="F11:F14"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59">
        <f t="shared" ref="G11:G14" si="1">IF(F11="Fuerte",100,IF(F11="Moderado",50,IF(F11="Débil",0," ")))</f>
        <v>0</v>
      </c>
      <c r="H11" s="509" t="str">
        <f>IF(G15=100,"Fuerte",IF(AND(G15&gt;=50,G15&lt;=99),"Moderado",IF(AND(G15&gt;=0,G15&lt;=49),"Débil"," ")))</f>
        <v>Débil</v>
      </c>
      <c r="I11" s="26" t="s">
        <v>419</v>
      </c>
      <c r="J11" s="230" t="s">
        <v>420</v>
      </c>
      <c r="K11" s="230" t="s">
        <v>421</v>
      </c>
      <c r="L11" s="231" t="s">
        <v>422</v>
      </c>
      <c r="M11" s="232" t="s">
        <v>423</v>
      </c>
      <c r="N11" s="230" t="s">
        <v>424</v>
      </c>
      <c r="O11" s="230" t="s">
        <v>425</v>
      </c>
      <c r="P11" s="190"/>
      <c r="Q11" s="190"/>
      <c r="R11" s="190"/>
      <c r="S11" s="190"/>
      <c r="T11" s="190"/>
      <c r="U11" s="190"/>
      <c r="V11" s="190"/>
      <c r="W11" s="190"/>
      <c r="X11" s="190"/>
      <c r="Y11" s="190"/>
      <c r="Z11" s="190"/>
      <c r="AA11" s="190"/>
      <c r="AB11" s="190"/>
      <c r="AC11" s="190"/>
    </row>
    <row r="12" spans="1:29" ht="233.25" customHeight="1" x14ac:dyDescent="0.3">
      <c r="A12" s="425"/>
      <c r="B12" s="21" t="str">
        <f>DESCRIPCION!D11</f>
        <v>Falta de aplicación de manuales, procedimientos y formatos en los archivos de gestión establecidos en el proceso de gestión documental por parte de las unidades administrativas</v>
      </c>
      <c r="C12" s="228" t="str">
        <f>'CONTROLES Y EVALUACIÓN'!C22</f>
        <v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v>
      </c>
      <c r="D12" s="63" t="str">
        <f>'CONTROLES Y EVALUACIÓN'!H22</f>
        <v>Débil</v>
      </c>
      <c r="E12" s="63" t="str">
        <f>'CONTROLES Y EVALUACIÓN'!I22</f>
        <v>Fuerte (Siempre se Ejecuta)</v>
      </c>
      <c r="F12" s="229" t="str">
        <f t="shared" si="0"/>
        <v>Débil</v>
      </c>
      <c r="G12" s="59">
        <f t="shared" si="1"/>
        <v>0</v>
      </c>
      <c r="H12" s="332"/>
      <c r="I12" s="26" t="s">
        <v>426</v>
      </c>
      <c r="J12" s="230" t="s">
        <v>427</v>
      </c>
      <c r="K12" s="230" t="s">
        <v>428</v>
      </c>
      <c r="L12" s="231" t="s">
        <v>429</v>
      </c>
      <c r="M12" s="232" t="s">
        <v>430</v>
      </c>
      <c r="N12" s="230" t="s">
        <v>431</v>
      </c>
      <c r="O12" s="230" t="s">
        <v>432</v>
      </c>
      <c r="P12" s="190"/>
      <c r="Q12" s="190"/>
      <c r="R12" s="190"/>
      <c r="S12" s="190"/>
      <c r="T12" s="190"/>
      <c r="U12" s="190"/>
      <c r="V12" s="190"/>
      <c r="W12" s="190"/>
      <c r="X12" s="190"/>
      <c r="Y12" s="190"/>
      <c r="Z12" s="190"/>
      <c r="AA12" s="190"/>
      <c r="AB12" s="190"/>
      <c r="AC12" s="190"/>
    </row>
    <row r="13" spans="1:29" ht="131.25" customHeight="1" x14ac:dyDescent="0.3">
      <c r="A13" s="425"/>
      <c r="B13" s="21" t="str">
        <f>DESCRIPCION!D12</f>
        <v>Ausencia de aplicación cultural de los principios y valores establecido en el código y Integridad y Buen Gobierno</v>
      </c>
      <c r="C13" s="228" t="str">
        <f>'CONTROLES Y EVALUACIÓN'!C33</f>
        <v xml:space="preserve">
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
</v>
      </c>
      <c r="D13" s="63" t="str">
        <f>'CONTROLES Y EVALUACIÓN'!H33</f>
        <v>Fuerte</v>
      </c>
      <c r="E13" s="63" t="str">
        <f>'CONTROLES Y EVALUACIÓN'!I33</f>
        <v>Fuerte (Siempre se Ejecuta)</v>
      </c>
      <c r="F13" s="229" t="str">
        <f t="shared" si="0"/>
        <v>Fuerte</v>
      </c>
      <c r="G13" s="59">
        <f t="shared" si="1"/>
        <v>100</v>
      </c>
      <c r="H13" s="332"/>
      <c r="I13" s="26" t="s">
        <v>433</v>
      </c>
      <c r="J13" s="230" t="s">
        <v>434</v>
      </c>
      <c r="K13" s="230" t="s">
        <v>435</v>
      </c>
      <c r="L13" s="231" t="s">
        <v>436</v>
      </c>
      <c r="M13" s="230" t="s">
        <v>437</v>
      </c>
      <c r="N13" s="230" t="s">
        <v>438</v>
      </c>
      <c r="O13" s="230" t="s">
        <v>439</v>
      </c>
      <c r="P13" s="190"/>
      <c r="Q13" s="190"/>
      <c r="R13" s="190"/>
      <c r="S13" s="190"/>
      <c r="T13" s="190"/>
      <c r="U13" s="190"/>
      <c r="V13" s="190"/>
      <c r="W13" s="190"/>
      <c r="X13" s="190"/>
      <c r="Y13" s="190"/>
      <c r="Z13" s="190"/>
      <c r="AA13" s="190"/>
      <c r="AB13" s="190"/>
      <c r="AC13" s="190"/>
    </row>
    <row r="14" spans="1:29" ht="196.5" customHeight="1" x14ac:dyDescent="0.3">
      <c r="A14" s="348"/>
      <c r="B14" s="21" t="str">
        <f>DESCRIPCION!D13</f>
        <v>Deficiente seguimiento a la implementación del proceso de gestión documental en las unidades administrativas</v>
      </c>
      <c r="C14" s="228" t="str">
        <f>'CONTROLES Y EVALUACIÓN'!C44</f>
        <v xml:space="preserve">
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v>
      </c>
      <c r="D14" s="63" t="str">
        <f>'CONTROLES Y EVALUACIÓN'!H44</f>
        <v>Fuerte</v>
      </c>
      <c r="E14" s="63" t="str">
        <f>'CONTROLES Y EVALUACIÓN'!I44</f>
        <v>Fuerte (Siempre se Ejecuta)</v>
      </c>
      <c r="F14" s="229" t="str">
        <f t="shared" si="0"/>
        <v>Fuerte</v>
      </c>
      <c r="G14" s="59">
        <f t="shared" si="1"/>
        <v>100</v>
      </c>
      <c r="H14" s="332"/>
      <c r="I14" s="26" t="s">
        <v>440</v>
      </c>
      <c r="J14" s="230" t="s">
        <v>441</v>
      </c>
      <c r="K14" s="230" t="s">
        <v>442</v>
      </c>
      <c r="L14" s="231" t="s">
        <v>443</v>
      </c>
      <c r="M14" s="232" t="s">
        <v>444</v>
      </c>
      <c r="N14" s="230" t="s">
        <v>445</v>
      </c>
      <c r="O14" s="230" t="s">
        <v>446</v>
      </c>
      <c r="P14" s="190"/>
      <c r="Q14" s="190"/>
      <c r="R14" s="190"/>
      <c r="S14" s="190"/>
      <c r="T14" s="190"/>
      <c r="U14" s="190"/>
      <c r="V14" s="190"/>
      <c r="W14" s="190"/>
      <c r="X14" s="190"/>
      <c r="Y14" s="190"/>
      <c r="Z14" s="190"/>
      <c r="AA14" s="190"/>
      <c r="AB14" s="190"/>
      <c r="AC14" s="190"/>
    </row>
    <row r="15" spans="1:29" ht="30.75" customHeight="1" x14ac:dyDescent="0.3">
      <c r="A15" s="233"/>
      <c r="B15" s="234"/>
      <c r="C15" s="112"/>
      <c r="D15" s="234"/>
      <c r="E15" s="234"/>
      <c r="F15" s="235"/>
      <c r="G15" s="236">
        <f>AVERAGE(G11:G13)</f>
        <v>33.333333333333336</v>
      </c>
      <c r="H15" s="359"/>
      <c r="I15" s="237"/>
      <c r="J15" s="237"/>
      <c r="K15" s="237"/>
      <c r="L15" s="237"/>
      <c r="M15" s="190"/>
      <c r="N15" s="237"/>
      <c r="O15" s="237"/>
      <c r="P15" s="190"/>
      <c r="Q15" s="190"/>
      <c r="R15" s="190"/>
      <c r="S15" s="190"/>
      <c r="T15" s="190"/>
      <c r="U15" s="190"/>
      <c r="V15" s="190"/>
      <c r="W15" s="190"/>
      <c r="X15" s="190"/>
      <c r="Y15" s="190"/>
      <c r="Z15" s="190"/>
      <c r="AA15" s="190"/>
      <c r="AB15" s="190"/>
      <c r="AC15" s="190"/>
    </row>
    <row r="16" spans="1:29" ht="14.25" customHeight="1" x14ac:dyDescent="0.3">
      <c r="A16" s="2"/>
      <c r="B16" s="2"/>
      <c r="C16" s="226"/>
      <c r="D16" s="2"/>
      <c r="E16" s="2"/>
      <c r="F16" s="2"/>
      <c r="G16" s="2"/>
      <c r="H16" s="2"/>
      <c r="I16" s="226"/>
      <c r="J16" s="226"/>
      <c r="K16" s="226"/>
      <c r="L16" s="226"/>
      <c r="M16" s="2"/>
      <c r="N16" s="226"/>
      <c r="O16" s="226"/>
      <c r="P16" s="2"/>
      <c r="Q16" s="2"/>
      <c r="R16" s="2"/>
      <c r="S16" s="2"/>
      <c r="T16" s="2"/>
      <c r="U16" s="2"/>
      <c r="V16" s="2"/>
      <c r="W16" s="2"/>
      <c r="X16" s="2"/>
      <c r="Y16" s="2"/>
      <c r="Z16" s="2"/>
      <c r="AA16" s="2"/>
      <c r="AB16" s="2"/>
      <c r="AC16" s="2"/>
    </row>
    <row r="17" spans="1:29" ht="14.25" customHeight="1" x14ac:dyDescent="0.3">
      <c r="A17" s="2"/>
      <c r="B17" s="2"/>
      <c r="C17" s="226"/>
      <c r="D17" s="2"/>
      <c r="E17" s="2"/>
      <c r="F17" s="2"/>
      <c r="G17" s="2"/>
      <c r="H17" s="2"/>
      <c r="I17" s="226"/>
      <c r="J17" s="226"/>
      <c r="K17" s="226"/>
      <c r="L17" s="226"/>
      <c r="M17" s="2"/>
      <c r="N17" s="226"/>
      <c r="O17" s="226"/>
      <c r="P17" s="2"/>
      <c r="Q17" s="2"/>
      <c r="R17" s="2"/>
      <c r="S17" s="2"/>
      <c r="T17" s="2"/>
      <c r="U17" s="2"/>
      <c r="V17" s="2"/>
      <c r="W17" s="2"/>
      <c r="X17" s="2"/>
      <c r="Y17" s="2"/>
      <c r="Z17" s="2"/>
      <c r="AA17" s="2"/>
      <c r="AB17" s="2"/>
      <c r="AC17" s="2"/>
    </row>
    <row r="18" spans="1:29" ht="14.25" customHeight="1" x14ac:dyDescent="0.3">
      <c r="A18" s="2"/>
      <c r="B18" s="2"/>
      <c r="C18" s="226"/>
      <c r="D18" s="2"/>
      <c r="E18" s="2"/>
      <c r="F18" s="2"/>
      <c r="G18" s="2"/>
      <c r="H18" s="2"/>
      <c r="I18" s="226"/>
      <c r="J18" s="226"/>
      <c r="K18" s="226"/>
      <c r="L18" s="226"/>
      <c r="M18" s="2"/>
      <c r="N18" s="226"/>
      <c r="O18" s="226"/>
      <c r="P18" s="2"/>
      <c r="Q18" s="2"/>
      <c r="R18" s="2"/>
      <c r="S18" s="2"/>
      <c r="T18" s="2"/>
      <c r="U18" s="2"/>
      <c r="V18" s="2"/>
      <c r="W18" s="2"/>
      <c r="X18" s="2"/>
      <c r="Y18" s="2"/>
      <c r="Z18" s="2"/>
      <c r="AA18" s="2"/>
      <c r="AB18" s="2"/>
      <c r="AC18" s="2"/>
    </row>
    <row r="19" spans="1:29" ht="14.25" customHeight="1" x14ac:dyDescent="0.3">
      <c r="A19" s="2"/>
      <c r="B19" s="2"/>
      <c r="C19" s="226"/>
      <c r="D19" s="2"/>
      <c r="E19" s="2"/>
      <c r="F19" s="2"/>
      <c r="G19" s="2"/>
      <c r="H19" s="2"/>
      <c r="I19" s="226"/>
      <c r="J19" s="226"/>
      <c r="K19" s="226"/>
      <c r="L19" s="226"/>
      <c r="M19" s="2"/>
      <c r="N19" s="226"/>
      <c r="O19" s="226"/>
      <c r="P19" s="2"/>
      <c r="Q19" s="2"/>
      <c r="R19" s="2"/>
      <c r="S19" s="2"/>
      <c r="T19" s="2"/>
      <c r="U19" s="2"/>
      <c r="V19" s="2"/>
      <c r="W19" s="2"/>
      <c r="X19" s="2"/>
      <c r="Y19" s="2"/>
      <c r="Z19" s="2"/>
      <c r="AA19" s="2"/>
      <c r="AB19" s="2"/>
      <c r="AC19" s="2"/>
    </row>
    <row r="20" spans="1:29" ht="14.25" customHeight="1" x14ac:dyDescent="0.3">
      <c r="A20" s="2"/>
      <c r="B20" s="2"/>
      <c r="C20" s="226"/>
      <c r="D20" s="2"/>
      <c r="E20" s="2"/>
      <c r="F20" s="2"/>
      <c r="G20" s="2"/>
      <c r="H20" s="2"/>
      <c r="I20" s="226"/>
      <c r="J20" s="226"/>
      <c r="K20" s="226"/>
      <c r="L20" s="226"/>
      <c r="M20" s="2"/>
      <c r="N20" s="226"/>
      <c r="O20" s="226"/>
      <c r="P20" s="2"/>
      <c r="Q20" s="2"/>
      <c r="R20" s="2"/>
      <c r="S20" s="2"/>
      <c r="T20" s="2"/>
      <c r="U20" s="2"/>
      <c r="V20" s="2"/>
      <c r="W20" s="2"/>
      <c r="X20" s="2"/>
      <c r="Y20" s="2"/>
      <c r="Z20" s="2"/>
      <c r="AA20" s="2"/>
      <c r="AB20" s="2"/>
      <c r="AC20" s="2"/>
    </row>
    <row r="21" spans="1:29" ht="14.25" customHeight="1" x14ac:dyDescent="0.3">
      <c r="A21" s="2"/>
      <c r="B21" s="2"/>
      <c r="C21" s="226"/>
      <c r="D21" s="2"/>
      <c r="E21" s="2"/>
      <c r="F21" s="2"/>
      <c r="G21" s="2"/>
      <c r="H21" s="2"/>
      <c r="I21" s="226"/>
      <c r="J21" s="226"/>
      <c r="K21" s="226"/>
      <c r="L21" s="226"/>
      <c r="M21" s="2"/>
      <c r="N21" s="226"/>
      <c r="O21" s="226"/>
      <c r="P21" s="2"/>
      <c r="Q21" s="2"/>
      <c r="R21" s="2"/>
      <c r="S21" s="2"/>
      <c r="T21" s="2"/>
      <c r="U21" s="2"/>
      <c r="V21" s="2"/>
      <c r="W21" s="2"/>
      <c r="X21" s="2"/>
      <c r="Y21" s="2"/>
      <c r="Z21" s="2"/>
      <c r="AA21" s="2"/>
      <c r="AB21" s="2"/>
      <c r="AC21" s="2"/>
    </row>
    <row r="22" spans="1:29" ht="14.25" customHeight="1" x14ac:dyDescent="0.3">
      <c r="A22" s="2"/>
      <c r="B22" s="2"/>
      <c r="C22" s="226"/>
      <c r="D22" s="2"/>
      <c r="E22" s="2"/>
      <c r="F22" s="2"/>
      <c r="G22" s="2"/>
      <c r="H22" s="2"/>
      <c r="I22" s="226"/>
      <c r="J22" s="226"/>
      <c r="K22" s="226"/>
      <c r="L22" s="226"/>
      <c r="M22" s="2"/>
      <c r="N22" s="226"/>
      <c r="O22" s="226"/>
      <c r="P22" s="2"/>
      <c r="Q22" s="2"/>
      <c r="R22" s="2"/>
      <c r="S22" s="2"/>
      <c r="T22" s="2"/>
      <c r="U22" s="2"/>
      <c r="V22" s="2"/>
      <c r="W22" s="2"/>
      <c r="X22" s="2"/>
      <c r="Y22" s="2"/>
      <c r="Z22" s="2"/>
      <c r="AA22" s="2"/>
      <c r="AB22" s="2"/>
      <c r="AC22" s="2"/>
    </row>
    <row r="23" spans="1:29" ht="14.25" customHeight="1" x14ac:dyDescent="0.3">
      <c r="A23" s="2"/>
      <c r="B23" s="2"/>
      <c r="C23" s="226"/>
      <c r="D23" s="2"/>
      <c r="E23" s="2"/>
      <c r="F23" s="2"/>
      <c r="G23" s="2"/>
      <c r="H23" s="2"/>
      <c r="I23" s="226"/>
      <c r="J23" s="226"/>
      <c r="K23" s="226"/>
      <c r="L23" s="226"/>
      <c r="M23" s="2"/>
      <c r="N23" s="226"/>
      <c r="O23" s="226"/>
      <c r="P23" s="2"/>
      <c r="Q23" s="2"/>
      <c r="R23" s="2"/>
      <c r="S23" s="2"/>
      <c r="T23" s="2"/>
      <c r="U23" s="2"/>
      <c r="V23" s="2"/>
      <c r="W23" s="2"/>
      <c r="X23" s="2"/>
      <c r="Y23" s="2"/>
      <c r="Z23" s="2"/>
      <c r="AA23" s="2"/>
      <c r="AB23" s="2"/>
      <c r="AC23" s="2"/>
    </row>
    <row r="24" spans="1:29" ht="14.25" customHeight="1" x14ac:dyDescent="0.3">
      <c r="A24" s="2"/>
      <c r="B24" s="2"/>
      <c r="C24" s="226"/>
      <c r="D24" s="2"/>
      <c r="E24" s="2"/>
      <c r="F24" s="2"/>
      <c r="G24" s="2"/>
      <c r="H24" s="2"/>
      <c r="I24" s="226"/>
      <c r="J24" s="226"/>
      <c r="K24" s="226"/>
      <c r="L24" s="226"/>
      <c r="M24" s="2"/>
      <c r="N24" s="226"/>
      <c r="O24" s="226"/>
      <c r="P24" s="2"/>
      <c r="Q24" s="2"/>
      <c r="R24" s="2"/>
      <c r="S24" s="2"/>
      <c r="T24" s="2"/>
      <c r="U24" s="2"/>
      <c r="V24" s="2"/>
      <c r="W24" s="2"/>
      <c r="X24" s="2"/>
      <c r="Y24" s="2"/>
      <c r="Z24" s="2"/>
      <c r="AA24" s="2"/>
      <c r="AB24" s="2"/>
      <c r="AC24" s="2"/>
    </row>
    <row r="25" spans="1:29" ht="14.25" customHeight="1" x14ac:dyDescent="0.3">
      <c r="A25" s="2"/>
      <c r="B25" s="2"/>
      <c r="C25" s="226"/>
      <c r="D25" s="2"/>
      <c r="E25" s="2"/>
      <c r="F25" s="2"/>
      <c r="G25" s="2"/>
      <c r="H25" s="2"/>
      <c r="I25" s="226"/>
      <c r="J25" s="226"/>
      <c r="K25" s="226"/>
      <c r="L25" s="226"/>
      <c r="M25" s="2"/>
      <c r="N25" s="226"/>
      <c r="O25" s="226"/>
      <c r="P25" s="2"/>
      <c r="Q25" s="2"/>
      <c r="R25" s="2"/>
      <c r="S25" s="2"/>
      <c r="T25" s="2"/>
      <c r="U25" s="2"/>
      <c r="V25" s="2"/>
      <c r="W25" s="2"/>
      <c r="X25" s="2"/>
      <c r="Y25" s="2"/>
      <c r="Z25" s="2"/>
      <c r="AA25" s="2"/>
      <c r="AB25" s="2"/>
      <c r="AC25" s="2"/>
    </row>
    <row r="26" spans="1:29" ht="14.25" customHeight="1" x14ac:dyDescent="0.3">
      <c r="A26" s="2"/>
      <c r="B26" s="2"/>
      <c r="C26" s="226"/>
      <c r="D26" s="2"/>
      <c r="E26" s="2"/>
      <c r="F26" s="2"/>
      <c r="G26" s="2"/>
      <c r="H26" s="2"/>
      <c r="I26" s="226"/>
      <c r="J26" s="226"/>
      <c r="K26" s="226"/>
      <c r="L26" s="226"/>
      <c r="M26" s="2"/>
      <c r="N26" s="226"/>
      <c r="O26" s="226"/>
      <c r="P26" s="2"/>
      <c r="Q26" s="2"/>
      <c r="R26" s="2"/>
      <c r="S26" s="2"/>
      <c r="T26" s="2"/>
      <c r="U26" s="2"/>
      <c r="V26" s="2"/>
      <c r="W26" s="2"/>
      <c r="X26" s="2"/>
      <c r="Y26" s="2"/>
      <c r="Z26" s="2"/>
      <c r="AA26" s="2"/>
      <c r="AB26" s="2"/>
      <c r="AC26" s="2"/>
    </row>
    <row r="27" spans="1:29" ht="14.25" customHeight="1" x14ac:dyDescent="0.3">
      <c r="A27" s="2"/>
      <c r="B27" s="2"/>
      <c r="C27" s="226"/>
      <c r="D27" s="2"/>
      <c r="E27" s="2"/>
      <c r="F27" s="2"/>
      <c r="G27" s="2"/>
      <c r="H27" s="2"/>
      <c r="I27" s="226"/>
      <c r="J27" s="226"/>
      <c r="K27" s="226"/>
      <c r="L27" s="226"/>
      <c r="M27" s="2"/>
      <c r="N27" s="226"/>
      <c r="O27" s="226"/>
      <c r="P27" s="2"/>
      <c r="Q27" s="2"/>
      <c r="R27" s="2"/>
      <c r="S27" s="2"/>
      <c r="T27" s="2"/>
      <c r="U27" s="2"/>
      <c r="V27" s="2"/>
      <c r="W27" s="2"/>
      <c r="X27" s="2"/>
      <c r="Y27" s="2"/>
      <c r="Z27" s="2"/>
      <c r="AA27" s="2"/>
      <c r="AB27" s="2"/>
      <c r="AC27" s="2"/>
    </row>
    <row r="28" spans="1:29" ht="14.25" customHeight="1" x14ac:dyDescent="0.3">
      <c r="A28" s="2"/>
      <c r="B28" s="2"/>
      <c r="C28" s="226"/>
      <c r="D28" s="2"/>
      <c r="E28" s="2"/>
      <c r="F28" s="2"/>
      <c r="G28" s="2"/>
      <c r="H28" s="2"/>
      <c r="I28" s="226"/>
      <c r="J28" s="226"/>
      <c r="K28" s="226"/>
      <c r="L28" s="226"/>
      <c r="M28" s="2"/>
      <c r="N28" s="226"/>
      <c r="O28" s="226"/>
      <c r="P28" s="2"/>
      <c r="Q28" s="2"/>
      <c r="R28" s="2"/>
      <c r="S28" s="2"/>
      <c r="T28" s="2"/>
      <c r="U28" s="2"/>
      <c r="V28" s="2"/>
      <c r="W28" s="2"/>
      <c r="X28" s="2"/>
      <c r="Y28" s="2"/>
      <c r="Z28" s="2"/>
      <c r="AA28" s="2"/>
      <c r="AB28" s="2"/>
      <c r="AC28" s="2"/>
    </row>
    <row r="29" spans="1:29" ht="14.25" customHeight="1" x14ac:dyDescent="0.3">
      <c r="A29" s="2"/>
      <c r="B29" s="2"/>
      <c r="C29" s="226"/>
      <c r="D29" s="2"/>
      <c r="E29" s="2"/>
      <c r="F29" s="2"/>
      <c r="G29" s="2"/>
      <c r="H29" s="2"/>
      <c r="I29" s="226"/>
      <c r="J29" s="226"/>
      <c r="K29" s="226"/>
      <c r="L29" s="226"/>
      <c r="M29" s="2"/>
      <c r="N29" s="226"/>
      <c r="O29" s="226"/>
      <c r="P29" s="2"/>
      <c r="Q29" s="2"/>
      <c r="R29" s="2"/>
      <c r="S29" s="2"/>
      <c r="T29" s="2"/>
      <c r="U29" s="2"/>
      <c r="V29" s="2"/>
      <c r="W29" s="2"/>
      <c r="X29" s="2"/>
      <c r="Y29" s="2"/>
      <c r="Z29" s="2"/>
      <c r="AA29" s="2"/>
      <c r="AB29" s="2"/>
      <c r="AC29" s="2"/>
    </row>
    <row r="30" spans="1:29" ht="14.25" customHeight="1" x14ac:dyDescent="0.3">
      <c r="A30" s="2"/>
      <c r="B30" s="2"/>
      <c r="C30" s="226"/>
      <c r="D30" s="2"/>
      <c r="E30" s="2"/>
      <c r="F30" s="2"/>
      <c r="G30" s="2"/>
      <c r="H30" s="2"/>
      <c r="I30" s="226"/>
      <c r="J30" s="226"/>
      <c r="K30" s="226"/>
      <c r="L30" s="226"/>
      <c r="M30" s="2"/>
      <c r="N30" s="226"/>
      <c r="O30" s="226"/>
      <c r="P30" s="2"/>
      <c r="Q30" s="2"/>
      <c r="R30" s="2"/>
      <c r="S30" s="2"/>
      <c r="T30" s="2"/>
      <c r="U30" s="2"/>
      <c r="V30" s="2"/>
      <c r="W30" s="2"/>
      <c r="X30" s="2"/>
      <c r="Y30" s="2"/>
      <c r="Z30" s="2"/>
      <c r="AA30" s="2"/>
      <c r="AB30" s="2"/>
      <c r="AC30" s="2"/>
    </row>
    <row r="31" spans="1:29" ht="14.25" customHeight="1" x14ac:dyDescent="0.3">
      <c r="A31" s="2"/>
      <c r="B31" s="2"/>
      <c r="C31" s="226"/>
      <c r="D31" s="2"/>
      <c r="E31" s="2"/>
      <c r="F31" s="2"/>
      <c r="G31" s="2"/>
      <c r="H31" s="2"/>
      <c r="I31" s="226"/>
      <c r="J31" s="226"/>
      <c r="K31" s="226"/>
      <c r="L31" s="226"/>
      <c r="M31" s="2"/>
      <c r="N31" s="226"/>
      <c r="O31" s="226"/>
      <c r="P31" s="2"/>
      <c r="Q31" s="2"/>
      <c r="R31" s="2"/>
      <c r="S31" s="2"/>
      <c r="T31" s="2"/>
      <c r="U31" s="2"/>
      <c r="V31" s="2"/>
      <c r="W31" s="2"/>
      <c r="X31" s="2"/>
      <c r="Y31" s="2"/>
      <c r="Z31" s="2"/>
      <c r="AA31" s="2"/>
      <c r="AB31" s="2"/>
      <c r="AC31" s="2"/>
    </row>
    <row r="32" spans="1:29" ht="14.25" customHeight="1" x14ac:dyDescent="0.3">
      <c r="A32" s="2"/>
      <c r="B32" s="2"/>
      <c r="C32" s="226"/>
      <c r="D32" s="2"/>
      <c r="E32" s="2"/>
      <c r="F32" s="2"/>
      <c r="G32" s="2"/>
      <c r="H32" s="2"/>
      <c r="I32" s="226"/>
      <c r="J32" s="226"/>
      <c r="K32" s="226"/>
      <c r="L32" s="226"/>
      <c r="M32" s="2"/>
      <c r="N32" s="226"/>
      <c r="O32" s="226"/>
      <c r="P32" s="2"/>
      <c r="Q32" s="2"/>
      <c r="R32" s="2"/>
      <c r="S32" s="2"/>
      <c r="T32" s="2"/>
      <c r="U32" s="2"/>
      <c r="V32" s="2"/>
      <c r="W32" s="2"/>
      <c r="X32" s="2"/>
      <c r="Y32" s="2"/>
      <c r="Z32" s="2"/>
      <c r="AA32" s="2"/>
      <c r="AB32" s="2"/>
      <c r="AC32" s="2"/>
    </row>
    <row r="33" spans="1:29" ht="14.25" customHeight="1" x14ac:dyDescent="0.3">
      <c r="A33" s="2"/>
      <c r="B33" s="2"/>
      <c r="C33" s="226"/>
      <c r="D33" s="2"/>
      <c r="E33" s="2"/>
      <c r="F33" s="2"/>
      <c r="G33" s="2"/>
      <c r="H33" s="2"/>
      <c r="I33" s="226"/>
      <c r="J33" s="226"/>
      <c r="K33" s="226"/>
      <c r="L33" s="226"/>
      <c r="M33" s="2"/>
      <c r="N33" s="226"/>
      <c r="O33" s="226"/>
      <c r="P33" s="2"/>
      <c r="Q33" s="2"/>
      <c r="R33" s="2"/>
      <c r="S33" s="2"/>
      <c r="T33" s="2"/>
      <c r="U33" s="2"/>
      <c r="V33" s="2"/>
      <c r="W33" s="2"/>
      <c r="X33" s="2"/>
      <c r="Y33" s="2"/>
      <c r="Z33" s="2"/>
      <c r="AA33" s="2"/>
      <c r="AB33" s="2"/>
      <c r="AC33" s="2"/>
    </row>
    <row r="34" spans="1:29" ht="14.25" customHeight="1" x14ac:dyDescent="0.3">
      <c r="A34" s="2"/>
      <c r="B34" s="2"/>
      <c r="C34" s="226"/>
      <c r="D34" s="2"/>
      <c r="E34" s="2"/>
      <c r="F34" s="2"/>
      <c r="G34" s="2"/>
      <c r="H34" s="2"/>
      <c r="I34" s="226"/>
      <c r="J34" s="226"/>
      <c r="K34" s="226"/>
      <c r="L34" s="226"/>
      <c r="M34" s="2"/>
      <c r="N34" s="226"/>
      <c r="O34" s="226"/>
      <c r="P34" s="2"/>
      <c r="Q34" s="2"/>
      <c r="R34" s="2"/>
      <c r="S34" s="2"/>
      <c r="T34" s="2"/>
      <c r="U34" s="2"/>
      <c r="V34" s="2"/>
      <c r="W34" s="2"/>
      <c r="X34" s="2"/>
      <c r="Y34" s="2"/>
      <c r="Z34" s="2"/>
      <c r="AA34" s="2"/>
      <c r="AB34" s="2"/>
      <c r="AC34" s="2"/>
    </row>
    <row r="35" spans="1:29" ht="14.25" customHeight="1" x14ac:dyDescent="0.3">
      <c r="A35" s="2"/>
      <c r="B35" s="2"/>
      <c r="C35" s="226"/>
      <c r="D35" s="2"/>
      <c r="E35" s="2"/>
      <c r="F35" s="2"/>
      <c r="G35" s="2"/>
      <c r="H35" s="2"/>
      <c r="I35" s="226"/>
      <c r="J35" s="226"/>
      <c r="K35" s="226"/>
      <c r="L35" s="226"/>
      <c r="M35" s="2"/>
      <c r="N35" s="226"/>
      <c r="O35" s="226"/>
      <c r="P35" s="2"/>
      <c r="Q35" s="2"/>
      <c r="R35" s="2"/>
      <c r="S35" s="2"/>
      <c r="T35" s="2"/>
      <c r="U35" s="2"/>
      <c r="V35" s="2"/>
      <c r="W35" s="2"/>
      <c r="X35" s="2"/>
      <c r="Y35" s="2"/>
      <c r="Z35" s="2"/>
      <c r="AA35" s="2"/>
      <c r="AB35" s="2"/>
      <c r="AC35" s="2"/>
    </row>
    <row r="36" spans="1:29" ht="14.25" customHeight="1" x14ac:dyDescent="0.3">
      <c r="A36" s="2"/>
      <c r="B36" s="2"/>
      <c r="C36" s="226"/>
      <c r="D36" s="2"/>
      <c r="E36" s="2"/>
      <c r="F36" s="2"/>
      <c r="G36" s="2"/>
      <c r="H36" s="2"/>
      <c r="I36" s="226"/>
      <c r="J36" s="226"/>
      <c r="K36" s="226"/>
      <c r="L36" s="226"/>
      <c r="M36" s="2"/>
      <c r="N36" s="226"/>
      <c r="O36" s="226"/>
      <c r="P36" s="2"/>
      <c r="Q36" s="2"/>
      <c r="R36" s="2"/>
      <c r="S36" s="2"/>
      <c r="T36" s="2"/>
      <c r="U36" s="2"/>
      <c r="V36" s="2"/>
      <c r="W36" s="2"/>
      <c r="X36" s="2"/>
      <c r="Y36" s="2"/>
      <c r="Z36" s="2"/>
      <c r="AA36" s="2"/>
      <c r="AB36" s="2"/>
      <c r="AC36" s="2"/>
    </row>
    <row r="37" spans="1:29" ht="14.25" customHeight="1" x14ac:dyDescent="0.3">
      <c r="A37" s="2"/>
      <c r="B37" s="2"/>
      <c r="C37" s="226"/>
      <c r="D37" s="2"/>
      <c r="E37" s="2"/>
      <c r="F37" s="2"/>
      <c r="G37" s="2"/>
      <c r="H37" s="2"/>
      <c r="I37" s="226"/>
      <c r="J37" s="226"/>
      <c r="K37" s="226"/>
      <c r="L37" s="226"/>
      <c r="M37" s="2"/>
      <c r="N37" s="226"/>
      <c r="O37" s="226"/>
      <c r="P37" s="2"/>
      <c r="Q37" s="2"/>
      <c r="R37" s="2"/>
      <c r="S37" s="2"/>
      <c r="T37" s="2"/>
      <c r="U37" s="2"/>
      <c r="V37" s="2"/>
      <c r="W37" s="2"/>
      <c r="X37" s="2"/>
      <c r="Y37" s="2"/>
      <c r="Z37" s="2"/>
      <c r="AA37" s="2"/>
      <c r="AB37" s="2"/>
      <c r="AC37" s="2"/>
    </row>
    <row r="38" spans="1:29" ht="14.25" customHeight="1" x14ac:dyDescent="0.3">
      <c r="A38" s="2"/>
      <c r="B38" s="2"/>
      <c r="C38" s="226"/>
      <c r="D38" s="2"/>
      <c r="E38" s="2"/>
      <c r="F38" s="2"/>
      <c r="G38" s="2"/>
      <c r="H38" s="2"/>
      <c r="I38" s="226"/>
      <c r="J38" s="226"/>
      <c r="K38" s="226"/>
      <c r="L38" s="226"/>
      <c r="M38" s="2"/>
      <c r="N38" s="226"/>
      <c r="O38" s="226"/>
      <c r="P38" s="2"/>
      <c r="Q38" s="2"/>
      <c r="R38" s="2"/>
      <c r="S38" s="2"/>
      <c r="T38" s="2"/>
      <c r="U38" s="2"/>
      <c r="V38" s="2"/>
      <c r="W38" s="2"/>
      <c r="X38" s="2"/>
      <c r="Y38" s="2"/>
      <c r="Z38" s="2"/>
      <c r="AA38" s="2"/>
      <c r="AB38" s="2"/>
      <c r="AC38" s="2"/>
    </row>
    <row r="39" spans="1:29" ht="14.25" customHeight="1" x14ac:dyDescent="0.3">
      <c r="A39" s="2"/>
      <c r="B39" s="2"/>
      <c r="C39" s="226"/>
      <c r="D39" s="2"/>
      <c r="E39" s="2"/>
      <c r="F39" s="2"/>
      <c r="G39" s="2"/>
      <c r="H39" s="2"/>
      <c r="I39" s="226"/>
      <c r="J39" s="226"/>
      <c r="K39" s="226"/>
      <c r="L39" s="226"/>
      <c r="M39" s="2"/>
      <c r="N39" s="226"/>
      <c r="O39" s="226"/>
      <c r="P39" s="2"/>
      <c r="Q39" s="2"/>
      <c r="R39" s="2"/>
      <c r="S39" s="2"/>
      <c r="T39" s="2"/>
      <c r="U39" s="2"/>
      <c r="V39" s="2"/>
      <c r="W39" s="2"/>
      <c r="X39" s="2"/>
      <c r="Y39" s="2"/>
      <c r="Z39" s="2"/>
      <c r="AA39" s="2"/>
      <c r="AB39" s="2"/>
      <c r="AC39" s="2"/>
    </row>
    <row r="40" spans="1:29" ht="14.25" customHeight="1" x14ac:dyDescent="0.3">
      <c r="A40" s="2"/>
      <c r="B40" s="2"/>
      <c r="C40" s="226"/>
      <c r="D40" s="2"/>
      <c r="E40" s="2"/>
      <c r="F40" s="2"/>
      <c r="G40" s="2"/>
      <c r="H40" s="2"/>
      <c r="I40" s="226"/>
      <c r="J40" s="226"/>
      <c r="K40" s="226"/>
      <c r="L40" s="226"/>
      <c r="M40" s="2"/>
      <c r="N40" s="226"/>
      <c r="O40" s="226"/>
      <c r="P40" s="2"/>
      <c r="Q40" s="2"/>
      <c r="R40" s="2"/>
      <c r="S40" s="2"/>
      <c r="T40" s="2"/>
      <c r="U40" s="2"/>
      <c r="V40" s="2"/>
      <c r="W40" s="2"/>
      <c r="X40" s="2"/>
      <c r="Y40" s="2"/>
      <c r="Z40" s="2"/>
      <c r="AA40" s="2"/>
      <c r="AB40" s="2"/>
      <c r="AC40" s="2"/>
    </row>
    <row r="41" spans="1:29" ht="14.25" customHeight="1" x14ac:dyDescent="0.3">
      <c r="A41" s="2"/>
      <c r="B41" s="2"/>
      <c r="C41" s="226"/>
      <c r="D41" s="2"/>
      <c r="E41" s="2"/>
      <c r="F41" s="2"/>
      <c r="G41" s="2"/>
      <c r="H41" s="2"/>
      <c r="I41" s="226"/>
      <c r="J41" s="226"/>
      <c r="K41" s="226"/>
      <c r="L41" s="226"/>
      <c r="M41" s="2"/>
      <c r="N41" s="226"/>
      <c r="O41" s="226"/>
      <c r="P41" s="2"/>
      <c r="Q41" s="2"/>
      <c r="R41" s="2"/>
      <c r="S41" s="2"/>
      <c r="T41" s="2"/>
      <c r="U41" s="2"/>
      <c r="V41" s="2"/>
      <c r="W41" s="2"/>
      <c r="X41" s="2"/>
      <c r="Y41" s="2"/>
      <c r="Z41" s="2"/>
      <c r="AA41" s="2"/>
      <c r="AB41" s="2"/>
      <c r="AC41" s="2"/>
    </row>
    <row r="42" spans="1:29" ht="14.25" customHeight="1" x14ac:dyDescent="0.3">
      <c r="A42" s="2"/>
      <c r="B42" s="2"/>
      <c r="C42" s="226"/>
      <c r="D42" s="2"/>
      <c r="E42" s="2"/>
      <c r="F42" s="2"/>
      <c r="G42" s="2"/>
      <c r="H42" s="2"/>
      <c r="I42" s="226"/>
      <c r="J42" s="226"/>
      <c r="K42" s="226"/>
      <c r="L42" s="226"/>
      <c r="M42" s="2"/>
      <c r="N42" s="226"/>
      <c r="O42" s="226"/>
      <c r="P42" s="2"/>
      <c r="Q42" s="2"/>
      <c r="R42" s="2"/>
      <c r="S42" s="2"/>
      <c r="T42" s="2"/>
      <c r="U42" s="2"/>
      <c r="V42" s="2"/>
      <c r="W42" s="2"/>
      <c r="X42" s="2"/>
      <c r="Y42" s="2"/>
      <c r="Z42" s="2"/>
      <c r="AA42" s="2"/>
      <c r="AB42" s="2"/>
      <c r="AC42" s="2"/>
    </row>
    <row r="43" spans="1:29" ht="14.25" customHeight="1" x14ac:dyDescent="0.3">
      <c r="A43" s="2"/>
      <c r="B43" s="2"/>
      <c r="C43" s="226"/>
      <c r="D43" s="2"/>
      <c r="E43" s="2"/>
      <c r="F43" s="2"/>
      <c r="G43" s="2"/>
      <c r="H43" s="2"/>
      <c r="I43" s="226"/>
      <c r="J43" s="226"/>
      <c r="K43" s="226"/>
      <c r="L43" s="226"/>
      <c r="M43" s="2"/>
      <c r="N43" s="226"/>
      <c r="O43" s="226"/>
      <c r="P43" s="2"/>
      <c r="Q43" s="2"/>
      <c r="R43" s="2"/>
      <c r="S43" s="2"/>
      <c r="T43" s="2"/>
      <c r="U43" s="2"/>
      <c r="V43" s="2"/>
      <c r="W43" s="2"/>
      <c r="X43" s="2"/>
      <c r="Y43" s="2"/>
      <c r="Z43" s="2"/>
      <c r="AA43" s="2"/>
      <c r="AB43" s="2"/>
      <c r="AC43" s="2"/>
    </row>
    <row r="44" spans="1:29" ht="14.25" customHeight="1" x14ac:dyDescent="0.3">
      <c r="A44" s="2"/>
      <c r="B44" s="2"/>
      <c r="C44" s="226"/>
      <c r="D44" s="2"/>
      <c r="E44" s="2"/>
      <c r="F44" s="2"/>
      <c r="G44" s="2"/>
      <c r="H44" s="2"/>
      <c r="I44" s="226"/>
      <c r="J44" s="226"/>
      <c r="K44" s="226"/>
      <c r="L44" s="226"/>
      <c r="M44" s="2"/>
      <c r="N44" s="226"/>
      <c r="O44" s="226"/>
      <c r="P44" s="2"/>
      <c r="Q44" s="2"/>
      <c r="R44" s="2"/>
      <c r="S44" s="2"/>
      <c r="T44" s="2"/>
      <c r="U44" s="2"/>
      <c r="V44" s="2"/>
      <c r="W44" s="2"/>
      <c r="X44" s="2"/>
      <c r="Y44" s="2"/>
      <c r="Z44" s="2"/>
      <c r="AA44" s="2"/>
      <c r="AB44" s="2"/>
      <c r="AC44" s="2"/>
    </row>
    <row r="45" spans="1:29" ht="14.25" customHeight="1" x14ac:dyDescent="0.3">
      <c r="A45" s="2"/>
      <c r="B45" s="2"/>
      <c r="C45" s="226"/>
      <c r="D45" s="2"/>
      <c r="E45" s="2"/>
      <c r="F45" s="2"/>
      <c r="G45" s="2"/>
      <c r="H45" s="2"/>
      <c r="I45" s="226"/>
      <c r="J45" s="226"/>
      <c r="K45" s="226"/>
      <c r="L45" s="226"/>
      <c r="M45" s="2"/>
      <c r="N45" s="226"/>
      <c r="O45" s="226"/>
      <c r="P45" s="2"/>
      <c r="Q45" s="2"/>
      <c r="R45" s="2"/>
      <c r="S45" s="2"/>
      <c r="T45" s="2"/>
      <c r="U45" s="2"/>
      <c r="V45" s="2"/>
      <c r="W45" s="2"/>
      <c r="X45" s="2"/>
      <c r="Y45" s="2"/>
      <c r="Z45" s="2"/>
      <c r="AA45" s="2"/>
      <c r="AB45" s="2"/>
      <c r="AC45" s="2"/>
    </row>
    <row r="46" spans="1:29" ht="14.25" customHeight="1" x14ac:dyDescent="0.3">
      <c r="A46" s="2"/>
      <c r="B46" s="2"/>
      <c r="C46" s="226"/>
      <c r="D46" s="2"/>
      <c r="E46" s="2"/>
      <c r="F46" s="2"/>
      <c r="G46" s="2"/>
      <c r="H46" s="2"/>
      <c r="I46" s="226"/>
      <c r="J46" s="226"/>
      <c r="K46" s="226"/>
      <c r="L46" s="226"/>
      <c r="M46" s="2"/>
      <c r="N46" s="226"/>
      <c r="O46" s="226"/>
      <c r="P46" s="2"/>
      <c r="Q46" s="2"/>
      <c r="R46" s="2"/>
      <c r="S46" s="2"/>
      <c r="T46" s="2"/>
      <c r="U46" s="2"/>
      <c r="V46" s="2"/>
      <c r="W46" s="2"/>
      <c r="X46" s="2"/>
      <c r="Y46" s="2"/>
      <c r="Z46" s="2"/>
      <c r="AA46" s="2"/>
      <c r="AB46" s="2"/>
      <c r="AC46" s="2"/>
    </row>
    <row r="47" spans="1:29" ht="14.25" customHeight="1" x14ac:dyDescent="0.3">
      <c r="A47" s="2"/>
      <c r="B47" s="2"/>
      <c r="C47" s="226"/>
      <c r="D47" s="2"/>
      <c r="E47" s="2"/>
      <c r="F47" s="2"/>
      <c r="G47" s="2"/>
      <c r="H47" s="2"/>
      <c r="I47" s="226"/>
      <c r="J47" s="226"/>
      <c r="K47" s="226"/>
      <c r="L47" s="226"/>
      <c r="M47" s="2"/>
      <c r="N47" s="226"/>
      <c r="O47" s="226"/>
      <c r="P47" s="2"/>
      <c r="Q47" s="2"/>
      <c r="R47" s="2"/>
      <c r="S47" s="2"/>
      <c r="T47" s="2"/>
      <c r="U47" s="2"/>
      <c r="V47" s="2"/>
      <c r="W47" s="2"/>
      <c r="X47" s="2"/>
      <c r="Y47" s="2"/>
      <c r="Z47" s="2"/>
      <c r="AA47" s="2"/>
      <c r="AB47" s="2"/>
      <c r="AC47" s="2"/>
    </row>
    <row r="48" spans="1:29" ht="14.25" customHeight="1" x14ac:dyDescent="0.3">
      <c r="A48" s="2"/>
      <c r="B48" s="2"/>
      <c r="C48" s="226"/>
      <c r="D48" s="2"/>
      <c r="E48" s="2"/>
      <c r="F48" s="2"/>
      <c r="G48" s="2"/>
      <c r="H48" s="2"/>
      <c r="I48" s="226"/>
      <c r="J48" s="226"/>
      <c r="K48" s="226"/>
      <c r="L48" s="226"/>
      <c r="M48" s="2"/>
      <c r="N48" s="226"/>
      <c r="O48" s="226"/>
      <c r="P48" s="2"/>
      <c r="Q48" s="2"/>
      <c r="R48" s="2"/>
      <c r="S48" s="2"/>
      <c r="T48" s="2"/>
      <c r="U48" s="2"/>
      <c r="V48" s="2"/>
      <c r="W48" s="2"/>
      <c r="X48" s="2"/>
      <c r="Y48" s="2"/>
      <c r="Z48" s="2"/>
      <c r="AA48" s="2"/>
      <c r="AB48" s="2"/>
      <c r="AC48" s="2"/>
    </row>
    <row r="49" spans="1:29" ht="14.25" customHeight="1" x14ac:dyDescent="0.3">
      <c r="A49" s="2"/>
      <c r="B49" s="2"/>
      <c r="C49" s="226"/>
      <c r="D49" s="2"/>
      <c r="E49" s="2"/>
      <c r="F49" s="2"/>
      <c r="G49" s="2"/>
      <c r="H49" s="2"/>
      <c r="I49" s="226"/>
      <c r="J49" s="226"/>
      <c r="K49" s="226"/>
      <c r="L49" s="226"/>
      <c r="M49" s="2"/>
      <c r="N49" s="226"/>
      <c r="O49" s="226"/>
      <c r="P49" s="2"/>
      <c r="Q49" s="2"/>
      <c r="R49" s="2"/>
      <c r="S49" s="2"/>
      <c r="T49" s="2"/>
      <c r="U49" s="2"/>
      <c r="V49" s="2"/>
      <c r="W49" s="2"/>
      <c r="X49" s="2"/>
      <c r="Y49" s="2"/>
      <c r="Z49" s="2"/>
      <c r="AA49" s="2"/>
      <c r="AB49" s="2"/>
      <c r="AC49" s="2"/>
    </row>
    <row r="50" spans="1:29" ht="14.25" customHeight="1" x14ac:dyDescent="0.3">
      <c r="A50" s="2"/>
      <c r="B50" s="2"/>
      <c r="C50" s="226"/>
      <c r="D50" s="2"/>
      <c r="E50" s="2"/>
      <c r="F50" s="2"/>
      <c r="G50" s="2"/>
      <c r="H50" s="2"/>
      <c r="I50" s="226"/>
      <c r="J50" s="226"/>
      <c r="K50" s="226"/>
      <c r="L50" s="226"/>
      <c r="M50" s="2"/>
      <c r="N50" s="226"/>
      <c r="O50" s="226"/>
      <c r="P50" s="2"/>
      <c r="Q50" s="2"/>
      <c r="R50" s="2"/>
      <c r="S50" s="2"/>
      <c r="T50" s="2"/>
      <c r="U50" s="2"/>
      <c r="V50" s="2"/>
      <c r="W50" s="2"/>
      <c r="X50" s="2"/>
      <c r="Y50" s="2"/>
      <c r="Z50" s="2"/>
      <c r="AA50" s="2"/>
      <c r="AB50" s="2"/>
      <c r="AC50" s="2"/>
    </row>
    <row r="51" spans="1:29" ht="14.25" customHeight="1" x14ac:dyDescent="0.3">
      <c r="A51" s="2"/>
      <c r="B51" s="2"/>
      <c r="C51" s="226"/>
      <c r="D51" s="2"/>
      <c r="E51" s="2"/>
      <c r="F51" s="2"/>
      <c r="G51" s="2"/>
      <c r="H51" s="2"/>
      <c r="I51" s="226"/>
      <c r="J51" s="226"/>
      <c r="K51" s="226"/>
      <c r="L51" s="226"/>
      <c r="M51" s="2"/>
      <c r="N51" s="226"/>
      <c r="O51" s="226"/>
      <c r="P51" s="2"/>
      <c r="Q51" s="2"/>
      <c r="R51" s="2"/>
      <c r="S51" s="2"/>
      <c r="T51" s="2"/>
      <c r="U51" s="2"/>
      <c r="V51" s="2"/>
      <c r="W51" s="2"/>
      <c r="X51" s="2"/>
      <c r="Y51" s="2"/>
      <c r="Z51" s="2"/>
      <c r="AA51" s="2"/>
      <c r="AB51" s="2"/>
      <c r="AC51" s="2"/>
    </row>
    <row r="52" spans="1:29" ht="14.25" customHeight="1" x14ac:dyDescent="0.3">
      <c r="A52" s="2"/>
      <c r="B52" s="2"/>
      <c r="C52" s="226"/>
      <c r="D52" s="2"/>
      <c r="E52" s="2"/>
      <c r="F52" s="2"/>
      <c r="G52" s="2"/>
      <c r="H52" s="2"/>
      <c r="I52" s="226"/>
      <c r="J52" s="226"/>
      <c r="K52" s="226"/>
      <c r="L52" s="226"/>
      <c r="M52" s="2"/>
      <c r="N52" s="226"/>
      <c r="O52" s="226"/>
      <c r="P52" s="2"/>
      <c r="Q52" s="2"/>
      <c r="R52" s="2"/>
      <c r="S52" s="2"/>
      <c r="T52" s="2"/>
      <c r="U52" s="2"/>
      <c r="V52" s="2"/>
      <c r="W52" s="2"/>
      <c r="X52" s="2"/>
      <c r="Y52" s="2"/>
      <c r="Z52" s="2"/>
      <c r="AA52" s="2"/>
      <c r="AB52" s="2"/>
      <c r="AC52" s="2"/>
    </row>
    <row r="53" spans="1:29" ht="14.25" customHeight="1" x14ac:dyDescent="0.3">
      <c r="A53" s="2"/>
      <c r="B53" s="2"/>
      <c r="C53" s="226"/>
      <c r="D53" s="2"/>
      <c r="E53" s="2"/>
      <c r="F53" s="2"/>
      <c r="G53" s="2"/>
      <c r="H53" s="2"/>
      <c r="I53" s="226"/>
      <c r="J53" s="226"/>
      <c r="K53" s="226"/>
      <c r="L53" s="226"/>
      <c r="M53" s="2"/>
      <c r="N53" s="226"/>
      <c r="O53" s="226"/>
      <c r="P53" s="2"/>
      <c r="Q53" s="2"/>
      <c r="R53" s="2"/>
      <c r="S53" s="2"/>
      <c r="T53" s="2"/>
      <c r="U53" s="2"/>
      <c r="V53" s="2"/>
      <c r="W53" s="2"/>
      <c r="X53" s="2"/>
      <c r="Y53" s="2"/>
      <c r="Z53" s="2"/>
      <c r="AA53" s="2"/>
      <c r="AB53" s="2"/>
      <c r="AC53" s="2"/>
    </row>
    <row r="54" spans="1:29" ht="14.25" customHeight="1" x14ac:dyDescent="0.3">
      <c r="A54" s="2"/>
      <c r="B54" s="2"/>
      <c r="C54" s="226"/>
      <c r="D54" s="2"/>
      <c r="E54" s="2"/>
      <c r="F54" s="2"/>
      <c r="G54" s="2"/>
      <c r="H54" s="2"/>
      <c r="I54" s="226"/>
      <c r="J54" s="226"/>
      <c r="K54" s="226"/>
      <c r="L54" s="226"/>
      <c r="M54" s="2"/>
      <c r="N54" s="226"/>
      <c r="O54" s="226"/>
      <c r="P54" s="2"/>
      <c r="Q54" s="2"/>
      <c r="R54" s="2"/>
      <c r="S54" s="2"/>
      <c r="T54" s="2"/>
      <c r="U54" s="2"/>
      <c r="V54" s="2"/>
      <c r="W54" s="2"/>
      <c r="X54" s="2"/>
      <c r="Y54" s="2"/>
      <c r="Z54" s="2"/>
      <c r="AA54" s="2"/>
      <c r="AB54" s="2"/>
      <c r="AC54" s="2"/>
    </row>
    <row r="55" spans="1:29" ht="14.25" customHeight="1" x14ac:dyDescent="0.3">
      <c r="A55" s="2"/>
      <c r="B55" s="2"/>
      <c r="C55" s="226"/>
      <c r="D55" s="2"/>
      <c r="E55" s="2"/>
      <c r="F55" s="2"/>
      <c r="G55" s="2"/>
      <c r="H55" s="2"/>
      <c r="I55" s="226"/>
      <c r="J55" s="226"/>
      <c r="K55" s="226"/>
      <c r="L55" s="226"/>
      <c r="M55" s="2"/>
      <c r="N55" s="226"/>
      <c r="O55" s="226"/>
      <c r="P55" s="2"/>
      <c r="Q55" s="2"/>
      <c r="R55" s="2"/>
      <c r="S55" s="2"/>
      <c r="T55" s="2"/>
      <c r="U55" s="2"/>
      <c r="V55" s="2"/>
      <c r="W55" s="2"/>
      <c r="X55" s="2"/>
      <c r="Y55" s="2"/>
      <c r="Z55" s="2"/>
      <c r="AA55" s="2"/>
      <c r="AB55" s="2"/>
      <c r="AC55" s="2"/>
    </row>
    <row r="56" spans="1:29" ht="14.25" customHeight="1" x14ac:dyDescent="0.3">
      <c r="A56" s="2"/>
      <c r="B56" s="2"/>
      <c r="C56" s="226"/>
      <c r="D56" s="2"/>
      <c r="E56" s="2"/>
      <c r="F56" s="2"/>
      <c r="G56" s="2"/>
      <c r="H56" s="2"/>
      <c r="I56" s="226"/>
      <c r="J56" s="226"/>
      <c r="K56" s="226"/>
      <c r="L56" s="226"/>
      <c r="M56" s="2"/>
      <c r="N56" s="226"/>
      <c r="O56" s="226"/>
      <c r="P56" s="2"/>
      <c r="Q56" s="2"/>
      <c r="R56" s="2"/>
      <c r="S56" s="2"/>
      <c r="T56" s="2"/>
      <c r="U56" s="2"/>
      <c r="V56" s="2"/>
      <c r="W56" s="2"/>
      <c r="X56" s="2"/>
      <c r="Y56" s="2"/>
      <c r="Z56" s="2"/>
      <c r="AA56" s="2"/>
      <c r="AB56" s="2"/>
      <c r="AC56" s="2"/>
    </row>
    <row r="57" spans="1:29" ht="14.25" customHeight="1" x14ac:dyDescent="0.3">
      <c r="A57" s="2"/>
      <c r="B57" s="2"/>
      <c r="C57" s="226"/>
      <c r="D57" s="2"/>
      <c r="E57" s="2"/>
      <c r="F57" s="2"/>
      <c r="G57" s="2"/>
      <c r="H57" s="2"/>
      <c r="I57" s="226"/>
      <c r="J57" s="226"/>
      <c r="K57" s="226"/>
      <c r="L57" s="226"/>
      <c r="M57" s="2"/>
      <c r="N57" s="226"/>
      <c r="O57" s="226"/>
      <c r="P57" s="2"/>
      <c r="Q57" s="2"/>
      <c r="R57" s="2"/>
      <c r="S57" s="2"/>
      <c r="T57" s="2"/>
      <c r="U57" s="2"/>
      <c r="V57" s="2"/>
      <c r="W57" s="2"/>
      <c r="X57" s="2"/>
      <c r="Y57" s="2"/>
      <c r="Z57" s="2"/>
      <c r="AA57" s="2"/>
      <c r="AB57" s="2"/>
      <c r="AC57" s="2"/>
    </row>
    <row r="58" spans="1:29" ht="14.25" customHeight="1" x14ac:dyDescent="0.3">
      <c r="A58" s="2"/>
      <c r="B58" s="2"/>
      <c r="C58" s="226"/>
      <c r="D58" s="2"/>
      <c r="E58" s="2"/>
      <c r="F58" s="2"/>
      <c r="G58" s="2"/>
      <c r="H58" s="2"/>
      <c r="I58" s="226"/>
      <c r="J58" s="226"/>
      <c r="K58" s="226"/>
      <c r="L58" s="226"/>
      <c r="M58" s="2"/>
      <c r="N58" s="226"/>
      <c r="O58" s="226"/>
      <c r="P58" s="2"/>
      <c r="Q58" s="2"/>
      <c r="R58" s="2"/>
      <c r="S58" s="2"/>
      <c r="T58" s="2"/>
      <c r="U58" s="2"/>
      <c r="V58" s="2"/>
      <c r="W58" s="2"/>
      <c r="X58" s="2"/>
      <c r="Y58" s="2"/>
      <c r="Z58" s="2"/>
      <c r="AA58" s="2"/>
      <c r="AB58" s="2"/>
      <c r="AC58" s="2"/>
    </row>
    <row r="59" spans="1:29" ht="14.25" customHeight="1" x14ac:dyDescent="0.3">
      <c r="A59" s="2"/>
      <c r="B59" s="2"/>
      <c r="C59" s="226"/>
      <c r="D59" s="2"/>
      <c r="E59" s="2"/>
      <c r="F59" s="2"/>
      <c r="G59" s="2"/>
      <c r="H59" s="2"/>
      <c r="I59" s="226"/>
      <c r="J59" s="226"/>
      <c r="K59" s="226"/>
      <c r="L59" s="226"/>
      <c r="M59" s="2"/>
      <c r="N59" s="226"/>
      <c r="O59" s="226"/>
      <c r="P59" s="2"/>
      <c r="Q59" s="2"/>
      <c r="R59" s="2"/>
      <c r="S59" s="2"/>
      <c r="T59" s="2"/>
      <c r="U59" s="2"/>
      <c r="V59" s="2"/>
      <c r="W59" s="2"/>
      <c r="X59" s="2"/>
      <c r="Y59" s="2"/>
      <c r="Z59" s="2"/>
      <c r="AA59" s="2"/>
      <c r="AB59" s="2"/>
      <c r="AC59" s="2"/>
    </row>
    <row r="60" spans="1:29" ht="14.25" customHeight="1" x14ac:dyDescent="0.3">
      <c r="A60" s="2"/>
      <c r="B60" s="2"/>
      <c r="C60" s="226"/>
      <c r="D60" s="2"/>
      <c r="E60" s="2"/>
      <c r="F60" s="2"/>
      <c r="G60" s="2"/>
      <c r="H60" s="2"/>
      <c r="I60" s="226"/>
      <c r="J60" s="226"/>
      <c r="K60" s="226"/>
      <c r="L60" s="226"/>
      <c r="M60" s="2"/>
      <c r="N60" s="226"/>
      <c r="O60" s="226"/>
      <c r="P60" s="2"/>
      <c r="Q60" s="2"/>
      <c r="R60" s="2"/>
      <c r="S60" s="2"/>
      <c r="T60" s="2"/>
      <c r="U60" s="2"/>
      <c r="V60" s="2"/>
      <c r="W60" s="2"/>
      <c r="X60" s="2"/>
      <c r="Y60" s="2"/>
      <c r="Z60" s="2"/>
      <c r="AA60" s="2"/>
      <c r="AB60" s="2"/>
      <c r="AC60" s="2"/>
    </row>
    <row r="61" spans="1:29" ht="14.25" customHeight="1" x14ac:dyDescent="0.3">
      <c r="A61" s="2"/>
      <c r="B61" s="2"/>
      <c r="C61" s="226"/>
      <c r="D61" s="2"/>
      <c r="E61" s="2"/>
      <c r="F61" s="2"/>
      <c r="G61" s="2"/>
      <c r="H61" s="2"/>
      <c r="I61" s="226"/>
      <c r="J61" s="226"/>
      <c r="K61" s="226"/>
      <c r="L61" s="226"/>
      <c r="M61" s="2"/>
      <c r="N61" s="226"/>
      <c r="O61" s="226"/>
      <c r="P61" s="2"/>
      <c r="Q61" s="2"/>
      <c r="R61" s="2"/>
      <c r="S61" s="2"/>
      <c r="T61" s="2"/>
      <c r="U61" s="2"/>
      <c r="V61" s="2"/>
      <c r="W61" s="2"/>
      <c r="X61" s="2"/>
      <c r="Y61" s="2"/>
      <c r="Z61" s="2"/>
      <c r="AA61" s="2"/>
      <c r="AB61" s="2"/>
      <c r="AC61" s="2"/>
    </row>
    <row r="62" spans="1:29" ht="14.25" customHeight="1" x14ac:dyDescent="0.3">
      <c r="A62" s="2"/>
      <c r="B62" s="2"/>
      <c r="C62" s="226"/>
      <c r="D62" s="2"/>
      <c r="E62" s="2"/>
      <c r="F62" s="2"/>
      <c r="G62" s="2"/>
      <c r="H62" s="2"/>
      <c r="I62" s="226"/>
      <c r="J62" s="226"/>
      <c r="K62" s="226"/>
      <c r="L62" s="226"/>
      <c r="M62" s="2"/>
      <c r="N62" s="226"/>
      <c r="O62" s="226"/>
      <c r="P62" s="2"/>
      <c r="Q62" s="2"/>
      <c r="R62" s="2"/>
      <c r="S62" s="2"/>
      <c r="T62" s="2"/>
      <c r="U62" s="2"/>
      <c r="V62" s="2"/>
      <c r="W62" s="2"/>
      <c r="X62" s="2"/>
      <c r="Y62" s="2"/>
      <c r="Z62" s="2"/>
      <c r="AA62" s="2"/>
      <c r="AB62" s="2"/>
      <c r="AC62" s="2"/>
    </row>
    <row r="63" spans="1:29" ht="14.25" customHeight="1" x14ac:dyDescent="0.3">
      <c r="A63" s="2"/>
      <c r="B63" s="2"/>
      <c r="C63" s="226"/>
      <c r="D63" s="2"/>
      <c r="E63" s="2"/>
      <c r="F63" s="2"/>
      <c r="G63" s="2"/>
      <c r="H63" s="2"/>
      <c r="I63" s="226"/>
      <c r="J63" s="226"/>
      <c r="K63" s="226"/>
      <c r="L63" s="226"/>
      <c r="M63" s="2"/>
      <c r="N63" s="226"/>
      <c r="O63" s="226"/>
      <c r="P63" s="2"/>
      <c r="Q63" s="2"/>
      <c r="R63" s="2"/>
      <c r="S63" s="2"/>
      <c r="T63" s="2"/>
      <c r="U63" s="2"/>
      <c r="V63" s="2"/>
      <c r="W63" s="2"/>
      <c r="X63" s="2"/>
      <c r="Y63" s="2"/>
      <c r="Z63" s="2"/>
      <c r="AA63" s="2"/>
      <c r="AB63" s="2"/>
      <c r="AC63" s="2"/>
    </row>
    <row r="64" spans="1:29" ht="14.25" customHeight="1" x14ac:dyDescent="0.3">
      <c r="A64" s="2"/>
      <c r="B64" s="2"/>
      <c r="C64" s="226"/>
      <c r="D64" s="2"/>
      <c r="E64" s="2"/>
      <c r="F64" s="2"/>
      <c r="G64" s="2"/>
      <c r="H64" s="2"/>
      <c r="I64" s="226"/>
      <c r="J64" s="226"/>
      <c r="K64" s="226"/>
      <c r="L64" s="226"/>
      <c r="M64" s="2"/>
      <c r="N64" s="226"/>
      <c r="O64" s="226"/>
      <c r="P64" s="2"/>
      <c r="Q64" s="2"/>
      <c r="R64" s="2"/>
      <c r="S64" s="2"/>
      <c r="T64" s="2"/>
      <c r="U64" s="2"/>
      <c r="V64" s="2"/>
      <c r="W64" s="2"/>
      <c r="X64" s="2"/>
      <c r="Y64" s="2"/>
      <c r="Z64" s="2"/>
      <c r="AA64" s="2"/>
      <c r="AB64" s="2"/>
      <c r="AC64" s="2"/>
    </row>
    <row r="65" spans="1:29" ht="14.25" customHeight="1" x14ac:dyDescent="0.3">
      <c r="A65" s="2"/>
      <c r="B65" s="2"/>
      <c r="C65" s="226"/>
      <c r="D65" s="2"/>
      <c r="E65" s="2"/>
      <c r="F65" s="2"/>
      <c r="G65" s="2"/>
      <c r="H65" s="2"/>
      <c r="I65" s="226"/>
      <c r="J65" s="226"/>
      <c r="K65" s="226"/>
      <c r="L65" s="226"/>
      <c r="M65" s="2"/>
      <c r="N65" s="226"/>
      <c r="O65" s="226"/>
      <c r="P65" s="2"/>
      <c r="Q65" s="2"/>
      <c r="R65" s="2"/>
      <c r="S65" s="2"/>
      <c r="T65" s="2"/>
      <c r="U65" s="2"/>
      <c r="V65" s="2"/>
      <c r="W65" s="2"/>
      <c r="X65" s="2"/>
      <c r="Y65" s="2"/>
      <c r="Z65" s="2"/>
      <c r="AA65" s="2"/>
      <c r="AB65" s="2"/>
      <c r="AC65" s="2"/>
    </row>
    <row r="66" spans="1:29" ht="14.25" customHeight="1" x14ac:dyDescent="0.3">
      <c r="A66" s="2"/>
      <c r="B66" s="2"/>
      <c r="C66" s="226"/>
      <c r="D66" s="2"/>
      <c r="E66" s="2"/>
      <c r="F66" s="2"/>
      <c r="G66" s="2"/>
      <c r="H66" s="2"/>
      <c r="I66" s="226"/>
      <c r="J66" s="226"/>
      <c r="K66" s="226"/>
      <c r="L66" s="226"/>
      <c r="M66" s="2"/>
      <c r="N66" s="226"/>
      <c r="O66" s="226"/>
      <c r="P66" s="2"/>
      <c r="Q66" s="2"/>
      <c r="R66" s="2"/>
      <c r="S66" s="2"/>
      <c r="T66" s="2"/>
      <c r="U66" s="2"/>
      <c r="V66" s="2"/>
      <c r="W66" s="2"/>
      <c r="X66" s="2"/>
      <c r="Y66" s="2"/>
      <c r="Z66" s="2"/>
      <c r="AA66" s="2"/>
      <c r="AB66" s="2"/>
      <c r="AC66" s="2"/>
    </row>
    <row r="67" spans="1:29" ht="14.25" customHeight="1" x14ac:dyDescent="0.3">
      <c r="A67" s="2"/>
      <c r="B67" s="2"/>
      <c r="C67" s="226"/>
      <c r="D67" s="2"/>
      <c r="E67" s="2"/>
      <c r="F67" s="2"/>
      <c r="G67" s="2"/>
      <c r="H67" s="2"/>
      <c r="I67" s="226"/>
      <c r="J67" s="226"/>
      <c r="K67" s="226"/>
      <c r="L67" s="226"/>
      <c r="M67" s="2"/>
      <c r="N67" s="226"/>
      <c r="O67" s="226"/>
      <c r="P67" s="2"/>
      <c r="Q67" s="2"/>
      <c r="R67" s="2"/>
      <c r="S67" s="2"/>
      <c r="T67" s="2"/>
      <c r="U67" s="2"/>
      <c r="V67" s="2"/>
      <c r="W67" s="2"/>
      <c r="X67" s="2"/>
      <c r="Y67" s="2"/>
      <c r="Z67" s="2"/>
      <c r="AA67" s="2"/>
      <c r="AB67" s="2"/>
      <c r="AC67" s="2"/>
    </row>
    <row r="68" spans="1:29" ht="14.25" customHeight="1" x14ac:dyDescent="0.3">
      <c r="A68" s="2"/>
      <c r="B68" s="2"/>
      <c r="C68" s="226"/>
      <c r="D68" s="2"/>
      <c r="E68" s="2"/>
      <c r="F68" s="2"/>
      <c r="G68" s="2"/>
      <c r="H68" s="2"/>
      <c r="I68" s="226"/>
      <c r="J68" s="226"/>
      <c r="K68" s="226"/>
      <c r="L68" s="226"/>
      <c r="M68" s="2"/>
      <c r="N68" s="226"/>
      <c r="O68" s="226"/>
      <c r="P68" s="2"/>
      <c r="Q68" s="2"/>
      <c r="R68" s="2"/>
      <c r="S68" s="2"/>
      <c r="T68" s="2"/>
      <c r="U68" s="2"/>
      <c r="V68" s="2"/>
      <c r="W68" s="2"/>
      <c r="X68" s="2"/>
      <c r="Y68" s="2"/>
      <c r="Z68" s="2"/>
      <c r="AA68" s="2"/>
      <c r="AB68" s="2"/>
      <c r="AC68" s="2"/>
    </row>
    <row r="69" spans="1:29" ht="14.25" customHeight="1" x14ac:dyDescent="0.3">
      <c r="A69" s="2"/>
      <c r="B69" s="2"/>
      <c r="C69" s="226"/>
      <c r="D69" s="2"/>
      <c r="E69" s="2"/>
      <c r="F69" s="2"/>
      <c r="G69" s="2"/>
      <c r="H69" s="2"/>
      <c r="I69" s="226"/>
      <c r="J69" s="226"/>
      <c r="K69" s="226"/>
      <c r="L69" s="226"/>
      <c r="M69" s="2"/>
      <c r="N69" s="226"/>
      <c r="O69" s="226"/>
      <c r="P69" s="2"/>
      <c r="Q69" s="2"/>
      <c r="R69" s="2"/>
      <c r="S69" s="2"/>
      <c r="T69" s="2"/>
      <c r="U69" s="2"/>
      <c r="V69" s="2"/>
      <c r="W69" s="2"/>
      <c r="X69" s="2"/>
      <c r="Y69" s="2"/>
      <c r="Z69" s="2"/>
      <c r="AA69" s="2"/>
      <c r="AB69" s="2"/>
      <c r="AC69" s="2"/>
    </row>
    <row r="70" spans="1:29" ht="14.25" customHeight="1" x14ac:dyDescent="0.3">
      <c r="A70" s="2"/>
      <c r="B70" s="2"/>
      <c r="C70" s="226"/>
      <c r="D70" s="2"/>
      <c r="E70" s="2"/>
      <c r="F70" s="2"/>
      <c r="G70" s="2"/>
      <c r="H70" s="2"/>
      <c r="I70" s="226"/>
      <c r="J70" s="226"/>
      <c r="K70" s="226"/>
      <c r="L70" s="226"/>
      <c r="M70" s="2"/>
      <c r="N70" s="226"/>
      <c r="O70" s="226"/>
      <c r="P70" s="2"/>
      <c r="Q70" s="2"/>
      <c r="R70" s="2"/>
      <c r="S70" s="2"/>
      <c r="T70" s="2"/>
      <c r="U70" s="2"/>
      <c r="V70" s="2"/>
      <c r="W70" s="2"/>
      <c r="X70" s="2"/>
      <c r="Y70" s="2"/>
      <c r="Z70" s="2"/>
      <c r="AA70" s="2"/>
      <c r="AB70" s="2"/>
      <c r="AC70" s="2"/>
    </row>
    <row r="71" spans="1:29" ht="14.25" customHeight="1" x14ac:dyDescent="0.3">
      <c r="A71" s="2"/>
      <c r="B71" s="2"/>
      <c r="C71" s="226"/>
      <c r="D71" s="2"/>
      <c r="E71" s="2"/>
      <c r="F71" s="2"/>
      <c r="G71" s="2"/>
      <c r="H71" s="2"/>
      <c r="I71" s="226"/>
      <c r="J71" s="226"/>
      <c r="K71" s="226"/>
      <c r="L71" s="226"/>
      <c r="M71" s="2"/>
      <c r="N71" s="226"/>
      <c r="O71" s="226"/>
      <c r="P71" s="2"/>
      <c r="Q71" s="2"/>
      <c r="R71" s="2"/>
      <c r="S71" s="2"/>
      <c r="T71" s="2"/>
      <c r="U71" s="2"/>
      <c r="V71" s="2"/>
      <c r="W71" s="2"/>
      <c r="X71" s="2"/>
      <c r="Y71" s="2"/>
      <c r="Z71" s="2"/>
      <c r="AA71" s="2"/>
      <c r="AB71" s="2"/>
      <c r="AC71" s="2"/>
    </row>
    <row r="72" spans="1:29" ht="14.25" customHeight="1" x14ac:dyDescent="0.3">
      <c r="A72" s="2"/>
      <c r="B72" s="2"/>
      <c r="C72" s="226"/>
      <c r="D72" s="2"/>
      <c r="E72" s="2"/>
      <c r="F72" s="2"/>
      <c r="G72" s="2"/>
      <c r="H72" s="2"/>
      <c r="I72" s="226"/>
      <c r="J72" s="226"/>
      <c r="K72" s="226"/>
      <c r="L72" s="226"/>
      <c r="M72" s="2"/>
      <c r="N72" s="226"/>
      <c r="O72" s="226"/>
      <c r="P72" s="2"/>
      <c r="Q72" s="2"/>
      <c r="R72" s="2"/>
      <c r="S72" s="2"/>
      <c r="T72" s="2"/>
      <c r="U72" s="2"/>
      <c r="V72" s="2"/>
      <c r="W72" s="2"/>
      <c r="X72" s="2"/>
      <c r="Y72" s="2"/>
      <c r="Z72" s="2"/>
      <c r="AA72" s="2"/>
      <c r="AB72" s="2"/>
      <c r="AC72" s="2"/>
    </row>
    <row r="73" spans="1:29" ht="14.25" customHeight="1" x14ac:dyDescent="0.3">
      <c r="A73" s="2"/>
      <c r="B73" s="2"/>
      <c r="C73" s="226"/>
      <c r="D73" s="2"/>
      <c r="E73" s="2"/>
      <c r="F73" s="2"/>
      <c r="G73" s="2"/>
      <c r="H73" s="2"/>
      <c r="I73" s="226"/>
      <c r="J73" s="226"/>
      <c r="K73" s="226"/>
      <c r="L73" s="226"/>
      <c r="M73" s="2"/>
      <c r="N73" s="226"/>
      <c r="O73" s="226"/>
      <c r="P73" s="2"/>
      <c r="Q73" s="2"/>
      <c r="R73" s="2"/>
      <c r="S73" s="2"/>
      <c r="T73" s="2"/>
      <c r="U73" s="2"/>
      <c r="V73" s="2"/>
      <c r="W73" s="2"/>
      <c r="X73" s="2"/>
      <c r="Y73" s="2"/>
      <c r="Z73" s="2"/>
      <c r="AA73" s="2"/>
      <c r="AB73" s="2"/>
      <c r="AC73" s="2"/>
    </row>
    <row r="74" spans="1:29" ht="14.25" customHeight="1" x14ac:dyDescent="0.3">
      <c r="A74" s="2"/>
      <c r="B74" s="2"/>
      <c r="C74" s="226"/>
      <c r="D74" s="2"/>
      <c r="E74" s="2"/>
      <c r="F74" s="2"/>
      <c r="G74" s="2"/>
      <c r="H74" s="2"/>
      <c r="I74" s="226"/>
      <c r="J74" s="226"/>
      <c r="K74" s="226"/>
      <c r="L74" s="226"/>
      <c r="M74" s="2"/>
      <c r="N74" s="226"/>
      <c r="O74" s="226"/>
      <c r="P74" s="2"/>
      <c r="Q74" s="2"/>
      <c r="R74" s="2"/>
      <c r="S74" s="2"/>
      <c r="T74" s="2"/>
      <c r="U74" s="2"/>
      <c r="V74" s="2"/>
      <c r="W74" s="2"/>
      <c r="X74" s="2"/>
      <c r="Y74" s="2"/>
      <c r="Z74" s="2"/>
      <c r="AA74" s="2"/>
      <c r="AB74" s="2"/>
      <c r="AC74" s="2"/>
    </row>
    <row r="75" spans="1:29" ht="14.25" customHeight="1" x14ac:dyDescent="0.3">
      <c r="A75" s="2"/>
      <c r="B75" s="2"/>
      <c r="C75" s="226"/>
      <c r="D75" s="2"/>
      <c r="E75" s="2"/>
      <c r="F75" s="2"/>
      <c r="G75" s="2"/>
      <c r="H75" s="2"/>
      <c r="I75" s="226"/>
      <c r="J75" s="226"/>
      <c r="K75" s="226"/>
      <c r="L75" s="226"/>
      <c r="M75" s="2"/>
      <c r="N75" s="226"/>
      <c r="O75" s="226"/>
      <c r="P75" s="2"/>
      <c r="Q75" s="2"/>
      <c r="R75" s="2"/>
      <c r="S75" s="2"/>
      <c r="T75" s="2"/>
      <c r="U75" s="2"/>
      <c r="V75" s="2"/>
      <c r="W75" s="2"/>
      <c r="X75" s="2"/>
      <c r="Y75" s="2"/>
      <c r="Z75" s="2"/>
      <c r="AA75" s="2"/>
      <c r="AB75" s="2"/>
      <c r="AC75" s="2"/>
    </row>
    <row r="76" spans="1:29" ht="14.25" customHeight="1" x14ac:dyDescent="0.3">
      <c r="A76" s="2"/>
      <c r="B76" s="2"/>
      <c r="C76" s="226"/>
      <c r="D76" s="2"/>
      <c r="E76" s="2"/>
      <c r="F76" s="2"/>
      <c r="G76" s="2"/>
      <c r="H76" s="2"/>
      <c r="I76" s="226"/>
      <c r="J76" s="226"/>
      <c r="K76" s="226"/>
      <c r="L76" s="226"/>
      <c r="M76" s="2"/>
      <c r="N76" s="226"/>
      <c r="O76" s="226"/>
      <c r="P76" s="2"/>
      <c r="Q76" s="2"/>
      <c r="R76" s="2"/>
      <c r="S76" s="2"/>
      <c r="T76" s="2"/>
      <c r="U76" s="2"/>
      <c r="V76" s="2"/>
      <c r="W76" s="2"/>
      <c r="X76" s="2"/>
      <c r="Y76" s="2"/>
      <c r="Z76" s="2"/>
      <c r="AA76" s="2"/>
      <c r="AB76" s="2"/>
      <c r="AC76" s="2"/>
    </row>
    <row r="77" spans="1:29" ht="14.25" customHeight="1" x14ac:dyDescent="0.3">
      <c r="A77" s="2"/>
      <c r="B77" s="2"/>
      <c r="C77" s="226"/>
      <c r="D77" s="2"/>
      <c r="E77" s="2"/>
      <c r="F77" s="2"/>
      <c r="G77" s="2"/>
      <c r="H77" s="2"/>
      <c r="I77" s="226"/>
      <c r="J77" s="226"/>
      <c r="K77" s="226"/>
      <c r="L77" s="226"/>
      <c r="M77" s="2"/>
      <c r="N77" s="226"/>
      <c r="O77" s="226"/>
      <c r="P77" s="2"/>
      <c r="Q77" s="2"/>
      <c r="R77" s="2"/>
      <c r="S77" s="2"/>
      <c r="T77" s="2"/>
      <c r="U77" s="2"/>
      <c r="V77" s="2"/>
      <c r="W77" s="2"/>
      <c r="X77" s="2"/>
      <c r="Y77" s="2"/>
      <c r="Z77" s="2"/>
      <c r="AA77" s="2"/>
      <c r="AB77" s="2"/>
      <c r="AC77" s="2"/>
    </row>
    <row r="78" spans="1:29" ht="14.25" customHeight="1" x14ac:dyDescent="0.3">
      <c r="A78" s="2"/>
      <c r="B78" s="2"/>
      <c r="C78" s="226"/>
      <c r="D78" s="2"/>
      <c r="E78" s="2"/>
      <c r="F78" s="2"/>
      <c r="G78" s="2"/>
      <c r="H78" s="2"/>
      <c r="I78" s="226"/>
      <c r="J78" s="226"/>
      <c r="K78" s="226"/>
      <c r="L78" s="226"/>
      <c r="M78" s="2"/>
      <c r="N78" s="226"/>
      <c r="O78" s="226"/>
      <c r="P78" s="2"/>
      <c r="Q78" s="2"/>
      <c r="R78" s="2"/>
      <c r="S78" s="2"/>
      <c r="T78" s="2"/>
      <c r="U78" s="2"/>
      <c r="V78" s="2"/>
      <c r="W78" s="2"/>
      <c r="X78" s="2"/>
      <c r="Y78" s="2"/>
      <c r="Z78" s="2"/>
      <c r="AA78" s="2"/>
      <c r="AB78" s="2"/>
      <c r="AC78" s="2"/>
    </row>
    <row r="79" spans="1:29" ht="14.25" customHeight="1" x14ac:dyDescent="0.3">
      <c r="A79" s="2"/>
      <c r="B79" s="2"/>
      <c r="C79" s="226"/>
      <c r="D79" s="2"/>
      <c r="E79" s="2"/>
      <c r="F79" s="2"/>
      <c r="G79" s="2"/>
      <c r="H79" s="2"/>
      <c r="I79" s="226"/>
      <c r="J79" s="226"/>
      <c r="K79" s="226"/>
      <c r="L79" s="226"/>
      <c r="M79" s="2"/>
      <c r="N79" s="226"/>
      <c r="O79" s="226"/>
      <c r="P79" s="2"/>
      <c r="Q79" s="2"/>
      <c r="R79" s="2"/>
      <c r="S79" s="2"/>
      <c r="T79" s="2"/>
      <c r="U79" s="2"/>
      <c r="V79" s="2"/>
      <c r="W79" s="2"/>
      <c r="X79" s="2"/>
      <c r="Y79" s="2"/>
      <c r="Z79" s="2"/>
      <c r="AA79" s="2"/>
      <c r="AB79" s="2"/>
      <c r="AC79" s="2"/>
    </row>
    <row r="80" spans="1:29" ht="14.25" customHeight="1" x14ac:dyDescent="0.3">
      <c r="A80" s="2"/>
      <c r="B80" s="2"/>
      <c r="C80" s="226"/>
      <c r="D80" s="2"/>
      <c r="E80" s="2"/>
      <c r="F80" s="2"/>
      <c r="G80" s="2"/>
      <c r="H80" s="2"/>
      <c r="I80" s="226"/>
      <c r="J80" s="226"/>
      <c r="K80" s="226"/>
      <c r="L80" s="226"/>
      <c r="M80" s="2"/>
      <c r="N80" s="226"/>
      <c r="O80" s="226"/>
      <c r="P80" s="2"/>
      <c r="Q80" s="2"/>
      <c r="R80" s="2"/>
      <c r="S80" s="2"/>
      <c r="T80" s="2"/>
      <c r="U80" s="2"/>
      <c r="V80" s="2"/>
      <c r="W80" s="2"/>
      <c r="X80" s="2"/>
      <c r="Y80" s="2"/>
      <c r="Z80" s="2"/>
      <c r="AA80" s="2"/>
      <c r="AB80" s="2"/>
      <c r="AC80" s="2"/>
    </row>
    <row r="81" spans="1:29" ht="14.25" customHeight="1" x14ac:dyDescent="0.3">
      <c r="A81" s="2"/>
      <c r="B81" s="2"/>
      <c r="C81" s="226"/>
      <c r="D81" s="2"/>
      <c r="E81" s="2"/>
      <c r="F81" s="2"/>
      <c r="G81" s="2"/>
      <c r="H81" s="2"/>
      <c r="I81" s="226"/>
      <c r="J81" s="226"/>
      <c r="K81" s="226"/>
      <c r="L81" s="226"/>
      <c r="M81" s="2"/>
      <c r="N81" s="226"/>
      <c r="O81" s="226"/>
      <c r="P81" s="2"/>
      <c r="Q81" s="2"/>
      <c r="R81" s="2"/>
      <c r="S81" s="2"/>
      <c r="T81" s="2"/>
      <c r="U81" s="2"/>
      <c r="V81" s="2"/>
      <c r="W81" s="2"/>
      <c r="X81" s="2"/>
      <c r="Y81" s="2"/>
      <c r="Z81" s="2"/>
      <c r="AA81" s="2"/>
      <c r="AB81" s="2"/>
      <c r="AC81" s="2"/>
    </row>
    <row r="82" spans="1:29" ht="14.25" customHeight="1" x14ac:dyDescent="0.3">
      <c r="A82" s="2"/>
      <c r="B82" s="2"/>
      <c r="C82" s="226"/>
      <c r="D82" s="2"/>
      <c r="E82" s="2"/>
      <c r="F82" s="2"/>
      <c r="G82" s="2"/>
      <c r="H82" s="2"/>
      <c r="I82" s="226"/>
      <c r="J82" s="226"/>
      <c r="K82" s="226"/>
      <c r="L82" s="226"/>
      <c r="M82" s="2"/>
      <c r="N82" s="226"/>
      <c r="O82" s="226"/>
      <c r="P82" s="2"/>
      <c r="Q82" s="2"/>
      <c r="R82" s="2"/>
      <c r="S82" s="2"/>
      <c r="T82" s="2"/>
      <c r="U82" s="2"/>
      <c r="V82" s="2"/>
      <c r="W82" s="2"/>
      <c r="X82" s="2"/>
      <c r="Y82" s="2"/>
      <c r="Z82" s="2"/>
      <c r="AA82" s="2"/>
      <c r="AB82" s="2"/>
      <c r="AC82" s="2"/>
    </row>
    <row r="83" spans="1:29" ht="14.25" customHeight="1" x14ac:dyDescent="0.3">
      <c r="A83" s="2"/>
      <c r="B83" s="2"/>
      <c r="C83" s="226"/>
      <c r="D83" s="2"/>
      <c r="E83" s="2"/>
      <c r="F83" s="2"/>
      <c r="G83" s="2"/>
      <c r="H83" s="2"/>
      <c r="I83" s="226"/>
      <c r="J83" s="226"/>
      <c r="K83" s="226"/>
      <c r="L83" s="226"/>
      <c r="M83" s="2"/>
      <c r="N83" s="226"/>
      <c r="O83" s="226"/>
      <c r="P83" s="2"/>
      <c r="Q83" s="2"/>
      <c r="R83" s="2"/>
      <c r="S83" s="2"/>
      <c r="T83" s="2"/>
      <c r="U83" s="2"/>
      <c r="V83" s="2"/>
      <c r="W83" s="2"/>
      <c r="X83" s="2"/>
      <c r="Y83" s="2"/>
      <c r="Z83" s="2"/>
      <c r="AA83" s="2"/>
      <c r="AB83" s="2"/>
      <c r="AC83" s="2"/>
    </row>
    <row r="84" spans="1:29" ht="14.25" customHeight="1" x14ac:dyDescent="0.3">
      <c r="A84" s="2"/>
      <c r="B84" s="2"/>
      <c r="C84" s="226"/>
      <c r="D84" s="2"/>
      <c r="E84" s="2"/>
      <c r="F84" s="2"/>
      <c r="G84" s="2"/>
      <c r="H84" s="2"/>
      <c r="I84" s="226"/>
      <c r="J84" s="226"/>
      <c r="K84" s="226"/>
      <c r="L84" s="226"/>
      <c r="M84" s="2"/>
      <c r="N84" s="226"/>
      <c r="O84" s="226"/>
      <c r="P84" s="2"/>
      <c r="Q84" s="2"/>
      <c r="R84" s="2"/>
      <c r="S84" s="2"/>
      <c r="T84" s="2"/>
      <c r="U84" s="2"/>
      <c r="V84" s="2"/>
      <c r="W84" s="2"/>
      <c r="X84" s="2"/>
      <c r="Y84" s="2"/>
      <c r="Z84" s="2"/>
      <c r="AA84" s="2"/>
      <c r="AB84" s="2"/>
      <c r="AC84" s="2"/>
    </row>
    <row r="85" spans="1:29" ht="14.25" customHeight="1" x14ac:dyDescent="0.3">
      <c r="A85" s="2"/>
      <c r="B85" s="2"/>
      <c r="C85" s="226"/>
      <c r="D85" s="2"/>
      <c r="E85" s="2"/>
      <c r="F85" s="2"/>
      <c r="G85" s="2"/>
      <c r="H85" s="2"/>
      <c r="I85" s="226"/>
      <c r="J85" s="226"/>
      <c r="K85" s="226"/>
      <c r="L85" s="226"/>
      <c r="M85" s="2"/>
      <c r="N85" s="226"/>
      <c r="O85" s="226"/>
      <c r="P85" s="2"/>
      <c r="Q85" s="2"/>
      <c r="R85" s="2"/>
      <c r="S85" s="2"/>
      <c r="T85" s="2"/>
      <c r="U85" s="2"/>
      <c r="V85" s="2"/>
      <c r="W85" s="2"/>
      <c r="X85" s="2"/>
      <c r="Y85" s="2"/>
      <c r="Z85" s="2"/>
      <c r="AA85" s="2"/>
      <c r="AB85" s="2"/>
      <c r="AC85" s="2"/>
    </row>
    <row r="86" spans="1:29" ht="14.25" customHeight="1" x14ac:dyDescent="0.3">
      <c r="A86" s="2"/>
      <c r="B86" s="2"/>
      <c r="C86" s="226"/>
      <c r="D86" s="2"/>
      <c r="E86" s="2"/>
      <c r="F86" s="2"/>
      <c r="G86" s="2"/>
      <c r="H86" s="2"/>
      <c r="I86" s="226"/>
      <c r="J86" s="226"/>
      <c r="K86" s="226"/>
      <c r="L86" s="226"/>
      <c r="M86" s="2"/>
      <c r="N86" s="226"/>
      <c r="O86" s="226"/>
      <c r="P86" s="2"/>
      <c r="Q86" s="2"/>
      <c r="R86" s="2"/>
      <c r="S86" s="2"/>
      <c r="T86" s="2"/>
      <c r="U86" s="2"/>
      <c r="V86" s="2"/>
      <c r="W86" s="2"/>
      <c r="X86" s="2"/>
      <c r="Y86" s="2"/>
      <c r="Z86" s="2"/>
      <c r="AA86" s="2"/>
      <c r="AB86" s="2"/>
      <c r="AC86" s="2"/>
    </row>
    <row r="87" spans="1:29" ht="14.25" customHeight="1" x14ac:dyDescent="0.3">
      <c r="A87" s="2"/>
      <c r="B87" s="2"/>
      <c r="C87" s="226"/>
      <c r="D87" s="2"/>
      <c r="E87" s="2"/>
      <c r="F87" s="2"/>
      <c r="G87" s="2"/>
      <c r="H87" s="2"/>
      <c r="I87" s="226"/>
      <c r="J87" s="226"/>
      <c r="K87" s="226"/>
      <c r="L87" s="226"/>
      <c r="M87" s="2"/>
      <c r="N87" s="226"/>
      <c r="O87" s="226"/>
      <c r="P87" s="2"/>
      <c r="Q87" s="2"/>
      <c r="R87" s="2"/>
      <c r="S87" s="2"/>
      <c r="T87" s="2"/>
      <c r="U87" s="2"/>
      <c r="V87" s="2"/>
      <c r="W87" s="2"/>
      <c r="X87" s="2"/>
      <c r="Y87" s="2"/>
      <c r="Z87" s="2"/>
      <c r="AA87" s="2"/>
      <c r="AB87" s="2"/>
      <c r="AC87" s="2"/>
    </row>
    <row r="88" spans="1:29" ht="14.25" customHeight="1" x14ac:dyDescent="0.3">
      <c r="A88" s="2"/>
      <c r="B88" s="2"/>
      <c r="C88" s="226"/>
      <c r="D88" s="2"/>
      <c r="E88" s="2"/>
      <c r="F88" s="2"/>
      <c r="G88" s="2"/>
      <c r="H88" s="2"/>
      <c r="I88" s="226"/>
      <c r="J88" s="226"/>
      <c r="K88" s="226"/>
      <c r="L88" s="226"/>
      <c r="M88" s="2"/>
      <c r="N88" s="226"/>
      <c r="O88" s="226"/>
      <c r="P88" s="2"/>
      <c r="Q88" s="2"/>
      <c r="R88" s="2"/>
      <c r="S88" s="2"/>
      <c r="T88" s="2"/>
      <c r="U88" s="2"/>
      <c r="V88" s="2"/>
      <c r="W88" s="2"/>
      <c r="X88" s="2"/>
      <c r="Y88" s="2"/>
      <c r="Z88" s="2"/>
      <c r="AA88" s="2"/>
      <c r="AB88" s="2"/>
      <c r="AC88" s="2"/>
    </row>
    <row r="89" spans="1:29" ht="14.25" customHeight="1" x14ac:dyDescent="0.3">
      <c r="A89" s="2"/>
      <c r="B89" s="2"/>
      <c r="C89" s="226"/>
      <c r="D89" s="2"/>
      <c r="E89" s="2"/>
      <c r="F89" s="2"/>
      <c r="G89" s="2"/>
      <c r="H89" s="2"/>
      <c r="I89" s="226"/>
      <c r="J89" s="226"/>
      <c r="K89" s="226"/>
      <c r="L89" s="226"/>
      <c r="M89" s="2"/>
      <c r="N89" s="226"/>
      <c r="O89" s="226"/>
      <c r="P89" s="2"/>
      <c r="Q89" s="2"/>
      <c r="R89" s="2"/>
      <c r="S89" s="2"/>
      <c r="T89" s="2"/>
      <c r="U89" s="2"/>
      <c r="V89" s="2"/>
      <c r="W89" s="2"/>
      <c r="X89" s="2"/>
      <c r="Y89" s="2"/>
      <c r="Z89" s="2"/>
      <c r="AA89" s="2"/>
      <c r="AB89" s="2"/>
      <c r="AC89" s="2"/>
    </row>
    <row r="90" spans="1:29" ht="14.25" customHeight="1" x14ac:dyDescent="0.3">
      <c r="A90" s="2"/>
      <c r="B90" s="2"/>
      <c r="C90" s="226"/>
      <c r="D90" s="2"/>
      <c r="E90" s="2"/>
      <c r="F90" s="2"/>
      <c r="G90" s="2"/>
      <c r="H90" s="2"/>
      <c r="I90" s="226"/>
      <c r="J90" s="226"/>
      <c r="K90" s="226"/>
      <c r="L90" s="226"/>
      <c r="M90" s="2"/>
      <c r="N90" s="226"/>
      <c r="O90" s="226"/>
      <c r="P90" s="2"/>
      <c r="Q90" s="2"/>
      <c r="R90" s="2"/>
      <c r="S90" s="2"/>
      <c r="T90" s="2"/>
      <c r="U90" s="2"/>
      <c r="V90" s="2"/>
      <c r="W90" s="2"/>
      <c r="X90" s="2"/>
      <c r="Y90" s="2"/>
      <c r="Z90" s="2"/>
      <c r="AA90" s="2"/>
      <c r="AB90" s="2"/>
      <c r="AC90" s="2"/>
    </row>
    <row r="91" spans="1:29" ht="14.25" customHeight="1" x14ac:dyDescent="0.3">
      <c r="A91" s="2"/>
      <c r="B91" s="2"/>
      <c r="C91" s="226"/>
      <c r="D91" s="2"/>
      <c r="E91" s="2"/>
      <c r="F91" s="2"/>
      <c r="G91" s="2"/>
      <c r="H91" s="2"/>
      <c r="I91" s="226"/>
      <c r="J91" s="226"/>
      <c r="K91" s="226"/>
      <c r="L91" s="226"/>
      <c r="M91" s="2"/>
      <c r="N91" s="226"/>
      <c r="O91" s="226"/>
      <c r="P91" s="2"/>
      <c r="Q91" s="2"/>
      <c r="R91" s="2"/>
      <c r="S91" s="2"/>
      <c r="T91" s="2"/>
      <c r="U91" s="2"/>
      <c r="V91" s="2"/>
      <c r="W91" s="2"/>
      <c r="X91" s="2"/>
      <c r="Y91" s="2"/>
      <c r="Z91" s="2"/>
      <c r="AA91" s="2"/>
      <c r="AB91" s="2"/>
      <c r="AC91" s="2"/>
    </row>
    <row r="92" spans="1:29" ht="14.25" customHeight="1" x14ac:dyDescent="0.3">
      <c r="A92" s="2"/>
      <c r="B92" s="2"/>
      <c r="C92" s="226"/>
      <c r="D92" s="2"/>
      <c r="E92" s="2"/>
      <c r="F92" s="2"/>
      <c r="G92" s="2"/>
      <c r="H92" s="2"/>
      <c r="I92" s="226"/>
      <c r="J92" s="226"/>
      <c r="K92" s="226"/>
      <c r="L92" s="226"/>
      <c r="M92" s="2"/>
      <c r="N92" s="226"/>
      <c r="O92" s="226"/>
      <c r="P92" s="2"/>
      <c r="Q92" s="2"/>
      <c r="R92" s="2"/>
      <c r="S92" s="2"/>
      <c r="T92" s="2"/>
      <c r="U92" s="2"/>
      <c r="V92" s="2"/>
      <c r="W92" s="2"/>
      <c r="X92" s="2"/>
      <c r="Y92" s="2"/>
      <c r="Z92" s="2"/>
      <c r="AA92" s="2"/>
      <c r="AB92" s="2"/>
      <c r="AC92" s="2"/>
    </row>
    <row r="93" spans="1:29" ht="14.25" customHeight="1" x14ac:dyDescent="0.3">
      <c r="A93" s="2"/>
      <c r="B93" s="2"/>
      <c r="C93" s="226"/>
      <c r="D93" s="2"/>
      <c r="E93" s="2"/>
      <c r="F93" s="2"/>
      <c r="G93" s="2"/>
      <c r="H93" s="2"/>
      <c r="I93" s="226"/>
      <c r="J93" s="226"/>
      <c r="K93" s="226"/>
      <c r="L93" s="226"/>
      <c r="M93" s="2"/>
      <c r="N93" s="226"/>
      <c r="O93" s="226"/>
      <c r="P93" s="2"/>
      <c r="Q93" s="2"/>
      <c r="R93" s="2"/>
      <c r="S93" s="2"/>
      <c r="T93" s="2"/>
      <c r="U93" s="2"/>
      <c r="V93" s="2"/>
      <c r="W93" s="2"/>
      <c r="X93" s="2"/>
      <c r="Y93" s="2"/>
      <c r="Z93" s="2"/>
      <c r="AA93" s="2"/>
      <c r="AB93" s="2"/>
      <c r="AC93" s="2"/>
    </row>
    <row r="94" spans="1:29" ht="14.25" customHeight="1" x14ac:dyDescent="0.3">
      <c r="A94" s="2"/>
      <c r="B94" s="2"/>
      <c r="C94" s="226"/>
      <c r="D94" s="2"/>
      <c r="E94" s="2"/>
      <c r="F94" s="2"/>
      <c r="G94" s="2"/>
      <c r="H94" s="2"/>
      <c r="I94" s="226"/>
      <c r="J94" s="226"/>
      <c r="K94" s="226"/>
      <c r="L94" s="226"/>
      <c r="M94" s="2"/>
      <c r="N94" s="226"/>
      <c r="O94" s="226"/>
      <c r="P94" s="2"/>
      <c r="Q94" s="2"/>
      <c r="R94" s="2"/>
      <c r="S94" s="2"/>
      <c r="T94" s="2"/>
      <c r="U94" s="2"/>
      <c r="V94" s="2"/>
      <c r="W94" s="2"/>
      <c r="X94" s="2"/>
      <c r="Y94" s="2"/>
      <c r="Z94" s="2"/>
      <c r="AA94" s="2"/>
      <c r="AB94" s="2"/>
      <c r="AC94" s="2"/>
    </row>
    <row r="95" spans="1:29" ht="14.25" customHeight="1" x14ac:dyDescent="0.3">
      <c r="A95" s="2"/>
      <c r="B95" s="2"/>
      <c r="C95" s="226"/>
      <c r="D95" s="2"/>
      <c r="E95" s="2"/>
      <c r="F95" s="2"/>
      <c r="G95" s="2"/>
      <c r="H95" s="2"/>
      <c r="I95" s="226"/>
      <c r="J95" s="226"/>
      <c r="K95" s="226"/>
      <c r="L95" s="226"/>
      <c r="M95" s="2"/>
      <c r="N95" s="226"/>
      <c r="O95" s="226"/>
      <c r="P95" s="2"/>
      <c r="Q95" s="2"/>
      <c r="R95" s="2"/>
      <c r="S95" s="2"/>
      <c r="T95" s="2"/>
      <c r="U95" s="2"/>
      <c r="V95" s="2"/>
      <c r="W95" s="2"/>
      <c r="X95" s="2"/>
      <c r="Y95" s="2"/>
      <c r="Z95" s="2"/>
      <c r="AA95" s="2"/>
      <c r="AB95" s="2"/>
      <c r="AC95" s="2"/>
    </row>
    <row r="96" spans="1:29" ht="14.25" customHeight="1" x14ac:dyDescent="0.3">
      <c r="A96" s="2"/>
      <c r="B96" s="2"/>
      <c r="C96" s="226"/>
      <c r="D96" s="2"/>
      <c r="E96" s="2"/>
      <c r="F96" s="2"/>
      <c r="G96" s="2"/>
      <c r="H96" s="2"/>
      <c r="I96" s="226"/>
      <c r="J96" s="226"/>
      <c r="K96" s="226"/>
      <c r="L96" s="226"/>
      <c r="M96" s="2"/>
      <c r="N96" s="226"/>
      <c r="O96" s="226"/>
      <c r="P96" s="2"/>
      <c r="Q96" s="2"/>
      <c r="R96" s="2"/>
      <c r="S96" s="2"/>
      <c r="T96" s="2"/>
      <c r="U96" s="2"/>
      <c r="V96" s="2"/>
      <c r="W96" s="2"/>
      <c r="X96" s="2"/>
      <c r="Y96" s="2"/>
      <c r="Z96" s="2"/>
      <c r="AA96" s="2"/>
      <c r="AB96" s="2"/>
      <c r="AC96" s="2"/>
    </row>
    <row r="97" spans="1:29" ht="14.25" customHeight="1" x14ac:dyDescent="0.3">
      <c r="A97" s="2"/>
      <c r="B97" s="2"/>
      <c r="C97" s="226"/>
      <c r="D97" s="2"/>
      <c r="E97" s="2"/>
      <c r="F97" s="2"/>
      <c r="G97" s="2"/>
      <c r="H97" s="2"/>
      <c r="I97" s="226"/>
      <c r="J97" s="226"/>
      <c r="K97" s="226"/>
      <c r="L97" s="226"/>
      <c r="M97" s="2"/>
      <c r="N97" s="226"/>
      <c r="O97" s="226"/>
      <c r="P97" s="2"/>
      <c r="Q97" s="2"/>
      <c r="R97" s="2"/>
      <c r="S97" s="2"/>
      <c r="T97" s="2"/>
      <c r="U97" s="2"/>
      <c r="V97" s="2"/>
      <c r="W97" s="2"/>
      <c r="X97" s="2"/>
      <c r="Y97" s="2"/>
      <c r="Z97" s="2"/>
      <c r="AA97" s="2"/>
      <c r="AB97" s="2"/>
      <c r="AC97" s="2"/>
    </row>
    <row r="98" spans="1:29" ht="14.25" customHeight="1" x14ac:dyDescent="0.3">
      <c r="A98" s="2"/>
      <c r="B98" s="2"/>
      <c r="C98" s="226"/>
      <c r="D98" s="2"/>
      <c r="E98" s="2"/>
      <c r="F98" s="2"/>
      <c r="G98" s="2"/>
      <c r="H98" s="2"/>
      <c r="I98" s="226"/>
      <c r="J98" s="226"/>
      <c r="K98" s="226"/>
      <c r="L98" s="226"/>
      <c r="M98" s="2"/>
      <c r="N98" s="226"/>
      <c r="O98" s="226"/>
      <c r="P98" s="2"/>
      <c r="Q98" s="2"/>
      <c r="R98" s="2"/>
      <c r="S98" s="2"/>
      <c r="T98" s="2"/>
      <c r="U98" s="2"/>
      <c r="V98" s="2"/>
      <c r="W98" s="2"/>
      <c r="X98" s="2"/>
      <c r="Y98" s="2"/>
      <c r="Z98" s="2"/>
      <c r="AA98" s="2"/>
      <c r="AB98" s="2"/>
      <c r="AC98" s="2"/>
    </row>
    <row r="99" spans="1:29" ht="14.25" customHeight="1" x14ac:dyDescent="0.3">
      <c r="A99" s="2"/>
      <c r="B99" s="2"/>
      <c r="C99" s="226"/>
      <c r="D99" s="2"/>
      <c r="E99" s="2"/>
      <c r="F99" s="2"/>
      <c r="G99" s="2"/>
      <c r="H99" s="2"/>
      <c r="I99" s="226"/>
      <c r="J99" s="226"/>
      <c r="K99" s="226"/>
      <c r="L99" s="226"/>
      <c r="M99" s="2"/>
      <c r="N99" s="226"/>
      <c r="O99" s="226"/>
      <c r="P99" s="2"/>
      <c r="Q99" s="2"/>
      <c r="R99" s="2"/>
      <c r="S99" s="2"/>
      <c r="T99" s="2"/>
      <c r="U99" s="2"/>
      <c r="V99" s="2"/>
      <c r="W99" s="2"/>
      <c r="X99" s="2"/>
      <c r="Y99" s="2"/>
      <c r="Z99" s="2"/>
      <c r="AA99" s="2"/>
      <c r="AB99" s="2"/>
      <c r="AC99" s="2"/>
    </row>
    <row r="100" spans="1:29" ht="14.25" customHeight="1" x14ac:dyDescent="0.3">
      <c r="A100" s="2"/>
      <c r="B100" s="2"/>
      <c r="C100" s="226"/>
      <c r="D100" s="2"/>
      <c r="E100" s="2"/>
      <c r="F100" s="2"/>
      <c r="G100" s="2"/>
      <c r="H100" s="2"/>
      <c r="I100" s="226"/>
      <c r="J100" s="226"/>
      <c r="K100" s="226"/>
      <c r="L100" s="226"/>
      <c r="M100" s="2"/>
      <c r="N100" s="226"/>
      <c r="O100" s="226"/>
      <c r="P100" s="2"/>
      <c r="Q100" s="2"/>
      <c r="R100" s="2"/>
      <c r="S100" s="2"/>
      <c r="T100" s="2"/>
      <c r="U100" s="2"/>
      <c r="V100" s="2"/>
      <c r="W100" s="2"/>
      <c r="X100" s="2"/>
      <c r="Y100" s="2"/>
      <c r="Z100" s="2"/>
      <c r="AA100" s="2"/>
      <c r="AB100" s="2"/>
      <c r="AC100" s="2"/>
    </row>
    <row r="101" spans="1:29" ht="14.25" customHeight="1" x14ac:dyDescent="0.3">
      <c r="A101" s="2"/>
      <c r="B101" s="2"/>
      <c r="C101" s="226"/>
      <c r="D101" s="2"/>
      <c r="E101" s="2"/>
      <c r="F101" s="2"/>
      <c r="G101" s="2"/>
      <c r="H101" s="2"/>
      <c r="I101" s="226"/>
      <c r="J101" s="226"/>
      <c r="K101" s="226"/>
      <c r="L101" s="226"/>
      <c r="M101" s="2"/>
      <c r="N101" s="226"/>
      <c r="O101" s="226"/>
      <c r="P101" s="2"/>
      <c r="Q101" s="2"/>
      <c r="R101" s="2"/>
      <c r="S101" s="2"/>
      <c r="T101" s="2"/>
      <c r="U101" s="2"/>
      <c r="V101" s="2"/>
      <c r="W101" s="2"/>
      <c r="X101" s="2"/>
      <c r="Y101" s="2"/>
      <c r="Z101" s="2"/>
      <c r="AA101" s="2"/>
      <c r="AB101" s="2"/>
      <c r="AC101" s="2"/>
    </row>
    <row r="102" spans="1:29" ht="14.25" customHeight="1" x14ac:dyDescent="0.3">
      <c r="A102" s="2"/>
      <c r="B102" s="2"/>
      <c r="C102" s="226"/>
      <c r="D102" s="2"/>
      <c r="E102" s="2"/>
      <c r="F102" s="2"/>
      <c r="G102" s="2"/>
      <c r="H102" s="2"/>
      <c r="I102" s="226"/>
      <c r="J102" s="226"/>
      <c r="K102" s="226"/>
      <c r="L102" s="226"/>
      <c r="M102" s="2"/>
      <c r="N102" s="226"/>
      <c r="O102" s="226"/>
      <c r="P102" s="2"/>
      <c r="Q102" s="2"/>
      <c r="R102" s="2"/>
      <c r="S102" s="2"/>
      <c r="T102" s="2"/>
      <c r="U102" s="2"/>
      <c r="V102" s="2"/>
      <c r="W102" s="2"/>
      <c r="X102" s="2"/>
      <c r="Y102" s="2"/>
      <c r="Z102" s="2"/>
      <c r="AA102" s="2"/>
      <c r="AB102" s="2"/>
      <c r="AC102" s="2"/>
    </row>
    <row r="103" spans="1:29" ht="14.25" customHeight="1" x14ac:dyDescent="0.3">
      <c r="A103" s="2"/>
      <c r="B103" s="2"/>
      <c r="C103" s="226"/>
      <c r="D103" s="2"/>
      <c r="E103" s="2"/>
      <c r="F103" s="2"/>
      <c r="G103" s="2"/>
      <c r="H103" s="2"/>
      <c r="I103" s="226"/>
      <c r="J103" s="226"/>
      <c r="K103" s="226"/>
      <c r="L103" s="226"/>
      <c r="M103" s="2"/>
      <c r="N103" s="226"/>
      <c r="O103" s="226"/>
      <c r="P103" s="2"/>
      <c r="Q103" s="2"/>
      <c r="R103" s="2"/>
      <c r="S103" s="2"/>
      <c r="T103" s="2"/>
      <c r="U103" s="2"/>
      <c r="V103" s="2"/>
      <c r="W103" s="2"/>
      <c r="X103" s="2"/>
      <c r="Y103" s="2"/>
      <c r="Z103" s="2"/>
      <c r="AA103" s="2"/>
      <c r="AB103" s="2"/>
      <c r="AC103" s="2"/>
    </row>
    <row r="104" spans="1:29" ht="14.25" customHeight="1" x14ac:dyDescent="0.3">
      <c r="A104" s="2"/>
      <c r="B104" s="2"/>
      <c r="C104" s="226"/>
      <c r="D104" s="2"/>
      <c r="E104" s="2"/>
      <c r="F104" s="2"/>
      <c r="G104" s="2"/>
      <c r="H104" s="2"/>
      <c r="I104" s="226"/>
      <c r="J104" s="226"/>
      <c r="K104" s="226"/>
      <c r="L104" s="226"/>
      <c r="M104" s="2"/>
      <c r="N104" s="226"/>
      <c r="O104" s="226"/>
      <c r="P104" s="2"/>
      <c r="Q104" s="2"/>
      <c r="R104" s="2"/>
      <c r="S104" s="2"/>
      <c r="T104" s="2"/>
      <c r="U104" s="2"/>
      <c r="V104" s="2"/>
      <c r="W104" s="2"/>
      <c r="X104" s="2"/>
      <c r="Y104" s="2"/>
      <c r="Z104" s="2"/>
      <c r="AA104" s="2"/>
      <c r="AB104" s="2"/>
      <c r="AC104" s="2"/>
    </row>
    <row r="105" spans="1:29" ht="14.25" customHeight="1" x14ac:dyDescent="0.3">
      <c r="A105" s="2"/>
      <c r="B105" s="2"/>
      <c r="C105" s="226"/>
      <c r="D105" s="2"/>
      <c r="E105" s="2"/>
      <c r="F105" s="2"/>
      <c r="G105" s="2"/>
      <c r="H105" s="2"/>
      <c r="I105" s="226"/>
      <c r="J105" s="226"/>
      <c r="K105" s="226"/>
      <c r="L105" s="226"/>
      <c r="M105" s="2"/>
      <c r="N105" s="226"/>
      <c r="O105" s="226"/>
      <c r="P105" s="2"/>
      <c r="Q105" s="2"/>
      <c r="R105" s="2"/>
      <c r="S105" s="2"/>
      <c r="T105" s="2"/>
      <c r="U105" s="2"/>
      <c r="V105" s="2"/>
      <c r="W105" s="2"/>
      <c r="X105" s="2"/>
      <c r="Y105" s="2"/>
      <c r="Z105" s="2"/>
      <c r="AA105" s="2"/>
      <c r="AB105" s="2"/>
      <c r="AC105" s="2"/>
    </row>
    <row r="106" spans="1:29" ht="14.25" customHeight="1" x14ac:dyDescent="0.3">
      <c r="A106" s="2"/>
      <c r="B106" s="2"/>
      <c r="C106" s="226"/>
      <c r="D106" s="2"/>
      <c r="E106" s="2"/>
      <c r="F106" s="2"/>
      <c r="G106" s="2"/>
      <c r="H106" s="2"/>
      <c r="I106" s="226"/>
      <c r="J106" s="226"/>
      <c r="K106" s="226"/>
      <c r="L106" s="226"/>
      <c r="M106" s="2"/>
      <c r="N106" s="226"/>
      <c r="O106" s="226"/>
      <c r="P106" s="2"/>
      <c r="Q106" s="2"/>
      <c r="R106" s="2"/>
      <c r="S106" s="2"/>
      <c r="T106" s="2"/>
      <c r="U106" s="2"/>
      <c r="V106" s="2"/>
      <c r="W106" s="2"/>
      <c r="X106" s="2"/>
      <c r="Y106" s="2"/>
      <c r="Z106" s="2"/>
      <c r="AA106" s="2"/>
      <c r="AB106" s="2"/>
      <c r="AC106" s="2"/>
    </row>
    <row r="107" spans="1:29" ht="14.25" customHeight="1" x14ac:dyDescent="0.3">
      <c r="A107" s="2"/>
      <c r="B107" s="2"/>
      <c r="C107" s="226"/>
      <c r="D107" s="2"/>
      <c r="E107" s="2"/>
      <c r="F107" s="2"/>
      <c r="G107" s="2"/>
      <c r="H107" s="2"/>
      <c r="I107" s="226"/>
      <c r="J107" s="226"/>
      <c r="K107" s="226"/>
      <c r="L107" s="226"/>
      <c r="M107" s="2"/>
      <c r="N107" s="226"/>
      <c r="O107" s="226"/>
      <c r="P107" s="2"/>
      <c r="Q107" s="2"/>
      <c r="R107" s="2"/>
      <c r="S107" s="2"/>
      <c r="T107" s="2"/>
      <c r="U107" s="2"/>
      <c r="V107" s="2"/>
      <c r="W107" s="2"/>
      <c r="X107" s="2"/>
      <c r="Y107" s="2"/>
      <c r="Z107" s="2"/>
      <c r="AA107" s="2"/>
      <c r="AB107" s="2"/>
      <c r="AC107" s="2"/>
    </row>
    <row r="108" spans="1:29" ht="14.25" customHeight="1" x14ac:dyDescent="0.3">
      <c r="A108" s="2"/>
      <c r="B108" s="2"/>
      <c r="C108" s="226"/>
      <c r="D108" s="2"/>
      <c r="E108" s="2"/>
      <c r="F108" s="2"/>
      <c r="G108" s="2"/>
      <c r="H108" s="2"/>
      <c r="I108" s="226"/>
      <c r="J108" s="226"/>
      <c r="K108" s="226"/>
      <c r="L108" s="226"/>
      <c r="M108" s="2"/>
      <c r="N108" s="226"/>
      <c r="O108" s="226"/>
      <c r="P108" s="2"/>
      <c r="Q108" s="2"/>
      <c r="R108" s="2"/>
      <c r="S108" s="2"/>
      <c r="T108" s="2"/>
      <c r="U108" s="2"/>
      <c r="V108" s="2"/>
      <c r="W108" s="2"/>
      <c r="X108" s="2"/>
      <c r="Y108" s="2"/>
      <c r="Z108" s="2"/>
      <c r="AA108" s="2"/>
      <c r="AB108" s="2"/>
      <c r="AC108" s="2"/>
    </row>
    <row r="109" spans="1:29" ht="14.25" customHeight="1" x14ac:dyDescent="0.3">
      <c r="A109" s="2"/>
      <c r="B109" s="2"/>
      <c r="C109" s="226"/>
      <c r="D109" s="2"/>
      <c r="E109" s="2"/>
      <c r="F109" s="2"/>
      <c r="G109" s="2"/>
      <c r="H109" s="2"/>
      <c r="I109" s="226"/>
      <c r="J109" s="226"/>
      <c r="K109" s="226"/>
      <c r="L109" s="226"/>
      <c r="M109" s="2"/>
      <c r="N109" s="226"/>
      <c r="O109" s="226"/>
      <c r="P109" s="2"/>
      <c r="Q109" s="2"/>
      <c r="R109" s="2"/>
      <c r="S109" s="2"/>
      <c r="T109" s="2"/>
      <c r="U109" s="2"/>
      <c r="V109" s="2"/>
      <c r="W109" s="2"/>
      <c r="X109" s="2"/>
      <c r="Y109" s="2"/>
      <c r="Z109" s="2"/>
      <c r="AA109" s="2"/>
      <c r="AB109" s="2"/>
      <c r="AC109" s="2"/>
    </row>
    <row r="110" spans="1:29" ht="14.25" customHeight="1" x14ac:dyDescent="0.3">
      <c r="A110" s="2"/>
      <c r="B110" s="2"/>
      <c r="C110" s="226"/>
      <c r="D110" s="2"/>
      <c r="E110" s="2"/>
      <c r="F110" s="2"/>
      <c r="G110" s="2"/>
      <c r="H110" s="2"/>
      <c r="I110" s="226"/>
      <c r="J110" s="226"/>
      <c r="K110" s="226"/>
      <c r="L110" s="226"/>
      <c r="M110" s="2"/>
      <c r="N110" s="226"/>
      <c r="O110" s="226"/>
      <c r="P110" s="2"/>
      <c r="Q110" s="2"/>
      <c r="R110" s="2"/>
      <c r="S110" s="2"/>
      <c r="T110" s="2"/>
      <c r="U110" s="2"/>
      <c r="V110" s="2"/>
      <c r="W110" s="2"/>
      <c r="X110" s="2"/>
      <c r="Y110" s="2"/>
      <c r="Z110" s="2"/>
      <c r="AA110" s="2"/>
      <c r="AB110" s="2"/>
      <c r="AC110" s="2"/>
    </row>
    <row r="111" spans="1:29" ht="14.25" customHeight="1" x14ac:dyDescent="0.3">
      <c r="A111" s="2"/>
      <c r="B111" s="2"/>
      <c r="C111" s="226"/>
      <c r="D111" s="2"/>
      <c r="E111" s="2"/>
      <c r="F111" s="2"/>
      <c r="G111" s="2"/>
      <c r="H111" s="2"/>
      <c r="I111" s="226"/>
      <c r="J111" s="226"/>
      <c r="K111" s="226"/>
      <c r="L111" s="226"/>
      <c r="M111" s="2"/>
      <c r="N111" s="226"/>
      <c r="O111" s="226"/>
      <c r="P111" s="2"/>
      <c r="Q111" s="2"/>
      <c r="R111" s="2"/>
      <c r="S111" s="2"/>
      <c r="T111" s="2"/>
      <c r="U111" s="2"/>
      <c r="V111" s="2"/>
      <c r="W111" s="2"/>
      <c r="X111" s="2"/>
      <c r="Y111" s="2"/>
      <c r="Z111" s="2"/>
      <c r="AA111" s="2"/>
      <c r="AB111" s="2"/>
      <c r="AC111" s="2"/>
    </row>
    <row r="112" spans="1:29" ht="14.25" customHeight="1" x14ac:dyDescent="0.3">
      <c r="A112" s="2"/>
      <c r="B112" s="2"/>
      <c r="C112" s="226"/>
      <c r="D112" s="2"/>
      <c r="E112" s="2"/>
      <c r="F112" s="2"/>
      <c r="G112" s="2"/>
      <c r="H112" s="2"/>
      <c r="I112" s="226"/>
      <c r="J112" s="226"/>
      <c r="K112" s="226"/>
      <c r="L112" s="226"/>
      <c r="M112" s="2"/>
      <c r="N112" s="226"/>
      <c r="O112" s="226"/>
      <c r="P112" s="2"/>
      <c r="Q112" s="2"/>
      <c r="R112" s="2"/>
      <c r="S112" s="2"/>
      <c r="T112" s="2"/>
      <c r="U112" s="2"/>
      <c r="V112" s="2"/>
      <c r="W112" s="2"/>
      <c r="X112" s="2"/>
      <c r="Y112" s="2"/>
      <c r="Z112" s="2"/>
      <c r="AA112" s="2"/>
      <c r="AB112" s="2"/>
      <c r="AC112" s="2"/>
    </row>
    <row r="113" spans="1:29" ht="14.25" customHeight="1" x14ac:dyDescent="0.3">
      <c r="A113" s="2"/>
      <c r="B113" s="2"/>
      <c r="C113" s="226"/>
      <c r="D113" s="2"/>
      <c r="E113" s="2"/>
      <c r="F113" s="2"/>
      <c r="G113" s="2"/>
      <c r="H113" s="2"/>
      <c r="I113" s="226"/>
      <c r="J113" s="226"/>
      <c r="K113" s="226"/>
      <c r="L113" s="226"/>
      <c r="M113" s="2"/>
      <c r="N113" s="226"/>
      <c r="O113" s="226"/>
      <c r="P113" s="2"/>
      <c r="Q113" s="2"/>
      <c r="R113" s="2"/>
      <c r="S113" s="2"/>
      <c r="T113" s="2"/>
      <c r="U113" s="2"/>
      <c r="V113" s="2"/>
      <c r="W113" s="2"/>
      <c r="X113" s="2"/>
      <c r="Y113" s="2"/>
      <c r="Z113" s="2"/>
      <c r="AA113" s="2"/>
      <c r="AB113" s="2"/>
      <c r="AC113" s="2"/>
    </row>
    <row r="114" spans="1:29" ht="14.25" customHeight="1" x14ac:dyDescent="0.3">
      <c r="A114" s="2"/>
      <c r="B114" s="2"/>
      <c r="C114" s="226"/>
      <c r="D114" s="2"/>
      <c r="E114" s="2"/>
      <c r="F114" s="2"/>
      <c r="G114" s="2"/>
      <c r="H114" s="2"/>
      <c r="I114" s="226"/>
      <c r="J114" s="226"/>
      <c r="K114" s="226"/>
      <c r="L114" s="226"/>
      <c r="M114" s="2"/>
      <c r="N114" s="226"/>
      <c r="O114" s="226"/>
      <c r="P114" s="2"/>
      <c r="Q114" s="2"/>
      <c r="R114" s="2"/>
      <c r="S114" s="2"/>
      <c r="T114" s="2"/>
      <c r="U114" s="2"/>
      <c r="V114" s="2"/>
      <c r="W114" s="2"/>
      <c r="X114" s="2"/>
      <c r="Y114" s="2"/>
      <c r="Z114" s="2"/>
      <c r="AA114" s="2"/>
      <c r="AB114" s="2"/>
      <c r="AC114" s="2"/>
    </row>
    <row r="115" spans="1:29" ht="14.25" customHeight="1" x14ac:dyDescent="0.3">
      <c r="A115" s="2"/>
      <c r="B115" s="2"/>
      <c r="C115" s="226"/>
      <c r="D115" s="2"/>
      <c r="E115" s="2"/>
      <c r="F115" s="2"/>
      <c r="G115" s="2"/>
      <c r="H115" s="2"/>
      <c r="I115" s="226"/>
      <c r="J115" s="226"/>
      <c r="K115" s="226"/>
      <c r="L115" s="226"/>
      <c r="M115" s="2"/>
      <c r="N115" s="226"/>
      <c r="O115" s="226"/>
      <c r="P115" s="2"/>
      <c r="Q115" s="2"/>
      <c r="R115" s="2"/>
      <c r="S115" s="2"/>
      <c r="T115" s="2"/>
      <c r="U115" s="2"/>
      <c r="V115" s="2"/>
      <c r="W115" s="2"/>
      <c r="X115" s="2"/>
      <c r="Y115" s="2"/>
      <c r="Z115" s="2"/>
      <c r="AA115" s="2"/>
      <c r="AB115" s="2"/>
      <c r="AC115" s="2"/>
    </row>
    <row r="116" spans="1:29" ht="14.25" customHeight="1" x14ac:dyDescent="0.3">
      <c r="A116" s="2"/>
      <c r="B116" s="2"/>
      <c r="C116" s="226"/>
      <c r="D116" s="2"/>
      <c r="E116" s="2"/>
      <c r="F116" s="2"/>
      <c r="G116" s="2"/>
      <c r="H116" s="2"/>
      <c r="I116" s="226"/>
      <c r="J116" s="226"/>
      <c r="K116" s="226"/>
      <c r="L116" s="226"/>
      <c r="M116" s="2"/>
      <c r="N116" s="226"/>
      <c r="O116" s="226"/>
      <c r="P116" s="2"/>
      <c r="Q116" s="2"/>
      <c r="R116" s="2"/>
      <c r="S116" s="2"/>
      <c r="T116" s="2"/>
      <c r="U116" s="2"/>
      <c r="V116" s="2"/>
      <c r="W116" s="2"/>
      <c r="X116" s="2"/>
      <c r="Y116" s="2"/>
      <c r="Z116" s="2"/>
      <c r="AA116" s="2"/>
      <c r="AB116" s="2"/>
      <c r="AC116" s="2"/>
    </row>
    <row r="117" spans="1:29" ht="14.25" customHeight="1" x14ac:dyDescent="0.3">
      <c r="A117" s="2"/>
      <c r="B117" s="2"/>
      <c r="C117" s="226"/>
      <c r="D117" s="2"/>
      <c r="E117" s="2"/>
      <c r="F117" s="2"/>
      <c r="G117" s="2"/>
      <c r="H117" s="2"/>
      <c r="I117" s="226"/>
      <c r="J117" s="226"/>
      <c r="K117" s="226"/>
      <c r="L117" s="226"/>
      <c r="M117" s="2"/>
      <c r="N117" s="226"/>
      <c r="O117" s="226"/>
      <c r="P117" s="2"/>
      <c r="Q117" s="2"/>
      <c r="R117" s="2"/>
      <c r="S117" s="2"/>
      <c r="T117" s="2"/>
      <c r="U117" s="2"/>
      <c r="V117" s="2"/>
      <c r="W117" s="2"/>
      <c r="X117" s="2"/>
      <c r="Y117" s="2"/>
      <c r="Z117" s="2"/>
      <c r="AA117" s="2"/>
      <c r="AB117" s="2"/>
      <c r="AC117" s="2"/>
    </row>
    <row r="118" spans="1:29" ht="14.25" customHeight="1" x14ac:dyDescent="0.3">
      <c r="A118" s="2"/>
      <c r="B118" s="2"/>
      <c r="C118" s="226"/>
      <c r="D118" s="2"/>
      <c r="E118" s="2"/>
      <c r="F118" s="2"/>
      <c r="G118" s="2"/>
      <c r="H118" s="2"/>
      <c r="I118" s="226"/>
      <c r="J118" s="226"/>
      <c r="K118" s="226"/>
      <c r="L118" s="226"/>
      <c r="M118" s="2"/>
      <c r="N118" s="226"/>
      <c r="O118" s="226"/>
      <c r="P118" s="2"/>
      <c r="Q118" s="2"/>
      <c r="R118" s="2"/>
      <c r="S118" s="2"/>
      <c r="T118" s="2"/>
      <c r="U118" s="2"/>
      <c r="V118" s="2"/>
      <c r="W118" s="2"/>
      <c r="X118" s="2"/>
      <c r="Y118" s="2"/>
      <c r="Z118" s="2"/>
      <c r="AA118" s="2"/>
      <c r="AB118" s="2"/>
      <c r="AC118" s="2"/>
    </row>
    <row r="119" spans="1:29" ht="14.25" customHeight="1" x14ac:dyDescent="0.3">
      <c r="A119" s="2"/>
      <c r="B119" s="2"/>
      <c r="C119" s="226"/>
      <c r="D119" s="2"/>
      <c r="E119" s="2"/>
      <c r="F119" s="2"/>
      <c r="G119" s="2"/>
      <c r="H119" s="2"/>
      <c r="I119" s="226"/>
      <c r="J119" s="226"/>
      <c r="K119" s="226"/>
      <c r="L119" s="226"/>
      <c r="M119" s="2"/>
      <c r="N119" s="226"/>
      <c r="O119" s="226"/>
      <c r="P119" s="2"/>
      <c r="Q119" s="2"/>
      <c r="R119" s="2"/>
      <c r="S119" s="2"/>
      <c r="T119" s="2"/>
      <c r="U119" s="2"/>
      <c r="V119" s="2"/>
      <c r="W119" s="2"/>
      <c r="X119" s="2"/>
      <c r="Y119" s="2"/>
      <c r="Z119" s="2"/>
      <c r="AA119" s="2"/>
      <c r="AB119" s="2"/>
      <c r="AC119" s="2"/>
    </row>
    <row r="120" spans="1:29" ht="14.25" customHeight="1" x14ac:dyDescent="0.3">
      <c r="A120" s="2"/>
      <c r="B120" s="2"/>
      <c r="C120" s="226"/>
      <c r="D120" s="2"/>
      <c r="E120" s="2"/>
      <c r="F120" s="2"/>
      <c r="G120" s="2"/>
      <c r="H120" s="2"/>
      <c r="I120" s="226"/>
      <c r="J120" s="226"/>
      <c r="K120" s="226"/>
      <c r="L120" s="226"/>
      <c r="M120" s="2"/>
      <c r="N120" s="226"/>
      <c r="O120" s="226"/>
      <c r="P120" s="2"/>
      <c r="Q120" s="2"/>
      <c r="R120" s="2"/>
      <c r="S120" s="2"/>
      <c r="T120" s="2"/>
      <c r="U120" s="2"/>
      <c r="V120" s="2"/>
      <c r="W120" s="2"/>
      <c r="X120" s="2"/>
      <c r="Y120" s="2"/>
      <c r="Z120" s="2"/>
      <c r="AA120" s="2"/>
      <c r="AB120" s="2"/>
      <c r="AC120" s="2"/>
    </row>
    <row r="121" spans="1:29" ht="14.25" customHeight="1" x14ac:dyDescent="0.3">
      <c r="A121" s="2"/>
      <c r="B121" s="2"/>
      <c r="C121" s="226"/>
      <c r="D121" s="2"/>
      <c r="E121" s="2"/>
      <c r="F121" s="2"/>
      <c r="G121" s="2"/>
      <c r="H121" s="2"/>
      <c r="I121" s="226"/>
      <c r="J121" s="226"/>
      <c r="K121" s="226"/>
      <c r="L121" s="226"/>
      <c r="M121" s="2"/>
      <c r="N121" s="226"/>
      <c r="O121" s="226"/>
      <c r="P121" s="2"/>
      <c r="Q121" s="2"/>
      <c r="R121" s="2"/>
      <c r="S121" s="2"/>
      <c r="T121" s="2"/>
      <c r="U121" s="2"/>
      <c r="V121" s="2"/>
      <c r="W121" s="2"/>
      <c r="X121" s="2"/>
      <c r="Y121" s="2"/>
      <c r="Z121" s="2"/>
      <c r="AA121" s="2"/>
      <c r="AB121" s="2"/>
      <c r="AC121" s="2"/>
    </row>
    <row r="122" spans="1:29" ht="14.25" customHeight="1" x14ac:dyDescent="0.3">
      <c r="A122" s="2"/>
      <c r="B122" s="2"/>
      <c r="C122" s="226"/>
      <c r="D122" s="2"/>
      <c r="E122" s="2"/>
      <c r="F122" s="2"/>
      <c r="G122" s="2"/>
      <c r="H122" s="2"/>
      <c r="I122" s="226"/>
      <c r="J122" s="226"/>
      <c r="K122" s="226"/>
      <c r="L122" s="226"/>
      <c r="M122" s="2"/>
      <c r="N122" s="226"/>
      <c r="O122" s="226"/>
      <c r="P122" s="2"/>
      <c r="Q122" s="2"/>
      <c r="R122" s="2"/>
      <c r="S122" s="2"/>
      <c r="T122" s="2"/>
      <c r="U122" s="2"/>
      <c r="V122" s="2"/>
      <c r="W122" s="2"/>
      <c r="X122" s="2"/>
      <c r="Y122" s="2"/>
      <c r="Z122" s="2"/>
      <c r="AA122" s="2"/>
      <c r="AB122" s="2"/>
      <c r="AC122" s="2"/>
    </row>
    <row r="123" spans="1:29" ht="14.25" customHeight="1" x14ac:dyDescent="0.3">
      <c r="A123" s="2"/>
      <c r="B123" s="2"/>
      <c r="C123" s="226"/>
      <c r="D123" s="2"/>
      <c r="E123" s="2"/>
      <c r="F123" s="2"/>
      <c r="G123" s="2"/>
      <c r="H123" s="2"/>
      <c r="I123" s="226"/>
      <c r="J123" s="226"/>
      <c r="K123" s="226"/>
      <c r="L123" s="226"/>
      <c r="M123" s="2"/>
      <c r="N123" s="226"/>
      <c r="O123" s="226"/>
      <c r="P123" s="2"/>
      <c r="Q123" s="2"/>
      <c r="R123" s="2"/>
      <c r="S123" s="2"/>
      <c r="T123" s="2"/>
      <c r="U123" s="2"/>
      <c r="V123" s="2"/>
      <c r="W123" s="2"/>
      <c r="X123" s="2"/>
      <c r="Y123" s="2"/>
      <c r="Z123" s="2"/>
      <c r="AA123" s="2"/>
      <c r="AB123" s="2"/>
      <c r="AC123" s="2"/>
    </row>
    <row r="124" spans="1:29" ht="14.25" customHeight="1" x14ac:dyDescent="0.3">
      <c r="A124" s="2"/>
      <c r="B124" s="2"/>
      <c r="C124" s="226"/>
      <c r="D124" s="2"/>
      <c r="E124" s="2"/>
      <c r="F124" s="2"/>
      <c r="G124" s="2"/>
      <c r="H124" s="2"/>
      <c r="I124" s="226"/>
      <c r="J124" s="226"/>
      <c r="K124" s="226"/>
      <c r="L124" s="226"/>
      <c r="M124" s="2"/>
      <c r="N124" s="226"/>
      <c r="O124" s="226"/>
      <c r="P124" s="2"/>
      <c r="Q124" s="2"/>
      <c r="R124" s="2"/>
      <c r="S124" s="2"/>
      <c r="T124" s="2"/>
      <c r="U124" s="2"/>
      <c r="V124" s="2"/>
      <c r="W124" s="2"/>
      <c r="X124" s="2"/>
      <c r="Y124" s="2"/>
      <c r="Z124" s="2"/>
      <c r="AA124" s="2"/>
      <c r="AB124" s="2"/>
      <c r="AC124" s="2"/>
    </row>
    <row r="125" spans="1:29" ht="14.25" customHeight="1" x14ac:dyDescent="0.3">
      <c r="A125" s="2"/>
      <c r="B125" s="2"/>
      <c r="C125" s="226"/>
      <c r="D125" s="2"/>
      <c r="E125" s="2"/>
      <c r="F125" s="2"/>
      <c r="G125" s="2"/>
      <c r="H125" s="2"/>
      <c r="I125" s="226"/>
      <c r="J125" s="226"/>
      <c r="K125" s="226"/>
      <c r="L125" s="226"/>
      <c r="M125" s="2"/>
      <c r="N125" s="226"/>
      <c r="O125" s="226"/>
      <c r="P125" s="2"/>
      <c r="Q125" s="2"/>
      <c r="R125" s="2"/>
      <c r="S125" s="2"/>
      <c r="T125" s="2"/>
      <c r="U125" s="2"/>
      <c r="V125" s="2"/>
      <c r="W125" s="2"/>
      <c r="X125" s="2"/>
      <c r="Y125" s="2"/>
      <c r="Z125" s="2"/>
      <c r="AA125" s="2"/>
      <c r="AB125" s="2"/>
      <c r="AC125" s="2"/>
    </row>
    <row r="126" spans="1:29" ht="14.25" customHeight="1" x14ac:dyDescent="0.3">
      <c r="A126" s="2"/>
      <c r="B126" s="2"/>
      <c r="C126" s="226"/>
      <c r="D126" s="2"/>
      <c r="E126" s="2"/>
      <c r="F126" s="2"/>
      <c r="G126" s="2"/>
      <c r="H126" s="2"/>
      <c r="I126" s="226"/>
      <c r="J126" s="226"/>
      <c r="K126" s="226"/>
      <c r="L126" s="226"/>
      <c r="M126" s="2"/>
      <c r="N126" s="226"/>
      <c r="O126" s="226"/>
      <c r="P126" s="2"/>
      <c r="Q126" s="2"/>
      <c r="R126" s="2"/>
      <c r="S126" s="2"/>
      <c r="T126" s="2"/>
      <c r="U126" s="2"/>
      <c r="V126" s="2"/>
      <c r="W126" s="2"/>
      <c r="X126" s="2"/>
      <c r="Y126" s="2"/>
      <c r="Z126" s="2"/>
      <c r="AA126" s="2"/>
      <c r="AB126" s="2"/>
      <c r="AC126" s="2"/>
    </row>
    <row r="127" spans="1:29" ht="14.25" customHeight="1" x14ac:dyDescent="0.3">
      <c r="A127" s="2"/>
      <c r="B127" s="2"/>
      <c r="C127" s="226"/>
      <c r="D127" s="2"/>
      <c r="E127" s="2"/>
      <c r="F127" s="2"/>
      <c r="G127" s="2"/>
      <c r="H127" s="2"/>
      <c r="I127" s="226"/>
      <c r="J127" s="226"/>
      <c r="K127" s="226"/>
      <c r="L127" s="226"/>
      <c r="M127" s="2"/>
      <c r="N127" s="226"/>
      <c r="O127" s="226"/>
      <c r="P127" s="2"/>
      <c r="Q127" s="2"/>
      <c r="R127" s="2"/>
      <c r="S127" s="2"/>
      <c r="T127" s="2"/>
      <c r="U127" s="2"/>
      <c r="V127" s="2"/>
      <c r="W127" s="2"/>
      <c r="X127" s="2"/>
      <c r="Y127" s="2"/>
      <c r="Z127" s="2"/>
      <c r="AA127" s="2"/>
      <c r="AB127" s="2"/>
      <c r="AC127" s="2"/>
    </row>
    <row r="128" spans="1:29" ht="14.25" customHeight="1" x14ac:dyDescent="0.3">
      <c r="A128" s="2"/>
      <c r="B128" s="2"/>
      <c r="C128" s="226"/>
      <c r="D128" s="2"/>
      <c r="E128" s="2"/>
      <c r="F128" s="2"/>
      <c r="G128" s="2"/>
      <c r="H128" s="2"/>
      <c r="I128" s="226"/>
      <c r="J128" s="226"/>
      <c r="K128" s="226"/>
      <c r="L128" s="226"/>
      <c r="M128" s="2"/>
      <c r="N128" s="226"/>
      <c r="O128" s="226"/>
      <c r="P128" s="2"/>
      <c r="Q128" s="2"/>
      <c r="R128" s="2"/>
      <c r="S128" s="2"/>
      <c r="T128" s="2"/>
      <c r="U128" s="2"/>
      <c r="V128" s="2"/>
      <c r="W128" s="2"/>
      <c r="X128" s="2"/>
      <c r="Y128" s="2"/>
      <c r="Z128" s="2"/>
      <c r="AA128" s="2"/>
      <c r="AB128" s="2"/>
      <c r="AC128" s="2"/>
    </row>
    <row r="129" spans="1:29" ht="14.25" customHeight="1" x14ac:dyDescent="0.3">
      <c r="A129" s="2"/>
      <c r="B129" s="2"/>
      <c r="C129" s="226"/>
      <c r="D129" s="2"/>
      <c r="E129" s="2"/>
      <c r="F129" s="2"/>
      <c r="G129" s="2"/>
      <c r="H129" s="2"/>
      <c r="I129" s="226"/>
      <c r="J129" s="226"/>
      <c r="K129" s="226"/>
      <c r="L129" s="226"/>
      <c r="M129" s="2"/>
      <c r="N129" s="226"/>
      <c r="O129" s="226"/>
      <c r="P129" s="2"/>
      <c r="Q129" s="2"/>
      <c r="R129" s="2"/>
      <c r="S129" s="2"/>
      <c r="T129" s="2"/>
      <c r="U129" s="2"/>
      <c r="V129" s="2"/>
      <c r="W129" s="2"/>
      <c r="X129" s="2"/>
      <c r="Y129" s="2"/>
      <c r="Z129" s="2"/>
      <c r="AA129" s="2"/>
      <c r="AB129" s="2"/>
      <c r="AC129" s="2"/>
    </row>
    <row r="130" spans="1:29" ht="14.25" customHeight="1" x14ac:dyDescent="0.3">
      <c r="A130" s="2"/>
      <c r="B130" s="2"/>
      <c r="C130" s="226"/>
      <c r="D130" s="2"/>
      <c r="E130" s="2"/>
      <c r="F130" s="2"/>
      <c r="G130" s="2"/>
      <c r="H130" s="2"/>
      <c r="I130" s="226"/>
      <c r="J130" s="226"/>
      <c r="K130" s="226"/>
      <c r="L130" s="226"/>
      <c r="M130" s="2"/>
      <c r="N130" s="226"/>
      <c r="O130" s="226"/>
      <c r="P130" s="2"/>
      <c r="Q130" s="2"/>
      <c r="R130" s="2"/>
      <c r="S130" s="2"/>
      <c r="T130" s="2"/>
      <c r="U130" s="2"/>
      <c r="V130" s="2"/>
      <c r="W130" s="2"/>
      <c r="X130" s="2"/>
      <c r="Y130" s="2"/>
      <c r="Z130" s="2"/>
      <c r="AA130" s="2"/>
      <c r="AB130" s="2"/>
      <c r="AC130" s="2"/>
    </row>
    <row r="131" spans="1:29" ht="14.25" customHeight="1" x14ac:dyDescent="0.3">
      <c r="A131" s="2"/>
      <c r="B131" s="2"/>
      <c r="C131" s="226"/>
      <c r="D131" s="2"/>
      <c r="E131" s="2"/>
      <c r="F131" s="2"/>
      <c r="G131" s="2"/>
      <c r="H131" s="2"/>
      <c r="I131" s="226"/>
      <c r="J131" s="226"/>
      <c r="K131" s="226"/>
      <c r="L131" s="226"/>
      <c r="M131" s="2"/>
      <c r="N131" s="226"/>
      <c r="O131" s="226"/>
      <c r="P131" s="2"/>
      <c r="Q131" s="2"/>
      <c r="R131" s="2"/>
      <c r="S131" s="2"/>
      <c r="T131" s="2"/>
      <c r="U131" s="2"/>
      <c r="V131" s="2"/>
      <c r="W131" s="2"/>
      <c r="X131" s="2"/>
      <c r="Y131" s="2"/>
      <c r="Z131" s="2"/>
      <c r="AA131" s="2"/>
      <c r="AB131" s="2"/>
      <c r="AC131" s="2"/>
    </row>
    <row r="132" spans="1:29" ht="14.25" customHeight="1" x14ac:dyDescent="0.3">
      <c r="A132" s="2"/>
      <c r="B132" s="2"/>
      <c r="C132" s="226"/>
      <c r="D132" s="2"/>
      <c r="E132" s="2"/>
      <c r="F132" s="2"/>
      <c r="G132" s="2"/>
      <c r="H132" s="2"/>
      <c r="I132" s="226"/>
      <c r="J132" s="226"/>
      <c r="K132" s="226"/>
      <c r="L132" s="226"/>
      <c r="M132" s="2"/>
      <c r="N132" s="226"/>
      <c r="O132" s="226"/>
      <c r="P132" s="2"/>
      <c r="Q132" s="2"/>
      <c r="R132" s="2"/>
      <c r="S132" s="2"/>
      <c r="T132" s="2"/>
      <c r="U132" s="2"/>
      <c r="V132" s="2"/>
      <c r="W132" s="2"/>
      <c r="X132" s="2"/>
      <c r="Y132" s="2"/>
      <c r="Z132" s="2"/>
      <c r="AA132" s="2"/>
      <c r="AB132" s="2"/>
      <c r="AC132" s="2"/>
    </row>
    <row r="133" spans="1:29" ht="14.25" customHeight="1" x14ac:dyDescent="0.3">
      <c r="A133" s="2"/>
      <c r="B133" s="2"/>
      <c r="C133" s="226"/>
      <c r="D133" s="2"/>
      <c r="E133" s="2"/>
      <c r="F133" s="2"/>
      <c r="G133" s="2"/>
      <c r="H133" s="2"/>
      <c r="I133" s="226"/>
      <c r="J133" s="226"/>
      <c r="K133" s="226"/>
      <c r="L133" s="226"/>
      <c r="M133" s="2"/>
      <c r="N133" s="226"/>
      <c r="O133" s="226"/>
      <c r="P133" s="2"/>
      <c r="Q133" s="2"/>
      <c r="R133" s="2"/>
      <c r="S133" s="2"/>
      <c r="T133" s="2"/>
      <c r="U133" s="2"/>
      <c r="V133" s="2"/>
      <c r="W133" s="2"/>
      <c r="X133" s="2"/>
      <c r="Y133" s="2"/>
      <c r="Z133" s="2"/>
      <c r="AA133" s="2"/>
      <c r="AB133" s="2"/>
      <c r="AC133" s="2"/>
    </row>
    <row r="134" spans="1:29" ht="14.25" customHeight="1" x14ac:dyDescent="0.3">
      <c r="A134" s="2"/>
      <c r="B134" s="2"/>
      <c r="C134" s="226"/>
      <c r="D134" s="2"/>
      <c r="E134" s="2"/>
      <c r="F134" s="2"/>
      <c r="G134" s="2"/>
      <c r="H134" s="2"/>
      <c r="I134" s="226"/>
      <c r="J134" s="226"/>
      <c r="K134" s="226"/>
      <c r="L134" s="226"/>
      <c r="M134" s="2"/>
      <c r="N134" s="226"/>
      <c r="O134" s="226"/>
      <c r="P134" s="2"/>
      <c r="Q134" s="2"/>
      <c r="R134" s="2"/>
      <c r="S134" s="2"/>
      <c r="T134" s="2"/>
      <c r="U134" s="2"/>
      <c r="V134" s="2"/>
      <c r="W134" s="2"/>
      <c r="X134" s="2"/>
      <c r="Y134" s="2"/>
      <c r="Z134" s="2"/>
      <c r="AA134" s="2"/>
      <c r="AB134" s="2"/>
      <c r="AC134" s="2"/>
    </row>
    <row r="135" spans="1:29" ht="14.25" customHeight="1" x14ac:dyDescent="0.3">
      <c r="A135" s="2"/>
      <c r="B135" s="2"/>
      <c r="C135" s="226"/>
      <c r="D135" s="2"/>
      <c r="E135" s="2"/>
      <c r="F135" s="2"/>
      <c r="G135" s="2"/>
      <c r="H135" s="2"/>
      <c r="I135" s="226"/>
      <c r="J135" s="226"/>
      <c r="K135" s="226"/>
      <c r="L135" s="226"/>
      <c r="M135" s="2"/>
      <c r="N135" s="226"/>
      <c r="O135" s="226"/>
      <c r="P135" s="2"/>
      <c r="Q135" s="2"/>
      <c r="R135" s="2"/>
      <c r="S135" s="2"/>
      <c r="T135" s="2"/>
      <c r="U135" s="2"/>
      <c r="V135" s="2"/>
      <c r="W135" s="2"/>
      <c r="X135" s="2"/>
      <c r="Y135" s="2"/>
      <c r="Z135" s="2"/>
      <c r="AA135" s="2"/>
      <c r="AB135" s="2"/>
      <c r="AC135" s="2"/>
    </row>
    <row r="136" spans="1:29" ht="14.25" customHeight="1" x14ac:dyDescent="0.3">
      <c r="A136" s="2"/>
      <c r="B136" s="2"/>
      <c r="C136" s="226"/>
      <c r="D136" s="2"/>
      <c r="E136" s="2"/>
      <c r="F136" s="2"/>
      <c r="G136" s="2"/>
      <c r="H136" s="2"/>
      <c r="I136" s="226"/>
      <c r="J136" s="226"/>
      <c r="K136" s="226"/>
      <c r="L136" s="226"/>
      <c r="M136" s="2"/>
      <c r="N136" s="226"/>
      <c r="O136" s="226"/>
      <c r="P136" s="2"/>
      <c r="Q136" s="2"/>
      <c r="R136" s="2"/>
      <c r="S136" s="2"/>
      <c r="T136" s="2"/>
      <c r="U136" s="2"/>
      <c r="V136" s="2"/>
      <c r="W136" s="2"/>
      <c r="X136" s="2"/>
      <c r="Y136" s="2"/>
      <c r="Z136" s="2"/>
      <c r="AA136" s="2"/>
      <c r="AB136" s="2"/>
      <c r="AC136" s="2"/>
    </row>
    <row r="137" spans="1:29" ht="14.25" customHeight="1" x14ac:dyDescent="0.3">
      <c r="A137" s="2"/>
      <c r="B137" s="2"/>
      <c r="C137" s="226"/>
      <c r="D137" s="2"/>
      <c r="E137" s="2"/>
      <c r="F137" s="2"/>
      <c r="G137" s="2"/>
      <c r="H137" s="2"/>
      <c r="I137" s="226"/>
      <c r="J137" s="226"/>
      <c r="K137" s="226"/>
      <c r="L137" s="226"/>
      <c r="M137" s="2"/>
      <c r="N137" s="226"/>
      <c r="O137" s="226"/>
      <c r="P137" s="2"/>
      <c r="Q137" s="2"/>
      <c r="R137" s="2"/>
      <c r="S137" s="2"/>
      <c r="T137" s="2"/>
      <c r="U137" s="2"/>
      <c r="V137" s="2"/>
      <c r="W137" s="2"/>
      <c r="X137" s="2"/>
      <c r="Y137" s="2"/>
      <c r="Z137" s="2"/>
      <c r="AA137" s="2"/>
      <c r="AB137" s="2"/>
      <c r="AC137" s="2"/>
    </row>
    <row r="138" spans="1:29" ht="14.25" customHeight="1" x14ac:dyDescent="0.3">
      <c r="A138" s="2"/>
      <c r="B138" s="2"/>
      <c r="C138" s="226"/>
      <c r="D138" s="2"/>
      <c r="E138" s="2"/>
      <c r="F138" s="2"/>
      <c r="G138" s="2"/>
      <c r="H138" s="2"/>
      <c r="I138" s="226"/>
      <c r="J138" s="226"/>
      <c r="K138" s="226"/>
      <c r="L138" s="226"/>
      <c r="M138" s="2"/>
      <c r="N138" s="226"/>
      <c r="O138" s="226"/>
      <c r="P138" s="2"/>
      <c r="Q138" s="2"/>
      <c r="R138" s="2"/>
      <c r="S138" s="2"/>
      <c r="T138" s="2"/>
      <c r="U138" s="2"/>
      <c r="V138" s="2"/>
      <c r="W138" s="2"/>
      <c r="X138" s="2"/>
      <c r="Y138" s="2"/>
      <c r="Z138" s="2"/>
      <c r="AA138" s="2"/>
      <c r="AB138" s="2"/>
      <c r="AC138" s="2"/>
    </row>
    <row r="139" spans="1:29" ht="14.25" customHeight="1" x14ac:dyDescent="0.3">
      <c r="A139" s="2"/>
      <c r="B139" s="2"/>
      <c r="C139" s="226"/>
      <c r="D139" s="2"/>
      <c r="E139" s="2"/>
      <c r="F139" s="2"/>
      <c r="G139" s="2"/>
      <c r="H139" s="2"/>
      <c r="I139" s="226"/>
      <c r="J139" s="226"/>
      <c r="K139" s="226"/>
      <c r="L139" s="226"/>
      <c r="M139" s="2"/>
      <c r="N139" s="226"/>
      <c r="O139" s="226"/>
      <c r="P139" s="2"/>
      <c r="Q139" s="2"/>
      <c r="R139" s="2"/>
      <c r="S139" s="2"/>
      <c r="T139" s="2"/>
      <c r="U139" s="2"/>
      <c r="V139" s="2"/>
      <c r="W139" s="2"/>
      <c r="X139" s="2"/>
      <c r="Y139" s="2"/>
      <c r="Z139" s="2"/>
      <c r="AA139" s="2"/>
      <c r="AB139" s="2"/>
      <c r="AC139" s="2"/>
    </row>
    <row r="140" spans="1:29" ht="14.25" customHeight="1" x14ac:dyDescent="0.3">
      <c r="A140" s="2"/>
      <c r="B140" s="2"/>
      <c r="C140" s="226"/>
      <c r="D140" s="2"/>
      <c r="E140" s="2"/>
      <c r="F140" s="2"/>
      <c r="G140" s="2"/>
      <c r="H140" s="2"/>
      <c r="I140" s="226"/>
      <c r="J140" s="226"/>
      <c r="K140" s="226"/>
      <c r="L140" s="226"/>
      <c r="M140" s="2"/>
      <c r="N140" s="226"/>
      <c r="O140" s="226"/>
      <c r="P140" s="2"/>
      <c r="Q140" s="2"/>
      <c r="R140" s="2"/>
      <c r="S140" s="2"/>
      <c r="T140" s="2"/>
      <c r="U140" s="2"/>
      <c r="V140" s="2"/>
      <c r="W140" s="2"/>
      <c r="X140" s="2"/>
      <c r="Y140" s="2"/>
      <c r="Z140" s="2"/>
      <c r="AA140" s="2"/>
      <c r="AB140" s="2"/>
      <c r="AC140" s="2"/>
    </row>
    <row r="141" spans="1:29" ht="14.25" customHeight="1" x14ac:dyDescent="0.3">
      <c r="A141" s="2"/>
      <c r="B141" s="2"/>
      <c r="C141" s="226"/>
      <c r="D141" s="2"/>
      <c r="E141" s="2"/>
      <c r="F141" s="2"/>
      <c r="G141" s="2"/>
      <c r="H141" s="2"/>
      <c r="I141" s="226"/>
      <c r="J141" s="226"/>
      <c r="K141" s="226"/>
      <c r="L141" s="226"/>
      <c r="M141" s="2"/>
      <c r="N141" s="226"/>
      <c r="O141" s="226"/>
      <c r="P141" s="2"/>
      <c r="Q141" s="2"/>
      <c r="R141" s="2"/>
      <c r="S141" s="2"/>
      <c r="T141" s="2"/>
      <c r="U141" s="2"/>
      <c r="V141" s="2"/>
      <c r="W141" s="2"/>
      <c r="X141" s="2"/>
      <c r="Y141" s="2"/>
      <c r="Z141" s="2"/>
      <c r="AA141" s="2"/>
      <c r="AB141" s="2"/>
      <c r="AC141" s="2"/>
    </row>
    <row r="142" spans="1:29" ht="14.25" customHeight="1" x14ac:dyDescent="0.3">
      <c r="A142" s="2"/>
      <c r="B142" s="2"/>
      <c r="C142" s="226"/>
      <c r="D142" s="2"/>
      <c r="E142" s="2"/>
      <c r="F142" s="2"/>
      <c r="G142" s="2"/>
      <c r="H142" s="2"/>
      <c r="I142" s="226"/>
      <c r="J142" s="226"/>
      <c r="K142" s="226"/>
      <c r="L142" s="226"/>
      <c r="M142" s="2"/>
      <c r="N142" s="226"/>
      <c r="O142" s="226"/>
      <c r="P142" s="2"/>
      <c r="Q142" s="2"/>
      <c r="R142" s="2"/>
      <c r="S142" s="2"/>
      <c r="T142" s="2"/>
      <c r="U142" s="2"/>
      <c r="V142" s="2"/>
      <c r="W142" s="2"/>
      <c r="X142" s="2"/>
      <c r="Y142" s="2"/>
      <c r="Z142" s="2"/>
      <c r="AA142" s="2"/>
      <c r="AB142" s="2"/>
      <c r="AC142" s="2"/>
    </row>
    <row r="143" spans="1:29" ht="14.25" customHeight="1" x14ac:dyDescent="0.3">
      <c r="A143" s="2"/>
      <c r="B143" s="2"/>
      <c r="C143" s="226"/>
      <c r="D143" s="2"/>
      <c r="E143" s="2"/>
      <c r="F143" s="2"/>
      <c r="G143" s="2"/>
      <c r="H143" s="2"/>
      <c r="I143" s="226"/>
      <c r="J143" s="226"/>
      <c r="K143" s="226"/>
      <c r="L143" s="226"/>
      <c r="M143" s="2"/>
      <c r="N143" s="226"/>
      <c r="O143" s="226"/>
      <c r="P143" s="2"/>
      <c r="Q143" s="2"/>
      <c r="R143" s="2"/>
      <c r="S143" s="2"/>
      <c r="T143" s="2"/>
      <c r="U143" s="2"/>
      <c r="V143" s="2"/>
      <c r="W143" s="2"/>
      <c r="X143" s="2"/>
      <c r="Y143" s="2"/>
      <c r="Z143" s="2"/>
      <c r="AA143" s="2"/>
      <c r="AB143" s="2"/>
      <c r="AC143" s="2"/>
    </row>
    <row r="144" spans="1:29" ht="14.25" customHeight="1" x14ac:dyDescent="0.3">
      <c r="A144" s="2"/>
      <c r="B144" s="2"/>
      <c r="C144" s="226"/>
      <c r="D144" s="2"/>
      <c r="E144" s="2"/>
      <c r="F144" s="2"/>
      <c r="G144" s="2"/>
      <c r="H144" s="2"/>
      <c r="I144" s="226"/>
      <c r="J144" s="226"/>
      <c r="K144" s="226"/>
      <c r="L144" s="226"/>
      <c r="M144" s="2"/>
      <c r="N144" s="226"/>
      <c r="O144" s="226"/>
      <c r="P144" s="2"/>
      <c r="Q144" s="2"/>
      <c r="R144" s="2"/>
      <c r="S144" s="2"/>
      <c r="T144" s="2"/>
      <c r="U144" s="2"/>
      <c r="V144" s="2"/>
      <c r="W144" s="2"/>
      <c r="X144" s="2"/>
      <c r="Y144" s="2"/>
      <c r="Z144" s="2"/>
      <c r="AA144" s="2"/>
      <c r="AB144" s="2"/>
      <c r="AC144" s="2"/>
    </row>
    <row r="145" spans="1:29" ht="14.25" customHeight="1" x14ac:dyDescent="0.3">
      <c r="A145" s="2"/>
      <c r="B145" s="2"/>
      <c r="C145" s="226"/>
      <c r="D145" s="2"/>
      <c r="E145" s="2"/>
      <c r="F145" s="2"/>
      <c r="G145" s="2"/>
      <c r="H145" s="2"/>
      <c r="I145" s="226"/>
      <c r="J145" s="226"/>
      <c r="K145" s="226"/>
      <c r="L145" s="226"/>
      <c r="M145" s="2"/>
      <c r="N145" s="226"/>
      <c r="O145" s="226"/>
      <c r="P145" s="2"/>
      <c r="Q145" s="2"/>
      <c r="R145" s="2"/>
      <c r="S145" s="2"/>
      <c r="T145" s="2"/>
      <c r="U145" s="2"/>
      <c r="V145" s="2"/>
      <c r="W145" s="2"/>
      <c r="X145" s="2"/>
      <c r="Y145" s="2"/>
      <c r="Z145" s="2"/>
      <c r="AA145" s="2"/>
      <c r="AB145" s="2"/>
      <c r="AC145" s="2"/>
    </row>
    <row r="146" spans="1:29" ht="14.25" customHeight="1" x14ac:dyDescent="0.3">
      <c r="A146" s="2"/>
      <c r="B146" s="2"/>
      <c r="C146" s="226"/>
      <c r="D146" s="2"/>
      <c r="E146" s="2"/>
      <c r="F146" s="2"/>
      <c r="G146" s="2"/>
      <c r="H146" s="2"/>
      <c r="I146" s="226"/>
      <c r="J146" s="226"/>
      <c r="K146" s="226"/>
      <c r="L146" s="226"/>
      <c r="M146" s="2"/>
      <c r="N146" s="226"/>
      <c r="O146" s="226"/>
      <c r="P146" s="2"/>
      <c r="Q146" s="2"/>
      <c r="R146" s="2"/>
      <c r="S146" s="2"/>
      <c r="T146" s="2"/>
      <c r="U146" s="2"/>
      <c r="V146" s="2"/>
      <c r="W146" s="2"/>
      <c r="X146" s="2"/>
      <c r="Y146" s="2"/>
      <c r="Z146" s="2"/>
      <c r="AA146" s="2"/>
      <c r="AB146" s="2"/>
      <c r="AC146" s="2"/>
    </row>
    <row r="147" spans="1:29" ht="14.25" customHeight="1" x14ac:dyDescent="0.3">
      <c r="A147" s="2"/>
      <c r="B147" s="2"/>
      <c r="C147" s="226"/>
      <c r="D147" s="2"/>
      <c r="E147" s="2"/>
      <c r="F147" s="2"/>
      <c r="G147" s="2"/>
      <c r="H147" s="2"/>
      <c r="I147" s="226"/>
      <c r="J147" s="226"/>
      <c r="K147" s="226"/>
      <c r="L147" s="226"/>
      <c r="M147" s="2"/>
      <c r="N147" s="226"/>
      <c r="O147" s="226"/>
      <c r="P147" s="2"/>
      <c r="Q147" s="2"/>
      <c r="R147" s="2"/>
      <c r="S147" s="2"/>
      <c r="T147" s="2"/>
      <c r="U147" s="2"/>
      <c r="V147" s="2"/>
      <c r="W147" s="2"/>
      <c r="X147" s="2"/>
      <c r="Y147" s="2"/>
      <c r="Z147" s="2"/>
      <c r="AA147" s="2"/>
      <c r="AB147" s="2"/>
      <c r="AC147" s="2"/>
    </row>
    <row r="148" spans="1:29" ht="14.25" customHeight="1" x14ac:dyDescent="0.3">
      <c r="A148" s="2"/>
      <c r="B148" s="2"/>
      <c r="C148" s="226"/>
      <c r="D148" s="2"/>
      <c r="E148" s="2"/>
      <c r="F148" s="2"/>
      <c r="G148" s="2"/>
      <c r="H148" s="2"/>
      <c r="I148" s="226"/>
      <c r="J148" s="226"/>
      <c r="K148" s="226"/>
      <c r="L148" s="226"/>
      <c r="M148" s="2"/>
      <c r="N148" s="226"/>
      <c r="O148" s="226"/>
      <c r="P148" s="2"/>
      <c r="Q148" s="2"/>
      <c r="R148" s="2"/>
      <c r="S148" s="2"/>
      <c r="T148" s="2"/>
      <c r="U148" s="2"/>
      <c r="V148" s="2"/>
      <c r="W148" s="2"/>
      <c r="X148" s="2"/>
      <c r="Y148" s="2"/>
      <c r="Z148" s="2"/>
      <c r="AA148" s="2"/>
      <c r="AB148" s="2"/>
      <c r="AC148" s="2"/>
    </row>
    <row r="149" spans="1:29" ht="14.25" customHeight="1" x14ac:dyDescent="0.3">
      <c r="A149" s="2"/>
      <c r="B149" s="2"/>
      <c r="C149" s="226"/>
      <c r="D149" s="2"/>
      <c r="E149" s="2"/>
      <c r="F149" s="2"/>
      <c r="G149" s="2"/>
      <c r="H149" s="2"/>
      <c r="I149" s="226"/>
      <c r="J149" s="226"/>
      <c r="K149" s="226"/>
      <c r="L149" s="226"/>
      <c r="M149" s="2"/>
      <c r="N149" s="226"/>
      <c r="O149" s="226"/>
      <c r="P149" s="2"/>
      <c r="Q149" s="2"/>
      <c r="R149" s="2"/>
      <c r="S149" s="2"/>
      <c r="T149" s="2"/>
      <c r="U149" s="2"/>
      <c r="V149" s="2"/>
      <c r="W149" s="2"/>
      <c r="X149" s="2"/>
      <c r="Y149" s="2"/>
      <c r="Z149" s="2"/>
      <c r="AA149" s="2"/>
      <c r="AB149" s="2"/>
      <c r="AC149" s="2"/>
    </row>
    <row r="150" spans="1:29" ht="14.25" customHeight="1" x14ac:dyDescent="0.3">
      <c r="A150" s="2"/>
      <c r="B150" s="2"/>
      <c r="C150" s="226"/>
      <c r="D150" s="2"/>
      <c r="E150" s="2"/>
      <c r="F150" s="2"/>
      <c r="G150" s="2"/>
      <c r="H150" s="2"/>
      <c r="I150" s="226"/>
      <c r="J150" s="226"/>
      <c r="K150" s="226"/>
      <c r="L150" s="226"/>
      <c r="M150" s="2"/>
      <c r="N150" s="226"/>
      <c r="O150" s="226"/>
      <c r="P150" s="2"/>
      <c r="Q150" s="2"/>
      <c r="R150" s="2"/>
      <c r="S150" s="2"/>
      <c r="T150" s="2"/>
      <c r="U150" s="2"/>
      <c r="V150" s="2"/>
      <c r="W150" s="2"/>
      <c r="X150" s="2"/>
      <c r="Y150" s="2"/>
      <c r="Z150" s="2"/>
      <c r="AA150" s="2"/>
      <c r="AB150" s="2"/>
      <c r="AC150" s="2"/>
    </row>
    <row r="151" spans="1:29" ht="14.25" customHeight="1" x14ac:dyDescent="0.3">
      <c r="A151" s="2"/>
      <c r="B151" s="2"/>
      <c r="C151" s="226"/>
      <c r="D151" s="2"/>
      <c r="E151" s="2"/>
      <c r="F151" s="2"/>
      <c r="G151" s="2"/>
      <c r="H151" s="2"/>
      <c r="I151" s="226"/>
      <c r="J151" s="226"/>
      <c r="K151" s="226"/>
      <c r="L151" s="226"/>
      <c r="M151" s="2"/>
      <c r="N151" s="226"/>
      <c r="O151" s="226"/>
      <c r="P151" s="2"/>
      <c r="Q151" s="2"/>
      <c r="R151" s="2"/>
      <c r="S151" s="2"/>
      <c r="T151" s="2"/>
      <c r="U151" s="2"/>
      <c r="V151" s="2"/>
      <c r="W151" s="2"/>
      <c r="X151" s="2"/>
      <c r="Y151" s="2"/>
      <c r="Z151" s="2"/>
      <c r="AA151" s="2"/>
      <c r="AB151" s="2"/>
      <c r="AC151" s="2"/>
    </row>
    <row r="152" spans="1:29" ht="14.25" customHeight="1" x14ac:dyDescent="0.3">
      <c r="A152" s="2"/>
      <c r="B152" s="2"/>
      <c r="C152" s="226"/>
      <c r="D152" s="2"/>
      <c r="E152" s="2"/>
      <c r="F152" s="2"/>
      <c r="G152" s="2"/>
      <c r="H152" s="2"/>
      <c r="I152" s="226"/>
      <c r="J152" s="226"/>
      <c r="K152" s="226"/>
      <c r="L152" s="226"/>
      <c r="M152" s="2"/>
      <c r="N152" s="226"/>
      <c r="O152" s="226"/>
      <c r="P152" s="2"/>
      <c r="Q152" s="2"/>
      <c r="R152" s="2"/>
      <c r="S152" s="2"/>
      <c r="T152" s="2"/>
      <c r="U152" s="2"/>
      <c r="V152" s="2"/>
      <c r="W152" s="2"/>
      <c r="X152" s="2"/>
      <c r="Y152" s="2"/>
      <c r="Z152" s="2"/>
      <c r="AA152" s="2"/>
      <c r="AB152" s="2"/>
      <c r="AC152" s="2"/>
    </row>
    <row r="153" spans="1:29" ht="14.25" customHeight="1" x14ac:dyDescent="0.3">
      <c r="A153" s="2"/>
      <c r="B153" s="2"/>
      <c r="C153" s="226"/>
      <c r="D153" s="2"/>
      <c r="E153" s="2"/>
      <c r="F153" s="2"/>
      <c r="G153" s="2"/>
      <c r="H153" s="2"/>
      <c r="I153" s="226"/>
      <c r="J153" s="226"/>
      <c r="K153" s="226"/>
      <c r="L153" s="226"/>
      <c r="M153" s="2"/>
      <c r="N153" s="226"/>
      <c r="O153" s="226"/>
      <c r="P153" s="2"/>
      <c r="Q153" s="2"/>
      <c r="R153" s="2"/>
      <c r="S153" s="2"/>
      <c r="T153" s="2"/>
      <c r="U153" s="2"/>
      <c r="V153" s="2"/>
      <c r="W153" s="2"/>
      <c r="X153" s="2"/>
      <c r="Y153" s="2"/>
      <c r="Z153" s="2"/>
      <c r="AA153" s="2"/>
      <c r="AB153" s="2"/>
      <c r="AC153" s="2"/>
    </row>
    <row r="154" spans="1:29" ht="14.25" customHeight="1" x14ac:dyDescent="0.3">
      <c r="A154" s="2"/>
      <c r="B154" s="2"/>
      <c r="C154" s="226"/>
      <c r="D154" s="2"/>
      <c r="E154" s="2"/>
      <c r="F154" s="2"/>
      <c r="G154" s="2"/>
      <c r="H154" s="2"/>
      <c r="I154" s="226"/>
      <c r="J154" s="226"/>
      <c r="K154" s="226"/>
      <c r="L154" s="226"/>
      <c r="M154" s="2"/>
      <c r="N154" s="226"/>
      <c r="O154" s="226"/>
      <c r="P154" s="2"/>
      <c r="Q154" s="2"/>
      <c r="R154" s="2"/>
      <c r="S154" s="2"/>
      <c r="T154" s="2"/>
      <c r="U154" s="2"/>
      <c r="V154" s="2"/>
      <c r="W154" s="2"/>
      <c r="X154" s="2"/>
      <c r="Y154" s="2"/>
      <c r="Z154" s="2"/>
      <c r="AA154" s="2"/>
      <c r="AB154" s="2"/>
      <c r="AC154" s="2"/>
    </row>
    <row r="155" spans="1:29" ht="14.25" customHeight="1" x14ac:dyDescent="0.3">
      <c r="A155" s="2"/>
      <c r="B155" s="2"/>
      <c r="C155" s="226"/>
      <c r="D155" s="2"/>
      <c r="E155" s="2"/>
      <c r="F155" s="2"/>
      <c r="G155" s="2"/>
      <c r="H155" s="2"/>
      <c r="I155" s="226"/>
      <c r="J155" s="226"/>
      <c r="K155" s="226"/>
      <c r="L155" s="226"/>
      <c r="M155" s="2"/>
      <c r="N155" s="226"/>
      <c r="O155" s="226"/>
      <c r="P155" s="2"/>
      <c r="Q155" s="2"/>
      <c r="R155" s="2"/>
      <c r="S155" s="2"/>
      <c r="T155" s="2"/>
      <c r="U155" s="2"/>
      <c r="V155" s="2"/>
      <c r="W155" s="2"/>
      <c r="X155" s="2"/>
      <c r="Y155" s="2"/>
      <c r="Z155" s="2"/>
      <c r="AA155" s="2"/>
      <c r="AB155" s="2"/>
      <c r="AC155" s="2"/>
    </row>
    <row r="156" spans="1:29" ht="14.25" customHeight="1" x14ac:dyDescent="0.3">
      <c r="A156" s="2"/>
      <c r="B156" s="2"/>
      <c r="C156" s="226"/>
      <c r="D156" s="2"/>
      <c r="E156" s="2"/>
      <c r="F156" s="2"/>
      <c r="G156" s="2"/>
      <c r="H156" s="2"/>
      <c r="I156" s="226"/>
      <c r="J156" s="226"/>
      <c r="K156" s="226"/>
      <c r="L156" s="226"/>
      <c r="M156" s="2"/>
      <c r="N156" s="226"/>
      <c r="O156" s="226"/>
      <c r="P156" s="2"/>
      <c r="Q156" s="2"/>
      <c r="R156" s="2"/>
      <c r="S156" s="2"/>
      <c r="T156" s="2"/>
      <c r="U156" s="2"/>
      <c r="V156" s="2"/>
      <c r="W156" s="2"/>
      <c r="X156" s="2"/>
      <c r="Y156" s="2"/>
      <c r="Z156" s="2"/>
      <c r="AA156" s="2"/>
      <c r="AB156" s="2"/>
      <c r="AC156" s="2"/>
    </row>
    <row r="157" spans="1:29" ht="14.25" customHeight="1" x14ac:dyDescent="0.3">
      <c r="A157" s="2"/>
      <c r="B157" s="2"/>
      <c r="C157" s="226"/>
      <c r="D157" s="2"/>
      <c r="E157" s="2"/>
      <c r="F157" s="2"/>
      <c r="G157" s="2"/>
      <c r="H157" s="2"/>
      <c r="I157" s="226"/>
      <c r="J157" s="226"/>
      <c r="K157" s="226"/>
      <c r="L157" s="226"/>
      <c r="M157" s="2"/>
      <c r="N157" s="226"/>
      <c r="O157" s="226"/>
      <c r="P157" s="2"/>
      <c r="Q157" s="2"/>
      <c r="R157" s="2"/>
      <c r="S157" s="2"/>
      <c r="T157" s="2"/>
      <c r="U157" s="2"/>
      <c r="V157" s="2"/>
      <c r="W157" s="2"/>
      <c r="X157" s="2"/>
      <c r="Y157" s="2"/>
      <c r="Z157" s="2"/>
      <c r="AA157" s="2"/>
      <c r="AB157" s="2"/>
      <c r="AC157" s="2"/>
    </row>
    <row r="158" spans="1:29" ht="14.25" customHeight="1" x14ac:dyDescent="0.3">
      <c r="A158" s="2"/>
      <c r="B158" s="2"/>
      <c r="C158" s="226"/>
      <c r="D158" s="2"/>
      <c r="E158" s="2"/>
      <c r="F158" s="2"/>
      <c r="G158" s="2"/>
      <c r="H158" s="2"/>
      <c r="I158" s="226"/>
      <c r="J158" s="226"/>
      <c r="K158" s="226"/>
      <c r="L158" s="226"/>
      <c r="M158" s="2"/>
      <c r="N158" s="226"/>
      <c r="O158" s="226"/>
      <c r="P158" s="2"/>
      <c r="Q158" s="2"/>
      <c r="R158" s="2"/>
      <c r="S158" s="2"/>
      <c r="T158" s="2"/>
      <c r="U158" s="2"/>
      <c r="V158" s="2"/>
      <c r="W158" s="2"/>
      <c r="X158" s="2"/>
      <c r="Y158" s="2"/>
      <c r="Z158" s="2"/>
      <c r="AA158" s="2"/>
      <c r="AB158" s="2"/>
      <c r="AC158" s="2"/>
    </row>
    <row r="159" spans="1:29" ht="14.25" customHeight="1" x14ac:dyDescent="0.3">
      <c r="A159" s="2"/>
      <c r="B159" s="2"/>
      <c r="C159" s="226"/>
      <c r="D159" s="2"/>
      <c r="E159" s="2"/>
      <c r="F159" s="2"/>
      <c r="G159" s="2"/>
      <c r="H159" s="2"/>
      <c r="I159" s="226"/>
      <c r="J159" s="226"/>
      <c r="K159" s="226"/>
      <c r="L159" s="226"/>
      <c r="M159" s="2"/>
      <c r="N159" s="226"/>
      <c r="O159" s="226"/>
      <c r="P159" s="2"/>
      <c r="Q159" s="2"/>
      <c r="R159" s="2"/>
      <c r="S159" s="2"/>
      <c r="T159" s="2"/>
      <c r="U159" s="2"/>
      <c r="V159" s="2"/>
      <c r="W159" s="2"/>
      <c r="X159" s="2"/>
      <c r="Y159" s="2"/>
      <c r="Z159" s="2"/>
      <c r="AA159" s="2"/>
      <c r="AB159" s="2"/>
      <c r="AC159" s="2"/>
    </row>
    <row r="160" spans="1:29" ht="14.25" customHeight="1" x14ac:dyDescent="0.3">
      <c r="A160" s="2"/>
      <c r="B160" s="2"/>
      <c r="C160" s="226"/>
      <c r="D160" s="2"/>
      <c r="E160" s="2"/>
      <c r="F160" s="2"/>
      <c r="G160" s="2"/>
      <c r="H160" s="2"/>
      <c r="I160" s="226"/>
      <c r="J160" s="226"/>
      <c r="K160" s="226"/>
      <c r="L160" s="226"/>
      <c r="M160" s="2"/>
      <c r="N160" s="226"/>
      <c r="O160" s="226"/>
      <c r="P160" s="2"/>
      <c r="Q160" s="2"/>
      <c r="R160" s="2"/>
      <c r="S160" s="2"/>
      <c r="T160" s="2"/>
      <c r="U160" s="2"/>
      <c r="V160" s="2"/>
      <c r="W160" s="2"/>
      <c r="X160" s="2"/>
      <c r="Y160" s="2"/>
      <c r="Z160" s="2"/>
      <c r="AA160" s="2"/>
      <c r="AB160" s="2"/>
      <c r="AC160" s="2"/>
    </row>
    <row r="161" spans="1:29" ht="14.25" customHeight="1" x14ac:dyDescent="0.3">
      <c r="A161" s="2"/>
      <c r="B161" s="2"/>
      <c r="C161" s="226"/>
      <c r="D161" s="2"/>
      <c r="E161" s="2"/>
      <c r="F161" s="2"/>
      <c r="G161" s="2"/>
      <c r="H161" s="2"/>
      <c r="I161" s="226"/>
      <c r="J161" s="226"/>
      <c r="K161" s="226"/>
      <c r="L161" s="226"/>
      <c r="M161" s="2"/>
      <c r="N161" s="226"/>
      <c r="O161" s="226"/>
      <c r="P161" s="2"/>
      <c r="Q161" s="2"/>
      <c r="R161" s="2"/>
      <c r="S161" s="2"/>
      <c r="T161" s="2"/>
      <c r="U161" s="2"/>
      <c r="V161" s="2"/>
      <c r="W161" s="2"/>
      <c r="X161" s="2"/>
      <c r="Y161" s="2"/>
      <c r="Z161" s="2"/>
      <c r="AA161" s="2"/>
      <c r="AB161" s="2"/>
      <c r="AC161" s="2"/>
    </row>
    <row r="162" spans="1:29" ht="14.25" customHeight="1" x14ac:dyDescent="0.3">
      <c r="A162" s="2"/>
      <c r="B162" s="2"/>
      <c r="C162" s="226"/>
      <c r="D162" s="2"/>
      <c r="E162" s="2"/>
      <c r="F162" s="2"/>
      <c r="G162" s="2"/>
      <c r="H162" s="2"/>
      <c r="I162" s="226"/>
      <c r="J162" s="226"/>
      <c r="K162" s="226"/>
      <c r="L162" s="226"/>
      <c r="M162" s="2"/>
      <c r="N162" s="226"/>
      <c r="O162" s="226"/>
      <c r="P162" s="2"/>
      <c r="Q162" s="2"/>
      <c r="R162" s="2"/>
      <c r="S162" s="2"/>
      <c r="T162" s="2"/>
      <c r="U162" s="2"/>
      <c r="V162" s="2"/>
      <c r="W162" s="2"/>
      <c r="X162" s="2"/>
      <c r="Y162" s="2"/>
      <c r="Z162" s="2"/>
      <c r="AA162" s="2"/>
      <c r="AB162" s="2"/>
      <c r="AC162" s="2"/>
    </row>
    <row r="163" spans="1:29" ht="14.25" customHeight="1" x14ac:dyDescent="0.3">
      <c r="A163" s="2"/>
      <c r="B163" s="2"/>
      <c r="C163" s="226"/>
      <c r="D163" s="2"/>
      <c r="E163" s="2"/>
      <c r="F163" s="2"/>
      <c r="G163" s="2"/>
      <c r="H163" s="2"/>
      <c r="I163" s="226"/>
      <c r="J163" s="226"/>
      <c r="K163" s="226"/>
      <c r="L163" s="226"/>
      <c r="M163" s="2"/>
      <c r="N163" s="226"/>
      <c r="O163" s="226"/>
      <c r="P163" s="2"/>
      <c r="Q163" s="2"/>
      <c r="R163" s="2"/>
      <c r="S163" s="2"/>
      <c r="T163" s="2"/>
      <c r="U163" s="2"/>
      <c r="V163" s="2"/>
      <c r="W163" s="2"/>
      <c r="X163" s="2"/>
      <c r="Y163" s="2"/>
      <c r="Z163" s="2"/>
      <c r="AA163" s="2"/>
      <c r="AB163" s="2"/>
      <c r="AC163" s="2"/>
    </row>
    <row r="164" spans="1:29" ht="14.25" customHeight="1" x14ac:dyDescent="0.3">
      <c r="A164" s="2"/>
      <c r="B164" s="2"/>
      <c r="C164" s="226"/>
      <c r="D164" s="2"/>
      <c r="E164" s="2"/>
      <c r="F164" s="2"/>
      <c r="G164" s="2"/>
      <c r="H164" s="2"/>
      <c r="I164" s="226"/>
      <c r="J164" s="226"/>
      <c r="K164" s="226"/>
      <c r="L164" s="226"/>
      <c r="M164" s="2"/>
      <c r="N164" s="226"/>
      <c r="O164" s="226"/>
      <c r="P164" s="2"/>
      <c r="Q164" s="2"/>
      <c r="R164" s="2"/>
      <c r="S164" s="2"/>
      <c r="T164" s="2"/>
      <c r="U164" s="2"/>
      <c r="V164" s="2"/>
      <c r="W164" s="2"/>
      <c r="X164" s="2"/>
      <c r="Y164" s="2"/>
      <c r="Z164" s="2"/>
      <c r="AA164" s="2"/>
      <c r="AB164" s="2"/>
      <c r="AC164" s="2"/>
    </row>
    <row r="165" spans="1:29" ht="14.25" customHeight="1" x14ac:dyDescent="0.3">
      <c r="A165" s="2"/>
      <c r="B165" s="2"/>
      <c r="C165" s="226"/>
      <c r="D165" s="2"/>
      <c r="E165" s="2"/>
      <c r="F165" s="2"/>
      <c r="G165" s="2"/>
      <c r="H165" s="2"/>
      <c r="I165" s="226"/>
      <c r="J165" s="226"/>
      <c r="K165" s="226"/>
      <c r="L165" s="226"/>
      <c r="M165" s="2"/>
      <c r="N165" s="226"/>
      <c r="O165" s="226"/>
      <c r="P165" s="2"/>
      <c r="Q165" s="2"/>
      <c r="R165" s="2"/>
      <c r="S165" s="2"/>
      <c r="T165" s="2"/>
      <c r="U165" s="2"/>
      <c r="V165" s="2"/>
      <c r="W165" s="2"/>
      <c r="X165" s="2"/>
      <c r="Y165" s="2"/>
      <c r="Z165" s="2"/>
      <c r="AA165" s="2"/>
      <c r="AB165" s="2"/>
      <c r="AC165" s="2"/>
    </row>
    <row r="166" spans="1:29" ht="14.25" customHeight="1" x14ac:dyDescent="0.3">
      <c r="A166" s="2"/>
      <c r="B166" s="2"/>
      <c r="C166" s="226"/>
      <c r="D166" s="2"/>
      <c r="E166" s="2"/>
      <c r="F166" s="2"/>
      <c r="G166" s="2"/>
      <c r="H166" s="2"/>
      <c r="I166" s="226"/>
      <c r="J166" s="226"/>
      <c r="K166" s="226"/>
      <c r="L166" s="226"/>
      <c r="M166" s="2"/>
      <c r="N166" s="226"/>
      <c r="O166" s="226"/>
      <c r="P166" s="2"/>
      <c r="Q166" s="2"/>
      <c r="R166" s="2"/>
      <c r="S166" s="2"/>
      <c r="T166" s="2"/>
      <c r="U166" s="2"/>
      <c r="V166" s="2"/>
      <c r="W166" s="2"/>
      <c r="X166" s="2"/>
      <c r="Y166" s="2"/>
      <c r="Z166" s="2"/>
      <c r="AA166" s="2"/>
      <c r="AB166" s="2"/>
      <c r="AC166" s="2"/>
    </row>
    <row r="167" spans="1:29" ht="14.25" customHeight="1" x14ac:dyDescent="0.3">
      <c r="A167" s="2"/>
      <c r="B167" s="2"/>
      <c r="C167" s="226"/>
      <c r="D167" s="2"/>
      <c r="E167" s="2"/>
      <c r="F167" s="2"/>
      <c r="G167" s="2"/>
      <c r="H167" s="2"/>
      <c r="I167" s="226"/>
      <c r="J167" s="226"/>
      <c r="K167" s="226"/>
      <c r="L167" s="226"/>
      <c r="M167" s="2"/>
      <c r="N167" s="226"/>
      <c r="O167" s="226"/>
      <c r="P167" s="2"/>
      <c r="Q167" s="2"/>
      <c r="R167" s="2"/>
      <c r="S167" s="2"/>
      <c r="T167" s="2"/>
      <c r="U167" s="2"/>
      <c r="V167" s="2"/>
      <c r="W167" s="2"/>
      <c r="X167" s="2"/>
      <c r="Y167" s="2"/>
      <c r="Z167" s="2"/>
      <c r="AA167" s="2"/>
      <c r="AB167" s="2"/>
      <c r="AC167" s="2"/>
    </row>
    <row r="168" spans="1:29" ht="14.25" customHeight="1" x14ac:dyDescent="0.3">
      <c r="A168" s="2"/>
      <c r="B168" s="2"/>
      <c r="C168" s="226"/>
      <c r="D168" s="2"/>
      <c r="E168" s="2"/>
      <c r="F168" s="2"/>
      <c r="G168" s="2"/>
      <c r="H168" s="2"/>
      <c r="I168" s="226"/>
      <c r="J168" s="226"/>
      <c r="K168" s="226"/>
      <c r="L168" s="226"/>
      <c r="M168" s="2"/>
      <c r="N168" s="226"/>
      <c r="O168" s="226"/>
      <c r="P168" s="2"/>
      <c r="Q168" s="2"/>
      <c r="R168" s="2"/>
      <c r="S168" s="2"/>
      <c r="T168" s="2"/>
      <c r="U168" s="2"/>
      <c r="V168" s="2"/>
      <c r="W168" s="2"/>
      <c r="X168" s="2"/>
      <c r="Y168" s="2"/>
      <c r="Z168" s="2"/>
      <c r="AA168" s="2"/>
      <c r="AB168" s="2"/>
      <c r="AC168" s="2"/>
    </row>
    <row r="169" spans="1:29" ht="14.25" customHeight="1" x14ac:dyDescent="0.3">
      <c r="A169" s="2"/>
      <c r="B169" s="2"/>
      <c r="C169" s="226"/>
      <c r="D169" s="2"/>
      <c r="E169" s="2"/>
      <c r="F169" s="2"/>
      <c r="G169" s="2"/>
      <c r="H169" s="2"/>
      <c r="I169" s="226"/>
      <c r="J169" s="226"/>
      <c r="K169" s="226"/>
      <c r="L169" s="226"/>
      <c r="M169" s="2"/>
      <c r="N169" s="226"/>
      <c r="O169" s="226"/>
      <c r="P169" s="2"/>
      <c r="Q169" s="2"/>
      <c r="R169" s="2"/>
      <c r="S169" s="2"/>
      <c r="T169" s="2"/>
      <c r="U169" s="2"/>
      <c r="V169" s="2"/>
      <c r="W169" s="2"/>
      <c r="X169" s="2"/>
      <c r="Y169" s="2"/>
      <c r="Z169" s="2"/>
      <c r="AA169" s="2"/>
      <c r="AB169" s="2"/>
      <c r="AC169" s="2"/>
    </row>
    <row r="170" spans="1:29" ht="14.25" customHeight="1" x14ac:dyDescent="0.3">
      <c r="A170" s="2"/>
      <c r="B170" s="2"/>
      <c r="C170" s="226"/>
      <c r="D170" s="2"/>
      <c r="E170" s="2"/>
      <c r="F170" s="2"/>
      <c r="G170" s="2"/>
      <c r="H170" s="2"/>
      <c r="I170" s="226"/>
      <c r="J170" s="226"/>
      <c r="K170" s="226"/>
      <c r="L170" s="226"/>
      <c r="M170" s="2"/>
      <c r="N170" s="226"/>
      <c r="O170" s="226"/>
      <c r="P170" s="2"/>
      <c r="Q170" s="2"/>
      <c r="R170" s="2"/>
      <c r="S170" s="2"/>
      <c r="T170" s="2"/>
      <c r="U170" s="2"/>
      <c r="V170" s="2"/>
      <c r="W170" s="2"/>
      <c r="X170" s="2"/>
      <c r="Y170" s="2"/>
      <c r="Z170" s="2"/>
      <c r="AA170" s="2"/>
      <c r="AB170" s="2"/>
      <c r="AC170" s="2"/>
    </row>
    <row r="171" spans="1:29" ht="14.25" customHeight="1" x14ac:dyDescent="0.3">
      <c r="A171" s="2"/>
      <c r="B171" s="2"/>
      <c r="C171" s="226"/>
      <c r="D171" s="2"/>
      <c r="E171" s="2"/>
      <c r="F171" s="2"/>
      <c r="G171" s="2"/>
      <c r="H171" s="2"/>
      <c r="I171" s="226"/>
      <c r="J171" s="226"/>
      <c r="K171" s="226"/>
      <c r="L171" s="226"/>
      <c r="M171" s="2"/>
      <c r="N171" s="226"/>
      <c r="O171" s="226"/>
      <c r="P171" s="2"/>
      <c r="Q171" s="2"/>
      <c r="R171" s="2"/>
      <c r="S171" s="2"/>
      <c r="T171" s="2"/>
      <c r="U171" s="2"/>
      <c r="V171" s="2"/>
      <c r="W171" s="2"/>
      <c r="X171" s="2"/>
      <c r="Y171" s="2"/>
      <c r="Z171" s="2"/>
      <c r="AA171" s="2"/>
      <c r="AB171" s="2"/>
      <c r="AC171" s="2"/>
    </row>
    <row r="172" spans="1:29" ht="14.25" customHeight="1" x14ac:dyDescent="0.3">
      <c r="A172" s="2"/>
      <c r="B172" s="2"/>
      <c r="C172" s="226"/>
      <c r="D172" s="2"/>
      <c r="E172" s="2"/>
      <c r="F172" s="2"/>
      <c r="G172" s="2"/>
      <c r="H172" s="2"/>
      <c r="I172" s="226"/>
      <c r="J172" s="226"/>
      <c r="K172" s="226"/>
      <c r="L172" s="226"/>
      <c r="M172" s="2"/>
      <c r="N172" s="226"/>
      <c r="O172" s="226"/>
      <c r="P172" s="2"/>
      <c r="Q172" s="2"/>
      <c r="R172" s="2"/>
      <c r="S172" s="2"/>
      <c r="T172" s="2"/>
      <c r="U172" s="2"/>
      <c r="V172" s="2"/>
      <c r="W172" s="2"/>
      <c r="X172" s="2"/>
      <c r="Y172" s="2"/>
      <c r="Z172" s="2"/>
      <c r="AA172" s="2"/>
      <c r="AB172" s="2"/>
      <c r="AC172" s="2"/>
    </row>
    <row r="173" spans="1:29" ht="14.25" customHeight="1" x14ac:dyDescent="0.3">
      <c r="A173" s="2"/>
      <c r="B173" s="2"/>
      <c r="C173" s="226"/>
      <c r="D173" s="2"/>
      <c r="E173" s="2"/>
      <c r="F173" s="2"/>
      <c r="G173" s="2"/>
      <c r="H173" s="2"/>
      <c r="I173" s="226"/>
      <c r="J173" s="226"/>
      <c r="K173" s="226"/>
      <c r="L173" s="226"/>
      <c r="M173" s="2"/>
      <c r="N173" s="226"/>
      <c r="O173" s="226"/>
      <c r="P173" s="2"/>
      <c r="Q173" s="2"/>
      <c r="R173" s="2"/>
      <c r="S173" s="2"/>
      <c r="T173" s="2"/>
      <c r="U173" s="2"/>
      <c r="V173" s="2"/>
      <c r="W173" s="2"/>
      <c r="X173" s="2"/>
      <c r="Y173" s="2"/>
      <c r="Z173" s="2"/>
      <c r="AA173" s="2"/>
      <c r="AB173" s="2"/>
      <c r="AC173" s="2"/>
    </row>
    <row r="174" spans="1:29" ht="14.25" customHeight="1" x14ac:dyDescent="0.3">
      <c r="A174" s="2"/>
      <c r="B174" s="2"/>
      <c r="C174" s="226"/>
      <c r="D174" s="2"/>
      <c r="E174" s="2"/>
      <c r="F174" s="2"/>
      <c r="G174" s="2"/>
      <c r="H174" s="2"/>
      <c r="I174" s="226"/>
      <c r="J174" s="226"/>
      <c r="K174" s="226"/>
      <c r="L174" s="226"/>
      <c r="M174" s="2"/>
      <c r="N174" s="226"/>
      <c r="O174" s="226"/>
      <c r="P174" s="2"/>
      <c r="Q174" s="2"/>
      <c r="R174" s="2"/>
      <c r="S174" s="2"/>
      <c r="T174" s="2"/>
      <c r="U174" s="2"/>
      <c r="V174" s="2"/>
      <c r="W174" s="2"/>
      <c r="X174" s="2"/>
      <c r="Y174" s="2"/>
      <c r="Z174" s="2"/>
      <c r="AA174" s="2"/>
      <c r="AB174" s="2"/>
      <c r="AC174" s="2"/>
    </row>
    <row r="175" spans="1:29" ht="14.25" customHeight="1" x14ac:dyDescent="0.3">
      <c r="A175" s="2"/>
      <c r="B175" s="2"/>
      <c r="C175" s="226"/>
      <c r="D175" s="2"/>
      <c r="E175" s="2"/>
      <c r="F175" s="2"/>
      <c r="G175" s="2"/>
      <c r="H175" s="2"/>
      <c r="I175" s="226"/>
      <c r="J175" s="226"/>
      <c r="K175" s="226"/>
      <c r="L175" s="226"/>
      <c r="M175" s="2"/>
      <c r="N175" s="226"/>
      <c r="O175" s="226"/>
      <c r="P175" s="2"/>
      <c r="Q175" s="2"/>
      <c r="R175" s="2"/>
      <c r="S175" s="2"/>
      <c r="T175" s="2"/>
      <c r="U175" s="2"/>
      <c r="V175" s="2"/>
      <c r="W175" s="2"/>
      <c r="X175" s="2"/>
      <c r="Y175" s="2"/>
      <c r="Z175" s="2"/>
      <c r="AA175" s="2"/>
      <c r="AB175" s="2"/>
      <c r="AC175" s="2"/>
    </row>
    <row r="176" spans="1:29" ht="14.25" customHeight="1" x14ac:dyDescent="0.3">
      <c r="A176" s="2"/>
      <c r="B176" s="2"/>
      <c r="C176" s="226"/>
      <c r="D176" s="2"/>
      <c r="E176" s="2"/>
      <c r="F176" s="2"/>
      <c r="G176" s="2"/>
      <c r="H176" s="2"/>
      <c r="I176" s="226"/>
      <c r="J176" s="226"/>
      <c r="K176" s="226"/>
      <c r="L176" s="226"/>
      <c r="M176" s="2"/>
      <c r="N176" s="226"/>
      <c r="O176" s="226"/>
      <c r="P176" s="2"/>
      <c r="Q176" s="2"/>
      <c r="R176" s="2"/>
      <c r="S176" s="2"/>
      <c r="T176" s="2"/>
      <c r="U176" s="2"/>
      <c r="V176" s="2"/>
      <c r="W176" s="2"/>
      <c r="X176" s="2"/>
      <c r="Y176" s="2"/>
      <c r="Z176" s="2"/>
      <c r="AA176" s="2"/>
      <c r="AB176" s="2"/>
      <c r="AC176" s="2"/>
    </row>
    <row r="177" spans="1:29" ht="14.25" customHeight="1" x14ac:dyDescent="0.3">
      <c r="A177" s="2"/>
      <c r="B177" s="2"/>
      <c r="C177" s="226"/>
      <c r="D177" s="2"/>
      <c r="E177" s="2"/>
      <c r="F177" s="2"/>
      <c r="G177" s="2"/>
      <c r="H177" s="2"/>
      <c r="I177" s="226"/>
      <c r="J177" s="226"/>
      <c r="K177" s="226"/>
      <c r="L177" s="226"/>
      <c r="M177" s="2"/>
      <c r="N177" s="226"/>
      <c r="O177" s="226"/>
      <c r="P177" s="2"/>
      <c r="Q177" s="2"/>
      <c r="R177" s="2"/>
      <c r="S177" s="2"/>
      <c r="T177" s="2"/>
      <c r="U177" s="2"/>
      <c r="V177" s="2"/>
      <c r="W177" s="2"/>
      <c r="X177" s="2"/>
      <c r="Y177" s="2"/>
      <c r="Z177" s="2"/>
      <c r="AA177" s="2"/>
      <c r="AB177" s="2"/>
      <c r="AC177" s="2"/>
    </row>
    <row r="178" spans="1:29" ht="14.25" customHeight="1" x14ac:dyDescent="0.3">
      <c r="A178" s="2"/>
      <c r="B178" s="2"/>
      <c r="C178" s="226"/>
      <c r="D178" s="2"/>
      <c r="E178" s="2"/>
      <c r="F178" s="2"/>
      <c r="G178" s="2"/>
      <c r="H178" s="2"/>
      <c r="I178" s="226"/>
      <c r="J178" s="226"/>
      <c r="K178" s="226"/>
      <c r="L178" s="226"/>
      <c r="M178" s="2"/>
      <c r="N178" s="226"/>
      <c r="O178" s="226"/>
      <c r="P178" s="2"/>
      <c r="Q178" s="2"/>
      <c r="R178" s="2"/>
      <c r="S178" s="2"/>
      <c r="T178" s="2"/>
      <c r="U178" s="2"/>
      <c r="V178" s="2"/>
      <c r="W178" s="2"/>
      <c r="X178" s="2"/>
      <c r="Y178" s="2"/>
      <c r="Z178" s="2"/>
      <c r="AA178" s="2"/>
      <c r="AB178" s="2"/>
      <c r="AC178" s="2"/>
    </row>
    <row r="179" spans="1:29" ht="14.25" customHeight="1" x14ac:dyDescent="0.3">
      <c r="A179" s="2"/>
      <c r="B179" s="2"/>
      <c r="C179" s="226"/>
      <c r="D179" s="2"/>
      <c r="E179" s="2"/>
      <c r="F179" s="2"/>
      <c r="G179" s="2"/>
      <c r="H179" s="2"/>
      <c r="I179" s="226"/>
      <c r="J179" s="226"/>
      <c r="K179" s="226"/>
      <c r="L179" s="226"/>
      <c r="M179" s="2"/>
      <c r="N179" s="226"/>
      <c r="O179" s="226"/>
      <c r="P179" s="2"/>
      <c r="Q179" s="2"/>
      <c r="R179" s="2"/>
      <c r="S179" s="2"/>
      <c r="T179" s="2"/>
      <c r="U179" s="2"/>
      <c r="V179" s="2"/>
      <c r="W179" s="2"/>
      <c r="X179" s="2"/>
      <c r="Y179" s="2"/>
      <c r="Z179" s="2"/>
      <c r="AA179" s="2"/>
      <c r="AB179" s="2"/>
      <c r="AC179" s="2"/>
    </row>
    <row r="180" spans="1:29" ht="14.25" customHeight="1" x14ac:dyDescent="0.3">
      <c r="A180" s="2"/>
      <c r="B180" s="2"/>
      <c r="C180" s="226"/>
      <c r="D180" s="2"/>
      <c r="E180" s="2"/>
      <c r="F180" s="2"/>
      <c r="G180" s="2"/>
      <c r="H180" s="2"/>
      <c r="I180" s="226"/>
      <c r="J180" s="226"/>
      <c r="K180" s="226"/>
      <c r="L180" s="226"/>
      <c r="M180" s="2"/>
      <c r="N180" s="226"/>
      <c r="O180" s="226"/>
      <c r="P180" s="2"/>
      <c r="Q180" s="2"/>
      <c r="R180" s="2"/>
      <c r="S180" s="2"/>
      <c r="T180" s="2"/>
      <c r="U180" s="2"/>
      <c r="V180" s="2"/>
      <c r="W180" s="2"/>
      <c r="X180" s="2"/>
      <c r="Y180" s="2"/>
      <c r="Z180" s="2"/>
      <c r="AA180" s="2"/>
      <c r="AB180" s="2"/>
      <c r="AC180" s="2"/>
    </row>
    <row r="181" spans="1:29" ht="14.25" customHeight="1" x14ac:dyDescent="0.3">
      <c r="A181" s="2"/>
      <c r="B181" s="2"/>
      <c r="C181" s="226"/>
      <c r="D181" s="2"/>
      <c r="E181" s="2"/>
      <c r="F181" s="2"/>
      <c r="G181" s="2"/>
      <c r="H181" s="2"/>
      <c r="I181" s="226"/>
      <c r="J181" s="226"/>
      <c r="K181" s="226"/>
      <c r="L181" s="226"/>
      <c r="M181" s="2"/>
      <c r="N181" s="226"/>
      <c r="O181" s="226"/>
      <c r="P181" s="2"/>
      <c r="Q181" s="2"/>
      <c r="R181" s="2"/>
      <c r="S181" s="2"/>
      <c r="T181" s="2"/>
      <c r="U181" s="2"/>
      <c r="V181" s="2"/>
      <c r="W181" s="2"/>
      <c r="X181" s="2"/>
      <c r="Y181" s="2"/>
      <c r="Z181" s="2"/>
      <c r="AA181" s="2"/>
      <c r="AB181" s="2"/>
      <c r="AC181" s="2"/>
    </row>
    <row r="182" spans="1:29" ht="14.25" customHeight="1" x14ac:dyDescent="0.3">
      <c r="A182" s="2"/>
      <c r="B182" s="2"/>
      <c r="C182" s="226"/>
      <c r="D182" s="2"/>
      <c r="E182" s="2"/>
      <c r="F182" s="2"/>
      <c r="G182" s="2"/>
      <c r="H182" s="2"/>
      <c r="I182" s="226"/>
      <c r="J182" s="226"/>
      <c r="K182" s="226"/>
      <c r="L182" s="226"/>
      <c r="M182" s="2"/>
      <c r="N182" s="226"/>
      <c r="O182" s="226"/>
      <c r="P182" s="2"/>
      <c r="Q182" s="2"/>
      <c r="R182" s="2"/>
      <c r="S182" s="2"/>
      <c r="T182" s="2"/>
      <c r="U182" s="2"/>
      <c r="V182" s="2"/>
      <c r="W182" s="2"/>
      <c r="X182" s="2"/>
      <c r="Y182" s="2"/>
      <c r="Z182" s="2"/>
      <c r="AA182" s="2"/>
      <c r="AB182" s="2"/>
      <c r="AC182" s="2"/>
    </row>
    <row r="183" spans="1:29" ht="14.25" customHeight="1" x14ac:dyDescent="0.3">
      <c r="A183" s="2"/>
      <c r="B183" s="2"/>
      <c r="C183" s="226"/>
      <c r="D183" s="2"/>
      <c r="E183" s="2"/>
      <c r="F183" s="2"/>
      <c r="G183" s="2"/>
      <c r="H183" s="2"/>
      <c r="I183" s="226"/>
      <c r="J183" s="226"/>
      <c r="K183" s="226"/>
      <c r="L183" s="226"/>
      <c r="M183" s="2"/>
      <c r="N183" s="226"/>
      <c r="O183" s="226"/>
      <c r="P183" s="2"/>
      <c r="Q183" s="2"/>
      <c r="R183" s="2"/>
      <c r="S183" s="2"/>
      <c r="T183" s="2"/>
      <c r="U183" s="2"/>
      <c r="V183" s="2"/>
      <c r="W183" s="2"/>
      <c r="X183" s="2"/>
      <c r="Y183" s="2"/>
      <c r="Z183" s="2"/>
      <c r="AA183" s="2"/>
      <c r="AB183" s="2"/>
      <c r="AC183" s="2"/>
    </row>
    <row r="184" spans="1:29" ht="14.25" customHeight="1" x14ac:dyDescent="0.3">
      <c r="A184" s="2"/>
      <c r="B184" s="2"/>
      <c r="C184" s="226"/>
      <c r="D184" s="2"/>
      <c r="E184" s="2"/>
      <c r="F184" s="2"/>
      <c r="G184" s="2"/>
      <c r="H184" s="2"/>
      <c r="I184" s="226"/>
      <c r="J184" s="226"/>
      <c r="K184" s="226"/>
      <c r="L184" s="226"/>
      <c r="M184" s="2"/>
      <c r="N184" s="226"/>
      <c r="O184" s="226"/>
      <c r="P184" s="2"/>
      <c r="Q184" s="2"/>
      <c r="R184" s="2"/>
      <c r="S184" s="2"/>
      <c r="T184" s="2"/>
      <c r="U184" s="2"/>
      <c r="V184" s="2"/>
      <c r="W184" s="2"/>
      <c r="X184" s="2"/>
      <c r="Y184" s="2"/>
      <c r="Z184" s="2"/>
      <c r="AA184" s="2"/>
      <c r="AB184" s="2"/>
      <c r="AC184" s="2"/>
    </row>
    <row r="185" spans="1:29" ht="14.25" customHeight="1" x14ac:dyDescent="0.3">
      <c r="A185" s="2"/>
      <c r="B185" s="2"/>
      <c r="C185" s="226"/>
      <c r="D185" s="2"/>
      <c r="E185" s="2"/>
      <c r="F185" s="2"/>
      <c r="G185" s="2"/>
      <c r="H185" s="2"/>
      <c r="I185" s="226"/>
      <c r="J185" s="226"/>
      <c r="K185" s="226"/>
      <c r="L185" s="226"/>
      <c r="M185" s="2"/>
      <c r="N185" s="226"/>
      <c r="O185" s="226"/>
      <c r="P185" s="2"/>
      <c r="Q185" s="2"/>
      <c r="R185" s="2"/>
      <c r="S185" s="2"/>
      <c r="T185" s="2"/>
      <c r="U185" s="2"/>
      <c r="V185" s="2"/>
      <c r="W185" s="2"/>
      <c r="X185" s="2"/>
      <c r="Y185" s="2"/>
      <c r="Z185" s="2"/>
      <c r="AA185" s="2"/>
      <c r="AB185" s="2"/>
      <c r="AC185" s="2"/>
    </row>
    <row r="186" spans="1:29" ht="14.25" customHeight="1" x14ac:dyDescent="0.3">
      <c r="A186" s="2"/>
      <c r="B186" s="2"/>
      <c r="C186" s="226"/>
      <c r="D186" s="2"/>
      <c r="E186" s="2"/>
      <c r="F186" s="2"/>
      <c r="G186" s="2"/>
      <c r="H186" s="2"/>
      <c r="I186" s="226"/>
      <c r="J186" s="226"/>
      <c r="K186" s="226"/>
      <c r="L186" s="226"/>
      <c r="M186" s="2"/>
      <c r="N186" s="226"/>
      <c r="O186" s="226"/>
      <c r="P186" s="2"/>
      <c r="Q186" s="2"/>
      <c r="R186" s="2"/>
      <c r="S186" s="2"/>
      <c r="T186" s="2"/>
      <c r="U186" s="2"/>
      <c r="V186" s="2"/>
      <c r="W186" s="2"/>
      <c r="X186" s="2"/>
      <c r="Y186" s="2"/>
      <c r="Z186" s="2"/>
      <c r="AA186" s="2"/>
      <c r="AB186" s="2"/>
      <c r="AC186" s="2"/>
    </row>
    <row r="187" spans="1:29" ht="14.25" customHeight="1" x14ac:dyDescent="0.3">
      <c r="A187" s="2"/>
      <c r="B187" s="2"/>
      <c r="C187" s="226"/>
      <c r="D187" s="2"/>
      <c r="E187" s="2"/>
      <c r="F187" s="2"/>
      <c r="G187" s="2"/>
      <c r="H187" s="2"/>
      <c r="I187" s="226"/>
      <c r="J187" s="226"/>
      <c r="K187" s="226"/>
      <c r="L187" s="226"/>
      <c r="M187" s="2"/>
      <c r="N187" s="226"/>
      <c r="O187" s="226"/>
      <c r="P187" s="2"/>
      <c r="Q187" s="2"/>
      <c r="R187" s="2"/>
      <c r="S187" s="2"/>
      <c r="T187" s="2"/>
      <c r="U187" s="2"/>
      <c r="V187" s="2"/>
      <c r="W187" s="2"/>
      <c r="X187" s="2"/>
      <c r="Y187" s="2"/>
      <c r="Z187" s="2"/>
      <c r="AA187" s="2"/>
      <c r="AB187" s="2"/>
      <c r="AC187" s="2"/>
    </row>
    <row r="188" spans="1:29" ht="14.25" customHeight="1" x14ac:dyDescent="0.3">
      <c r="A188" s="2"/>
      <c r="B188" s="2"/>
      <c r="C188" s="226"/>
      <c r="D188" s="2"/>
      <c r="E188" s="2"/>
      <c r="F188" s="2"/>
      <c r="G188" s="2"/>
      <c r="H188" s="2"/>
      <c r="I188" s="226"/>
      <c r="J188" s="226"/>
      <c r="K188" s="226"/>
      <c r="L188" s="226"/>
      <c r="M188" s="2"/>
      <c r="N188" s="226"/>
      <c r="O188" s="226"/>
      <c r="P188" s="2"/>
      <c r="Q188" s="2"/>
      <c r="R188" s="2"/>
      <c r="S188" s="2"/>
      <c r="T188" s="2"/>
      <c r="U188" s="2"/>
      <c r="V188" s="2"/>
      <c r="W188" s="2"/>
      <c r="X188" s="2"/>
      <c r="Y188" s="2"/>
      <c r="Z188" s="2"/>
      <c r="AA188" s="2"/>
      <c r="AB188" s="2"/>
      <c r="AC188" s="2"/>
    </row>
    <row r="189" spans="1:29" ht="14.25" customHeight="1" x14ac:dyDescent="0.3">
      <c r="A189" s="2"/>
      <c r="B189" s="2"/>
      <c r="C189" s="226"/>
      <c r="D189" s="2"/>
      <c r="E189" s="2"/>
      <c r="F189" s="2"/>
      <c r="G189" s="2"/>
      <c r="H189" s="2"/>
      <c r="I189" s="226"/>
      <c r="J189" s="226"/>
      <c r="K189" s="226"/>
      <c r="L189" s="226"/>
      <c r="M189" s="2"/>
      <c r="N189" s="226"/>
      <c r="O189" s="226"/>
      <c r="P189" s="2"/>
      <c r="Q189" s="2"/>
      <c r="R189" s="2"/>
      <c r="S189" s="2"/>
      <c r="T189" s="2"/>
      <c r="U189" s="2"/>
      <c r="V189" s="2"/>
      <c r="W189" s="2"/>
      <c r="X189" s="2"/>
      <c r="Y189" s="2"/>
      <c r="Z189" s="2"/>
      <c r="AA189" s="2"/>
      <c r="AB189" s="2"/>
      <c r="AC189" s="2"/>
    </row>
    <row r="190" spans="1:29" ht="14.25" customHeight="1" x14ac:dyDescent="0.3">
      <c r="A190" s="2"/>
      <c r="B190" s="2"/>
      <c r="C190" s="226"/>
      <c r="D190" s="2"/>
      <c r="E190" s="2"/>
      <c r="F190" s="2"/>
      <c r="G190" s="2"/>
      <c r="H190" s="2"/>
      <c r="I190" s="226"/>
      <c r="J190" s="226"/>
      <c r="K190" s="226"/>
      <c r="L190" s="226"/>
      <c r="M190" s="2"/>
      <c r="N190" s="226"/>
      <c r="O190" s="226"/>
      <c r="P190" s="2"/>
      <c r="Q190" s="2"/>
      <c r="R190" s="2"/>
      <c r="S190" s="2"/>
      <c r="T190" s="2"/>
      <c r="U190" s="2"/>
      <c r="V190" s="2"/>
      <c r="W190" s="2"/>
      <c r="X190" s="2"/>
      <c r="Y190" s="2"/>
      <c r="Z190" s="2"/>
      <c r="AA190" s="2"/>
      <c r="AB190" s="2"/>
      <c r="AC190" s="2"/>
    </row>
    <row r="191" spans="1:29" ht="14.25" customHeight="1" x14ac:dyDescent="0.3">
      <c r="A191" s="2"/>
      <c r="B191" s="2"/>
      <c r="C191" s="226"/>
      <c r="D191" s="2"/>
      <c r="E191" s="2"/>
      <c r="F191" s="2"/>
      <c r="G191" s="2"/>
      <c r="H191" s="2"/>
      <c r="I191" s="226"/>
      <c r="J191" s="226"/>
      <c r="K191" s="226"/>
      <c r="L191" s="226"/>
      <c r="M191" s="2"/>
      <c r="N191" s="226"/>
      <c r="O191" s="226"/>
      <c r="P191" s="2"/>
      <c r="Q191" s="2"/>
      <c r="R191" s="2"/>
      <c r="S191" s="2"/>
      <c r="T191" s="2"/>
      <c r="U191" s="2"/>
      <c r="V191" s="2"/>
      <c r="W191" s="2"/>
      <c r="X191" s="2"/>
      <c r="Y191" s="2"/>
      <c r="Z191" s="2"/>
      <c r="AA191" s="2"/>
      <c r="AB191" s="2"/>
      <c r="AC191" s="2"/>
    </row>
    <row r="192" spans="1:29" ht="14.25" customHeight="1" x14ac:dyDescent="0.3">
      <c r="A192" s="2"/>
      <c r="B192" s="2"/>
      <c r="C192" s="226"/>
      <c r="D192" s="2"/>
      <c r="E192" s="2"/>
      <c r="F192" s="2"/>
      <c r="G192" s="2"/>
      <c r="H192" s="2"/>
      <c r="I192" s="226"/>
      <c r="J192" s="226"/>
      <c r="K192" s="226"/>
      <c r="L192" s="226"/>
      <c r="M192" s="2"/>
      <c r="N192" s="226"/>
      <c r="O192" s="226"/>
      <c r="P192" s="2"/>
      <c r="Q192" s="2"/>
      <c r="R192" s="2"/>
      <c r="S192" s="2"/>
      <c r="T192" s="2"/>
      <c r="U192" s="2"/>
      <c r="V192" s="2"/>
      <c r="W192" s="2"/>
      <c r="X192" s="2"/>
      <c r="Y192" s="2"/>
      <c r="Z192" s="2"/>
      <c r="AA192" s="2"/>
      <c r="AB192" s="2"/>
      <c r="AC192" s="2"/>
    </row>
    <row r="193" spans="1:29" ht="14.25" customHeight="1" x14ac:dyDescent="0.3">
      <c r="A193" s="2"/>
      <c r="B193" s="2"/>
      <c r="C193" s="226"/>
      <c r="D193" s="2"/>
      <c r="E193" s="2"/>
      <c r="F193" s="2"/>
      <c r="G193" s="2"/>
      <c r="H193" s="2"/>
      <c r="I193" s="226"/>
      <c r="J193" s="226"/>
      <c r="K193" s="226"/>
      <c r="L193" s="226"/>
      <c r="M193" s="2"/>
      <c r="N193" s="226"/>
      <c r="O193" s="226"/>
      <c r="P193" s="2"/>
      <c r="Q193" s="2"/>
      <c r="R193" s="2"/>
      <c r="S193" s="2"/>
      <c r="T193" s="2"/>
      <c r="U193" s="2"/>
      <c r="V193" s="2"/>
      <c r="W193" s="2"/>
      <c r="X193" s="2"/>
      <c r="Y193" s="2"/>
      <c r="Z193" s="2"/>
      <c r="AA193" s="2"/>
      <c r="AB193" s="2"/>
      <c r="AC193" s="2"/>
    </row>
    <row r="194" spans="1:29" ht="14.25" customHeight="1" x14ac:dyDescent="0.3">
      <c r="A194" s="2"/>
      <c r="B194" s="2"/>
      <c r="C194" s="226"/>
      <c r="D194" s="2"/>
      <c r="E194" s="2"/>
      <c r="F194" s="2"/>
      <c r="G194" s="2"/>
      <c r="H194" s="2"/>
      <c r="I194" s="226"/>
      <c r="J194" s="226"/>
      <c r="K194" s="226"/>
      <c r="L194" s="226"/>
      <c r="M194" s="2"/>
      <c r="N194" s="226"/>
      <c r="O194" s="226"/>
      <c r="P194" s="2"/>
      <c r="Q194" s="2"/>
      <c r="R194" s="2"/>
      <c r="S194" s="2"/>
      <c r="T194" s="2"/>
      <c r="U194" s="2"/>
      <c r="V194" s="2"/>
      <c r="W194" s="2"/>
      <c r="X194" s="2"/>
      <c r="Y194" s="2"/>
      <c r="Z194" s="2"/>
      <c r="AA194" s="2"/>
      <c r="AB194" s="2"/>
      <c r="AC194" s="2"/>
    </row>
    <row r="195" spans="1:29" ht="14.25" customHeight="1" x14ac:dyDescent="0.3">
      <c r="A195" s="2"/>
      <c r="B195" s="2"/>
      <c r="C195" s="226"/>
      <c r="D195" s="2"/>
      <c r="E195" s="2"/>
      <c r="F195" s="2"/>
      <c r="G195" s="2"/>
      <c r="H195" s="2"/>
      <c r="I195" s="226"/>
      <c r="J195" s="226"/>
      <c r="K195" s="226"/>
      <c r="L195" s="226"/>
      <c r="M195" s="2"/>
      <c r="N195" s="226"/>
      <c r="O195" s="226"/>
      <c r="P195" s="2"/>
      <c r="Q195" s="2"/>
      <c r="R195" s="2"/>
      <c r="S195" s="2"/>
      <c r="T195" s="2"/>
      <c r="U195" s="2"/>
      <c r="V195" s="2"/>
      <c r="W195" s="2"/>
      <c r="X195" s="2"/>
      <c r="Y195" s="2"/>
      <c r="Z195" s="2"/>
      <c r="AA195" s="2"/>
      <c r="AB195" s="2"/>
      <c r="AC195" s="2"/>
    </row>
    <row r="196" spans="1:29" ht="14.25" customHeight="1" x14ac:dyDescent="0.3">
      <c r="A196" s="2"/>
      <c r="B196" s="2"/>
      <c r="C196" s="226"/>
      <c r="D196" s="2"/>
      <c r="E196" s="2"/>
      <c r="F196" s="2"/>
      <c r="G196" s="2"/>
      <c r="H196" s="2"/>
      <c r="I196" s="226"/>
      <c r="J196" s="226"/>
      <c r="K196" s="226"/>
      <c r="L196" s="226"/>
      <c r="M196" s="2"/>
      <c r="N196" s="226"/>
      <c r="O196" s="226"/>
      <c r="P196" s="2"/>
      <c r="Q196" s="2"/>
      <c r="R196" s="2"/>
      <c r="S196" s="2"/>
      <c r="T196" s="2"/>
      <c r="U196" s="2"/>
      <c r="V196" s="2"/>
      <c r="W196" s="2"/>
      <c r="X196" s="2"/>
      <c r="Y196" s="2"/>
      <c r="Z196" s="2"/>
      <c r="AA196" s="2"/>
      <c r="AB196" s="2"/>
      <c r="AC196" s="2"/>
    </row>
    <row r="197" spans="1:29" ht="14.25" customHeight="1" x14ac:dyDescent="0.3">
      <c r="A197" s="2"/>
      <c r="B197" s="2"/>
      <c r="C197" s="226"/>
      <c r="D197" s="2"/>
      <c r="E197" s="2"/>
      <c r="F197" s="2"/>
      <c r="G197" s="2"/>
      <c r="H197" s="2"/>
      <c r="I197" s="226"/>
      <c r="J197" s="226"/>
      <c r="K197" s="226"/>
      <c r="L197" s="226"/>
      <c r="M197" s="2"/>
      <c r="N197" s="226"/>
      <c r="O197" s="226"/>
      <c r="P197" s="2"/>
      <c r="Q197" s="2"/>
      <c r="R197" s="2"/>
      <c r="S197" s="2"/>
      <c r="T197" s="2"/>
      <c r="U197" s="2"/>
      <c r="V197" s="2"/>
      <c r="W197" s="2"/>
      <c r="X197" s="2"/>
      <c r="Y197" s="2"/>
      <c r="Z197" s="2"/>
      <c r="AA197" s="2"/>
      <c r="AB197" s="2"/>
      <c r="AC197" s="2"/>
    </row>
    <row r="198" spans="1:29" ht="14.25" customHeight="1" x14ac:dyDescent="0.3">
      <c r="A198" s="2"/>
      <c r="B198" s="2"/>
      <c r="C198" s="226"/>
      <c r="D198" s="2"/>
      <c r="E198" s="2"/>
      <c r="F198" s="2"/>
      <c r="G198" s="2"/>
      <c r="H198" s="2"/>
      <c r="I198" s="226"/>
      <c r="J198" s="226"/>
      <c r="K198" s="226"/>
      <c r="L198" s="226"/>
      <c r="M198" s="2"/>
      <c r="N198" s="226"/>
      <c r="O198" s="226"/>
      <c r="P198" s="2"/>
      <c r="Q198" s="2"/>
      <c r="R198" s="2"/>
      <c r="S198" s="2"/>
      <c r="T198" s="2"/>
      <c r="U198" s="2"/>
      <c r="V198" s="2"/>
      <c r="W198" s="2"/>
      <c r="X198" s="2"/>
      <c r="Y198" s="2"/>
      <c r="Z198" s="2"/>
      <c r="AA198" s="2"/>
      <c r="AB198" s="2"/>
      <c r="AC198" s="2"/>
    </row>
    <row r="199" spans="1:29" ht="14.25" customHeight="1" x14ac:dyDescent="0.3">
      <c r="A199" s="2"/>
      <c r="B199" s="2"/>
      <c r="C199" s="226"/>
      <c r="D199" s="2"/>
      <c r="E199" s="2"/>
      <c r="F199" s="2"/>
      <c r="G199" s="2"/>
      <c r="H199" s="2"/>
      <c r="I199" s="226"/>
      <c r="J199" s="226"/>
      <c r="K199" s="226"/>
      <c r="L199" s="226"/>
      <c r="M199" s="2"/>
      <c r="N199" s="226"/>
      <c r="O199" s="226"/>
      <c r="P199" s="2"/>
      <c r="Q199" s="2"/>
      <c r="R199" s="2"/>
      <c r="S199" s="2"/>
      <c r="T199" s="2"/>
      <c r="U199" s="2"/>
      <c r="V199" s="2"/>
      <c r="W199" s="2"/>
      <c r="X199" s="2"/>
      <c r="Y199" s="2"/>
      <c r="Z199" s="2"/>
      <c r="AA199" s="2"/>
      <c r="AB199" s="2"/>
      <c r="AC199" s="2"/>
    </row>
    <row r="200" spans="1:29" ht="14.25" customHeight="1" x14ac:dyDescent="0.3">
      <c r="A200" s="2"/>
      <c r="B200" s="2"/>
      <c r="C200" s="226"/>
      <c r="D200" s="2"/>
      <c r="E200" s="2"/>
      <c r="F200" s="2"/>
      <c r="G200" s="2"/>
      <c r="H200" s="2"/>
      <c r="I200" s="226"/>
      <c r="J200" s="226"/>
      <c r="K200" s="226"/>
      <c r="L200" s="226"/>
      <c r="M200" s="2"/>
      <c r="N200" s="226"/>
      <c r="O200" s="226"/>
      <c r="P200" s="2"/>
      <c r="Q200" s="2"/>
      <c r="R200" s="2"/>
      <c r="S200" s="2"/>
      <c r="T200" s="2"/>
      <c r="U200" s="2"/>
      <c r="V200" s="2"/>
      <c r="W200" s="2"/>
      <c r="X200" s="2"/>
      <c r="Y200" s="2"/>
      <c r="Z200" s="2"/>
      <c r="AA200" s="2"/>
      <c r="AB200" s="2"/>
      <c r="AC200" s="2"/>
    </row>
    <row r="201" spans="1:29" ht="14.25" customHeight="1" x14ac:dyDescent="0.3">
      <c r="A201" s="2"/>
      <c r="B201" s="2"/>
      <c r="C201" s="226"/>
      <c r="D201" s="2"/>
      <c r="E201" s="2"/>
      <c r="F201" s="2"/>
      <c r="G201" s="2"/>
      <c r="H201" s="2"/>
      <c r="I201" s="226"/>
      <c r="J201" s="226"/>
      <c r="K201" s="226"/>
      <c r="L201" s="226"/>
      <c r="M201" s="2"/>
      <c r="N201" s="226"/>
      <c r="O201" s="226"/>
      <c r="P201" s="2"/>
      <c r="Q201" s="2"/>
      <c r="R201" s="2"/>
      <c r="S201" s="2"/>
      <c r="T201" s="2"/>
      <c r="U201" s="2"/>
      <c r="V201" s="2"/>
      <c r="W201" s="2"/>
      <c r="X201" s="2"/>
      <c r="Y201" s="2"/>
      <c r="Z201" s="2"/>
      <c r="AA201" s="2"/>
      <c r="AB201" s="2"/>
      <c r="AC201" s="2"/>
    </row>
    <row r="202" spans="1:29" ht="14.25" customHeight="1" x14ac:dyDescent="0.3">
      <c r="A202" s="2"/>
      <c r="B202" s="2"/>
      <c r="C202" s="226"/>
      <c r="D202" s="2"/>
      <c r="E202" s="2"/>
      <c r="F202" s="2"/>
      <c r="G202" s="2"/>
      <c r="H202" s="2"/>
      <c r="I202" s="226"/>
      <c r="J202" s="226"/>
      <c r="K202" s="226"/>
      <c r="L202" s="226"/>
      <c r="M202" s="2"/>
      <c r="N202" s="226"/>
      <c r="O202" s="226"/>
      <c r="P202" s="2"/>
      <c r="Q202" s="2"/>
      <c r="R202" s="2"/>
      <c r="S202" s="2"/>
      <c r="T202" s="2"/>
      <c r="U202" s="2"/>
      <c r="V202" s="2"/>
      <c r="W202" s="2"/>
      <c r="X202" s="2"/>
      <c r="Y202" s="2"/>
      <c r="Z202" s="2"/>
      <c r="AA202" s="2"/>
      <c r="AB202" s="2"/>
      <c r="AC202" s="2"/>
    </row>
    <row r="203" spans="1:29" ht="14.25" customHeight="1" x14ac:dyDescent="0.3">
      <c r="A203" s="2"/>
      <c r="B203" s="2"/>
      <c r="C203" s="226"/>
      <c r="D203" s="2"/>
      <c r="E203" s="2"/>
      <c r="F203" s="2"/>
      <c r="G203" s="2"/>
      <c r="H203" s="2"/>
      <c r="I203" s="226"/>
      <c r="J203" s="226"/>
      <c r="K203" s="226"/>
      <c r="L203" s="226"/>
      <c r="M203" s="2"/>
      <c r="N203" s="226"/>
      <c r="O203" s="226"/>
      <c r="P203" s="2"/>
      <c r="Q203" s="2"/>
      <c r="R203" s="2"/>
      <c r="S203" s="2"/>
      <c r="T203" s="2"/>
      <c r="U203" s="2"/>
      <c r="V203" s="2"/>
      <c r="W203" s="2"/>
      <c r="X203" s="2"/>
      <c r="Y203" s="2"/>
      <c r="Z203" s="2"/>
      <c r="AA203" s="2"/>
      <c r="AB203" s="2"/>
      <c r="AC203" s="2"/>
    </row>
    <row r="204" spans="1:29" ht="14.25" customHeight="1" x14ac:dyDescent="0.3">
      <c r="A204" s="2"/>
      <c r="B204" s="2"/>
      <c r="C204" s="226"/>
      <c r="D204" s="2"/>
      <c r="E204" s="2"/>
      <c r="F204" s="2"/>
      <c r="G204" s="2"/>
      <c r="H204" s="2"/>
      <c r="I204" s="226"/>
      <c r="J204" s="226"/>
      <c r="K204" s="226"/>
      <c r="L204" s="226"/>
      <c r="M204" s="2"/>
      <c r="N204" s="226"/>
      <c r="O204" s="226"/>
      <c r="P204" s="2"/>
      <c r="Q204" s="2"/>
      <c r="R204" s="2"/>
      <c r="S204" s="2"/>
      <c r="T204" s="2"/>
      <c r="U204" s="2"/>
      <c r="V204" s="2"/>
      <c r="W204" s="2"/>
      <c r="X204" s="2"/>
      <c r="Y204" s="2"/>
      <c r="Z204" s="2"/>
      <c r="AA204" s="2"/>
      <c r="AB204" s="2"/>
      <c r="AC204" s="2"/>
    </row>
    <row r="205" spans="1:29" ht="14.25" customHeight="1" x14ac:dyDescent="0.3">
      <c r="A205" s="2"/>
      <c r="B205" s="2"/>
      <c r="C205" s="226"/>
      <c r="D205" s="2"/>
      <c r="E205" s="2"/>
      <c r="F205" s="2"/>
      <c r="G205" s="2"/>
      <c r="H205" s="2"/>
      <c r="I205" s="226"/>
      <c r="J205" s="226"/>
      <c r="K205" s="226"/>
      <c r="L205" s="226"/>
      <c r="M205" s="2"/>
      <c r="N205" s="226"/>
      <c r="O205" s="226"/>
      <c r="P205" s="2"/>
      <c r="Q205" s="2"/>
      <c r="R205" s="2"/>
      <c r="S205" s="2"/>
      <c r="T205" s="2"/>
      <c r="U205" s="2"/>
      <c r="V205" s="2"/>
      <c r="W205" s="2"/>
      <c r="X205" s="2"/>
      <c r="Y205" s="2"/>
      <c r="Z205" s="2"/>
      <c r="AA205" s="2"/>
      <c r="AB205" s="2"/>
      <c r="AC205" s="2"/>
    </row>
    <row r="206" spans="1:29" ht="14.25" customHeight="1" x14ac:dyDescent="0.3">
      <c r="A206" s="2"/>
      <c r="B206" s="2"/>
      <c r="C206" s="226"/>
      <c r="D206" s="2"/>
      <c r="E206" s="2"/>
      <c r="F206" s="2"/>
      <c r="G206" s="2"/>
      <c r="H206" s="2"/>
      <c r="I206" s="226"/>
      <c r="J206" s="226"/>
      <c r="K206" s="226"/>
      <c r="L206" s="226"/>
      <c r="M206" s="2"/>
      <c r="N206" s="226"/>
      <c r="O206" s="226"/>
      <c r="P206" s="2"/>
      <c r="Q206" s="2"/>
      <c r="R206" s="2"/>
      <c r="S206" s="2"/>
      <c r="T206" s="2"/>
      <c r="U206" s="2"/>
      <c r="V206" s="2"/>
      <c r="W206" s="2"/>
      <c r="X206" s="2"/>
      <c r="Y206" s="2"/>
      <c r="Z206" s="2"/>
      <c r="AA206" s="2"/>
      <c r="AB206" s="2"/>
      <c r="AC206" s="2"/>
    </row>
    <row r="207" spans="1:29" ht="14.25" customHeight="1" x14ac:dyDescent="0.3">
      <c r="A207" s="2"/>
      <c r="B207" s="2"/>
      <c r="C207" s="226"/>
      <c r="D207" s="2"/>
      <c r="E207" s="2"/>
      <c r="F207" s="2"/>
      <c r="G207" s="2"/>
      <c r="H207" s="2"/>
      <c r="I207" s="226"/>
      <c r="J207" s="226"/>
      <c r="K207" s="226"/>
      <c r="L207" s="226"/>
      <c r="M207" s="2"/>
      <c r="N207" s="226"/>
      <c r="O207" s="226"/>
      <c r="P207" s="2"/>
      <c r="Q207" s="2"/>
      <c r="R207" s="2"/>
      <c r="S207" s="2"/>
      <c r="T207" s="2"/>
      <c r="U207" s="2"/>
      <c r="V207" s="2"/>
      <c r="W207" s="2"/>
      <c r="X207" s="2"/>
      <c r="Y207" s="2"/>
      <c r="Z207" s="2"/>
      <c r="AA207" s="2"/>
      <c r="AB207" s="2"/>
      <c r="AC207" s="2"/>
    </row>
    <row r="208" spans="1:29" ht="14.25" customHeight="1" x14ac:dyDescent="0.3">
      <c r="A208" s="2"/>
      <c r="B208" s="2"/>
      <c r="C208" s="226"/>
      <c r="D208" s="2"/>
      <c r="E208" s="2"/>
      <c r="F208" s="2"/>
      <c r="G208" s="2"/>
      <c r="H208" s="2"/>
      <c r="I208" s="226"/>
      <c r="J208" s="226"/>
      <c r="K208" s="226"/>
      <c r="L208" s="226"/>
      <c r="M208" s="2"/>
      <c r="N208" s="226"/>
      <c r="O208" s="226"/>
      <c r="P208" s="2"/>
      <c r="Q208" s="2"/>
      <c r="R208" s="2"/>
      <c r="S208" s="2"/>
      <c r="T208" s="2"/>
      <c r="U208" s="2"/>
      <c r="V208" s="2"/>
      <c r="W208" s="2"/>
      <c r="X208" s="2"/>
      <c r="Y208" s="2"/>
      <c r="Z208" s="2"/>
      <c r="AA208" s="2"/>
      <c r="AB208" s="2"/>
      <c r="AC208" s="2"/>
    </row>
    <row r="209" spans="1:29" ht="14.25" customHeight="1" x14ac:dyDescent="0.3">
      <c r="A209" s="2"/>
      <c r="B209" s="2"/>
      <c r="C209" s="226"/>
      <c r="D209" s="2"/>
      <c r="E209" s="2"/>
      <c r="F209" s="2"/>
      <c r="G209" s="2"/>
      <c r="H209" s="2"/>
      <c r="I209" s="226"/>
      <c r="J209" s="226"/>
      <c r="K209" s="226"/>
      <c r="L209" s="226"/>
      <c r="M209" s="2"/>
      <c r="N209" s="226"/>
      <c r="O209" s="226"/>
      <c r="P209" s="2"/>
      <c r="Q209" s="2"/>
      <c r="R209" s="2"/>
      <c r="S209" s="2"/>
      <c r="T209" s="2"/>
      <c r="U209" s="2"/>
      <c r="V209" s="2"/>
      <c r="W209" s="2"/>
      <c r="X209" s="2"/>
      <c r="Y209" s="2"/>
      <c r="Z209" s="2"/>
      <c r="AA209" s="2"/>
      <c r="AB209" s="2"/>
      <c r="AC209" s="2"/>
    </row>
    <row r="210" spans="1:29" ht="14.25" customHeight="1" x14ac:dyDescent="0.3">
      <c r="A210" s="2"/>
      <c r="B210" s="2"/>
      <c r="C210" s="226"/>
      <c r="D210" s="2"/>
      <c r="E210" s="2"/>
      <c r="F210" s="2"/>
      <c r="G210" s="2"/>
      <c r="H210" s="2"/>
      <c r="I210" s="226"/>
      <c r="J210" s="226"/>
      <c r="K210" s="226"/>
      <c r="L210" s="226"/>
      <c r="M210" s="2"/>
      <c r="N210" s="226"/>
      <c r="O210" s="226"/>
      <c r="P210" s="2"/>
      <c r="Q210" s="2"/>
      <c r="R210" s="2"/>
      <c r="S210" s="2"/>
      <c r="T210" s="2"/>
      <c r="U210" s="2"/>
      <c r="V210" s="2"/>
      <c r="W210" s="2"/>
      <c r="X210" s="2"/>
      <c r="Y210" s="2"/>
      <c r="Z210" s="2"/>
      <c r="AA210" s="2"/>
      <c r="AB210" s="2"/>
      <c r="AC210" s="2"/>
    </row>
    <row r="211" spans="1:29" ht="14.25" customHeight="1" x14ac:dyDescent="0.3">
      <c r="A211" s="2"/>
      <c r="B211" s="2"/>
      <c r="C211" s="226"/>
      <c r="D211" s="2"/>
      <c r="E211" s="2"/>
      <c r="F211" s="2"/>
      <c r="G211" s="2"/>
      <c r="H211" s="2"/>
      <c r="I211" s="226"/>
      <c r="J211" s="226"/>
      <c r="K211" s="226"/>
      <c r="L211" s="226"/>
      <c r="M211" s="2"/>
      <c r="N211" s="226"/>
      <c r="O211" s="226"/>
      <c r="P211" s="2"/>
      <c r="Q211" s="2"/>
      <c r="R211" s="2"/>
      <c r="S211" s="2"/>
      <c r="T211" s="2"/>
      <c r="U211" s="2"/>
      <c r="V211" s="2"/>
      <c r="W211" s="2"/>
      <c r="X211" s="2"/>
      <c r="Y211" s="2"/>
      <c r="Z211" s="2"/>
      <c r="AA211" s="2"/>
      <c r="AB211" s="2"/>
      <c r="AC211" s="2"/>
    </row>
    <row r="212" spans="1:29" ht="14.25" customHeight="1" x14ac:dyDescent="0.3">
      <c r="A212" s="2"/>
      <c r="B212" s="2"/>
      <c r="C212" s="226"/>
      <c r="D212" s="2"/>
      <c r="E212" s="2"/>
      <c r="F212" s="2"/>
      <c r="G212" s="2"/>
      <c r="H212" s="2"/>
      <c r="I212" s="226"/>
      <c r="J212" s="226"/>
      <c r="K212" s="226"/>
      <c r="L212" s="226"/>
      <c r="M212" s="2"/>
      <c r="N212" s="226"/>
      <c r="O212" s="226"/>
      <c r="P212" s="2"/>
      <c r="Q212" s="2"/>
      <c r="R212" s="2"/>
      <c r="S212" s="2"/>
      <c r="T212" s="2"/>
      <c r="U212" s="2"/>
      <c r="V212" s="2"/>
      <c r="W212" s="2"/>
      <c r="X212" s="2"/>
      <c r="Y212" s="2"/>
      <c r="Z212" s="2"/>
      <c r="AA212" s="2"/>
      <c r="AB212" s="2"/>
      <c r="AC212" s="2"/>
    </row>
    <row r="213" spans="1:29" ht="14.25" customHeight="1" x14ac:dyDescent="0.3">
      <c r="A213" s="2"/>
      <c r="B213" s="2"/>
      <c r="C213" s="226"/>
      <c r="D213" s="2"/>
      <c r="E213" s="2"/>
      <c r="F213" s="2"/>
      <c r="G213" s="2"/>
      <c r="H213" s="2"/>
      <c r="I213" s="226"/>
      <c r="J213" s="226"/>
      <c r="K213" s="226"/>
      <c r="L213" s="226"/>
      <c r="M213" s="2"/>
      <c r="N213" s="226"/>
      <c r="O213" s="226"/>
      <c r="P213" s="2"/>
      <c r="Q213" s="2"/>
      <c r="R213" s="2"/>
      <c r="S213" s="2"/>
      <c r="T213" s="2"/>
      <c r="U213" s="2"/>
      <c r="V213" s="2"/>
      <c r="W213" s="2"/>
      <c r="X213" s="2"/>
      <c r="Y213" s="2"/>
      <c r="Z213" s="2"/>
      <c r="AA213" s="2"/>
      <c r="AB213" s="2"/>
      <c r="AC213" s="2"/>
    </row>
    <row r="214" spans="1:29" ht="14.25" customHeight="1" x14ac:dyDescent="0.3">
      <c r="A214" s="2"/>
      <c r="B214" s="2"/>
      <c r="C214" s="226"/>
      <c r="D214" s="2"/>
      <c r="E214" s="2"/>
      <c r="F214" s="2"/>
      <c r="G214" s="2"/>
      <c r="H214" s="2"/>
      <c r="I214" s="226"/>
      <c r="J214" s="226"/>
      <c r="K214" s="226"/>
      <c r="L214" s="226"/>
      <c r="M214" s="2"/>
      <c r="N214" s="226"/>
      <c r="O214" s="226"/>
      <c r="P214" s="2"/>
      <c r="Q214" s="2"/>
      <c r="R214" s="2"/>
      <c r="S214" s="2"/>
      <c r="T214" s="2"/>
      <c r="U214" s="2"/>
      <c r="V214" s="2"/>
      <c r="W214" s="2"/>
      <c r="X214" s="2"/>
      <c r="Y214" s="2"/>
      <c r="Z214" s="2"/>
      <c r="AA214" s="2"/>
      <c r="AB214" s="2"/>
      <c r="AC214" s="2"/>
    </row>
    <row r="215" spans="1:29" ht="14.25" customHeight="1" x14ac:dyDescent="0.3">
      <c r="A215" s="2"/>
      <c r="B215" s="2"/>
      <c r="C215" s="226"/>
      <c r="D215" s="2"/>
      <c r="E215" s="2"/>
      <c r="F215" s="2"/>
      <c r="G215" s="2"/>
      <c r="H215" s="2"/>
      <c r="I215" s="226"/>
      <c r="J215" s="226"/>
      <c r="K215" s="226"/>
      <c r="L215" s="226"/>
      <c r="M215" s="2"/>
      <c r="N215" s="226"/>
      <c r="O215" s="226"/>
      <c r="P215" s="2"/>
      <c r="Q215" s="2"/>
      <c r="R215" s="2"/>
      <c r="S215" s="2"/>
      <c r="T215" s="2"/>
      <c r="U215" s="2"/>
      <c r="V215" s="2"/>
      <c r="W215" s="2"/>
      <c r="X215" s="2"/>
      <c r="Y215" s="2"/>
      <c r="Z215" s="2"/>
      <c r="AA215" s="2"/>
      <c r="AB215" s="2"/>
      <c r="AC215" s="2"/>
    </row>
    <row r="216" spans="1:29" ht="14.25" customHeight="1" x14ac:dyDescent="0.3">
      <c r="A216" s="2"/>
      <c r="B216" s="2"/>
      <c r="C216" s="226"/>
      <c r="D216" s="2"/>
      <c r="E216" s="2"/>
      <c r="F216" s="2"/>
      <c r="G216" s="2"/>
      <c r="H216" s="2"/>
      <c r="I216" s="226"/>
      <c r="J216" s="226"/>
      <c r="K216" s="226"/>
      <c r="L216" s="226"/>
      <c r="M216" s="2"/>
      <c r="N216" s="226"/>
      <c r="O216" s="226"/>
      <c r="P216" s="2"/>
      <c r="Q216" s="2"/>
      <c r="R216" s="2"/>
      <c r="S216" s="2"/>
      <c r="T216" s="2"/>
      <c r="U216" s="2"/>
      <c r="V216" s="2"/>
      <c r="W216" s="2"/>
      <c r="X216" s="2"/>
      <c r="Y216" s="2"/>
      <c r="Z216" s="2"/>
      <c r="AA216" s="2"/>
      <c r="AB216" s="2"/>
      <c r="AC216" s="2"/>
    </row>
    <row r="217" spans="1:29" ht="14.25" customHeight="1" x14ac:dyDescent="0.3">
      <c r="A217" s="2"/>
      <c r="B217" s="2"/>
      <c r="C217" s="226"/>
      <c r="D217" s="2"/>
      <c r="E217" s="2"/>
      <c r="F217" s="2"/>
      <c r="G217" s="2"/>
      <c r="H217" s="2"/>
      <c r="I217" s="226"/>
      <c r="J217" s="226"/>
      <c r="K217" s="226"/>
      <c r="L217" s="226"/>
      <c r="M217" s="2"/>
      <c r="N217" s="226"/>
      <c r="O217" s="226"/>
      <c r="P217" s="2"/>
      <c r="Q217" s="2"/>
      <c r="R217" s="2"/>
      <c r="S217" s="2"/>
      <c r="T217" s="2"/>
      <c r="U217" s="2"/>
      <c r="V217" s="2"/>
      <c r="W217" s="2"/>
      <c r="X217" s="2"/>
      <c r="Y217" s="2"/>
      <c r="Z217" s="2"/>
      <c r="AA217" s="2"/>
      <c r="AB217" s="2"/>
      <c r="AC217" s="2"/>
    </row>
    <row r="218" spans="1:29" ht="14.25" customHeight="1" x14ac:dyDescent="0.3">
      <c r="A218" s="2"/>
      <c r="B218" s="2"/>
      <c r="C218" s="226"/>
      <c r="D218" s="2"/>
      <c r="E218" s="2"/>
      <c r="F218" s="2"/>
      <c r="G218" s="2"/>
      <c r="H218" s="2"/>
      <c r="I218" s="226"/>
      <c r="J218" s="226"/>
      <c r="K218" s="226"/>
      <c r="L218" s="226"/>
      <c r="M218" s="2"/>
      <c r="N218" s="226"/>
      <c r="O218" s="226"/>
      <c r="P218" s="2"/>
      <c r="Q218" s="2"/>
      <c r="R218" s="2"/>
      <c r="S218" s="2"/>
      <c r="T218" s="2"/>
      <c r="U218" s="2"/>
      <c r="V218" s="2"/>
      <c r="W218" s="2"/>
      <c r="X218" s="2"/>
      <c r="Y218" s="2"/>
      <c r="Z218" s="2"/>
      <c r="AA218" s="2"/>
      <c r="AB218" s="2"/>
      <c r="AC218" s="2"/>
    </row>
    <row r="219" spans="1:29" ht="14.25" customHeight="1" x14ac:dyDescent="0.3">
      <c r="A219" s="2"/>
      <c r="B219" s="2"/>
      <c r="C219" s="226"/>
      <c r="D219" s="2"/>
      <c r="E219" s="2"/>
      <c r="F219" s="2"/>
      <c r="G219" s="2"/>
      <c r="H219" s="2"/>
      <c r="I219" s="226"/>
      <c r="J219" s="226"/>
      <c r="K219" s="226"/>
      <c r="L219" s="226"/>
      <c r="M219" s="2"/>
      <c r="N219" s="226"/>
      <c r="O219" s="226"/>
      <c r="P219" s="2"/>
      <c r="Q219" s="2"/>
      <c r="R219" s="2"/>
      <c r="S219" s="2"/>
      <c r="T219" s="2"/>
      <c r="U219" s="2"/>
      <c r="V219" s="2"/>
      <c r="W219" s="2"/>
      <c r="X219" s="2"/>
      <c r="Y219" s="2"/>
      <c r="Z219" s="2"/>
      <c r="AA219" s="2"/>
      <c r="AB219" s="2"/>
      <c r="AC219" s="2"/>
    </row>
    <row r="220" spans="1:29" ht="14.25" customHeight="1" x14ac:dyDescent="0.3">
      <c r="A220" s="2"/>
      <c r="B220" s="2"/>
      <c r="C220" s="226"/>
      <c r="D220" s="2"/>
      <c r="E220" s="2"/>
      <c r="F220" s="2"/>
      <c r="G220" s="2"/>
      <c r="H220" s="2"/>
      <c r="I220" s="226"/>
      <c r="J220" s="226"/>
      <c r="K220" s="226"/>
      <c r="L220" s="226"/>
      <c r="M220" s="2"/>
      <c r="N220" s="226"/>
      <c r="O220" s="226"/>
      <c r="P220" s="2"/>
      <c r="Q220" s="2"/>
      <c r="R220" s="2"/>
      <c r="S220" s="2"/>
      <c r="T220" s="2"/>
      <c r="U220" s="2"/>
      <c r="V220" s="2"/>
      <c r="W220" s="2"/>
      <c r="X220" s="2"/>
      <c r="Y220" s="2"/>
      <c r="Z220" s="2"/>
      <c r="AA220" s="2"/>
      <c r="AB220" s="2"/>
      <c r="AC220" s="2"/>
    </row>
    <row r="221" spans="1:29" ht="15.75" customHeight="1" x14ac:dyDescent="0.3">
      <c r="C221" s="227"/>
      <c r="I221" s="227"/>
      <c r="J221" s="227"/>
      <c r="K221" s="227"/>
      <c r="L221" s="227"/>
      <c r="N221" s="227"/>
      <c r="O221" s="227"/>
    </row>
    <row r="222" spans="1:29" ht="15.75" customHeight="1" x14ac:dyDescent="0.3">
      <c r="C222" s="227"/>
      <c r="I222" s="227"/>
      <c r="J222" s="227"/>
      <c r="K222" s="227"/>
      <c r="L222" s="227"/>
      <c r="N222" s="227"/>
      <c r="O222" s="227"/>
    </row>
    <row r="223" spans="1:29" ht="15.75" customHeight="1" x14ac:dyDescent="0.3">
      <c r="C223" s="227"/>
      <c r="I223" s="227"/>
      <c r="J223" s="227"/>
      <c r="K223" s="227"/>
      <c r="L223" s="227"/>
      <c r="N223" s="227"/>
      <c r="O223" s="227"/>
    </row>
    <row r="224" spans="1:29" ht="15.75" customHeight="1" x14ac:dyDescent="0.3">
      <c r="C224" s="227"/>
      <c r="I224" s="227"/>
      <c r="J224" s="227"/>
      <c r="K224" s="227"/>
      <c r="L224" s="227"/>
      <c r="N224" s="227"/>
      <c r="O224" s="227"/>
    </row>
    <row r="225" spans="3:15" ht="15.75" customHeight="1" x14ac:dyDescent="0.3">
      <c r="C225" s="227"/>
      <c r="I225" s="227"/>
      <c r="J225" s="227"/>
      <c r="K225" s="227"/>
      <c r="L225" s="227"/>
      <c r="N225" s="227"/>
      <c r="O225" s="227"/>
    </row>
    <row r="226" spans="3:15" ht="15.75" customHeight="1" x14ac:dyDescent="0.3">
      <c r="C226" s="227"/>
      <c r="I226" s="227"/>
      <c r="J226" s="227"/>
      <c r="K226" s="227"/>
      <c r="L226" s="227"/>
      <c r="N226" s="227"/>
      <c r="O226" s="227"/>
    </row>
    <row r="227" spans="3:15" ht="15.75" customHeight="1" x14ac:dyDescent="0.3">
      <c r="C227" s="227"/>
      <c r="I227" s="227"/>
      <c r="J227" s="227"/>
      <c r="K227" s="227"/>
      <c r="L227" s="227"/>
      <c r="N227" s="227"/>
      <c r="O227" s="227"/>
    </row>
    <row r="228" spans="3:15" ht="15.75" customHeight="1" x14ac:dyDescent="0.3">
      <c r="C228" s="227"/>
      <c r="I228" s="227"/>
      <c r="J228" s="227"/>
      <c r="K228" s="227"/>
      <c r="L228" s="227"/>
      <c r="N228" s="227"/>
      <c r="O228" s="227"/>
    </row>
    <row r="229" spans="3:15" ht="15.75" customHeight="1" x14ac:dyDescent="0.3">
      <c r="C229" s="227"/>
      <c r="I229" s="227"/>
      <c r="J229" s="227"/>
      <c r="K229" s="227"/>
      <c r="L229" s="227"/>
      <c r="N229" s="227"/>
      <c r="O229" s="227"/>
    </row>
    <row r="230" spans="3:15" ht="15.75" customHeight="1" x14ac:dyDescent="0.3">
      <c r="C230" s="227"/>
      <c r="I230" s="227"/>
      <c r="J230" s="227"/>
      <c r="K230" s="227"/>
      <c r="L230" s="227"/>
      <c r="N230" s="227"/>
      <c r="O230" s="227"/>
    </row>
    <row r="231" spans="3:15" ht="15.75" customHeight="1" x14ac:dyDescent="0.3">
      <c r="C231" s="227"/>
      <c r="I231" s="227"/>
      <c r="J231" s="227"/>
      <c r="K231" s="227"/>
      <c r="L231" s="227"/>
      <c r="N231" s="227"/>
      <c r="O231" s="227"/>
    </row>
    <row r="232" spans="3:15" ht="15.75" customHeight="1" x14ac:dyDescent="0.3">
      <c r="C232" s="227"/>
      <c r="I232" s="227"/>
      <c r="J232" s="227"/>
      <c r="K232" s="227"/>
      <c r="L232" s="227"/>
      <c r="N232" s="227"/>
      <c r="O232" s="227"/>
    </row>
    <row r="233" spans="3:15" ht="15.75" customHeight="1" x14ac:dyDescent="0.3">
      <c r="C233" s="227"/>
      <c r="I233" s="227"/>
      <c r="J233" s="227"/>
      <c r="K233" s="227"/>
      <c r="L233" s="227"/>
      <c r="N233" s="227"/>
      <c r="O233" s="227"/>
    </row>
    <row r="234" spans="3:15" ht="15.75" customHeight="1" x14ac:dyDescent="0.3">
      <c r="C234" s="227"/>
      <c r="I234" s="227"/>
      <c r="J234" s="227"/>
      <c r="K234" s="227"/>
      <c r="L234" s="227"/>
      <c r="N234" s="227"/>
      <c r="O234" s="227"/>
    </row>
    <row r="235" spans="3:15" ht="15.75" customHeight="1" x14ac:dyDescent="0.3">
      <c r="C235" s="227"/>
      <c r="I235" s="227"/>
      <c r="J235" s="227"/>
      <c r="K235" s="227"/>
      <c r="L235" s="227"/>
      <c r="N235" s="227"/>
      <c r="O235" s="227"/>
    </row>
    <row r="236" spans="3:15" ht="15.75" customHeight="1" x14ac:dyDescent="0.3">
      <c r="C236" s="227"/>
      <c r="I236" s="227"/>
      <c r="J236" s="227"/>
      <c r="K236" s="227"/>
      <c r="L236" s="227"/>
      <c r="N236" s="227"/>
      <c r="O236" s="227"/>
    </row>
    <row r="237" spans="3:15" ht="15.75" customHeight="1" x14ac:dyDescent="0.3">
      <c r="C237" s="227"/>
      <c r="I237" s="227"/>
      <c r="J237" s="227"/>
      <c r="K237" s="227"/>
      <c r="L237" s="227"/>
      <c r="N237" s="227"/>
      <c r="O237" s="227"/>
    </row>
    <row r="238" spans="3:15" ht="15.75" customHeight="1" x14ac:dyDescent="0.3">
      <c r="C238" s="227"/>
      <c r="I238" s="227"/>
      <c r="J238" s="227"/>
      <c r="K238" s="227"/>
      <c r="L238" s="227"/>
      <c r="N238" s="227"/>
      <c r="O238" s="227"/>
    </row>
    <row r="239" spans="3:15" ht="15.75" customHeight="1" x14ac:dyDescent="0.3">
      <c r="C239" s="227"/>
      <c r="I239" s="227"/>
      <c r="J239" s="227"/>
      <c r="K239" s="227"/>
      <c r="L239" s="227"/>
      <c r="N239" s="227"/>
      <c r="O239" s="227"/>
    </row>
    <row r="240" spans="3:15" ht="15.75" customHeight="1" x14ac:dyDescent="0.3">
      <c r="C240" s="227"/>
      <c r="I240" s="227"/>
      <c r="J240" s="227"/>
      <c r="K240" s="227"/>
      <c r="L240" s="227"/>
      <c r="N240" s="227"/>
      <c r="O240" s="227"/>
    </row>
    <row r="241" spans="3:15" ht="15.75" customHeight="1" x14ac:dyDescent="0.3">
      <c r="C241" s="227"/>
      <c r="I241" s="227"/>
      <c r="J241" s="227"/>
      <c r="K241" s="227"/>
      <c r="L241" s="227"/>
      <c r="N241" s="227"/>
      <c r="O241" s="227"/>
    </row>
    <row r="242" spans="3:15" ht="15.75" customHeight="1" x14ac:dyDescent="0.3">
      <c r="C242" s="227"/>
      <c r="I242" s="227"/>
      <c r="J242" s="227"/>
      <c r="K242" s="227"/>
      <c r="L242" s="227"/>
      <c r="N242" s="227"/>
      <c r="O242" s="227"/>
    </row>
    <row r="243" spans="3:15" ht="15.75" customHeight="1" x14ac:dyDescent="0.3">
      <c r="C243" s="227"/>
      <c r="I243" s="227"/>
      <c r="J243" s="227"/>
      <c r="K243" s="227"/>
      <c r="L243" s="227"/>
      <c r="N243" s="227"/>
      <c r="O243" s="227"/>
    </row>
    <row r="244" spans="3:15" ht="15.75" customHeight="1" x14ac:dyDescent="0.3">
      <c r="C244" s="227"/>
      <c r="I244" s="227"/>
      <c r="J244" s="227"/>
      <c r="K244" s="227"/>
      <c r="L244" s="227"/>
      <c r="N244" s="227"/>
      <c r="O244" s="227"/>
    </row>
    <row r="245" spans="3:15" ht="15.75" customHeight="1" x14ac:dyDescent="0.3">
      <c r="C245" s="227"/>
      <c r="I245" s="227"/>
      <c r="J245" s="227"/>
      <c r="K245" s="227"/>
      <c r="L245" s="227"/>
      <c r="N245" s="227"/>
      <c r="O245" s="227"/>
    </row>
    <row r="246" spans="3:15" ht="15.75" customHeight="1" x14ac:dyDescent="0.3">
      <c r="C246" s="227"/>
      <c r="I246" s="227"/>
      <c r="J246" s="227"/>
      <c r="K246" s="227"/>
      <c r="L246" s="227"/>
      <c r="N246" s="227"/>
      <c r="O246" s="227"/>
    </row>
    <row r="247" spans="3:15" ht="15.75" customHeight="1" x14ac:dyDescent="0.3">
      <c r="C247" s="227"/>
      <c r="I247" s="227"/>
      <c r="J247" s="227"/>
      <c r="K247" s="227"/>
      <c r="L247" s="227"/>
      <c r="N247" s="227"/>
      <c r="O247" s="227"/>
    </row>
    <row r="248" spans="3:15" ht="15.75" customHeight="1" x14ac:dyDescent="0.3">
      <c r="C248" s="227"/>
      <c r="I248" s="227"/>
      <c r="J248" s="227"/>
      <c r="K248" s="227"/>
      <c r="L248" s="227"/>
      <c r="N248" s="227"/>
      <c r="O248" s="227"/>
    </row>
    <row r="249" spans="3:15" ht="15.75" customHeight="1" x14ac:dyDescent="0.3">
      <c r="C249" s="227"/>
      <c r="I249" s="227"/>
      <c r="J249" s="227"/>
      <c r="K249" s="227"/>
      <c r="L249" s="227"/>
      <c r="N249" s="227"/>
      <c r="O249" s="227"/>
    </row>
    <row r="250" spans="3:15" ht="15.75" customHeight="1" x14ac:dyDescent="0.3">
      <c r="C250" s="227"/>
      <c r="I250" s="227"/>
      <c r="J250" s="227"/>
      <c r="K250" s="227"/>
      <c r="L250" s="227"/>
      <c r="N250" s="227"/>
      <c r="O250" s="227"/>
    </row>
    <row r="251" spans="3:15" ht="15.75" customHeight="1" x14ac:dyDescent="0.3">
      <c r="C251" s="227"/>
      <c r="I251" s="227"/>
      <c r="J251" s="227"/>
      <c r="K251" s="227"/>
      <c r="L251" s="227"/>
      <c r="N251" s="227"/>
      <c r="O251" s="227"/>
    </row>
    <row r="252" spans="3:15" ht="15.75" customHeight="1" x14ac:dyDescent="0.3">
      <c r="C252" s="227"/>
      <c r="I252" s="227"/>
      <c r="J252" s="227"/>
      <c r="K252" s="227"/>
      <c r="L252" s="227"/>
      <c r="N252" s="227"/>
      <c r="O252" s="227"/>
    </row>
    <row r="253" spans="3:15" ht="15.75" customHeight="1" x14ac:dyDescent="0.3">
      <c r="C253" s="227"/>
      <c r="I253" s="227"/>
      <c r="J253" s="227"/>
      <c r="K253" s="227"/>
      <c r="L253" s="227"/>
      <c r="N253" s="227"/>
      <c r="O253" s="227"/>
    </row>
    <row r="254" spans="3:15" ht="15.75" customHeight="1" x14ac:dyDescent="0.3">
      <c r="C254" s="227"/>
      <c r="I254" s="227"/>
      <c r="J254" s="227"/>
      <c r="K254" s="227"/>
      <c r="L254" s="227"/>
      <c r="N254" s="227"/>
      <c r="O254" s="227"/>
    </row>
    <row r="255" spans="3:15" ht="15.75" customHeight="1" x14ac:dyDescent="0.3">
      <c r="C255" s="227"/>
      <c r="I255" s="227"/>
      <c r="J255" s="227"/>
      <c r="K255" s="227"/>
      <c r="L255" s="227"/>
      <c r="N255" s="227"/>
      <c r="O255" s="227"/>
    </row>
    <row r="256" spans="3:15" ht="15.75" customHeight="1" x14ac:dyDescent="0.3">
      <c r="C256" s="227"/>
      <c r="I256" s="227"/>
      <c r="J256" s="227"/>
      <c r="K256" s="227"/>
      <c r="L256" s="227"/>
      <c r="N256" s="227"/>
      <c r="O256" s="227"/>
    </row>
    <row r="257" spans="3:15" ht="15.75" customHeight="1" x14ac:dyDescent="0.3">
      <c r="C257" s="227"/>
      <c r="I257" s="227"/>
      <c r="J257" s="227"/>
      <c r="K257" s="227"/>
      <c r="L257" s="227"/>
      <c r="N257" s="227"/>
      <c r="O257" s="227"/>
    </row>
    <row r="258" spans="3:15" ht="15.75" customHeight="1" x14ac:dyDescent="0.3">
      <c r="C258" s="227"/>
      <c r="I258" s="227"/>
      <c r="J258" s="227"/>
      <c r="K258" s="227"/>
      <c r="L258" s="227"/>
      <c r="N258" s="227"/>
      <c r="O258" s="227"/>
    </row>
    <row r="259" spans="3:15" ht="15.75" customHeight="1" x14ac:dyDescent="0.3">
      <c r="C259" s="227"/>
      <c r="I259" s="227"/>
      <c r="J259" s="227"/>
      <c r="K259" s="227"/>
      <c r="L259" s="227"/>
      <c r="N259" s="227"/>
      <c r="O259" s="227"/>
    </row>
    <row r="260" spans="3:15" ht="15.75" customHeight="1" x14ac:dyDescent="0.3">
      <c r="C260" s="227"/>
      <c r="I260" s="227"/>
      <c r="J260" s="227"/>
      <c r="K260" s="227"/>
      <c r="L260" s="227"/>
      <c r="N260" s="227"/>
      <c r="O260" s="227"/>
    </row>
    <row r="261" spans="3:15" ht="15.75" customHeight="1" x14ac:dyDescent="0.3">
      <c r="C261" s="227"/>
      <c r="I261" s="227"/>
      <c r="J261" s="227"/>
      <c r="K261" s="227"/>
      <c r="L261" s="227"/>
      <c r="N261" s="227"/>
      <c r="O261" s="227"/>
    </row>
    <row r="262" spans="3:15" ht="15.75" customHeight="1" x14ac:dyDescent="0.3">
      <c r="C262" s="227"/>
      <c r="I262" s="227"/>
      <c r="J262" s="227"/>
      <c r="K262" s="227"/>
      <c r="L262" s="227"/>
      <c r="N262" s="227"/>
      <c r="O262" s="227"/>
    </row>
    <row r="263" spans="3:15" ht="15.75" customHeight="1" x14ac:dyDescent="0.3">
      <c r="C263" s="227"/>
      <c r="I263" s="227"/>
      <c r="J263" s="227"/>
      <c r="K263" s="227"/>
      <c r="L263" s="227"/>
      <c r="N263" s="227"/>
      <c r="O263" s="227"/>
    </row>
    <row r="264" spans="3:15" ht="15.75" customHeight="1" x14ac:dyDescent="0.3">
      <c r="C264" s="227"/>
      <c r="I264" s="227"/>
      <c r="J264" s="227"/>
      <c r="K264" s="227"/>
      <c r="L264" s="227"/>
      <c r="N264" s="227"/>
      <c r="O264" s="227"/>
    </row>
    <row r="265" spans="3:15" ht="15.75" customHeight="1" x14ac:dyDescent="0.3">
      <c r="C265" s="227"/>
      <c r="I265" s="227"/>
      <c r="J265" s="227"/>
      <c r="K265" s="227"/>
      <c r="L265" s="227"/>
      <c r="N265" s="227"/>
      <c r="O265" s="227"/>
    </row>
    <row r="266" spans="3:15" ht="15.75" customHeight="1" x14ac:dyDescent="0.3">
      <c r="C266" s="227"/>
      <c r="I266" s="227"/>
      <c r="J266" s="227"/>
      <c r="K266" s="227"/>
      <c r="L266" s="227"/>
      <c r="N266" s="227"/>
      <c r="O266" s="227"/>
    </row>
    <row r="267" spans="3:15" ht="15.75" customHeight="1" x14ac:dyDescent="0.3">
      <c r="C267" s="227"/>
      <c r="I267" s="227"/>
      <c r="J267" s="227"/>
      <c r="K267" s="227"/>
      <c r="L267" s="227"/>
      <c r="N267" s="227"/>
      <c r="O267" s="227"/>
    </row>
    <row r="268" spans="3:15" ht="15.75" customHeight="1" x14ac:dyDescent="0.3">
      <c r="C268" s="227"/>
      <c r="I268" s="227"/>
      <c r="J268" s="227"/>
      <c r="K268" s="227"/>
      <c r="L268" s="227"/>
      <c r="N268" s="227"/>
      <c r="O268" s="227"/>
    </row>
    <row r="269" spans="3:15" ht="15.75" customHeight="1" x14ac:dyDescent="0.3">
      <c r="C269" s="227"/>
      <c r="I269" s="227"/>
      <c r="J269" s="227"/>
      <c r="K269" s="227"/>
      <c r="L269" s="227"/>
      <c r="N269" s="227"/>
      <c r="O269" s="227"/>
    </row>
    <row r="270" spans="3:15" ht="15.75" customHeight="1" x14ac:dyDescent="0.3">
      <c r="C270" s="227"/>
      <c r="I270" s="227"/>
      <c r="J270" s="227"/>
      <c r="K270" s="227"/>
      <c r="L270" s="227"/>
      <c r="N270" s="227"/>
      <c r="O270" s="227"/>
    </row>
    <row r="271" spans="3:15" ht="15.75" customHeight="1" x14ac:dyDescent="0.3">
      <c r="C271" s="227"/>
      <c r="I271" s="227"/>
      <c r="J271" s="227"/>
      <c r="K271" s="227"/>
      <c r="L271" s="227"/>
      <c r="N271" s="227"/>
      <c r="O271" s="227"/>
    </row>
    <row r="272" spans="3:15" ht="15.75" customHeight="1" x14ac:dyDescent="0.3">
      <c r="C272" s="227"/>
      <c r="I272" s="227"/>
      <c r="J272" s="227"/>
      <c r="K272" s="227"/>
      <c r="L272" s="227"/>
      <c r="N272" s="227"/>
      <c r="O272" s="227"/>
    </row>
    <row r="273" spans="3:15" ht="15.75" customHeight="1" x14ac:dyDescent="0.3">
      <c r="C273" s="227"/>
      <c r="I273" s="227"/>
      <c r="J273" s="227"/>
      <c r="K273" s="227"/>
      <c r="L273" s="227"/>
      <c r="N273" s="227"/>
      <c r="O273" s="227"/>
    </row>
    <row r="274" spans="3:15" ht="15.75" customHeight="1" x14ac:dyDescent="0.3">
      <c r="C274" s="227"/>
      <c r="I274" s="227"/>
      <c r="J274" s="227"/>
      <c r="K274" s="227"/>
      <c r="L274" s="227"/>
      <c r="N274" s="227"/>
      <c r="O274" s="227"/>
    </row>
    <row r="275" spans="3:15" ht="15.75" customHeight="1" x14ac:dyDescent="0.3">
      <c r="C275" s="227"/>
      <c r="I275" s="227"/>
      <c r="J275" s="227"/>
      <c r="K275" s="227"/>
      <c r="L275" s="227"/>
      <c r="N275" s="227"/>
      <c r="O275" s="227"/>
    </row>
    <row r="276" spans="3:15" ht="15.75" customHeight="1" x14ac:dyDescent="0.3">
      <c r="C276" s="227"/>
      <c r="I276" s="227"/>
      <c r="J276" s="227"/>
      <c r="K276" s="227"/>
      <c r="L276" s="227"/>
      <c r="N276" s="227"/>
      <c r="O276" s="227"/>
    </row>
    <row r="277" spans="3:15" ht="15.75" customHeight="1" x14ac:dyDescent="0.3">
      <c r="C277" s="227"/>
      <c r="I277" s="227"/>
      <c r="J277" s="227"/>
      <c r="K277" s="227"/>
      <c r="L277" s="227"/>
      <c r="N277" s="227"/>
      <c r="O277" s="227"/>
    </row>
    <row r="278" spans="3:15" ht="15.75" customHeight="1" x14ac:dyDescent="0.3">
      <c r="C278" s="227"/>
      <c r="I278" s="227"/>
      <c r="J278" s="227"/>
      <c r="K278" s="227"/>
      <c r="L278" s="227"/>
      <c r="N278" s="227"/>
      <c r="O278" s="227"/>
    </row>
    <row r="279" spans="3:15" ht="15.75" customHeight="1" x14ac:dyDescent="0.3">
      <c r="C279" s="227"/>
      <c r="I279" s="227"/>
      <c r="J279" s="227"/>
      <c r="K279" s="227"/>
      <c r="L279" s="227"/>
      <c r="N279" s="227"/>
      <c r="O279" s="227"/>
    </row>
    <row r="280" spans="3:15" ht="15.75" customHeight="1" x14ac:dyDescent="0.3">
      <c r="C280" s="227"/>
      <c r="I280" s="227"/>
      <c r="J280" s="227"/>
      <c r="K280" s="227"/>
      <c r="L280" s="227"/>
      <c r="N280" s="227"/>
      <c r="O280" s="227"/>
    </row>
    <row r="281" spans="3:15" ht="15.75" customHeight="1" x14ac:dyDescent="0.3">
      <c r="C281" s="227"/>
      <c r="I281" s="227"/>
      <c r="J281" s="227"/>
      <c r="K281" s="227"/>
      <c r="L281" s="227"/>
      <c r="N281" s="227"/>
      <c r="O281" s="227"/>
    </row>
    <row r="282" spans="3:15" ht="15.75" customHeight="1" x14ac:dyDescent="0.3">
      <c r="C282" s="227"/>
      <c r="I282" s="227"/>
      <c r="J282" s="227"/>
      <c r="K282" s="227"/>
      <c r="L282" s="227"/>
      <c r="N282" s="227"/>
      <c r="O282" s="227"/>
    </row>
    <row r="283" spans="3:15" ht="15.75" customHeight="1" x14ac:dyDescent="0.3">
      <c r="C283" s="227"/>
      <c r="I283" s="227"/>
      <c r="J283" s="227"/>
      <c r="K283" s="227"/>
      <c r="L283" s="227"/>
      <c r="N283" s="227"/>
      <c r="O283" s="227"/>
    </row>
    <row r="284" spans="3:15" ht="15.75" customHeight="1" x14ac:dyDescent="0.3">
      <c r="C284" s="227"/>
      <c r="I284" s="227"/>
      <c r="J284" s="227"/>
      <c r="K284" s="227"/>
      <c r="L284" s="227"/>
      <c r="N284" s="227"/>
      <c r="O284" s="227"/>
    </row>
    <row r="285" spans="3:15" ht="15.75" customHeight="1" x14ac:dyDescent="0.3">
      <c r="C285" s="227"/>
      <c r="I285" s="227"/>
      <c r="J285" s="227"/>
      <c r="K285" s="227"/>
      <c r="L285" s="227"/>
      <c r="N285" s="227"/>
      <c r="O285" s="227"/>
    </row>
    <row r="286" spans="3:15" ht="15.75" customHeight="1" x14ac:dyDescent="0.3">
      <c r="C286" s="227"/>
      <c r="I286" s="227"/>
      <c r="J286" s="227"/>
      <c r="K286" s="227"/>
      <c r="L286" s="227"/>
      <c r="N286" s="227"/>
      <c r="O286" s="227"/>
    </row>
    <row r="287" spans="3:15" ht="15.75" customHeight="1" x14ac:dyDescent="0.3">
      <c r="C287" s="227"/>
      <c r="I287" s="227"/>
      <c r="J287" s="227"/>
      <c r="K287" s="227"/>
      <c r="L287" s="227"/>
      <c r="N287" s="227"/>
      <c r="O287" s="227"/>
    </row>
    <row r="288" spans="3:15" ht="15.75" customHeight="1" x14ac:dyDescent="0.3">
      <c r="C288" s="227"/>
      <c r="I288" s="227"/>
      <c r="J288" s="227"/>
      <c r="K288" s="227"/>
      <c r="L288" s="227"/>
      <c r="N288" s="227"/>
      <c r="O288" s="227"/>
    </row>
    <row r="289" spans="3:15" ht="15.75" customHeight="1" x14ac:dyDescent="0.3">
      <c r="C289" s="227"/>
      <c r="I289" s="227"/>
      <c r="J289" s="227"/>
      <c r="K289" s="227"/>
      <c r="L289" s="227"/>
      <c r="N289" s="227"/>
      <c r="O289" s="227"/>
    </row>
    <row r="290" spans="3:15" ht="15.75" customHeight="1" x14ac:dyDescent="0.3">
      <c r="C290" s="227"/>
      <c r="I290" s="227"/>
      <c r="J290" s="227"/>
      <c r="K290" s="227"/>
      <c r="L290" s="227"/>
      <c r="N290" s="227"/>
      <c r="O290" s="227"/>
    </row>
    <row r="291" spans="3:15" ht="15.75" customHeight="1" x14ac:dyDescent="0.3">
      <c r="C291" s="227"/>
      <c r="I291" s="227"/>
      <c r="J291" s="227"/>
      <c r="K291" s="227"/>
      <c r="L291" s="227"/>
      <c r="N291" s="227"/>
      <c r="O291" s="227"/>
    </row>
    <row r="292" spans="3:15" ht="15.75" customHeight="1" x14ac:dyDescent="0.3">
      <c r="C292" s="227"/>
      <c r="I292" s="227"/>
      <c r="J292" s="227"/>
      <c r="K292" s="227"/>
      <c r="L292" s="227"/>
      <c r="N292" s="227"/>
      <c r="O292" s="227"/>
    </row>
    <row r="293" spans="3:15" ht="15.75" customHeight="1" x14ac:dyDescent="0.3">
      <c r="C293" s="227"/>
      <c r="I293" s="227"/>
      <c r="J293" s="227"/>
      <c r="K293" s="227"/>
      <c r="L293" s="227"/>
      <c r="N293" s="227"/>
      <c r="O293" s="227"/>
    </row>
    <row r="294" spans="3:15" ht="15.75" customHeight="1" x14ac:dyDescent="0.3">
      <c r="C294" s="227"/>
      <c r="I294" s="227"/>
      <c r="J294" s="227"/>
      <c r="K294" s="227"/>
      <c r="L294" s="227"/>
      <c r="N294" s="227"/>
      <c r="O294" s="227"/>
    </row>
    <row r="295" spans="3:15" ht="15.75" customHeight="1" x14ac:dyDescent="0.3">
      <c r="C295" s="227"/>
      <c r="I295" s="227"/>
      <c r="J295" s="227"/>
      <c r="K295" s="227"/>
      <c r="L295" s="227"/>
      <c r="N295" s="227"/>
      <c r="O295" s="227"/>
    </row>
    <row r="296" spans="3:15" ht="15.75" customHeight="1" x14ac:dyDescent="0.3">
      <c r="C296" s="227"/>
      <c r="I296" s="227"/>
      <c r="J296" s="227"/>
      <c r="K296" s="227"/>
      <c r="L296" s="227"/>
      <c r="N296" s="227"/>
      <c r="O296" s="227"/>
    </row>
    <row r="297" spans="3:15" ht="15.75" customHeight="1" x14ac:dyDescent="0.3">
      <c r="C297" s="227"/>
      <c r="I297" s="227"/>
      <c r="J297" s="227"/>
      <c r="K297" s="227"/>
      <c r="L297" s="227"/>
      <c r="N297" s="227"/>
      <c r="O297" s="227"/>
    </row>
    <row r="298" spans="3:15" ht="15.75" customHeight="1" x14ac:dyDescent="0.3">
      <c r="C298" s="227"/>
      <c r="I298" s="227"/>
      <c r="J298" s="227"/>
      <c r="K298" s="227"/>
      <c r="L298" s="227"/>
      <c r="N298" s="227"/>
      <c r="O298" s="227"/>
    </row>
    <row r="299" spans="3:15" ht="15.75" customHeight="1" x14ac:dyDescent="0.3">
      <c r="C299" s="227"/>
      <c r="I299" s="227"/>
      <c r="J299" s="227"/>
      <c r="K299" s="227"/>
      <c r="L299" s="227"/>
      <c r="N299" s="227"/>
      <c r="O299" s="227"/>
    </row>
    <row r="300" spans="3:15" ht="15.75" customHeight="1" x14ac:dyDescent="0.3">
      <c r="C300" s="227"/>
      <c r="I300" s="227"/>
      <c r="J300" s="227"/>
      <c r="K300" s="227"/>
      <c r="L300" s="227"/>
      <c r="N300" s="227"/>
      <c r="O300" s="227"/>
    </row>
    <row r="301" spans="3:15" ht="15.75" customHeight="1" x14ac:dyDescent="0.3">
      <c r="C301" s="227"/>
      <c r="I301" s="227"/>
      <c r="J301" s="227"/>
      <c r="K301" s="227"/>
      <c r="L301" s="227"/>
      <c r="N301" s="227"/>
      <c r="O301" s="227"/>
    </row>
    <row r="302" spans="3:15" ht="15.75" customHeight="1" x14ac:dyDescent="0.3">
      <c r="C302" s="227"/>
      <c r="I302" s="227"/>
      <c r="J302" s="227"/>
      <c r="K302" s="227"/>
      <c r="L302" s="227"/>
      <c r="N302" s="227"/>
      <c r="O302" s="227"/>
    </row>
    <row r="303" spans="3:15" ht="15.75" customHeight="1" x14ac:dyDescent="0.3">
      <c r="C303" s="227"/>
      <c r="I303" s="227"/>
      <c r="J303" s="227"/>
      <c r="K303" s="227"/>
      <c r="L303" s="227"/>
      <c r="N303" s="227"/>
      <c r="O303" s="227"/>
    </row>
    <row r="304" spans="3:15" ht="15.75" customHeight="1" x14ac:dyDescent="0.3">
      <c r="C304" s="227"/>
      <c r="I304" s="227"/>
      <c r="J304" s="227"/>
      <c r="K304" s="227"/>
      <c r="L304" s="227"/>
      <c r="N304" s="227"/>
      <c r="O304" s="227"/>
    </row>
    <row r="305" spans="3:15" ht="15.75" customHeight="1" x14ac:dyDescent="0.3">
      <c r="C305" s="227"/>
      <c r="I305" s="227"/>
      <c r="J305" s="227"/>
      <c r="K305" s="227"/>
      <c r="L305" s="227"/>
      <c r="N305" s="227"/>
      <c r="O305" s="227"/>
    </row>
    <row r="306" spans="3:15" ht="15.75" customHeight="1" x14ac:dyDescent="0.3">
      <c r="C306" s="227"/>
      <c r="I306" s="227"/>
      <c r="J306" s="227"/>
      <c r="K306" s="227"/>
      <c r="L306" s="227"/>
      <c r="N306" s="227"/>
      <c r="O306" s="227"/>
    </row>
    <row r="307" spans="3:15" ht="15.75" customHeight="1" x14ac:dyDescent="0.3">
      <c r="C307" s="227"/>
      <c r="I307" s="227"/>
      <c r="J307" s="227"/>
      <c r="K307" s="227"/>
      <c r="L307" s="227"/>
      <c r="N307" s="227"/>
      <c r="O307" s="227"/>
    </row>
    <row r="308" spans="3:15" ht="15.75" customHeight="1" x14ac:dyDescent="0.3">
      <c r="C308" s="227"/>
      <c r="I308" s="227"/>
      <c r="J308" s="227"/>
      <c r="K308" s="227"/>
      <c r="L308" s="227"/>
      <c r="N308" s="227"/>
      <c r="O308" s="227"/>
    </row>
    <row r="309" spans="3:15" ht="15.75" customHeight="1" x14ac:dyDescent="0.3">
      <c r="C309" s="227"/>
      <c r="I309" s="227"/>
      <c r="J309" s="227"/>
      <c r="K309" s="227"/>
      <c r="L309" s="227"/>
      <c r="N309" s="227"/>
      <c r="O309" s="227"/>
    </row>
    <row r="310" spans="3:15" ht="15.75" customHeight="1" x14ac:dyDescent="0.3">
      <c r="C310" s="227"/>
      <c r="I310" s="227"/>
      <c r="J310" s="227"/>
      <c r="K310" s="227"/>
      <c r="L310" s="227"/>
      <c r="N310" s="227"/>
      <c r="O310" s="227"/>
    </row>
    <row r="311" spans="3:15" ht="15.75" customHeight="1" x14ac:dyDescent="0.3">
      <c r="C311" s="227"/>
      <c r="I311" s="227"/>
      <c r="J311" s="227"/>
      <c r="K311" s="227"/>
      <c r="L311" s="227"/>
      <c r="N311" s="227"/>
      <c r="O311" s="227"/>
    </row>
    <row r="312" spans="3:15" ht="15.75" customHeight="1" x14ac:dyDescent="0.3">
      <c r="C312" s="227"/>
      <c r="I312" s="227"/>
      <c r="J312" s="227"/>
      <c r="K312" s="227"/>
      <c r="L312" s="227"/>
      <c r="N312" s="227"/>
      <c r="O312" s="227"/>
    </row>
    <row r="313" spans="3:15" ht="15.75" customHeight="1" x14ac:dyDescent="0.3">
      <c r="C313" s="227"/>
      <c r="I313" s="227"/>
      <c r="J313" s="227"/>
      <c r="K313" s="227"/>
      <c r="L313" s="227"/>
      <c r="N313" s="227"/>
      <c r="O313" s="227"/>
    </row>
    <row r="314" spans="3:15" ht="15.75" customHeight="1" x14ac:dyDescent="0.3">
      <c r="C314" s="227"/>
      <c r="I314" s="227"/>
      <c r="J314" s="227"/>
      <c r="K314" s="227"/>
      <c r="L314" s="227"/>
      <c r="N314" s="227"/>
      <c r="O314" s="227"/>
    </row>
    <row r="315" spans="3:15" ht="15.75" customHeight="1" x14ac:dyDescent="0.3">
      <c r="C315" s="227"/>
      <c r="I315" s="227"/>
      <c r="J315" s="227"/>
      <c r="K315" s="227"/>
      <c r="L315" s="227"/>
      <c r="N315" s="227"/>
      <c r="O315" s="227"/>
    </row>
    <row r="316" spans="3:15" ht="15.75" customHeight="1" x14ac:dyDescent="0.3">
      <c r="C316" s="227"/>
      <c r="I316" s="227"/>
      <c r="J316" s="227"/>
      <c r="K316" s="227"/>
      <c r="L316" s="227"/>
      <c r="N316" s="227"/>
      <c r="O316" s="227"/>
    </row>
    <row r="317" spans="3:15" ht="15.75" customHeight="1" x14ac:dyDescent="0.3">
      <c r="C317" s="227"/>
      <c r="I317" s="227"/>
      <c r="J317" s="227"/>
      <c r="K317" s="227"/>
      <c r="L317" s="227"/>
      <c r="N317" s="227"/>
      <c r="O317" s="227"/>
    </row>
    <row r="318" spans="3:15" ht="15.75" customHeight="1" x14ac:dyDescent="0.3">
      <c r="C318" s="227"/>
      <c r="I318" s="227"/>
      <c r="J318" s="227"/>
      <c r="K318" s="227"/>
      <c r="L318" s="227"/>
      <c r="N318" s="227"/>
      <c r="O318" s="227"/>
    </row>
    <row r="319" spans="3:15" ht="15.75" customHeight="1" x14ac:dyDescent="0.3">
      <c r="C319" s="227"/>
      <c r="I319" s="227"/>
      <c r="J319" s="227"/>
      <c r="K319" s="227"/>
      <c r="L319" s="227"/>
      <c r="N319" s="227"/>
      <c r="O319" s="227"/>
    </row>
    <row r="320" spans="3:15" ht="15.75" customHeight="1" x14ac:dyDescent="0.3">
      <c r="C320" s="227"/>
      <c r="I320" s="227"/>
      <c r="J320" s="227"/>
      <c r="K320" s="227"/>
      <c r="L320" s="227"/>
      <c r="N320" s="227"/>
      <c r="O320" s="227"/>
    </row>
    <row r="321" spans="3:15" ht="15.75" customHeight="1" x14ac:dyDescent="0.3">
      <c r="C321" s="227"/>
      <c r="I321" s="227"/>
      <c r="J321" s="227"/>
      <c r="K321" s="227"/>
      <c r="L321" s="227"/>
      <c r="N321" s="227"/>
      <c r="O321" s="227"/>
    </row>
    <row r="322" spans="3:15" ht="15.75" customHeight="1" x14ac:dyDescent="0.3">
      <c r="C322" s="227"/>
      <c r="I322" s="227"/>
      <c r="J322" s="227"/>
      <c r="K322" s="227"/>
      <c r="L322" s="227"/>
      <c r="N322" s="227"/>
      <c r="O322" s="227"/>
    </row>
    <row r="323" spans="3:15" ht="15.75" customHeight="1" x14ac:dyDescent="0.3">
      <c r="C323" s="227"/>
      <c r="I323" s="227"/>
      <c r="J323" s="227"/>
      <c r="K323" s="227"/>
      <c r="L323" s="227"/>
      <c r="N323" s="227"/>
      <c r="O323" s="227"/>
    </row>
    <row r="324" spans="3:15" ht="15.75" customHeight="1" x14ac:dyDescent="0.3">
      <c r="C324" s="227"/>
      <c r="I324" s="227"/>
      <c r="J324" s="227"/>
      <c r="K324" s="227"/>
      <c r="L324" s="227"/>
      <c r="N324" s="227"/>
      <c r="O324" s="227"/>
    </row>
    <row r="325" spans="3:15" ht="15.75" customHeight="1" x14ac:dyDescent="0.3">
      <c r="C325" s="227"/>
      <c r="I325" s="227"/>
      <c r="J325" s="227"/>
      <c r="K325" s="227"/>
      <c r="L325" s="227"/>
      <c r="N325" s="227"/>
      <c r="O325" s="227"/>
    </row>
    <row r="326" spans="3:15" ht="15.75" customHeight="1" x14ac:dyDescent="0.3">
      <c r="C326" s="227"/>
      <c r="I326" s="227"/>
      <c r="J326" s="227"/>
      <c r="K326" s="227"/>
      <c r="L326" s="227"/>
      <c r="N326" s="227"/>
      <c r="O326" s="227"/>
    </row>
    <row r="327" spans="3:15" ht="15.75" customHeight="1" x14ac:dyDescent="0.3">
      <c r="C327" s="227"/>
      <c r="I327" s="227"/>
      <c r="J327" s="227"/>
      <c r="K327" s="227"/>
      <c r="L327" s="227"/>
      <c r="N327" s="227"/>
      <c r="O327" s="227"/>
    </row>
    <row r="328" spans="3:15" ht="15.75" customHeight="1" x14ac:dyDescent="0.3">
      <c r="C328" s="227"/>
      <c r="I328" s="227"/>
      <c r="J328" s="227"/>
      <c r="K328" s="227"/>
      <c r="L328" s="227"/>
      <c r="N328" s="227"/>
      <c r="O328" s="227"/>
    </row>
    <row r="329" spans="3:15" ht="15.75" customHeight="1" x14ac:dyDescent="0.3">
      <c r="C329" s="227"/>
      <c r="I329" s="227"/>
      <c r="J329" s="227"/>
      <c r="K329" s="227"/>
      <c r="L329" s="227"/>
      <c r="N329" s="227"/>
      <c r="O329" s="227"/>
    </row>
    <row r="330" spans="3:15" ht="15.75" customHeight="1" x14ac:dyDescent="0.3">
      <c r="C330" s="227"/>
      <c r="I330" s="227"/>
      <c r="J330" s="227"/>
      <c r="K330" s="227"/>
      <c r="L330" s="227"/>
      <c r="N330" s="227"/>
      <c r="O330" s="227"/>
    </row>
    <row r="331" spans="3:15" ht="15.75" customHeight="1" x14ac:dyDescent="0.3">
      <c r="C331" s="227"/>
      <c r="I331" s="227"/>
      <c r="J331" s="227"/>
      <c r="K331" s="227"/>
      <c r="L331" s="227"/>
      <c r="N331" s="227"/>
      <c r="O331" s="227"/>
    </row>
    <row r="332" spans="3:15" ht="15.75" customHeight="1" x14ac:dyDescent="0.3">
      <c r="C332" s="227"/>
      <c r="I332" s="227"/>
      <c r="J332" s="227"/>
      <c r="K332" s="227"/>
      <c r="L332" s="227"/>
      <c r="N332" s="227"/>
      <c r="O332" s="227"/>
    </row>
    <row r="333" spans="3:15" ht="15.75" customHeight="1" x14ac:dyDescent="0.3">
      <c r="C333" s="227"/>
      <c r="I333" s="227"/>
      <c r="J333" s="227"/>
      <c r="K333" s="227"/>
      <c r="L333" s="227"/>
      <c r="N333" s="227"/>
      <c r="O333" s="227"/>
    </row>
    <row r="334" spans="3:15" ht="15.75" customHeight="1" x14ac:dyDescent="0.3">
      <c r="C334" s="227"/>
      <c r="I334" s="227"/>
      <c r="J334" s="227"/>
      <c r="K334" s="227"/>
      <c r="L334" s="227"/>
      <c r="N334" s="227"/>
      <c r="O334" s="227"/>
    </row>
    <row r="335" spans="3:15" ht="15.75" customHeight="1" x14ac:dyDescent="0.3">
      <c r="C335" s="227"/>
      <c r="I335" s="227"/>
      <c r="J335" s="227"/>
      <c r="K335" s="227"/>
      <c r="L335" s="227"/>
      <c r="N335" s="227"/>
      <c r="O335" s="227"/>
    </row>
    <row r="336" spans="3:15" ht="15.75" customHeight="1" x14ac:dyDescent="0.3">
      <c r="C336" s="227"/>
      <c r="I336" s="227"/>
      <c r="J336" s="227"/>
      <c r="K336" s="227"/>
      <c r="L336" s="227"/>
      <c r="N336" s="227"/>
      <c r="O336" s="227"/>
    </row>
    <row r="337" spans="3:15" ht="15.75" customHeight="1" x14ac:dyDescent="0.3">
      <c r="C337" s="227"/>
      <c r="I337" s="227"/>
      <c r="J337" s="227"/>
      <c r="K337" s="227"/>
      <c r="L337" s="227"/>
      <c r="N337" s="227"/>
      <c r="O337" s="227"/>
    </row>
    <row r="338" spans="3:15" ht="15.75" customHeight="1" x14ac:dyDescent="0.3">
      <c r="C338" s="227"/>
      <c r="I338" s="227"/>
      <c r="J338" s="227"/>
      <c r="K338" s="227"/>
      <c r="L338" s="227"/>
      <c r="N338" s="227"/>
      <c r="O338" s="227"/>
    </row>
    <row r="339" spans="3:15" ht="15.75" customHeight="1" x14ac:dyDescent="0.3">
      <c r="C339" s="227"/>
      <c r="I339" s="227"/>
      <c r="J339" s="227"/>
      <c r="K339" s="227"/>
      <c r="L339" s="227"/>
      <c r="N339" s="227"/>
      <c r="O339" s="227"/>
    </row>
    <row r="340" spans="3:15" ht="15.75" customHeight="1" x14ac:dyDescent="0.3">
      <c r="C340" s="227"/>
      <c r="I340" s="227"/>
      <c r="J340" s="227"/>
      <c r="K340" s="227"/>
      <c r="L340" s="227"/>
      <c r="N340" s="227"/>
      <c r="O340" s="227"/>
    </row>
    <row r="341" spans="3:15" ht="15.75" customHeight="1" x14ac:dyDescent="0.3">
      <c r="C341" s="227"/>
      <c r="I341" s="227"/>
      <c r="J341" s="227"/>
      <c r="K341" s="227"/>
      <c r="L341" s="227"/>
      <c r="N341" s="227"/>
      <c r="O341" s="227"/>
    </row>
    <row r="342" spans="3:15" ht="15.75" customHeight="1" x14ac:dyDescent="0.3">
      <c r="C342" s="227"/>
      <c r="I342" s="227"/>
      <c r="J342" s="227"/>
      <c r="K342" s="227"/>
      <c r="L342" s="227"/>
      <c r="N342" s="227"/>
      <c r="O342" s="227"/>
    </row>
    <row r="343" spans="3:15" ht="15.75" customHeight="1" x14ac:dyDescent="0.3">
      <c r="C343" s="227"/>
      <c r="I343" s="227"/>
      <c r="J343" s="227"/>
      <c r="K343" s="227"/>
      <c r="L343" s="227"/>
      <c r="N343" s="227"/>
      <c r="O343" s="227"/>
    </row>
    <row r="344" spans="3:15" ht="15.75" customHeight="1" x14ac:dyDescent="0.3">
      <c r="C344" s="227"/>
      <c r="I344" s="227"/>
      <c r="J344" s="227"/>
      <c r="K344" s="227"/>
      <c r="L344" s="227"/>
      <c r="N344" s="227"/>
      <c r="O344" s="227"/>
    </row>
    <row r="345" spans="3:15" ht="15.75" customHeight="1" x14ac:dyDescent="0.3">
      <c r="C345" s="227"/>
      <c r="I345" s="227"/>
      <c r="J345" s="227"/>
      <c r="K345" s="227"/>
      <c r="L345" s="227"/>
      <c r="N345" s="227"/>
      <c r="O345" s="227"/>
    </row>
    <row r="346" spans="3:15" ht="15.75" customHeight="1" x14ac:dyDescent="0.3">
      <c r="C346" s="227"/>
      <c r="I346" s="227"/>
      <c r="J346" s="227"/>
      <c r="K346" s="227"/>
      <c r="L346" s="227"/>
      <c r="N346" s="227"/>
      <c r="O346" s="227"/>
    </row>
    <row r="347" spans="3:15" ht="15.75" customHeight="1" x14ac:dyDescent="0.3">
      <c r="C347" s="227"/>
      <c r="I347" s="227"/>
      <c r="J347" s="227"/>
      <c r="K347" s="227"/>
      <c r="L347" s="227"/>
      <c r="N347" s="227"/>
      <c r="O347" s="227"/>
    </row>
    <row r="348" spans="3:15" ht="15.75" customHeight="1" x14ac:dyDescent="0.3">
      <c r="C348" s="227"/>
      <c r="I348" s="227"/>
      <c r="J348" s="227"/>
      <c r="K348" s="227"/>
      <c r="L348" s="227"/>
      <c r="N348" s="227"/>
      <c r="O348" s="227"/>
    </row>
    <row r="349" spans="3:15" ht="15.75" customHeight="1" x14ac:dyDescent="0.3">
      <c r="C349" s="227"/>
      <c r="I349" s="227"/>
      <c r="J349" s="227"/>
      <c r="K349" s="227"/>
      <c r="L349" s="227"/>
      <c r="N349" s="227"/>
      <c r="O349" s="227"/>
    </row>
    <row r="350" spans="3:15" ht="15.75" customHeight="1" x14ac:dyDescent="0.3">
      <c r="C350" s="227"/>
      <c r="I350" s="227"/>
      <c r="J350" s="227"/>
      <c r="K350" s="227"/>
      <c r="L350" s="227"/>
      <c r="N350" s="227"/>
      <c r="O350" s="227"/>
    </row>
    <row r="351" spans="3:15" ht="15.75" customHeight="1" x14ac:dyDescent="0.3">
      <c r="C351" s="227"/>
      <c r="I351" s="227"/>
      <c r="J351" s="227"/>
      <c r="K351" s="227"/>
      <c r="L351" s="227"/>
      <c r="N351" s="227"/>
      <c r="O351" s="227"/>
    </row>
    <row r="352" spans="3:15" ht="15.75" customHeight="1" x14ac:dyDescent="0.3">
      <c r="C352" s="227"/>
      <c r="I352" s="227"/>
      <c r="J352" s="227"/>
      <c r="K352" s="227"/>
      <c r="L352" s="227"/>
      <c r="N352" s="227"/>
      <c r="O352" s="227"/>
    </row>
    <row r="353" spans="3:15" ht="15.75" customHeight="1" x14ac:dyDescent="0.3">
      <c r="C353" s="227"/>
      <c r="I353" s="227"/>
      <c r="J353" s="227"/>
      <c r="K353" s="227"/>
      <c r="L353" s="227"/>
      <c r="N353" s="227"/>
      <c r="O353" s="227"/>
    </row>
    <row r="354" spans="3:15" ht="15.75" customHeight="1" x14ac:dyDescent="0.3">
      <c r="C354" s="227"/>
      <c r="I354" s="227"/>
      <c r="J354" s="227"/>
      <c r="K354" s="227"/>
      <c r="L354" s="227"/>
      <c r="N354" s="227"/>
      <c r="O354" s="227"/>
    </row>
    <row r="355" spans="3:15" ht="15.75" customHeight="1" x14ac:dyDescent="0.3">
      <c r="C355" s="227"/>
      <c r="I355" s="227"/>
      <c r="J355" s="227"/>
      <c r="K355" s="227"/>
      <c r="L355" s="227"/>
      <c r="N355" s="227"/>
      <c r="O355" s="227"/>
    </row>
    <row r="356" spans="3:15" ht="15.75" customHeight="1" x14ac:dyDescent="0.3">
      <c r="C356" s="227"/>
      <c r="I356" s="227"/>
      <c r="J356" s="227"/>
      <c r="K356" s="227"/>
      <c r="L356" s="227"/>
      <c r="N356" s="227"/>
      <c r="O356" s="227"/>
    </row>
    <row r="357" spans="3:15" ht="15.75" customHeight="1" x14ac:dyDescent="0.3">
      <c r="C357" s="227"/>
      <c r="I357" s="227"/>
      <c r="J357" s="227"/>
      <c r="K357" s="227"/>
      <c r="L357" s="227"/>
      <c r="N357" s="227"/>
      <c r="O357" s="227"/>
    </row>
    <row r="358" spans="3:15" ht="15.75" customHeight="1" x14ac:dyDescent="0.3">
      <c r="C358" s="227"/>
      <c r="I358" s="227"/>
      <c r="J358" s="227"/>
      <c r="K358" s="227"/>
      <c r="L358" s="227"/>
      <c r="N358" s="227"/>
      <c r="O358" s="227"/>
    </row>
    <row r="359" spans="3:15" ht="15.75" customHeight="1" x14ac:dyDescent="0.3">
      <c r="C359" s="227"/>
      <c r="I359" s="227"/>
      <c r="J359" s="227"/>
      <c r="K359" s="227"/>
      <c r="L359" s="227"/>
      <c r="N359" s="227"/>
      <c r="O359" s="227"/>
    </row>
    <row r="360" spans="3:15" ht="15.75" customHeight="1" x14ac:dyDescent="0.3">
      <c r="C360" s="227"/>
      <c r="I360" s="227"/>
      <c r="J360" s="227"/>
      <c r="K360" s="227"/>
      <c r="L360" s="227"/>
      <c r="N360" s="227"/>
      <c r="O360" s="227"/>
    </row>
    <row r="361" spans="3:15" ht="15.75" customHeight="1" x14ac:dyDescent="0.3">
      <c r="C361" s="227"/>
      <c r="I361" s="227"/>
      <c r="J361" s="227"/>
      <c r="K361" s="227"/>
      <c r="L361" s="227"/>
      <c r="N361" s="227"/>
      <c r="O361" s="227"/>
    </row>
    <row r="362" spans="3:15" ht="15.75" customHeight="1" x14ac:dyDescent="0.3">
      <c r="C362" s="227"/>
      <c r="I362" s="227"/>
      <c r="J362" s="227"/>
      <c r="K362" s="227"/>
      <c r="L362" s="227"/>
      <c r="N362" s="227"/>
      <c r="O362" s="227"/>
    </row>
    <row r="363" spans="3:15" ht="15.75" customHeight="1" x14ac:dyDescent="0.3">
      <c r="C363" s="227"/>
      <c r="I363" s="227"/>
      <c r="J363" s="227"/>
      <c r="K363" s="227"/>
      <c r="L363" s="227"/>
      <c r="N363" s="227"/>
      <c r="O363" s="227"/>
    </row>
    <row r="364" spans="3:15" ht="15.75" customHeight="1" x14ac:dyDescent="0.3">
      <c r="C364" s="227"/>
      <c r="I364" s="227"/>
      <c r="J364" s="227"/>
      <c r="K364" s="227"/>
      <c r="L364" s="227"/>
      <c r="N364" s="227"/>
      <c r="O364" s="227"/>
    </row>
    <row r="365" spans="3:15" ht="15.75" customHeight="1" x14ac:dyDescent="0.3">
      <c r="C365" s="227"/>
      <c r="I365" s="227"/>
      <c r="J365" s="227"/>
      <c r="K365" s="227"/>
      <c r="L365" s="227"/>
      <c r="N365" s="227"/>
      <c r="O365" s="227"/>
    </row>
    <row r="366" spans="3:15" ht="15.75" customHeight="1" x14ac:dyDescent="0.3">
      <c r="C366" s="227"/>
      <c r="I366" s="227"/>
      <c r="J366" s="227"/>
      <c r="K366" s="227"/>
      <c r="L366" s="227"/>
      <c r="N366" s="227"/>
      <c r="O366" s="227"/>
    </row>
    <row r="367" spans="3:15" ht="15.75" customHeight="1" x14ac:dyDescent="0.3">
      <c r="C367" s="227"/>
      <c r="I367" s="227"/>
      <c r="J367" s="227"/>
      <c r="K367" s="227"/>
      <c r="L367" s="227"/>
      <c r="N367" s="227"/>
      <c r="O367" s="227"/>
    </row>
    <row r="368" spans="3:15" ht="15.75" customHeight="1" x14ac:dyDescent="0.3">
      <c r="C368" s="227"/>
      <c r="I368" s="227"/>
      <c r="J368" s="227"/>
      <c r="K368" s="227"/>
      <c r="L368" s="227"/>
      <c r="N368" s="227"/>
      <c r="O368" s="227"/>
    </row>
    <row r="369" spans="3:15" ht="15.75" customHeight="1" x14ac:dyDescent="0.3">
      <c r="C369" s="227"/>
      <c r="I369" s="227"/>
      <c r="J369" s="227"/>
      <c r="K369" s="227"/>
      <c r="L369" s="227"/>
      <c r="N369" s="227"/>
      <c r="O369" s="227"/>
    </row>
    <row r="370" spans="3:15" ht="15.75" customHeight="1" x14ac:dyDescent="0.3">
      <c r="C370" s="227"/>
      <c r="I370" s="227"/>
      <c r="J370" s="227"/>
      <c r="K370" s="227"/>
      <c r="L370" s="227"/>
      <c r="N370" s="227"/>
      <c r="O370" s="227"/>
    </row>
    <row r="371" spans="3:15" ht="15.75" customHeight="1" x14ac:dyDescent="0.3">
      <c r="C371" s="227"/>
      <c r="I371" s="227"/>
      <c r="J371" s="227"/>
      <c r="K371" s="227"/>
      <c r="L371" s="227"/>
      <c r="N371" s="227"/>
      <c r="O371" s="227"/>
    </row>
    <row r="372" spans="3:15" ht="15.75" customHeight="1" x14ac:dyDescent="0.3">
      <c r="C372" s="227"/>
      <c r="I372" s="227"/>
      <c r="J372" s="227"/>
      <c r="K372" s="227"/>
      <c r="L372" s="227"/>
      <c r="N372" s="227"/>
      <c r="O372" s="227"/>
    </row>
    <row r="373" spans="3:15" ht="15.75" customHeight="1" x14ac:dyDescent="0.3">
      <c r="C373" s="227"/>
      <c r="I373" s="227"/>
      <c r="J373" s="227"/>
      <c r="K373" s="227"/>
      <c r="L373" s="227"/>
      <c r="N373" s="227"/>
      <c r="O373" s="227"/>
    </row>
    <row r="374" spans="3:15" ht="15.75" customHeight="1" x14ac:dyDescent="0.3">
      <c r="C374" s="227"/>
      <c r="I374" s="227"/>
      <c r="J374" s="227"/>
      <c r="K374" s="227"/>
      <c r="L374" s="227"/>
      <c r="N374" s="227"/>
      <c r="O374" s="227"/>
    </row>
    <row r="375" spans="3:15" ht="15.75" customHeight="1" x14ac:dyDescent="0.3">
      <c r="C375" s="227"/>
      <c r="I375" s="227"/>
      <c r="J375" s="227"/>
      <c r="K375" s="227"/>
      <c r="L375" s="227"/>
      <c r="N375" s="227"/>
      <c r="O375" s="227"/>
    </row>
    <row r="376" spans="3:15" ht="15.75" customHeight="1" x14ac:dyDescent="0.3">
      <c r="C376" s="227"/>
      <c r="I376" s="227"/>
      <c r="J376" s="227"/>
      <c r="K376" s="227"/>
      <c r="L376" s="227"/>
      <c r="N376" s="227"/>
      <c r="O376" s="227"/>
    </row>
    <row r="377" spans="3:15" ht="15.75" customHeight="1" x14ac:dyDescent="0.3">
      <c r="C377" s="227"/>
      <c r="I377" s="227"/>
      <c r="J377" s="227"/>
      <c r="K377" s="227"/>
      <c r="L377" s="227"/>
      <c r="N377" s="227"/>
      <c r="O377" s="227"/>
    </row>
    <row r="378" spans="3:15" ht="15.75" customHeight="1" x14ac:dyDescent="0.3">
      <c r="C378" s="227"/>
      <c r="I378" s="227"/>
      <c r="J378" s="227"/>
      <c r="K378" s="227"/>
      <c r="L378" s="227"/>
      <c r="N378" s="227"/>
      <c r="O378" s="227"/>
    </row>
    <row r="379" spans="3:15" ht="15.75" customHeight="1" x14ac:dyDescent="0.3">
      <c r="C379" s="227"/>
      <c r="I379" s="227"/>
      <c r="J379" s="227"/>
      <c r="K379" s="227"/>
      <c r="L379" s="227"/>
      <c r="N379" s="227"/>
      <c r="O379" s="227"/>
    </row>
    <row r="380" spans="3:15" ht="15.75" customHeight="1" x14ac:dyDescent="0.3">
      <c r="C380" s="227"/>
      <c r="I380" s="227"/>
      <c r="J380" s="227"/>
      <c r="K380" s="227"/>
      <c r="L380" s="227"/>
      <c r="N380" s="227"/>
      <c r="O380" s="227"/>
    </row>
    <row r="381" spans="3:15" ht="15.75" customHeight="1" x14ac:dyDescent="0.3">
      <c r="C381" s="227"/>
      <c r="I381" s="227"/>
      <c r="J381" s="227"/>
      <c r="K381" s="227"/>
      <c r="L381" s="227"/>
      <c r="N381" s="227"/>
      <c r="O381" s="227"/>
    </row>
    <row r="382" spans="3:15" ht="15.75" customHeight="1" x14ac:dyDescent="0.3">
      <c r="C382" s="227"/>
      <c r="I382" s="227"/>
      <c r="J382" s="227"/>
      <c r="K382" s="227"/>
      <c r="L382" s="227"/>
      <c r="N382" s="227"/>
      <c r="O382" s="227"/>
    </row>
    <row r="383" spans="3:15" ht="15.75" customHeight="1" x14ac:dyDescent="0.3">
      <c r="C383" s="227"/>
      <c r="I383" s="227"/>
      <c r="J383" s="227"/>
      <c r="K383" s="227"/>
      <c r="L383" s="227"/>
      <c r="N383" s="227"/>
      <c r="O383" s="227"/>
    </row>
    <row r="384" spans="3:15" ht="15.75" customHeight="1" x14ac:dyDescent="0.3">
      <c r="C384" s="227"/>
      <c r="I384" s="227"/>
      <c r="J384" s="227"/>
      <c r="K384" s="227"/>
      <c r="L384" s="227"/>
      <c r="N384" s="227"/>
      <c r="O384" s="227"/>
    </row>
    <row r="385" spans="3:15" ht="15.75" customHeight="1" x14ac:dyDescent="0.3">
      <c r="C385" s="227"/>
      <c r="I385" s="227"/>
      <c r="J385" s="227"/>
      <c r="K385" s="227"/>
      <c r="L385" s="227"/>
      <c r="N385" s="227"/>
      <c r="O385" s="227"/>
    </row>
    <row r="386" spans="3:15" ht="15.75" customHeight="1" x14ac:dyDescent="0.3">
      <c r="C386" s="227"/>
      <c r="I386" s="227"/>
      <c r="J386" s="227"/>
      <c r="K386" s="227"/>
      <c r="L386" s="227"/>
      <c r="N386" s="227"/>
      <c r="O386" s="227"/>
    </row>
    <row r="387" spans="3:15" ht="15.75" customHeight="1" x14ac:dyDescent="0.3">
      <c r="C387" s="227"/>
      <c r="I387" s="227"/>
      <c r="J387" s="227"/>
      <c r="K387" s="227"/>
      <c r="L387" s="227"/>
      <c r="N387" s="227"/>
      <c r="O387" s="227"/>
    </row>
    <row r="388" spans="3:15" ht="15.75" customHeight="1" x14ac:dyDescent="0.3">
      <c r="C388" s="227"/>
      <c r="I388" s="227"/>
      <c r="J388" s="227"/>
      <c r="K388" s="227"/>
      <c r="L388" s="227"/>
      <c r="N388" s="227"/>
      <c r="O388" s="227"/>
    </row>
    <row r="389" spans="3:15" ht="15.75" customHeight="1" x14ac:dyDescent="0.3">
      <c r="C389" s="227"/>
      <c r="I389" s="227"/>
      <c r="J389" s="227"/>
      <c r="K389" s="227"/>
      <c r="L389" s="227"/>
      <c r="N389" s="227"/>
      <c r="O389" s="227"/>
    </row>
    <row r="390" spans="3:15" ht="15.75" customHeight="1" x14ac:dyDescent="0.3">
      <c r="C390" s="227"/>
      <c r="I390" s="227"/>
      <c r="J390" s="227"/>
      <c r="K390" s="227"/>
      <c r="L390" s="227"/>
      <c r="N390" s="227"/>
      <c r="O390" s="227"/>
    </row>
    <row r="391" spans="3:15" ht="15.75" customHeight="1" x14ac:dyDescent="0.3">
      <c r="C391" s="227"/>
      <c r="I391" s="227"/>
      <c r="J391" s="227"/>
      <c r="K391" s="227"/>
      <c r="L391" s="227"/>
      <c r="N391" s="227"/>
      <c r="O391" s="227"/>
    </row>
    <row r="392" spans="3:15" ht="15.75" customHeight="1" x14ac:dyDescent="0.3">
      <c r="C392" s="227"/>
      <c r="I392" s="227"/>
      <c r="J392" s="227"/>
      <c r="K392" s="227"/>
      <c r="L392" s="227"/>
      <c r="N392" s="227"/>
      <c r="O392" s="227"/>
    </row>
    <row r="393" spans="3:15" ht="15.75" customHeight="1" x14ac:dyDescent="0.3">
      <c r="C393" s="227"/>
      <c r="I393" s="227"/>
      <c r="J393" s="227"/>
      <c r="K393" s="227"/>
      <c r="L393" s="227"/>
      <c r="N393" s="227"/>
      <c r="O393" s="227"/>
    </row>
    <row r="394" spans="3:15" ht="15.75" customHeight="1" x14ac:dyDescent="0.3">
      <c r="C394" s="227"/>
      <c r="I394" s="227"/>
      <c r="J394" s="227"/>
      <c r="K394" s="227"/>
      <c r="L394" s="227"/>
      <c r="N394" s="227"/>
      <c r="O394" s="227"/>
    </row>
    <row r="395" spans="3:15" ht="15.75" customHeight="1" x14ac:dyDescent="0.3">
      <c r="C395" s="227"/>
      <c r="I395" s="227"/>
      <c r="J395" s="227"/>
      <c r="K395" s="227"/>
      <c r="L395" s="227"/>
      <c r="N395" s="227"/>
      <c r="O395" s="227"/>
    </row>
    <row r="396" spans="3:15" ht="15.75" customHeight="1" x14ac:dyDescent="0.3">
      <c r="C396" s="227"/>
      <c r="I396" s="227"/>
      <c r="J396" s="227"/>
      <c r="K396" s="227"/>
      <c r="L396" s="227"/>
      <c r="N396" s="227"/>
      <c r="O396" s="227"/>
    </row>
    <row r="397" spans="3:15" ht="15.75" customHeight="1" x14ac:dyDescent="0.3">
      <c r="C397" s="227"/>
      <c r="I397" s="227"/>
      <c r="J397" s="227"/>
      <c r="K397" s="227"/>
      <c r="L397" s="227"/>
      <c r="N397" s="227"/>
      <c r="O397" s="227"/>
    </row>
    <row r="398" spans="3:15" ht="15.75" customHeight="1" x14ac:dyDescent="0.3">
      <c r="C398" s="227"/>
      <c r="I398" s="227"/>
      <c r="J398" s="227"/>
      <c r="K398" s="227"/>
      <c r="L398" s="227"/>
      <c r="N398" s="227"/>
      <c r="O398" s="227"/>
    </row>
    <row r="399" spans="3:15" ht="15.75" customHeight="1" x14ac:dyDescent="0.3">
      <c r="C399" s="227"/>
      <c r="I399" s="227"/>
      <c r="J399" s="227"/>
      <c r="K399" s="227"/>
      <c r="L399" s="227"/>
      <c r="N399" s="227"/>
      <c r="O399" s="227"/>
    </row>
    <row r="400" spans="3:15" ht="15.75" customHeight="1" x14ac:dyDescent="0.3">
      <c r="C400" s="227"/>
      <c r="I400" s="227"/>
      <c r="J400" s="227"/>
      <c r="K400" s="227"/>
      <c r="L400" s="227"/>
      <c r="N400" s="227"/>
      <c r="O400" s="227"/>
    </row>
    <row r="401" spans="3:15" ht="15.75" customHeight="1" x14ac:dyDescent="0.3">
      <c r="C401" s="227"/>
      <c r="I401" s="227"/>
      <c r="J401" s="227"/>
      <c r="K401" s="227"/>
      <c r="L401" s="227"/>
      <c r="N401" s="227"/>
      <c r="O401" s="227"/>
    </row>
    <row r="402" spans="3:15" ht="15.75" customHeight="1" x14ac:dyDescent="0.3">
      <c r="C402" s="227"/>
      <c r="I402" s="227"/>
      <c r="J402" s="227"/>
      <c r="K402" s="227"/>
      <c r="L402" s="227"/>
      <c r="N402" s="227"/>
      <c r="O402" s="227"/>
    </row>
    <row r="403" spans="3:15" ht="15.75" customHeight="1" x14ac:dyDescent="0.3">
      <c r="C403" s="227"/>
      <c r="I403" s="227"/>
      <c r="J403" s="227"/>
      <c r="K403" s="227"/>
      <c r="L403" s="227"/>
      <c r="N403" s="227"/>
      <c r="O403" s="227"/>
    </row>
    <row r="404" spans="3:15" ht="15.75" customHeight="1" x14ac:dyDescent="0.3">
      <c r="C404" s="227"/>
      <c r="I404" s="227"/>
      <c r="J404" s="227"/>
      <c r="K404" s="227"/>
      <c r="L404" s="227"/>
      <c r="N404" s="227"/>
      <c r="O404" s="227"/>
    </row>
    <row r="405" spans="3:15" ht="15.75" customHeight="1" x14ac:dyDescent="0.3">
      <c r="C405" s="227"/>
      <c r="I405" s="227"/>
      <c r="J405" s="227"/>
      <c r="K405" s="227"/>
      <c r="L405" s="227"/>
      <c r="N405" s="227"/>
      <c r="O405" s="227"/>
    </row>
    <row r="406" spans="3:15" ht="15.75" customHeight="1" x14ac:dyDescent="0.3">
      <c r="C406" s="227"/>
      <c r="I406" s="227"/>
      <c r="J406" s="227"/>
      <c r="K406" s="227"/>
      <c r="L406" s="227"/>
      <c r="N406" s="227"/>
      <c r="O406" s="227"/>
    </row>
    <row r="407" spans="3:15" ht="15.75" customHeight="1" x14ac:dyDescent="0.3">
      <c r="C407" s="227"/>
      <c r="I407" s="227"/>
      <c r="J407" s="227"/>
      <c r="K407" s="227"/>
      <c r="L407" s="227"/>
      <c r="N407" s="227"/>
      <c r="O407" s="227"/>
    </row>
    <row r="408" spans="3:15" ht="15.75" customHeight="1" x14ac:dyDescent="0.3">
      <c r="C408" s="227"/>
      <c r="I408" s="227"/>
      <c r="J408" s="227"/>
      <c r="K408" s="227"/>
      <c r="L408" s="227"/>
      <c r="N408" s="227"/>
      <c r="O408" s="227"/>
    </row>
    <row r="409" spans="3:15" ht="15.75" customHeight="1" x14ac:dyDescent="0.3">
      <c r="C409" s="227"/>
      <c r="I409" s="227"/>
      <c r="J409" s="227"/>
      <c r="K409" s="227"/>
      <c r="L409" s="227"/>
      <c r="N409" s="227"/>
      <c r="O409" s="227"/>
    </row>
    <row r="410" spans="3:15" ht="15.75" customHeight="1" x14ac:dyDescent="0.3">
      <c r="C410" s="227"/>
      <c r="I410" s="227"/>
      <c r="J410" s="227"/>
      <c r="K410" s="227"/>
      <c r="L410" s="227"/>
      <c r="N410" s="227"/>
      <c r="O410" s="227"/>
    </row>
    <row r="411" spans="3:15" ht="15.75" customHeight="1" x14ac:dyDescent="0.3">
      <c r="C411" s="227"/>
      <c r="I411" s="227"/>
      <c r="J411" s="227"/>
      <c r="K411" s="227"/>
      <c r="L411" s="227"/>
      <c r="N411" s="227"/>
      <c r="O411" s="227"/>
    </row>
    <row r="412" spans="3:15" ht="15.75" customHeight="1" x14ac:dyDescent="0.3">
      <c r="C412" s="227"/>
      <c r="I412" s="227"/>
      <c r="J412" s="227"/>
      <c r="K412" s="227"/>
      <c r="L412" s="227"/>
      <c r="N412" s="227"/>
      <c r="O412" s="227"/>
    </row>
    <row r="413" spans="3:15" ht="15.75" customHeight="1" x14ac:dyDescent="0.3">
      <c r="C413" s="227"/>
      <c r="I413" s="227"/>
      <c r="J413" s="227"/>
      <c r="K413" s="227"/>
      <c r="L413" s="227"/>
      <c r="N413" s="227"/>
      <c r="O413" s="227"/>
    </row>
    <row r="414" spans="3:15" ht="15.75" customHeight="1" x14ac:dyDescent="0.3">
      <c r="C414" s="227"/>
      <c r="I414" s="227"/>
      <c r="J414" s="227"/>
      <c r="K414" s="227"/>
      <c r="L414" s="227"/>
      <c r="N414" s="227"/>
      <c r="O414" s="227"/>
    </row>
    <row r="415" spans="3:15" ht="15.75" customHeight="1" x14ac:dyDescent="0.3">
      <c r="C415" s="227"/>
      <c r="I415" s="227"/>
      <c r="J415" s="227"/>
      <c r="K415" s="227"/>
      <c r="L415" s="227"/>
      <c r="N415" s="227"/>
      <c r="O415" s="227"/>
    </row>
    <row r="416" spans="3:15" ht="15.75" customHeight="1" x14ac:dyDescent="0.3">
      <c r="C416" s="227"/>
      <c r="I416" s="227"/>
      <c r="J416" s="227"/>
      <c r="K416" s="227"/>
      <c r="L416" s="227"/>
      <c r="N416" s="227"/>
      <c r="O416" s="227"/>
    </row>
    <row r="417" spans="3:15" ht="15.75" customHeight="1" x14ac:dyDescent="0.3">
      <c r="C417" s="227"/>
      <c r="I417" s="227"/>
      <c r="J417" s="227"/>
      <c r="K417" s="227"/>
      <c r="L417" s="227"/>
      <c r="N417" s="227"/>
      <c r="O417" s="227"/>
    </row>
    <row r="418" spans="3:15" ht="15.75" customHeight="1" x14ac:dyDescent="0.3">
      <c r="C418" s="227"/>
      <c r="I418" s="227"/>
      <c r="J418" s="227"/>
      <c r="K418" s="227"/>
      <c r="L418" s="227"/>
      <c r="N418" s="227"/>
      <c r="O418" s="227"/>
    </row>
    <row r="419" spans="3:15" ht="15.75" customHeight="1" x14ac:dyDescent="0.3">
      <c r="C419" s="227"/>
      <c r="I419" s="227"/>
      <c r="J419" s="227"/>
      <c r="K419" s="227"/>
      <c r="L419" s="227"/>
      <c r="N419" s="227"/>
      <c r="O419" s="227"/>
    </row>
    <row r="420" spans="3:15" ht="15.75" customHeight="1" x14ac:dyDescent="0.3">
      <c r="C420" s="227"/>
      <c r="I420" s="227"/>
      <c r="J420" s="227"/>
      <c r="K420" s="227"/>
      <c r="L420" s="227"/>
      <c r="N420" s="227"/>
      <c r="O420" s="227"/>
    </row>
    <row r="421" spans="3:15" ht="15.75" customHeight="1" x14ac:dyDescent="0.3">
      <c r="C421" s="227"/>
      <c r="I421" s="227"/>
      <c r="J421" s="227"/>
      <c r="K421" s="227"/>
      <c r="L421" s="227"/>
      <c r="N421" s="227"/>
      <c r="O421" s="227"/>
    </row>
    <row r="422" spans="3:15" ht="15.75" customHeight="1" x14ac:dyDescent="0.3">
      <c r="C422" s="227"/>
      <c r="I422" s="227"/>
      <c r="J422" s="227"/>
      <c r="K422" s="227"/>
      <c r="L422" s="227"/>
      <c r="N422" s="227"/>
      <c r="O422" s="227"/>
    </row>
    <row r="423" spans="3:15" ht="15.75" customHeight="1" x14ac:dyDescent="0.3">
      <c r="C423" s="227"/>
      <c r="I423" s="227"/>
      <c r="J423" s="227"/>
      <c r="K423" s="227"/>
      <c r="L423" s="227"/>
      <c r="N423" s="227"/>
      <c r="O423" s="227"/>
    </row>
    <row r="424" spans="3:15" ht="15.75" customHeight="1" x14ac:dyDescent="0.3">
      <c r="C424" s="227"/>
      <c r="I424" s="227"/>
      <c r="J424" s="227"/>
      <c r="K424" s="227"/>
      <c r="L424" s="227"/>
      <c r="N424" s="227"/>
      <c r="O424" s="227"/>
    </row>
    <row r="425" spans="3:15" ht="15.75" customHeight="1" x14ac:dyDescent="0.3">
      <c r="C425" s="227"/>
      <c r="I425" s="227"/>
      <c r="J425" s="227"/>
      <c r="K425" s="227"/>
      <c r="L425" s="227"/>
      <c r="N425" s="227"/>
      <c r="O425" s="227"/>
    </row>
    <row r="426" spans="3:15" ht="15.75" customHeight="1" x14ac:dyDescent="0.3">
      <c r="C426" s="227"/>
      <c r="I426" s="227"/>
      <c r="J426" s="227"/>
      <c r="K426" s="227"/>
      <c r="L426" s="227"/>
      <c r="N426" s="227"/>
      <c r="O426" s="227"/>
    </row>
    <row r="427" spans="3:15" ht="15.75" customHeight="1" x14ac:dyDescent="0.3">
      <c r="C427" s="227"/>
      <c r="I427" s="227"/>
      <c r="J427" s="227"/>
      <c r="K427" s="227"/>
      <c r="L427" s="227"/>
      <c r="N427" s="227"/>
      <c r="O427" s="227"/>
    </row>
    <row r="428" spans="3:15" ht="15.75" customHeight="1" x14ac:dyDescent="0.3">
      <c r="C428" s="227"/>
      <c r="I428" s="227"/>
      <c r="J428" s="227"/>
      <c r="K428" s="227"/>
      <c r="L428" s="227"/>
      <c r="N428" s="227"/>
      <c r="O428" s="227"/>
    </row>
    <row r="429" spans="3:15" ht="15.75" customHeight="1" x14ac:dyDescent="0.3">
      <c r="C429" s="227"/>
      <c r="I429" s="227"/>
      <c r="J429" s="227"/>
      <c r="K429" s="227"/>
      <c r="L429" s="227"/>
      <c r="N429" s="227"/>
      <c r="O429" s="227"/>
    </row>
    <row r="430" spans="3:15" ht="15.75" customHeight="1" x14ac:dyDescent="0.3">
      <c r="C430" s="227"/>
      <c r="I430" s="227"/>
      <c r="J430" s="227"/>
      <c r="K430" s="227"/>
      <c r="L430" s="227"/>
      <c r="N430" s="227"/>
      <c r="O430" s="227"/>
    </row>
    <row r="431" spans="3:15" ht="15.75" customHeight="1" x14ac:dyDescent="0.3">
      <c r="C431" s="227"/>
      <c r="I431" s="227"/>
      <c r="J431" s="227"/>
      <c r="K431" s="227"/>
      <c r="L431" s="227"/>
      <c r="N431" s="227"/>
      <c r="O431" s="227"/>
    </row>
    <row r="432" spans="3:15" ht="15.75" customHeight="1" x14ac:dyDescent="0.3">
      <c r="C432" s="227"/>
      <c r="I432" s="227"/>
      <c r="J432" s="227"/>
      <c r="K432" s="227"/>
      <c r="L432" s="227"/>
      <c r="N432" s="227"/>
      <c r="O432" s="227"/>
    </row>
    <row r="433" spans="3:15" ht="15.75" customHeight="1" x14ac:dyDescent="0.3">
      <c r="C433" s="227"/>
      <c r="I433" s="227"/>
      <c r="J433" s="227"/>
      <c r="K433" s="227"/>
      <c r="L433" s="227"/>
      <c r="N433" s="227"/>
      <c r="O433" s="227"/>
    </row>
    <row r="434" spans="3:15" ht="15.75" customHeight="1" x14ac:dyDescent="0.3">
      <c r="C434" s="227"/>
      <c r="I434" s="227"/>
      <c r="J434" s="227"/>
      <c r="K434" s="227"/>
      <c r="L434" s="227"/>
      <c r="N434" s="227"/>
      <c r="O434" s="227"/>
    </row>
    <row r="435" spans="3:15" ht="15.75" customHeight="1" x14ac:dyDescent="0.3">
      <c r="C435" s="227"/>
      <c r="I435" s="227"/>
      <c r="J435" s="227"/>
      <c r="K435" s="227"/>
      <c r="L435" s="227"/>
      <c r="N435" s="227"/>
      <c r="O435" s="227"/>
    </row>
    <row r="436" spans="3:15" ht="15.75" customHeight="1" x14ac:dyDescent="0.3">
      <c r="C436" s="227"/>
      <c r="I436" s="227"/>
      <c r="J436" s="227"/>
      <c r="K436" s="227"/>
      <c r="L436" s="227"/>
      <c r="N436" s="227"/>
      <c r="O436" s="227"/>
    </row>
    <row r="437" spans="3:15" ht="15.75" customHeight="1" x14ac:dyDescent="0.3">
      <c r="C437" s="227"/>
      <c r="I437" s="227"/>
      <c r="J437" s="227"/>
      <c r="K437" s="227"/>
      <c r="L437" s="227"/>
      <c r="N437" s="227"/>
      <c r="O437" s="227"/>
    </row>
    <row r="438" spans="3:15" ht="15.75" customHeight="1" x14ac:dyDescent="0.3">
      <c r="C438" s="227"/>
      <c r="I438" s="227"/>
      <c r="J438" s="227"/>
      <c r="K438" s="227"/>
      <c r="L438" s="227"/>
      <c r="N438" s="227"/>
      <c r="O438" s="227"/>
    </row>
    <row r="439" spans="3:15" ht="15.75" customHeight="1" x14ac:dyDescent="0.3">
      <c r="C439" s="227"/>
      <c r="I439" s="227"/>
      <c r="J439" s="227"/>
      <c r="K439" s="227"/>
      <c r="L439" s="227"/>
      <c r="N439" s="227"/>
      <c r="O439" s="227"/>
    </row>
    <row r="440" spans="3:15" ht="15.75" customHeight="1" x14ac:dyDescent="0.3">
      <c r="C440" s="227"/>
      <c r="I440" s="227"/>
      <c r="J440" s="227"/>
      <c r="K440" s="227"/>
      <c r="L440" s="227"/>
      <c r="N440" s="227"/>
      <c r="O440" s="227"/>
    </row>
    <row r="441" spans="3:15" ht="15.75" customHeight="1" x14ac:dyDescent="0.3">
      <c r="C441" s="227"/>
      <c r="I441" s="227"/>
      <c r="J441" s="227"/>
      <c r="K441" s="227"/>
      <c r="L441" s="227"/>
      <c r="N441" s="227"/>
      <c r="O441" s="227"/>
    </row>
    <row r="442" spans="3:15" ht="15.75" customHeight="1" x14ac:dyDescent="0.3">
      <c r="C442" s="227"/>
      <c r="I442" s="227"/>
      <c r="J442" s="227"/>
      <c r="K442" s="227"/>
      <c r="L442" s="227"/>
      <c r="N442" s="227"/>
      <c r="O442" s="227"/>
    </row>
    <row r="443" spans="3:15" ht="15.75" customHeight="1" x14ac:dyDescent="0.3">
      <c r="C443" s="227"/>
      <c r="I443" s="227"/>
      <c r="J443" s="227"/>
      <c r="K443" s="227"/>
      <c r="L443" s="227"/>
      <c r="N443" s="227"/>
      <c r="O443" s="227"/>
    </row>
    <row r="444" spans="3:15" ht="15.75" customHeight="1" x14ac:dyDescent="0.3">
      <c r="C444" s="227"/>
      <c r="I444" s="227"/>
      <c r="J444" s="227"/>
      <c r="K444" s="227"/>
      <c r="L444" s="227"/>
      <c r="N444" s="227"/>
      <c r="O444" s="227"/>
    </row>
    <row r="445" spans="3:15" ht="15.75" customHeight="1" x14ac:dyDescent="0.3">
      <c r="C445" s="227"/>
      <c r="I445" s="227"/>
      <c r="J445" s="227"/>
      <c r="K445" s="227"/>
      <c r="L445" s="227"/>
      <c r="N445" s="227"/>
      <c r="O445" s="227"/>
    </row>
    <row r="446" spans="3:15" ht="15.75" customHeight="1" x14ac:dyDescent="0.3">
      <c r="C446" s="227"/>
      <c r="I446" s="227"/>
      <c r="J446" s="227"/>
      <c r="K446" s="227"/>
      <c r="L446" s="227"/>
      <c r="N446" s="227"/>
      <c r="O446" s="227"/>
    </row>
    <row r="447" spans="3:15" ht="15.75" customHeight="1" x14ac:dyDescent="0.3">
      <c r="C447" s="227"/>
      <c r="I447" s="227"/>
      <c r="J447" s="227"/>
      <c r="K447" s="227"/>
      <c r="L447" s="227"/>
      <c r="N447" s="227"/>
      <c r="O447" s="227"/>
    </row>
    <row r="448" spans="3:15" ht="15.75" customHeight="1" x14ac:dyDescent="0.3">
      <c r="C448" s="227"/>
      <c r="I448" s="227"/>
      <c r="J448" s="227"/>
      <c r="K448" s="227"/>
      <c r="L448" s="227"/>
      <c r="N448" s="227"/>
      <c r="O448" s="227"/>
    </row>
    <row r="449" spans="3:15" ht="15.75" customHeight="1" x14ac:dyDescent="0.3">
      <c r="C449" s="227"/>
      <c r="I449" s="227"/>
      <c r="J449" s="227"/>
      <c r="K449" s="227"/>
      <c r="L449" s="227"/>
      <c r="N449" s="227"/>
      <c r="O449" s="227"/>
    </row>
    <row r="450" spans="3:15" ht="15.75" customHeight="1" x14ac:dyDescent="0.3">
      <c r="C450" s="227"/>
      <c r="I450" s="227"/>
      <c r="J450" s="227"/>
      <c r="K450" s="227"/>
      <c r="L450" s="227"/>
      <c r="N450" s="227"/>
      <c r="O450" s="227"/>
    </row>
    <row r="451" spans="3:15" ht="15.75" customHeight="1" x14ac:dyDescent="0.3">
      <c r="C451" s="227"/>
      <c r="I451" s="227"/>
      <c r="J451" s="227"/>
      <c r="K451" s="227"/>
      <c r="L451" s="227"/>
      <c r="N451" s="227"/>
      <c r="O451" s="227"/>
    </row>
    <row r="452" spans="3:15" ht="15.75" customHeight="1" x14ac:dyDescent="0.3">
      <c r="C452" s="227"/>
      <c r="I452" s="227"/>
      <c r="J452" s="227"/>
      <c r="K452" s="227"/>
      <c r="L452" s="227"/>
      <c r="N452" s="227"/>
      <c r="O452" s="227"/>
    </row>
    <row r="453" spans="3:15" ht="15.75" customHeight="1" x14ac:dyDescent="0.3">
      <c r="C453" s="227"/>
      <c r="I453" s="227"/>
      <c r="J453" s="227"/>
      <c r="K453" s="227"/>
      <c r="L453" s="227"/>
      <c r="N453" s="227"/>
      <c r="O453" s="227"/>
    </row>
    <row r="454" spans="3:15" ht="15.75" customHeight="1" x14ac:dyDescent="0.3">
      <c r="C454" s="227"/>
      <c r="I454" s="227"/>
      <c r="J454" s="227"/>
      <c r="K454" s="227"/>
      <c r="L454" s="227"/>
      <c r="N454" s="227"/>
      <c r="O454" s="227"/>
    </row>
    <row r="455" spans="3:15" ht="15.75" customHeight="1" x14ac:dyDescent="0.3">
      <c r="C455" s="227"/>
      <c r="I455" s="227"/>
      <c r="J455" s="227"/>
      <c r="K455" s="227"/>
      <c r="L455" s="227"/>
      <c r="N455" s="227"/>
      <c r="O455" s="227"/>
    </row>
    <row r="456" spans="3:15" ht="15.75" customHeight="1" x14ac:dyDescent="0.3">
      <c r="C456" s="227"/>
      <c r="I456" s="227"/>
      <c r="J456" s="227"/>
      <c r="K456" s="227"/>
      <c r="L456" s="227"/>
      <c r="N456" s="227"/>
      <c r="O456" s="227"/>
    </row>
    <row r="457" spans="3:15" ht="15.75" customHeight="1" x14ac:dyDescent="0.3">
      <c r="C457" s="227"/>
      <c r="I457" s="227"/>
      <c r="J457" s="227"/>
      <c r="K457" s="227"/>
      <c r="L457" s="227"/>
      <c r="N457" s="227"/>
      <c r="O457" s="227"/>
    </row>
    <row r="458" spans="3:15" ht="15.75" customHeight="1" x14ac:dyDescent="0.3">
      <c r="C458" s="227"/>
      <c r="I458" s="227"/>
      <c r="J458" s="227"/>
      <c r="K458" s="227"/>
      <c r="L458" s="227"/>
      <c r="N458" s="227"/>
      <c r="O458" s="227"/>
    </row>
    <row r="459" spans="3:15" ht="15.75" customHeight="1" x14ac:dyDescent="0.3">
      <c r="C459" s="227"/>
      <c r="I459" s="227"/>
      <c r="J459" s="227"/>
      <c r="K459" s="227"/>
      <c r="L459" s="227"/>
      <c r="N459" s="227"/>
      <c r="O459" s="227"/>
    </row>
    <row r="460" spans="3:15" ht="15.75" customHeight="1" x14ac:dyDescent="0.3">
      <c r="C460" s="227"/>
      <c r="I460" s="227"/>
      <c r="J460" s="227"/>
      <c r="K460" s="227"/>
      <c r="L460" s="227"/>
      <c r="N460" s="227"/>
      <c r="O460" s="227"/>
    </row>
    <row r="461" spans="3:15" ht="15.75" customHeight="1" x14ac:dyDescent="0.3">
      <c r="C461" s="227"/>
      <c r="I461" s="227"/>
      <c r="J461" s="227"/>
      <c r="K461" s="227"/>
      <c r="L461" s="227"/>
      <c r="N461" s="227"/>
      <c r="O461" s="227"/>
    </row>
    <row r="462" spans="3:15" ht="15.75" customHeight="1" x14ac:dyDescent="0.3">
      <c r="C462" s="227"/>
      <c r="I462" s="227"/>
      <c r="J462" s="227"/>
      <c r="K462" s="227"/>
      <c r="L462" s="227"/>
      <c r="N462" s="227"/>
      <c r="O462" s="227"/>
    </row>
    <row r="463" spans="3:15" ht="15.75" customHeight="1" x14ac:dyDescent="0.3">
      <c r="C463" s="227"/>
      <c r="I463" s="227"/>
      <c r="J463" s="227"/>
      <c r="K463" s="227"/>
      <c r="L463" s="227"/>
      <c r="N463" s="227"/>
      <c r="O463" s="227"/>
    </row>
    <row r="464" spans="3:15" ht="15.75" customHeight="1" x14ac:dyDescent="0.3">
      <c r="C464" s="227"/>
      <c r="I464" s="227"/>
      <c r="J464" s="227"/>
      <c r="K464" s="227"/>
      <c r="L464" s="227"/>
      <c r="N464" s="227"/>
      <c r="O464" s="227"/>
    </row>
    <row r="465" spans="3:15" ht="15.75" customHeight="1" x14ac:dyDescent="0.3">
      <c r="C465" s="227"/>
      <c r="I465" s="227"/>
      <c r="J465" s="227"/>
      <c r="K465" s="227"/>
      <c r="L465" s="227"/>
      <c r="N465" s="227"/>
      <c r="O465" s="227"/>
    </row>
    <row r="466" spans="3:15" ht="15.75" customHeight="1" x14ac:dyDescent="0.3">
      <c r="C466" s="227"/>
      <c r="I466" s="227"/>
      <c r="J466" s="227"/>
      <c r="K466" s="227"/>
      <c r="L466" s="227"/>
      <c r="N466" s="227"/>
      <c r="O466" s="227"/>
    </row>
    <row r="467" spans="3:15" ht="15.75" customHeight="1" x14ac:dyDescent="0.3">
      <c r="C467" s="227"/>
      <c r="I467" s="227"/>
      <c r="J467" s="227"/>
      <c r="K467" s="227"/>
      <c r="L467" s="227"/>
      <c r="N467" s="227"/>
      <c r="O467" s="227"/>
    </row>
    <row r="468" spans="3:15" ht="15.75" customHeight="1" x14ac:dyDescent="0.3">
      <c r="C468" s="227"/>
      <c r="I468" s="227"/>
      <c r="J468" s="227"/>
      <c r="K468" s="227"/>
      <c r="L468" s="227"/>
      <c r="N468" s="227"/>
      <c r="O468" s="227"/>
    </row>
    <row r="469" spans="3:15" ht="15.75" customHeight="1" x14ac:dyDescent="0.3">
      <c r="C469" s="227"/>
      <c r="I469" s="227"/>
      <c r="J469" s="227"/>
      <c r="K469" s="227"/>
      <c r="L469" s="227"/>
      <c r="N469" s="227"/>
      <c r="O469" s="227"/>
    </row>
    <row r="470" spans="3:15" ht="15.75" customHeight="1" x14ac:dyDescent="0.3">
      <c r="C470" s="227"/>
      <c r="I470" s="227"/>
      <c r="J470" s="227"/>
      <c r="K470" s="227"/>
      <c r="L470" s="227"/>
      <c r="N470" s="227"/>
      <c r="O470" s="227"/>
    </row>
    <row r="471" spans="3:15" ht="15.75" customHeight="1" x14ac:dyDescent="0.3">
      <c r="C471" s="227"/>
      <c r="I471" s="227"/>
      <c r="J471" s="227"/>
      <c r="K471" s="227"/>
      <c r="L471" s="227"/>
      <c r="N471" s="227"/>
      <c r="O471" s="227"/>
    </row>
    <row r="472" spans="3:15" ht="15.75" customHeight="1" x14ac:dyDescent="0.3">
      <c r="C472" s="227"/>
      <c r="I472" s="227"/>
      <c r="J472" s="227"/>
      <c r="K472" s="227"/>
      <c r="L472" s="227"/>
      <c r="N472" s="227"/>
      <c r="O472" s="227"/>
    </row>
    <row r="473" spans="3:15" ht="15.75" customHeight="1" x14ac:dyDescent="0.3">
      <c r="C473" s="227"/>
      <c r="I473" s="227"/>
      <c r="J473" s="227"/>
      <c r="K473" s="227"/>
      <c r="L473" s="227"/>
      <c r="N473" s="227"/>
      <c r="O473" s="227"/>
    </row>
    <row r="474" spans="3:15" ht="15.75" customHeight="1" x14ac:dyDescent="0.3">
      <c r="C474" s="227"/>
      <c r="I474" s="227"/>
      <c r="J474" s="227"/>
      <c r="K474" s="227"/>
      <c r="L474" s="227"/>
      <c r="N474" s="227"/>
      <c r="O474" s="227"/>
    </row>
    <row r="475" spans="3:15" ht="15.75" customHeight="1" x14ac:dyDescent="0.3">
      <c r="C475" s="227"/>
      <c r="I475" s="227"/>
      <c r="J475" s="227"/>
      <c r="K475" s="227"/>
      <c r="L475" s="227"/>
      <c r="N475" s="227"/>
      <c r="O475" s="227"/>
    </row>
    <row r="476" spans="3:15" ht="15.75" customHeight="1" x14ac:dyDescent="0.3">
      <c r="C476" s="227"/>
      <c r="I476" s="227"/>
      <c r="J476" s="227"/>
      <c r="K476" s="227"/>
      <c r="L476" s="227"/>
      <c r="N476" s="227"/>
      <c r="O476" s="227"/>
    </row>
    <row r="477" spans="3:15" ht="15.75" customHeight="1" x14ac:dyDescent="0.3">
      <c r="C477" s="227"/>
      <c r="I477" s="227"/>
      <c r="J477" s="227"/>
      <c r="K477" s="227"/>
      <c r="L477" s="227"/>
      <c r="N477" s="227"/>
      <c r="O477" s="227"/>
    </row>
    <row r="478" spans="3:15" ht="15.75" customHeight="1" x14ac:dyDescent="0.3">
      <c r="C478" s="227"/>
      <c r="I478" s="227"/>
      <c r="J478" s="227"/>
      <c r="K478" s="227"/>
      <c r="L478" s="227"/>
      <c r="N478" s="227"/>
      <c r="O478" s="227"/>
    </row>
    <row r="479" spans="3:15" ht="15.75" customHeight="1" x14ac:dyDescent="0.3">
      <c r="C479" s="227"/>
      <c r="I479" s="227"/>
      <c r="J479" s="227"/>
      <c r="K479" s="227"/>
      <c r="L479" s="227"/>
      <c r="N479" s="227"/>
      <c r="O479" s="227"/>
    </row>
    <row r="480" spans="3:15" ht="15.75" customHeight="1" x14ac:dyDescent="0.3">
      <c r="C480" s="227"/>
      <c r="I480" s="227"/>
      <c r="J480" s="227"/>
      <c r="K480" s="227"/>
      <c r="L480" s="227"/>
      <c r="N480" s="227"/>
      <c r="O480" s="227"/>
    </row>
    <row r="481" spans="3:15" ht="15.75" customHeight="1" x14ac:dyDescent="0.3">
      <c r="C481" s="227"/>
      <c r="I481" s="227"/>
      <c r="J481" s="227"/>
      <c r="K481" s="227"/>
      <c r="L481" s="227"/>
      <c r="N481" s="227"/>
      <c r="O481" s="227"/>
    </row>
    <row r="482" spans="3:15" ht="15.75" customHeight="1" x14ac:dyDescent="0.3">
      <c r="C482" s="227"/>
      <c r="I482" s="227"/>
      <c r="J482" s="227"/>
      <c r="K482" s="227"/>
      <c r="L482" s="227"/>
      <c r="N482" s="227"/>
      <c r="O482" s="227"/>
    </row>
    <row r="483" spans="3:15" ht="15.75" customHeight="1" x14ac:dyDescent="0.3">
      <c r="C483" s="227"/>
      <c r="I483" s="227"/>
      <c r="J483" s="227"/>
      <c r="K483" s="227"/>
      <c r="L483" s="227"/>
      <c r="N483" s="227"/>
      <c r="O483" s="227"/>
    </row>
    <row r="484" spans="3:15" ht="15.75" customHeight="1" x14ac:dyDescent="0.3">
      <c r="C484" s="227"/>
      <c r="I484" s="227"/>
      <c r="J484" s="227"/>
      <c r="K484" s="227"/>
      <c r="L484" s="227"/>
      <c r="N484" s="227"/>
      <c r="O484" s="227"/>
    </row>
    <row r="485" spans="3:15" ht="15.75" customHeight="1" x14ac:dyDescent="0.3">
      <c r="C485" s="227"/>
      <c r="I485" s="227"/>
      <c r="J485" s="227"/>
      <c r="K485" s="227"/>
      <c r="L485" s="227"/>
      <c r="N485" s="227"/>
      <c r="O485" s="227"/>
    </row>
    <row r="486" spans="3:15" ht="15.75" customHeight="1" x14ac:dyDescent="0.3">
      <c r="C486" s="227"/>
      <c r="I486" s="227"/>
      <c r="J486" s="227"/>
      <c r="K486" s="227"/>
      <c r="L486" s="227"/>
      <c r="N486" s="227"/>
      <c r="O486" s="227"/>
    </row>
    <row r="487" spans="3:15" ht="15.75" customHeight="1" x14ac:dyDescent="0.3">
      <c r="C487" s="227"/>
      <c r="I487" s="227"/>
      <c r="J487" s="227"/>
      <c r="K487" s="227"/>
      <c r="L487" s="227"/>
      <c r="N487" s="227"/>
      <c r="O487" s="227"/>
    </row>
    <row r="488" spans="3:15" ht="15.75" customHeight="1" x14ac:dyDescent="0.3">
      <c r="C488" s="227"/>
      <c r="I488" s="227"/>
      <c r="J488" s="227"/>
      <c r="K488" s="227"/>
      <c r="L488" s="227"/>
      <c r="N488" s="227"/>
      <c r="O488" s="227"/>
    </row>
    <row r="489" spans="3:15" ht="15.75" customHeight="1" x14ac:dyDescent="0.3">
      <c r="C489" s="227"/>
      <c r="I489" s="227"/>
      <c r="J489" s="227"/>
      <c r="K489" s="227"/>
      <c r="L489" s="227"/>
      <c r="N489" s="227"/>
      <c r="O489" s="227"/>
    </row>
    <row r="490" spans="3:15" ht="15.75" customHeight="1" x14ac:dyDescent="0.3">
      <c r="C490" s="227"/>
      <c r="I490" s="227"/>
      <c r="J490" s="227"/>
      <c r="K490" s="227"/>
      <c r="L490" s="227"/>
      <c r="N490" s="227"/>
      <c r="O490" s="227"/>
    </row>
    <row r="491" spans="3:15" ht="15.75" customHeight="1" x14ac:dyDescent="0.3">
      <c r="C491" s="227"/>
      <c r="I491" s="227"/>
      <c r="J491" s="227"/>
      <c r="K491" s="227"/>
      <c r="L491" s="227"/>
      <c r="N491" s="227"/>
      <c r="O491" s="227"/>
    </row>
    <row r="492" spans="3:15" ht="15.75" customHeight="1" x14ac:dyDescent="0.3">
      <c r="C492" s="227"/>
      <c r="I492" s="227"/>
      <c r="J492" s="227"/>
      <c r="K492" s="227"/>
      <c r="L492" s="227"/>
      <c r="N492" s="227"/>
      <c r="O492" s="227"/>
    </row>
    <row r="493" spans="3:15" ht="15.75" customHeight="1" x14ac:dyDescent="0.3">
      <c r="C493" s="227"/>
      <c r="I493" s="227"/>
      <c r="J493" s="227"/>
      <c r="K493" s="227"/>
      <c r="L493" s="227"/>
      <c r="N493" s="227"/>
      <c r="O493" s="227"/>
    </row>
    <row r="494" spans="3:15" ht="15.75" customHeight="1" x14ac:dyDescent="0.3">
      <c r="C494" s="227"/>
      <c r="I494" s="227"/>
      <c r="J494" s="227"/>
      <c r="K494" s="227"/>
      <c r="L494" s="227"/>
      <c r="N494" s="227"/>
      <c r="O494" s="227"/>
    </row>
    <row r="495" spans="3:15" ht="15.75" customHeight="1" x14ac:dyDescent="0.3">
      <c r="C495" s="227"/>
      <c r="I495" s="227"/>
      <c r="J495" s="227"/>
      <c r="K495" s="227"/>
      <c r="L495" s="227"/>
      <c r="N495" s="227"/>
      <c r="O495" s="227"/>
    </row>
    <row r="496" spans="3:15" ht="15.75" customHeight="1" x14ac:dyDescent="0.3">
      <c r="C496" s="227"/>
      <c r="I496" s="227"/>
      <c r="J496" s="227"/>
      <c r="K496" s="227"/>
      <c r="L496" s="227"/>
      <c r="N496" s="227"/>
      <c r="O496" s="227"/>
    </row>
    <row r="497" spans="3:15" ht="15.75" customHeight="1" x14ac:dyDescent="0.3">
      <c r="C497" s="227"/>
      <c r="I497" s="227"/>
      <c r="J497" s="227"/>
      <c r="K497" s="227"/>
      <c r="L497" s="227"/>
      <c r="N497" s="227"/>
      <c r="O497" s="227"/>
    </row>
    <row r="498" spans="3:15" ht="15.75" customHeight="1" x14ac:dyDescent="0.3">
      <c r="C498" s="227"/>
      <c r="I498" s="227"/>
      <c r="J498" s="227"/>
      <c r="K498" s="227"/>
      <c r="L498" s="227"/>
      <c r="N498" s="227"/>
      <c r="O498" s="227"/>
    </row>
    <row r="499" spans="3:15" ht="15.75" customHeight="1" x14ac:dyDescent="0.3">
      <c r="C499" s="227"/>
      <c r="I499" s="227"/>
      <c r="J499" s="227"/>
      <c r="K499" s="227"/>
      <c r="L499" s="227"/>
      <c r="N499" s="227"/>
      <c r="O499" s="227"/>
    </row>
    <row r="500" spans="3:15" ht="15.75" customHeight="1" x14ac:dyDescent="0.3">
      <c r="C500" s="227"/>
      <c r="I500" s="227"/>
      <c r="J500" s="227"/>
      <c r="K500" s="227"/>
      <c r="L500" s="227"/>
      <c r="N500" s="227"/>
      <c r="O500" s="227"/>
    </row>
    <row r="501" spans="3:15" ht="15.75" customHeight="1" x14ac:dyDescent="0.3">
      <c r="C501" s="227"/>
      <c r="I501" s="227"/>
      <c r="J501" s="227"/>
      <c r="K501" s="227"/>
      <c r="L501" s="227"/>
      <c r="N501" s="227"/>
      <c r="O501" s="227"/>
    </row>
    <row r="502" spans="3:15" ht="15.75" customHeight="1" x14ac:dyDescent="0.3">
      <c r="C502" s="227"/>
      <c r="I502" s="227"/>
      <c r="J502" s="227"/>
      <c r="K502" s="227"/>
      <c r="L502" s="227"/>
      <c r="N502" s="227"/>
      <c r="O502" s="227"/>
    </row>
    <row r="503" spans="3:15" ht="15.75" customHeight="1" x14ac:dyDescent="0.3">
      <c r="C503" s="227"/>
      <c r="I503" s="227"/>
      <c r="J503" s="227"/>
      <c r="K503" s="227"/>
      <c r="L503" s="227"/>
      <c r="N503" s="227"/>
      <c r="O503" s="227"/>
    </row>
    <row r="504" spans="3:15" ht="15.75" customHeight="1" x14ac:dyDescent="0.3">
      <c r="C504" s="227"/>
      <c r="I504" s="227"/>
      <c r="J504" s="227"/>
      <c r="K504" s="227"/>
      <c r="L504" s="227"/>
      <c r="N504" s="227"/>
      <c r="O504" s="227"/>
    </row>
    <row r="505" spans="3:15" ht="15.75" customHeight="1" x14ac:dyDescent="0.3">
      <c r="C505" s="227"/>
      <c r="I505" s="227"/>
      <c r="J505" s="227"/>
      <c r="K505" s="227"/>
      <c r="L505" s="227"/>
      <c r="N505" s="227"/>
      <c r="O505" s="227"/>
    </row>
    <row r="506" spans="3:15" ht="15.75" customHeight="1" x14ac:dyDescent="0.3">
      <c r="C506" s="227"/>
      <c r="I506" s="227"/>
      <c r="J506" s="227"/>
      <c r="K506" s="227"/>
      <c r="L506" s="227"/>
      <c r="N506" s="227"/>
      <c r="O506" s="227"/>
    </row>
    <row r="507" spans="3:15" ht="15.75" customHeight="1" x14ac:dyDescent="0.3">
      <c r="C507" s="227"/>
      <c r="I507" s="227"/>
      <c r="J507" s="227"/>
      <c r="K507" s="227"/>
      <c r="L507" s="227"/>
      <c r="N507" s="227"/>
      <c r="O507" s="227"/>
    </row>
    <row r="508" spans="3:15" ht="15.75" customHeight="1" x14ac:dyDescent="0.3">
      <c r="C508" s="227"/>
      <c r="I508" s="227"/>
      <c r="J508" s="227"/>
      <c r="K508" s="227"/>
      <c r="L508" s="227"/>
      <c r="N508" s="227"/>
      <c r="O508" s="227"/>
    </row>
    <row r="509" spans="3:15" ht="15.75" customHeight="1" x14ac:dyDescent="0.3">
      <c r="C509" s="227"/>
      <c r="I509" s="227"/>
      <c r="J509" s="227"/>
      <c r="K509" s="227"/>
      <c r="L509" s="227"/>
      <c r="N509" s="227"/>
      <c r="O509" s="227"/>
    </row>
    <row r="510" spans="3:15" ht="15.75" customHeight="1" x14ac:dyDescent="0.3">
      <c r="C510" s="227"/>
      <c r="I510" s="227"/>
      <c r="J510" s="227"/>
      <c r="K510" s="227"/>
      <c r="L510" s="227"/>
      <c r="N510" s="227"/>
      <c r="O510" s="227"/>
    </row>
    <row r="511" spans="3:15" ht="15.75" customHeight="1" x14ac:dyDescent="0.3">
      <c r="C511" s="227"/>
      <c r="I511" s="227"/>
      <c r="J511" s="227"/>
      <c r="K511" s="227"/>
      <c r="L511" s="227"/>
      <c r="N511" s="227"/>
      <c r="O511" s="227"/>
    </row>
    <row r="512" spans="3:15" ht="15.75" customHeight="1" x14ac:dyDescent="0.3">
      <c r="C512" s="227"/>
      <c r="I512" s="227"/>
      <c r="J512" s="227"/>
      <c r="K512" s="227"/>
      <c r="L512" s="227"/>
      <c r="N512" s="227"/>
      <c r="O512" s="227"/>
    </row>
    <row r="513" spans="3:15" ht="15.75" customHeight="1" x14ac:dyDescent="0.3">
      <c r="C513" s="227"/>
      <c r="I513" s="227"/>
      <c r="J513" s="227"/>
      <c r="K513" s="227"/>
      <c r="L513" s="227"/>
      <c r="N513" s="227"/>
      <c r="O513" s="227"/>
    </row>
    <row r="514" spans="3:15" ht="15.75" customHeight="1" x14ac:dyDescent="0.3">
      <c r="C514" s="227"/>
      <c r="I514" s="227"/>
      <c r="J514" s="227"/>
      <c r="K514" s="227"/>
      <c r="L514" s="227"/>
      <c r="N514" s="227"/>
      <c r="O514" s="227"/>
    </row>
    <row r="515" spans="3:15" ht="15.75" customHeight="1" x14ac:dyDescent="0.3">
      <c r="C515" s="227"/>
      <c r="I515" s="227"/>
      <c r="J515" s="227"/>
      <c r="K515" s="227"/>
      <c r="L515" s="227"/>
      <c r="N515" s="227"/>
      <c r="O515" s="227"/>
    </row>
    <row r="516" spans="3:15" ht="15.75" customHeight="1" x14ac:dyDescent="0.3">
      <c r="C516" s="227"/>
      <c r="I516" s="227"/>
      <c r="J516" s="227"/>
      <c r="K516" s="227"/>
      <c r="L516" s="227"/>
      <c r="N516" s="227"/>
      <c r="O516" s="227"/>
    </row>
    <row r="517" spans="3:15" ht="15.75" customHeight="1" x14ac:dyDescent="0.3">
      <c r="C517" s="227"/>
      <c r="I517" s="227"/>
      <c r="J517" s="227"/>
      <c r="K517" s="227"/>
      <c r="L517" s="227"/>
      <c r="N517" s="227"/>
      <c r="O517" s="227"/>
    </row>
    <row r="518" spans="3:15" ht="15.75" customHeight="1" x14ac:dyDescent="0.3">
      <c r="C518" s="227"/>
      <c r="I518" s="227"/>
      <c r="J518" s="227"/>
      <c r="K518" s="227"/>
      <c r="L518" s="227"/>
      <c r="N518" s="227"/>
      <c r="O518" s="227"/>
    </row>
    <row r="519" spans="3:15" ht="15.75" customHeight="1" x14ac:dyDescent="0.3">
      <c r="C519" s="227"/>
      <c r="I519" s="227"/>
      <c r="J519" s="227"/>
      <c r="K519" s="227"/>
      <c r="L519" s="227"/>
      <c r="N519" s="227"/>
      <c r="O519" s="227"/>
    </row>
    <row r="520" spans="3:15" ht="15.75" customHeight="1" x14ac:dyDescent="0.3">
      <c r="C520" s="227"/>
      <c r="I520" s="227"/>
      <c r="J520" s="227"/>
      <c r="K520" s="227"/>
      <c r="L520" s="227"/>
      <c r="N520" s="227"/>
      <c r="O520" s="227"/>
    </row>
    <row r="521" spans="3:15" ht="15.75" customHeight="1" x14ac:dyDescent="0.3">
      <c r="C521" s="227"/>
      <c r="I521" s="227"/>
      <c r="J521" s="227"/>
      <c r="K521" s="227"/>
      <c r="L521" s="227"/>
      <c r="N521" s="227"/>
      <c r="O521" s="227"/>
    </row>
    <row r="522" spans="3:15" ht="15.75" customHeight="1" x14ac:dyDescent="0.3">
      <c r="C522" s="227"/>
      <c r="I522" s="227"/>
      <c r="J522" s="227"/>
      <c r="K522" s="227"/>
      <c r="L522" s="227"/>
      <c r="N522" s="227"/>
      <c r="O522" s="227"/>
    </row>
    <row r="523" spans="3:15" ht="15.75" customHeight="1" x14ac:dyDescent="0.3">
      <c r="C523" s="227"/>
      <c r="I523" s="227"/>
      <c r="J523" s="227"/>
      <c r="K523" s="227"/>
      <c r="L523" s="227"/>
      <c r="N523" s="227"/>
      <c r="O523" s="227"/>
    </row>
    <row r="524" spans="3:15" ht="15.75" customHeight="1" x14ac:dyDescent="0.3">
      <c r="C524" s="227"/>
      <c r="I524" s="227"/>
      <c r="J524" s="227"/>
      <c r="K524" s="227"/>
      <c r="L524" s="227"/>
      <c r="N524" s="227"/>
      <c r="O524" s="227"/>
    </row>
    <row r="525" spans="3:15" ht="15.75" customHeight="1" x14ac:dyDescent="0.3">
      <c r="C525" s="227"/>
      <c r="I525" s="227"/>
      <c r="J525" s="227"/>
      <c r="K525" s="227"/>
      <c r="L525" s="227"/>
      <c r="N525" s="227"/>
      <c r="O525" s="227"/>
    </row>
    <row r="526" spans="3:15" ht="15.75" customHeight="1" x14ac:dyDescent="0.3">
      <c r="C526" s="227"/>
      <c r="I526" s="227"/>
      <c r="J526" s="227"/>
      <c r="K526" s="227"/>
      <c r="L526" s="227"/>
      <c r="N526" s="227"/>
      <c r="O526" s="227"/>
    </row>
    <row r="527" spans="3:15" ht="15.75" customHeight="1" x14ac:dyDescent="0.3">
      <c r="C527" s="227"/>
      <c r="I527" s="227"/>
      <c r="J527" s="227"/>
      <c r="K527" s="227"/>
      <c r="L527" s="227"/>
      <c r="N527" s="227"/>
      <c r="O527" s="227"/>
    </row>
    <row r="528" spans="3:15" ht="15.75" customHeight="1" x14ac:dyDescent="0.3">
      <c r="C528" s="227"/>
      <c r="I528" s="227"/>
      <c r="J528" s="227"/>
      <c r="K528" s="227"/>
      <c r="L528" s="227"/>
      <c r="N528" s="227"/>
      <c r="O528" s="227"/>
    </row>
    <row r="529" spans="3:15" ht="15.75" customHeight="1" x14ac:dyDescent="0.3">
      <c r="C529" s="227"/>
      <c r="I529" s="227"/>
      <c r="J529" s="227"/>
      <c r="K529" s="227"/>
      <c r="L529" s="227"/>
      <c r="N529" s="227"/>
      <c r="O529" s="227"/>
    </row>
    <row r="530" spans="3:15" ht="15.75" customHeight="1" x14ac:dyDescent="0.3">
      <c r="C530" s="227"/>
      <c r="I530" s="227"/>
      <c r="J530" s="227"/>
      <c r="K530" s="227"/>
      <c r="L530" s="227"/>
      <c r="N530" s="227"/>
      <c r="O530" s="227"/>
    </row>
    <row r="531" spans="3:15" ht="15.75" customHeight="1" x14ac:dyDescent="0.3">
      <c r="C531" s="227"/>
      <c r="I531" s="227"/>
      <c r="J531" s="227"/>
      <c r="K531" s="227"/>
      <c r="L531" s="227"/>
      <c r="N531" s="227"/>
      <c r="O531" s="227"/>
    </row>
    <row r="532" spans="3:15" ht="15.75" customHeight="1" x14ac:dyDescent="0.3">
      <c r="C532" s="227"/>
      <c r="I532" s="227"/>
      <c r="J532" s="227"/>
      <c r="K532" s="227"/>
      <c r="L532" s="227"/>
      <c r="N532" s="227"/>
      <c r="O532" s="227"/>
    </row>
    <row r="533" spans="3:15" ht="15.75" customHeight="1" x14ac:dyDescent="0.3">
      <c r="C533" s="227"/>
      <c r="I533" s="227"/>
      <c r="J533" s="227"/>
      <c r="K533" s="227"/>
      <c r="L533" s="227"/>
      <c r="N533" s="227"/>
      <c r="O533" s="227"/>
    </row>
    <row r="534" spans="3:15" ht="15.75" customHeight="1" x14ac:dyDescent="0.3">
      <c r="C534" s="227"/>
      <c r="I534" s="227"/>
      <c r="J534" s="227"/>
      <c r="K534" s="227"/>
      <c r="L534" s="227"/>
      <c r="N534" s="227"/>
      <c r="O534" s="227"/>
    </row>
    <row r="535" spans="3:15" ht="15.75" customHeight="1" x14ac:dyDescent="0.3">
      <c r="C535" s="227"/>
      <c r="I535" s="227"/>
      <c r="J535" s="227"/>
      <c r="K535" s="227"/>
      <c r="L535" s="227"/>
      <c r="N535" s="227"/>
      <c r="O535" s="227"/>
    </row>
    <row r="536" spans="3:15" ht="15.75" customHeight="1" x14ac:dyDescent="0.3">
      <c r="C536" s="227"/>
      <c r="I536" s="227"/>
      <c r="J536" s="227"/>
      <c r="K536" s="227"/>
      <c r="L536" s="227"/>
      <c r="N536" s="227"/>
      <c r="O536" s="227"/>
    </row>
    <row r="537" spans="3:15" ht="15.75" customHeight="1" x14ac:dyDescent="0.3">
      <c r="C537" s="227"/>
      <c r="I537" s="227"/>
      <c r="J537" s="227"/>
      <c r="K537" s="227"/>
      <c r="L537" s="227"/>
      <c r="N537" s="227"/>
      <c r="O537" s="227"/>
    </row>
    <row r="538" spans="3:15" ht="15.75" customHeight="1" x14ac:dyDescent="0.3">
      <c r="C538" s="227"/>
      <c r="I538" s="227"/>
      <c r="J538" s="227"/>
      <c r="K538" s="227"/>
      <c r="L538" s="227"/>
      <c r="N538" s="227"/>
      <c r="O538" s="227"/>
    </row>
    <row r="539" spans="3:15" ht="15.75" customHeight="1" x14ac:dyDescent="0.3">
      <c r="C539" s="227"/>
      <c r="I539" s="227"/>
      <c r="J539" s="227"/>
      <c r="K539" s="227"/>
      <c r="L539" s="227"/>
      <c r="N539" s="227"/>
      <c r="O539" s="227"/>
    </row>
    <row r="540" spans="3:15" ht="15.75" customHeight="1" x14ac:dyDescent="0.3">
      <c r="C540" s="227"/>
      <c r="I540" s="227"/>
      <c r="J540" s="227"/>
      <c r="K540" s="227"/>
      <c r="L540" s="227"/>
      <c r="N540" s="227"/>
      <c r="O540" s="227"/>
    </row>
    <row r="541" spans="3:15" ht="15.75" customHeight="1" x14ac:dyDescent="0.3">
      <c r="C541" s="227"/>
      <c r="I541" s="227"/>
      <c r="J541" s="227"/>
      <c r="K541" s="227"/>
      <c r="L541" s="227"/>
      <c r="N541" s="227"/>
      <c r="O541" s="227"/>
    </row>
    <row r="542" spans="3:15" ht="15.75" customHeight="1" x14ac:dyDescent="0.3">
      <c r="C542" s="227"/>
      <c r="I542" s="227"/>
      <c r="J542" s="227"/>
      <c r="K542" s="227"/>
      <c r="L542" s="227"/>
      <c r="N542" s="227"/>
      <c r="O542" s="227"/>
    </row>
    <row r="543" spans="3:15" ht="15.75" customHeight="1" x14ac:dyDescent="0.3">
      <c r="C543" s="227"/>
      <c r="I543" s="227"/>
      <c r="J543" s="227"/>
      <c r="K543" s="227"/>
      <c r="L543" s="227"/>
      <c r="N543" s="227"/>
      <c r="O543" s="227"/>
    </row>
    <row r="544" spans="3:15" ht="15.75" customHeight="1" x14ac:dyDescent="0.3">
      <c r="C544" s="227"/>
      <c r="I544" s="227"/>
      <c r="J544" s="227"/>
      <c r="K544" s="227"/>
      <c r="L544" s="227"/>
      <c r="N544" s="227"/>
      <c r="O544" s="227"/>
    </row>
    <row r="545" spans="3:15" ht="15.75" customHeight="1" x14ac:dyDescent="0.3">
      <c r="C545" s="227"/>
      <c r="I545" s="227"/>
      <c r="J545" s="227"/>
      <c r="K545" s="227"/>
      <c r="L545" s="227"/>
      <c r="N545" s="227"/>
      <c r="O545" s="227"/>
    </row>
    <row r="546" spans="3:15" ht="15.75" customHeight="1" x14ac:dyDescent="0.3">
      <c r="C546" s="227"/>
      <c r="I546" s="227"/>
      <c r="J546" s="227"/>
      <c r="K546" s="227"/>
      <c r="L546" s="227"/>
      <c r="N546" s="227"/>
      <c r="O546" s="227"/>
    </row>
    <row r="547" spans="3:15" ht="15.75" customHeight="1" x14ac:dyDescent="0.3">
      <c r="C547" s="227"/>
      <c r="I547" s="227"/>
      <c r="J547" s="227"/>
      <c r="K547" s="227"/>
      <c r="L547" s="227"/>
      <c r="N547" s="227"/>
      <c r="O547" s="227"/>
    </row>
    <row r="548" spans="3:15" ht="15.75" customHeight="1" x14ac:dyDescent="0.3">
      <c r="C548" s="227"/>
      <c r="I548" s="227"/>
      <c r="J548" s="227"/>
      <c r="K548" s="227"/>
      <c r="L548" s="227"/>
      <c r="N548" s="227"/>
      <c r="O548" s="227"/>
    </row>
    <row r="549" spans="3:15" ht="15.75" customHeight="1" x14ac:dyDescent="0.3">
      <c r="C549" s="227"/>
      <c r="I549" s="227"/>
      <c r="J549" s="227"/>
      <c r="K549" s="227"/>
      <c r="L549" s="227"/>
      <c r="N549" s="227"/>
      <c r="O549" s="227"/>
    </row>
    <row r="550" spans="3:15" ht="15.75" customHeight="1" x14ac:dyDescent="0.3">
      <c r="C550" s="227"/>
      <c r="I550" s="227"/>
      <c r="J550" s="227"/>
      <c r="K550" s="227"/>
      <c r="L550" s="227"/>
      <c r="N550" s="227"/>
      <c r="O550" s="227"/>
    </row>
    <row r="551" spans="3:15" ht="15.75" customHeight="1" x14ac:dyDescent="0.3">
      <c r="C551" s="227"/>
      <c r="I551" s="227"/>
      <c r="J551" s="227"/>
      <c r="K551" s="227"/>
      <c r="L551" s="227"/>
      <c r="N551" s="227"/>
      <c r="O551" s="227"/>
    </row>
    <row r="552" spans="3:15" ht="15.75" customHeight="1" x14ac:dyDescent="0.3">
      <c r="C552" s="227"/>
      <c r="I552" s="227"/>
      <c r="J552" s="227"/>
      <c r="K552" s="227"/>
      <c r="L552" s="227"/>
      <c r="N552" s="227"/>
      <c r="O552" s="227"/>
    </row>
    <row r="553" spans="3:15" ht="15.75" customHeight="1" x14ac:dyDescent="0.3">
      <c r="C553" s="227"/>
      <c r="I553" s="227"/>
      <c r="J553" s="227"/>
      <c r="K553" s="227"/>
      <c r="L553" s="227"/>
      <c r="N553" s="227"/>
      <c r="O553" s="227"/>
    </row>
    <row r="554" spans="3:15" ht="15.75" customHeight="1" x14ac:dyDescent="0.3">
      <c r="C554" s="227"/>
      <c r="I554" s="227"/>
      <c r="J554" s="227"/>
      <c r="K554" s="227"/>
      <c r="L554" s="227"/>
      <c r="N554" s="227"/>
      <c r="O554" s="227"/>
    </row>
    <row r="555" spans="3:15" ht="15.75" customHeight="1" x14ac:dyDescent="0.3">
      <c r="C555" s="227"/>
      <c r="I555" s="227"/>
      <c r="J555" s="227"/>
      <c r="K555" s="227"/>
      <c r="L555" s="227"/>
      <c r="N555" s="227"/>
      <c r="O555" s="227"/>
    </row>
    <row r="556" spans="3:15" ht="15.75" customHeight="1" x14ac:dyDescent="0.3">
      <c r="C556" s="227"/>
      <c r="I556" s="227"/>
      <c r="J556" s="227"/>
      <c r="K556" s="227"/>
      <c r="L556" s="227"/>
      <c r="N556" s="227"/>
      <c r="O556" s="227"/>
    </row>
    <row r="557" spans="3:15" ht="15.75" customHeight="1" x14ac:dyDescent="0.3">
      <c r="C557" s="227"/>
      <c r="I557" s="227"/>
      <c r="J557" s="227"/>
      <c r="K557" s="227"/>
      <c r="L557" s="227"/>
      <c r="N557" s="227"/>
      <c r="O557" s="227"/>
    </row>
    <row r="558" spans="3:15" ht="15.75" customHeight="1" x14ac:dyDescent="0.3">
      <c r="C558" s="227"/>
      <c r="I558" s="227"/>
      <c r="J558" s="227"/>
      <c r="K558" s="227"/>
      <c r="L558" s="227"/>
      <c r="N558" s="227"/>
      <c r="O558" s="227"/>
    </row>
    <row r="559" spans="3:15" ht="15.75" customHeight="1" x14ac:dyDescent="0.3">
      <c r="C559" s="227"/>
      <c r="I559" s="227"/>
      <c r="J559" s="227"/>
      <c r="K559" s="227"/>
      <c r="L559" s="227"/>
      <c r="N559" s="227"/>
      <c r="O559" s="227"/>
    </row>
    <row r="560" spans="3:15" ht="15.75" customHeight="1" x14ac:dyDescent="0.3">
      <c r="C560" s="227"/>
      <c r="I560" s="227"/>
      <c r="J560" s="227"/>
      <c r="K560" s="227"/>
      <c r="L560" s="227"/>
      <c r="N560" s="227"/>
      <c r="O560" s="227"/>
    </row>
    <row r="561" spans="3:15" ht="15.75" customHeight="1" x14ac:dyDescent="0.3">
      <c r="C561" s="227"/>
      <c r="I561" s="227"/>
      <c r="J561" s="227"/>
      <c r="K561" s="227"/>
      <c r="L561" s="227"/>
      <c r="N561" s="227"/>
      <c r="O561" s="227"/>
    </row>
    <row r="562" spans="3:15" ht="15.75" customHeight="1" x14ac:dyDescent="0.3">
      <c r="C562" s="227"/>
      <c r="I562" s="227"/>
      <c r="J562" s="227"/>
      <c r="K562" s="227"/>
      <c r="L562" s="227"/>
      <c r="N562" s="227"/>
      <c r="O562" s="227"/>
    </row>
    <row r="563" spans="3:15" ht="15.75" customHeight="1" x14ac:dyDescent="0.3">
      <c r="C563" s="227"/>
      <c r="I563" s="227"/>
      <c r="J563" s="227"/>
      <c r="K563" s="227"/>
      <c r="L563" s="227"/>
      <c r="N563" s="227"/>
      <c r="O563" s="227"/>
    </row>
    <row r="564" spans="3:15" ht="15.75" customHeight="1" x14ac:dyDescent="0.3">
      <c r="C564" s="227"/>
      <c r="I564" s="227"/>
      <c r="J564" s="227"/>
      <c r="K564" s="227"/>
      <c r="L564" s="227"/>
      <c r="N564" s="227"/>
      <c r="O564" s="227"/>
    </row>
    <row r="565" spans="3:15" ht="15.75" customHeight="1" x14ac:dyDescent="0.3">
      <c r="C565" s="227"/>
      <c r="I565" s="227"/>
      <c r="J565" s="227"/>
      <c r="K565" s="227"/>
      <c r="L565" s="227"/>
      <c r="N565" s="227"/>
      <c r="O565" s="227"/>
    </row>
    <row r="566" spans="3:15" ht="15.75" customHeight="1" x14ac:dyDescent="0.3">
      <c r="C566" s="227"/>
      <c r="I566" s="227"/>
      <c r="J566" s="227"/>
      <c r="K566" s="227"/>
      <c r="L566" s="227"/>
      <c r="N566" s="227"/>
      <c r="O566" s="227"/>
    </row>
    <row r="567" spans="3:15" ht="15.75" customHeight="1" x14ac:dyDescent="0.3">
      <c r="C567" s="227"/>
      <c r="I567" s="227"/>
      <c r="J567" s="227"/>
      <c r="K567" s="227"/>
      <c r="L567" s="227"/>
      <c r="N567" s="227"/>
      <c r="O567" s="227"/>
    </row>
    <row r="568" spans="3:15" ht="15.75" customHeight="1" x14ac:dyDescent="0.3">
      <c r="C568" s="227"/>
      <c r="I568" s="227"/>
      <c r="J568" s="227"/>
      <c r="K568" s="227"/>
      <c r="L568" s="227"/>
      <c r="N568" s="227"/>
      <c r="O568" s="227"/>
    </row>
    <row r="569" spans="3:15" ht="15.75" customHeight="1" x14ac:dyDescent="0.3">
      <c r="C569" s="227"/>
      <c r="I569" s="227"/>
      <c r="J569" s="227"/>
      <c r="K569" s="227"/>
      <c r="L569" s="227"/>
      <c r="N569" s="227"/>
      <c r="O569" s="227"/>
    </row>
    <row r="570" spans="3:15" ht="15.75" customHeight="1" x14ac:dyDescent="0.3">
      <c r="C570" s="227"/>
      <c r="I570" s="227"/>
      <c r="J570" s="227"/>
      <c r="K570" s="227"/>
      <c r="L570" s="227"/>
      <c r="N570" s="227"/>
      <c r="O570" s="227"/>
    </row>
    <row r="571" spans="3:15" ht="15.75" customHeight="1" x14ac:dyDescent="0.3">
      <c r="C571" s="227"/>
      <c r="I571" s="227"/>
      <c r="J571" s="227"/>
      <c r="K571" s="227"/>
      <c r="L571" s="227"/>
      <c r="N571" s="227"/>
      <c r="O571" s="227"/>
    </row>
    <row r="572" spans="3:15" ht="15.75" customHeight="1" x14ac:dyDescent="0.3">
      <c r="C572" s="227"/>
      <c r="I572" s="227"/>
      <c r="J572" s="227"/>
      <c r="K572" s="227"/>
      <c r="L572" s="227"/>
      <c r="N572" s="227"/>
      <c r="O572" s="227"/>
    </row>
    <row r="573" spans="3:15" ht="15.75" customHeight="1" x14ac:dyDescent="0.3">
      <c r="C573" s="227"/>
      <c r="I573" s="227"/>
      <c r="J573" s="227"/>
      <c r="K573" s="227"/>
      <c r="L573" s="227"/>
      <c r="N573" s="227"/>
      <c r="O573" s="227"/>
    </row>
    <row r="574" spans="3:15" ht="15.75" customHeight="1" x14ac:dyDescent="0.3">
      <c r="C574" s="227"/>
      <c r="I574" s="227"/>
      <c r="J574" s="227"/>
      <c r="K574" s="227"/>
      <c r="L574" s="227"/>
      <c r="N574" s="227"/>
      <c r="O574" s="227"/>
    </row>
    <row r="575" spans="3:15" ht="15.75" customHeight="1" x14ac:dyDescent="0.3">
      <c r="C575" s="227"/>
      <c r="I575" s="227"/>
      <c r="J575" s="227"/>
      <c r="K575" s="227"/>
      <c r="L575" s="227"/>
      <c r="N575" s="227"/>
      <c r="O575" s="227"/>
    </row>
    <row r="576" spans="3:15" ht="15.75" customHeight="1" x14ac:dyDescent="0.3">
      <c r="C576" s="227"/>
      <c r="I576" s="227"/>
      <c r="J576" s="227"/>
      <c r="K576" s="227"/>
      <c r="L576" s="227"/>
      <c r="N576" s="227"/>
      <c r="O576" s="227"/>
    </row>
    <row r="577" spans="3:15" ht="15.75" customHeight="1" x14ac:dyDescent="0.3">
      <c r="C577" s="227"/>
      <c r="I577" s="227"/>
      <c r="J577" s="227"/>
      <c r="K577" s="227"/>
      <c r="L577" s="227"/>
      <c r="N577" s="227"/>
      <c r="O577" s="227"/>
    </row>
    <row r="578" spans="3:15" ht="15.75" customHeight="1" x14ac:dyDescent="0.3">
      <c r="C578" s="227"/>
      <c r="I578" s="227"/>
      <c r="J578" s="227"/>
      <c r="K578" s="227"/>
      <c r="L578" s="227"/>
      <c r="N578" s="227"/>
      <c r="O578" s="227"/>
    </row>
    <row r="579" spans="3:15" ht="15.75" customHeight="1" x14ac:dyDescent="0.3">
      <c r="C579" s="227"/>
      <c r="I579" s="227"/>
      <c r="J579" s="227"/>
      <c r="K579" s="227"/>
      <c r="L579" s="227"/>
      <c r="N579" s="227"/>
      <c r="O579" s="227"/>
    </row>
    <row r="580" spans="3:15" ht="15.75" customHeight="1" x14ac:dyDescent="0.3">
      <c r="C580" s="227"/>
      <c r="I580" s="227"/>
      <c r="J580" s="227"/>
      <c r="K580" s="227"/>
      <c r="L580" s="227"/>
      <c r="N580" s="227"/>
      <c r="O580" s="227"/>
    </row>
    <row r="581" spans="3:15" ht="15.75" customHeight="1" x14ac:dyDescent="0.3">
      <c r="C581" s="227"/>
      <c r="I581" s="227"/>
      <c r="J581" s="227"/>
      <c r="K581" s="227"/>
      <c r="L581" s="227"/>
      <c r="N581" s="227"/>
      <c r="O581" s="227"/>
    </row>
    <row r="582" spans="3:15" ht="15.75" customHeight="1" x14ac:dyDescent="0.3">
      <c r="C582" s="227"/>
      <c r="I582" s="227"/>
      <c r="J582" s="227"/>
      <c r="K582" s="227"/>
      <c r="L582" s="227"/>
      <c r="N582" s="227"/>
      <c r="O582" s="227"/>
    </row>
    <row r="583" spans="3:15" ht="15.75" customHeight="1" x14ac:dyDescent="0.3">
      <c r="C583" s="227"/>
      <c r="I583" s="227"/>
      <c r="J583" s="227"/>
      <c r="K583" s="227"/>
      <c r="L583" s="227"/>
      <c r="N583" s="227"/>
      <c r="O583" s="227"/>
    </row>
    <row r="584" spans="3:15" ht="15.75" customHeight="1" x14ac:dyDescent="0.3">
      <c r="C584" s="227"/>
      <c r="I584" s="227"/>
      <c r="J584" s="227"/>
      <c r="K584" s="227"/>
      <c r="L584" s="227"/>
      <c r="N584" s="227"/>
      <c r="O584" s="227"/>
    </row>
    <row r="585" spans="3:15" ht="15.75" customHeight="1" x14ac:dyDescent="0.3">
      <c r="C585" s="227"/>
      <c r="I585" s="227"/>
      <c r="J585" s="227"/>
      <c r="K585" s="227"/>
      <c r="L585" s="227"/>
      <c r="N585" s="227"/>
      <c r="O585" s="227"/>
    </row>
    <row r="586" spans="3:15" ht="15.75" customHeight="1" x14ac:dyDescent="0.3">
      <c r="C586" s="227"/>
      <c r="I586" s="227"/>
      <c r="J586" s="227"/>
      <c r="K586" s="227"/>
      <c r="L586" s="227"/>
      <c r="N586" s="227"/>
      <c r="O586" s="227"/>
    </row>
    <row r="587" spans="3:15" ht="15.75" customHeight="1" x14ac:dyDescent="0.3">
      <c r="C587" s="227"/>
      <c r="I587" s="227"/>
      <c r="J587" s="227"/>
      <c r="K587" s="227"/>
      <c r="L587" s="227"/>
      <c r="N587" s="227"/>
      <c r="O587" s="227"/>
    </row>
    <row r="588" spans="3:15" ht="15.75" customHeight="1" x14ac:dyDescent="0.3">
      <c r="C588" s="227"/>
      <c r="I588" s="227"/>
      <c r="J588" s="227"/>
      <c r="K588" s="227"/>
      <c r="L588" s="227"/>
      <c r="N588" s="227"/>
      <c r="O588" s="227"/>
    </row>
    <row r="589" spans="3:15" ht="15.75" customHeight="1" x14ac:dyDescent="0.3">
      <c r="C589" s="227"/>
      <c r="I589" s="227"/>
      <c r="J589" s="227"/>
      <c r="K589" s="227"/>
      <c r="L589" s="227"/>
      <c r="N589" s="227"/>
      <c r="O589" s="227"/>
    </row>
    <row r="590" spans="3:15" ht="15.75" customHeight="1" x14ac:dyDescent="0.3">
      <c r="C590" s="227"/>
      <c r="I590" s="227"/>
      <c r="J590" s="227"/>
      <c r="K590" s="227"/>
      <c r="L590" s="227"/>
      <c r="N590" s="227"/>
      <c r="O590" s="227"/>
    </row>
    <row r="591" spans="3:15" ht="15.75" customHeight="1" x14ac:dyDescent="0.3">
      <c r="C591" s="227"/>
      <c r="I591" s="227"/>
      <c r="J591" s="227"/>
      <c r="K591" s="227"/>
      <c r="L591" s="227"/>
      <c r="N591" s="227"/>
      <c r="O591" s="227"/>
    </row>
    <row r="592" spans="3:15" ht="15.75" customHeight="1" x14ac:dyDescent="0.3">
      <c r="C592" s="227"/>
      <c r="I592" s="227"/>
      <c r="J592" s="227"/>
      <c r="K592" s="227"/>
      <c r="L592" s="227"/>
      <c r="N592" s="227"/>
      <c r="O592" s="227"/>
    </row>
    <row r="593" spans="3:15" ht="15.75" customHeight="1" x14ac:dyDescent="0.3">
      <c r="C593" s="227"/>
      <c r="I593" s="227"/>
      <c r="J593" s="227"/>
      <c r="K593" s="227"/>
      <c r="L593" s="227"/>
      <c r="N593" s="227"/>
      <c r="O593" s="227"/>
    </row>
    <row r="594" spans="3:15" ht="15.75" customHeight="1" x14ac:dyDescent="0.3">
      <c r="C594" s="227"/>
      <c r="I594" s="227"/>
      <c r="J594" s="227"/>
      <c r="K594" s="227"/>
      <c r="L594" s="227"/>
      <c r="N594" s="227"/>
      <c r="O594" s="227"/>
    </row>
    <row r="595" spans="3:15" ht="15.75" customHeight="1" x14ac:dyDescent="0.3">
      <c r="C595" s="227"/>
      <c r="I595" s="227"/>
      <c r="J595" s="227"/>
      <c r="K595" s="227"/>
      <c r="L595" s="227"/>
      <c r="N595" s="227"/>
      <c r="O595" s="227"/>
    </row>
    <row r="596" spans="3:15" ht="15.75" customHeight="1" x14ac:dyDescent="0.3">
      <c r="C596" s="227"/>
      <c r="I596" s="227"/>
      <c r="J596" s="227"/>
      <c r="K596" s="227"/>
      <c r="L596" s="227"/>
      <c r="N596" s="227"/>
      <c r="O596" s="227"/>
    </row>
    <row r="597" spans="3:15" ht="15.75" customHeight="1" x14ac:dyDescent="0.3">
      <c r="C597" s="227"/>
      <c r="I597" s="227"/>
      <c r="J597" s="227"/>
      <c r="K597" s="227"/>
      <c r="L597" s="227"/>
      <c r="N597" s="227"/>
      <c r="O597" s="227"/>
    </row>
    <row r="598" spans="3:15" ht="15.75" customHeight="1" x14ac:dyDescent="0.3">
      <c r="C598" s="227"/>
      <c r="I598" s="227"/>
      <c r="J598" s="227"/>
      <c r="K598" s="227"/>
      <c r="L598" s="227"/>
      <c r="N598" s="227"/>
      <c r="O598" s="227"/>
    </row>
    <row r="599" spans="3:15" ht="15.75" customHeight="1" x14ac:dyDescent="0.3">
      <c r="C599" s="227"/>
      <c r="I599" s="227"/>
      <c r="J599" s="227"/>
      <c r="K599" s="227"/>
      <c r="L599" s="227"/>
      <c r="N599" s="227"/>
      <c r="O599" s="227"/>
    </row>
    <row r="600" spans="3:15" ht="15.75" customHeight="1" x14ac:dyDescent="0.3">
      <c r="C600" s="227"/>
      <c r="I600" s="227"/>
      <c r="J600" s="227"/>
      <c r="K600" s="227"/>
      <c r="L600" s="227"/>
      <c r="N600" s="227"/>
      <c r="O600" s="227"/>
    </row>
    <row r="601" spans="3:15" ht="15.75" customHeight="1" x14ac:dyDescent="0.3">
      <c r="C601" s="227"/>
      <c r="I601" s="227"/>
      <c r="J601" s="227"/>
      <c r="K601" s="227"/>
      <c r="L601" s="227"/>
      <c r="N601" s="227"/>
      <c r="O601" s="227"/>
    </row>
    <row r="602" spans="3:15" ht="15.75" customHeight="1" x14ac:dyDescent="0.3">
      <c r="C602" s="227"/>
      <c r="I602" s="227"/>
      <c r="J602" s="227"/>
      <c r="K602" s="227"/>
      <c r="L602" s="227"/>
      <c r="N602" s="227"/>
      <c r="O602" s="227"/>
    </row>
    <row r="603" spans="3:15" ht="15.75" customHeight="1" x14ac:dyDescent="0.3">
      <c r="C603" s="227"/>
      <c r="I603" s="227"/>
      <c r="J603" s="227"/>
      <c r="K603" s="227"/>
      <c r="L603" s="227"/>
      <c r="N603" s="227"/>
      <c r="O603" s="227"/>
    </row>
    <row r="604" spans="3:15" ht="15.75" customHeight="1" x14ac:dyDescent="0.3">
      <c r="C604" s="227"/>
      <c r="I604" s="227"/>
      <c r="J604" s="227"/>
      <c r="K604" s="227"/>
      <c r="L604" s="227"/>
      <c r="N604" s="227"/>
      <c r="O604" s="227"/>
    </row>
    <row r="605" spans="3:15" ht="15.75" customHeight="1" x14ac:dyDescent="0.3">
      <c r="C605" s="227"/>
      <c r="I605" s="227"/>
      <c r="J605" s="227"/>
      <c r="K605" s="227"/>
      <c r="L605" s="227"/>
      <c r="N605" s="227"/>
      <c r="O605" s="227"/>
    </row>
    <row r="606" spans="3:15" ht="15.75" customHeight="1" x14ac:dyDescent="0.3">
      <c r="C606" s="227"/>
      <c r="I606" s="227"/>
      <c r="J606" s="227"/>
      <c r="K606" s="227"/>
      <c r="L606" s="227"/>
      <c r="N606" s="227"/>
      <c r="O606" s="227"/>
    </row>
    <row r="607" spans="3:15" ht="15.75" customHeight="1" x14ac:dyDescent="0.3">
      <c r="C607" s="227"/>
      <c r="I607" s="227"/>
      <c r="J607" s="227"/>
      <c r="K607" s="227"/>
      <c r="L607" s="227"/>
      <c r="N607" s="227"/>
      <c r="O607" s="227"/>
    </row>
    <row r="608" spans="3:15" ht="15.75" customHeight="1" x14ac:dyDescent="0.3">
      <c r="C608" s="227"/>
      <c r="I608" s="227"/>
      <c r="J608" s="227"/>
      <c r="K608" s="227"/>
      <c r="L608" s="227"/>
      <c r="N608" s="227"/>
      <c r="O608" s="227"/>
    </row>
    <row r="609" spans="3:15" ht="15.75" customHeight="1" x14ac:dyDescent="0.3">
      <c r="C609" s="227"/>
      <c r="I609" s="227"/>
      <c r="J609" s="227"/>
      <c r="K609" s="227"/>
      <c r="L609" s="227"/>
      <c r="N609" s="227"/>
      <c r="O609" s="227"/>
    </row>
    <row r="610" spans="3:15" ht="15.75" customHeight="1" x14ac:dyDescent="0.3">
      <c r="C610" s="227"/>
      <c r="I610" s="227"/>
      <c r="J610" s="227"/>
      <c r="K610" s="227"/>
      <c r="L610" s="227"/>
      <c r="N610" s="227"/>
      <c r="O610" s="227"/>
    </row>
    <row r="611" spans="3:15" ht="15.75" customHeight="1" x14ac:dyDescent="0.3">
      <c r="C611" s="227"/>
      <c r="I611" s="227"/>
      <c r="J611" s="227"/>
      <c r="K611" s="227"/>
      <c r="L611" s="227"/>
      <c r="N611" s="227"/>
      <c r="O611" s="227"/>
    </row>
    <row r="612" spans="3:15" ht="15.75" customHeight="1" x14ac:dyDescent="0.3">
      <c r="C612" s="227"/>
      <c r="I612" s="227"/>
      <c r="J612" s="227"/>
      <c r="K612" s="227"/>
      <c r="L612" s="227"/>
      <c r="N612" s="227"/>
      <c r="O612" s="227"/>
    </row>
    <row r="613" spans="3:15" ht="15.75" customHeight="1" x14ac:dyDescent="0.3">
      <c r="C613" s="227"/>
      <c r="I613" s="227"/>
      <c r="J613" s="227"/>
      <c r="K613" s="227"/>
      <c r="L613" s="227"/>
      <c r="N613" s="227"/>
      <c r="O613" s="227"/>
    </row>
    <row r="614" spans="3:15" ht="15.75" customHeight="1" x14ac:dyDescent="0.3">
      <c r="C614" s="227"/>
      <c r="I614" s="227"/>
      <c r="J614" s="227"/>
      <c r="K614" s="227"/>
      <c r="L614" s="227"/>
      <c r="N614" s="227"/>
      <c r="O614" s="227"/>
    </row>
    <row r="615" spans="3:15" ht="15.75" customHeight="1" x14ac:dyDescent="0.3">
      <c r="C615" s="227"/>
      <c r="I615" s="227"/>
      <c r="J615" s="227"/>
      <c r="K615" s="227"/>
      <c r="L615" s="227"/>
      <c r="N615" s="227"/>
      <c r="O615" s="227"/>
    </row>
    <row r="616" spans="3:15" ht="15.75" customHeight="1" x14ac:dyDescent="0.3">
      <c r="C616" s="227"/>
      <c r="I616" s="227"/>
      <c r="J616" s="227"/>
      <c r="K616" s="227"/>
      <c r="L616" s="227"/>
      <c r="N616" s="227"/>
      <c r="O616" s="227"/>
    </row>
    <row r="617" spans="3:15" ht="15.75" customHeight="1" x14ac:dyDescent="0.3">
      <c r="C617" s="227"/>
      <c r="I617" s="227"/>
      <c r="J617" s="227"/>
      <c r="K617" s="227"/>
      <c r="L617" s="227"/>
      <c r="N617" s="227"/>
      <c r="O617" s="227"/>
    </row>
    <row r="618" spans="3:15" ht="15.75" customHeight="1" x14ac:dyDescent="0.3">
      <c r="C618" s="227"/>
      <c r="I618" s="227"/>
      <c r="J618" s="227"/>
      <c r="K618" s="227"/>
      <c r="L618" s="227"/>
      <c r="N618" s="227"/>
      <c r="O618" s="227"/>
    </row>
    <row r="619" spans="3:15" ht="15.75" customHeight="1" x14ac:dyDescent="0.3">
      <c r="C619" s="227"/>
      <c r="I619" s="227"/>
      <c r="J619" s="227"/>
      <c r="K619" s="227"/>
      <c r="L619" s="227"/>
      <c r="N619" s="227"/>
      <c r="O619" s="227"/>
    </row>
    <row r="620" spans="3:15" ht="15.75" customHeight="1" x14ac:dyDescent="0.3">
      <c r="C620" s="227"/>
      <c r="I620" s="227"/>
      <c r="J620" s="227"/>
      <c r="K620" s="227"/>
      <c r="L620" s="227"/>
      <c r="N620" s="227"/>
      <c r="O620" s="227"/>
    </row>
    <row r="621" spans="3:15" ht="15.75" customHeight="1" x14ac:dyDescent="0.3">
      <c r="C621" s="227"/>
      <c r="I621" s="227"/>
      <c r="J621" s="227"/>
      <c r="K621" s="227"/>
      <c r="L621" s="227"/>
      <c r="N621" s="227"/>
      <c r="O621" s="227"/>
    </row>
    <row r="622" spans="3:15" ht="15.75" customHeight="1" x14ac:dyDescent="0.3">
      <c r="C622" s="227"/>
      <c r="I622" s="227"/>
      <c r="J622" s="227"/>
      <c r="K622" s="227"/>
      <c r="L622" s="227"/>
      <c r="N622" s="227"/>
      <c r="O622" s="227"/>
    </row>
    <row r="623" spans="3:15" ht="15.75" customHeight="1" x14ac:dyDescent="0.3">
      <c r="C623" s="227"/>
      <c r="I623" s="227"/>
      <c r="J623" s="227"/>
      <c r="K623" s="227"/>
      <c r="L623" s="227"/>
      <c r="N623" s="227"/>
      <c r="O623" s="227"/>
    </row>
    <row r="624" spans="3:15" ht="15.75" customHeight="1" x14ac:dyDescent="0.3">
      <c r="C624" s="227"/>
      <c r="I624" s="227"/>
      <c r="J624" s="227"/>
      <c r="K624" s="227"/>
      <c r="L624" s="227"/>
      <c r="N624" s="227"/>
      <c r="O624" s="227"/>
    </row>
    <row r="625" spans="3:15" ht="15.75" customHeight="1" x14ac:dyDescent="0.3">
      <c r="C625" s="227"/>
      <c r="I625" s="227"/>
      <c r="J625" s="227"/>
      <c r="K625" s="227"/>
      <c r="L625" s="227"/>
      <c r="N625" s="227"/>
      <c r="O625" s="227"/>
    </row>
    <row r="626" spans="3:15" ht="15.75" customHeight="1" x14ac:dyDescent="0.3">
      <c r="C626" s="227"/>
      <c r="I626" s="227"/>
      <c r="J626" s="227"/>
      <c r="K626" s="227"/>
      <c r="L626" s="227"/>
      <c r="N626" s="227"/>
      <c r="O626" s="227"/>
    </row>
    <row r="627" spans="3:15" ht="15.75" customHeight="1" x14ac:dyDescent="0.3">
      <c r="C627" s="227"/>
      <c r="I627" s="227"/>
      <c r="J627" s="227"/>
      <c r="K627" s="227"/>
      <c r="L627" s="227"/>
      <c r="N627" s="227"/>
      <c r="O627" s="227"/>
    </row>
    <row r="628" spans="3:15" ht="15.75" customHeight="1" x14ac:dyDescent="0.3">
      <c r="C628" s="227"/>
      <c r="I628" s="227"/>
      <c r="J628" s="227"/>
      <c r="K628" s="227"/>
      <c r="L628" s="227"/>
      <c r="N628" s="227"/>
      <c r="O628" s="227"/>
    </row>
    <row r="629" spans="3:15" ht="15.75" customHeight="1" x14ac:dyDescent="0.3">
      <c r="C629" s="227"/>
      <c r="I629" s="227"/>
      <c r="J629" s="227"/>
      <c r="K629" s="227"/>
      <c r="L629" s="227"/>
      <c r="N629" s="227"/>
      <c r="O629" s="227"/>
    </row>
    <row r="630" spans="3:15" ht="15.75" customHeight="1" x14ac:dyDescent="0.3">
      <c r="C630" s="227"/>
      <c r="I630" s="227"/>
      <c r="J630" s="227"/>
      <c r="K630" s="227"/>
      <c r="L630" s="227"/>
      <c r="N630" s="227"/>
      <c r="O630" s="227"/>
    </row>
    <row r="631" spans="3:15" ht="15.75" customHeight="1" x14ac:dyDescent="0.3">
      <c r="C631" s="227"/>
      <c r="I631" s="227"/>
      <c r="J631" s="227"/>
      <c r="K631" s="227"/>
      <c r="L631" s="227"/>
      <c r="N631" s="227"/>
      <c r="O631" s="227"/>
    </row>
    <row r="632" spans="3:15" ht="15.75" customHeight="1" x14ac:dyDescent="0.3">
      <c r="C632" s="227"/>
      <c r="I632" s="227"/>
      <c r="J632" s="227"/>
      <c r="K632" s="227"/>
      <c r="L632" s="227"/>
      <c r="N632" s="227"/>
      <c r="O632" s="227"/>
    </row>
    <row r="633" spans="3:15" ht="15.75" customHeight="1" x14ac:dyDescent="0.3">
      <c r="C633" s="227"/>
      <c r="I633" s="227"/>
      <c r="J633" s="227"/>
      <c r="K633" s="227"/>
      <c r="L633" s="227"/>
      <c r="N633" s="227"/>
      <c r="O633" s="227"/>
    </row>
    <row r="634" spans="3:15" ht="15.75" customHeight="1" x14ac:dyDescent="0.3">
      <c r="C634" s="227"/>
      <c r="I634" s="227"/>
      <c r="J634" s="227"/>
      <c r="K634" s="227"/>
      <c r="L634" s="227"/>
      <c r="N634" s="227"/>
      <c r="O634" s="227"/>
    </row>
    <row r="635" spans="3:15" ht="15.75" customHeight="1" x14ac:dyDescent="0.3">
      <c r="C635" s="227"/>
      <c r="I635" s="227"/>
      <c r="J635" s="227"/>
      <c r="K635" s="227"/>
      <c r="L635" s="227"/>
      <c r="N635" s="227"/>
      <c r="O635" s="227"/>
    </row>
    <row r="636" spans="3:15" ht="15.75" customHeight="1" x14ac:dyDescent="0.3">
      <c r="C636" s="227"/>
      <c r="I636" s="227"/>
      <c r="J636" s="227"/>
      <c r="K636" s="227"/>
      <c r="L636" s="227"/>
      <c r="N636" s="227"/>
      <c r="O636" s="227"/>
    </row>
    <row r="637" spans="3:15" ht="15.75" customHeight="1" x14ac:dyDescent="0.3">
      <c r="C637" s="227"/>
      <c r="I637" s="227"/>
      <c r="J637" s="227"/>
      <c r="K637" s="227"/>
      <c r="L637" s="227"/>
      <c r="N637" s="227"/>
      <c r="O637" s="227"/>
    </row>
    <row r="638" spans="3:15" ht="15.75" customHeight="1" x14ac:dyDescent="0.3">
      <c r="C638" s="227"/>
      <c r="I638" s="227"/>
      <c r="J638" s="227"/>
      <c r="K638" s="227"/>
      <c r="L638" s="227"/>
      <c r="N638" s="227"/>
      <c r="O638" s="227"/>
    </row>
    <row r="639" spans="3:15" ht="15.75" customHeight="1" x14ac:dyDescent="0.3">
      <c r="C639" s="227"/>
      <c r="I639" s="227"/>
      <c r="J639" s="227"/>
      <c r="K639" s="227"/>
      <c r="L639" s="227"/>
      <c r="N639" s="227"/>
      <c r="O639" s="227"/>
    </row>
    <row r="640" spans="3:15" ht="15.75" customHeight="1" x14ac:dyDescent="0.3">
      <c r="C640" s="227"/>
      <c r="I640" s="227"/>
      <c r="J640" s="227"/>
      <c r="K640" s="227"/>
      <c r="L640" s="227"/>
      <c r="N640" s="227"/>
      <c r="O640" s="227"/>
    </row>
    <row r="641" spans="3:15" ht="15.75" customHeight="1" x14ac:dyDescent="0.3">
      <c r="C641" s="227"/>
      <c r="I641" s="227"/>
      <c r="J641" s="227"/>
      <c r="K641" s="227"/>
      <c r="L641" s="227"/>
      <c r="N641" s="227"/>
      <c r="O641" s="227"/>
    </row>
    <row r="642" spans="3:15" ht="15.75" customHeight="1" x14ac:dyDescent="0.3">
      <c r="C642" s="227"/>
      <c r="I642" s="227"/>
      <c r="J642" s="227"/>
      <c r="K642" s="227"/>
      <c r="L642" s="227"/>
      <c r="N642" s="227"/>
      <c r="O642" s="227"/>
    </row>
    <row r="643" spans="3:15" ht="15.75" customHeight="1" x14ac:dyDescent="0.3">
      <c r="C643" s="227"/>
      <c r="I643" s="227"/>
      <c r="J643" s="227"/>
      <c r="K643" s="227"/>
      <c r="L643" s="227"/>
      <c r="N643" s="227"/>
      <c r="O643" s="227"/>
    </row>
    <row r="644" spans="3:15" ht="15.75" customHeight="1" x14ac:dyDescent="0.3">
      <c r="C644" s="227"/>
      <c r="I644" s="227"/>
      <c r="J644" s="227"/>
      <c r="K644" s="227"/>
      <c r="L644" s="227"/>
      <c r="N644" s="227"/>
      <c r="O644" s="227"/>
    </row>
    <row r="645" spans="3:15" ht="15.75" customHeight="1" x14ac:dyDescent="0.3">
      <c r="C645" s="227"/>
      <c r="I645" s="227"/>
      <c r="J645" s="227"/>
      <c r="K645" s="227"/>
      <c r="L645" s="227"/>
      <c r="N645" s="227"/>
      <c r="O645" s="227"/>
    </row>
    <row r="646" spans="3:15" ht="15.75" customHeight="1" x14ac:dyDescent="0.3">
      <c r="C646" s="227"/>
      <c r="I646" s="227"/>
      <c r="J646" s="227"/>
      <c r="K646" s="227"/>
      <c r="L646" s="227"/>
      <c r="N646" s="227"/>
      <c r="O646" s="227"/>
    </row>
    <row r="647" spans="3:15" ht="15.75" customHeight="1" x14ac:dyDescent="0.3">
      <c r="C647" s="227"/>
      <c r="I647" s="227"/>
      <c r="J647" s="227"/>
      <c r="K647" s="227"/>
      <c r="L647" s="227"/>
      <c r="N647" s="227"/>
      <c r="O647" s="227"/>
    </row>
    <row r="648" spans="3:15" ht="15.75" customHeight="1" x14ac:dyDescent="0.3">
      <c r="C648" s="227"/>
      <c r="I648" s="227"/>
      <c r="J648" s="227"/>
      <c r="K648" s="227"/>
      <c r="L648" s="227"/>
      <c r="N648" s="227"/>
      <c r="O648" s="227"/>
    </row>
    <row r="649" spans="3:15" ht="15.75" customHeight="1" x14ac:dyDescent="0.3">
      <c r="C649" s="227"/>
      <c r="I649" s="227"/>
      <c r="J649" s="227"/>
      <c r="K649" s="227"/>
      <c r="L649" s="227"/>
      <c r="N649" s="227"/>
      <c r="O649" s="227"/>
    </row>
    <row r="650" spans="3:15" ht="15.75" customHeight="1" x14ac:dyDescent="0.3">
      <c r="C650" s="227"/>
      <c r="I650" s="227"/>
      <c r="J650" s="227"/>
      <c r="K650" s="227"/>
      <c r="L650" s="227"/>
      <c r="N650" s="227"/>
      <c r="O650" s="227"/>
    </row>
    <row r="651" spans="3:15" ht="15.75" customHeight="1" x14ac:dyDescent="0.3">
      <c r="C651" s="227"/>
      <c r="I651" s="227"/>
      <c r="J651" s="227"/>
      <c r="K651" s="227"/>
      <c r="L651" s="227"/>
      <c r="N651" s="227"/>
      <c r="O651" s="227"/>
    </row>
    <row r="652" spans="3:15" ht="15.75" customHeight="1" x14ac:dyDescent="0.3">
      <c r="C652" s="227"/>
      <c r="I652" s="227"/>
      <c r="J652" s="227"/>
      <c r="K652" s="227"/>
      <c r="L652" s="227"/>
      <c r="N652" s="227"/>
      <c r="O652" s="227"/>
    </row>
    <row r="653" spans="3:15" ht="15.75" customHeight="1" x14ac:dyDescent="0.3">
      <c r="C653" s="227"/>
      <c r="I653" s="227"/>
      <c r="J653" s="227"/>
      <c r="K653" s="227"/>
      <c r="L653" s="227"/>
      <c r="N653" s="227"/>
      <c r="O653" s="227"/>
    </row>
    <row r="654" spans="3:15" ht="15.75" customHeight="1" x14ac:dyDescent="0.3">
      <c r="C654" s="227"/>
      <c r="I654" s="227"/>
      <c r="J654" s="227"/>
      <c r="K654" s="227"/>
      <c r="L654" s="227"/>
      <c r="N654" s="227"/>
      <c r="O654" s="227"/>
    </row>
    <row r="655" spans="3:15" ht="15.75" customHeight="1" x14ac:dyDescent="0.3">
      <c r="C655" s="227"/>
      <c r="I655" s="227"/>
      <c r="J655" s="227"/>
      <c r="K655" s="227"/>
      <c r="L655" s="227"/>
      <c r="N655" s="227"/>
      <c r="O655" s="227"/>
    </row>
    <row r="656" spans="3:15" ht="15.75" customHeight="1" x14ac:dyDescent="0.3">
      <c r="C656" s="227"/>
      <c r="I656" s="227"/>
      <c r="J656" s="227"/>
      <c r="K656" s="227"/>
      <c r="L656" s="227"/>
      <c r="N656" s="227"/>
      <c r="O656" s="227"/>
    </row>
    <row r="657" spans="3:15" ht="15.75" customHeight="1" x14ac:dyDescent="0.3">
      <c r="C657" s="227"/>
      <c r="I657" s="227"/>
      <c r="J657" s="227"/>
      <c r="K657" s="227"/>
      <c r="L657" s="227"/>
      <c r="N657" s="227"/>
      <c r="O657" s="227"/>
    </row>
    <row r="658" spans="3:15" ht="15.75" customHeight="1" x14ac:dyDescent="0.3">
      <c r="C658" s="227"/>
      <c r="I658" s="227"/>
      <c r="J658" s="227"/>
      <c r="K658" s="227"/>
      <c r="L658" s="227"/>
      <c r="N658" s="227"/>
      <c r="O658" s="227"/>
    </row>
    <row r="659" spans="3:15" ht="15.75" customHeight="1" x14ac:dyDescent="0.3">
      <c r="C659" s="227"/>
      <c r="I659" s="227"/>
      <c r="J659" s="227"/>
      <c r="K659" s="227"/>
      <c r="L659" s="227"/>
      <c r="N659" s="227"/>
      <c r="O659" s="227"/>
    </row>
    <row r="660" spans="3:15" ht="15.75" customHeight="1" x14ac:dyDescent="0.3">
      <c r="C660" s="227"/>
      <c r="I660" s="227"/>
      <c r="J660" s="227"/>
      <c r="K660" s="227"/>
      <c r="L660" s="227"/>
      <c r="N660" s="227"/>
      <c r="O660" s="227"/>
    </row>
    <row r="661" spans="3:15" ht="15.75" customHeight="1" x14ac:dyDescent="0.3">
      <c r="C661" s="227"/>
      <c r="I661" s="227"/>
      <c r="J661" s="227"/>
      <c r="K661" s="227"/>
      <c r="L661" s="227"/>
      <c r="N661" s="227"/>
      <c r="O661" s="227"/>
    </row>
    <row r="662" spans="3:15" ht="15.75" customHeight="1" x14ac:dyDescent="0.3">
      <c r="C662" s="227"/>
      <c r="I662" s="227"/>
      <c r="J662" s="227"/>
      <c r="K662" s="227"/>
      <c r="L662" s="227"/>
      <c r="N662" s="227"/>
      <c r="O662" s="227"/>
    </row>
    <row r="663" spans="3:15" ht="15.75" customHeight="1" x14ac:dyDescent="0.3">
      <c r="C663" s="227"/>
      <c r="I663" s="227"/>
      <c r="J663" s="227"/>
      <c r="K663" s="227"/>
      <c r="L663" s="227"/>
      <c r="N663" s="227"/>
      <c r="O663" s="227"/>
    </row>
    <row r="664" spans="3:15" ht="15.75" customHeight="1" x14ac:dyDescent="0.3">
      <c r="C664" s="227"/>
      <c r="I664" s="227"/>
      <c r="J664" s="227"/>
      <c r="K664" s="227"/>
      <c r="L664" s="227"/>
      <c r="N664" s="227"/>
      <c r="O664" s="227"/>
    </row>
    <row r="665" spans="3:15" ht="15.75" customHeight="1" x14ac:dyDescent="0.3">
      <c r="C665" s="227"/>
      <c r="I665" s="227"/>
      <c r="J665" s="227"/>
      <c r="K665" s="227"/>
      <c r="L665" s="227"/>
      <c r="N665" s="227"/>
      <c r="O665" s="227"/>
    </row>
    <row r="666" spans="3:15" ht="15.75" customHeight="1" x14ac:dyDescent="0.3">
      <c r="C666" s="227"/>
      <c r="I666" s="227"/>
      <c r="J666" s="227"/>
      <c r="K666" s="227"/>
      <c r="L666" s="227"/>
      <c r="N666" s="227"/>
      <c r="O666" s="227"/>
    </row>
    <row r="667" spans="3:15" ht="15.75" customHeight="1" x14ac:dyDescent="0.3">
      <c r="C667" s="227"/>
      <c r="I667" s="227"/>
      <c r="J667" s="227"/>
      <c r="K667" s="227"/>
      <c r="L667" s="227"/>
      <c r="N667" s="227"/>
      <c r="O667" s="227"/>
    </row>
    <row r="668" spans="3:15" ht="15.75" customHeight="1" x14ac:dyDescent="0.3">
      <c r="C668" s="227"/>
      <c r="I668" s="227"/>
      <c r="J668" s="227"/>
      <c r="K668" s="227"/>
      <c r="L668" s="227"/>
      <c r="N668" s="227"/>
      <c r="O668" s="227"/>
    </row>
    <row r="669" spans="3:15" ht="15.75" customHeight="1" x14ac:dyDescent="0.3">
      <c r="C669" s="227"/>
      <c r="I669" s="227"/>
      <c r="J669" s="227"/>
      <c r="K669" s="227"/>
      <c r="L669" s="227"/>
      <c r="N669" s="227"/>
      <c r="O669" s="227"/>
    </row>
    <row r="670" spans="3:15" ht="15.75" customHeight="1" x14ac:dyDescent="0.3">
      <c r="C670" s="227"/>
      <c r="I670" s="227"/>
      <c r="J670" s="227"/>
      <c r="K670" s="227"/>
      <c r="L670" s="227"/>
      <c r="N670" s="227"/>
      <c r="O670" s="227"/>
    </row>
    <row r="671" spans="3:15" ht="15.75" customHeight="1" x14ac:dyDescent="0.3">
      <c r="C671" s="227"/>
      <c r="I671" s="227"/>
      <c r="J671" s="227"/>
      <c r="K671" s="227"/>
      <c r="L671" s="227"/>
      <c r="N671" s="227"/>
      <c r="O671" s="227"/>
    </row>
    <row r="672" spans="3:15" ht="15.75" customHeight="1" x14ac:dyDescent="0.3">
      <c r="C672" s="227"/>
      <c r="I672" s="227"/>
      <c r="J672" s="227"/>
      <c r="K672" s="227"/>
      <c r="L672" s="227"/>
      <c r="N672" s="227"/>
      <c r="O672" s="227"/>
    </row>
    <row r="673" spans="3:15" ht="15.75" customHeight="1" x14ac:dyDescent="0.3">
      <c r="C673" s="227"/>
      <c r="I673" s="227"/>
      <c r="J673" s="227"/>
      <c r="K673" s="227"/>
      <c r="L673" s="227"/>
      <c r="N673" s="227"/>
      <c r="O673" s="227"/>
    </row>
    <row r="674" spans="3:15" ht="15.75" customHeight="1" x14ac:dyDescent="0.3">
      <c r="C674" s="227"/>
      <c r="I674" s="227"/>
      <c r="J674" s="227"/>
      <c r="K674" s="227"/>
      <c r="L674" s="227"/>
      <c r="N674" s="227"/>
      <c r="O674" s="227"/>
    </row>
    <row r="675" spans="3:15" ht="15.75" customHeight="1" x14ac:dyDescent="0.3">
      <c r="C675" s="227"/>
      <c r="I675" s="227"/>
      <c r="J675" s="227"/>
      <c r="K675" s="227"/>
      <c r="L675" s="227"/>
      <c r="N675" s="227"/>
      <c r="O675" s="227"/>
    </row>
    <row r="676" spans="3:15" ht="15.75" customHeight="1" x14ac:dyDescent="0.3">
      <c r="C676" s="227"/>
      <c r="I676" s="227"/>
      <c r="J676" s="227"/>
      <c r="K676" s="227"/>
      <c r="L676" s="227"/>
      <c r="N676" s="227"/>
      <c r="O676" s="227"/>
    </row>
    <row r="677" spans="3:15" ht="15.75" customHeight="1" x14ac:dyDescent="0.3">
      <c r="C677" s="227"/>
      <c r="I677" s="227"/>
      <c r="J677" s="227"/>
      <c r="K677" s="227"/>
      <c r="L677" s="227"/>
      <c r="N677" s="227"/>
      <c r="O677" s="227"/>
    </row>
    <row r="678" spans="3:15" ht="15.75" customHeight="1" x14ac:dyDescent="0.3">
      <c r="C678" s="227"/>
      <c r="I678" s="227"/>
      <c r="J678" s="227"/>
      <c r="K678" s="227"/>
      <c r="L678" s="227"/>
      <c r="N678" s="227"/>
      <c r="O678" s="227"/>
    </row>
    <row r="679" spans="3:15" ht="15.75" customHeight="1" x14ac:dyDescent="0.3">
      <c r="C679" s="227"/>
      <c r="I679" s="227"/>
      <c r="J679" s="227"/>
      <c r="K679" s="227"/>
      <c r="L679" s="227"/>
      <c r="N679" s="227"/>
      <c r="O679" s="227"/>
    </row>
    <row r="680" spans="3:15" ht="15.75" customHeight="1" x14ac:dyDescent="0.3">
      <c r="C680" s="227"/>
      <c r="I680" s="227"/>
      <c r="J680" s="227"/>
      <c r="K680" s="227"/>
      <c r="L680" s="227"/>
      <c r="N680" s="227"/>
      <c r="O680" s="227"/>
    </row>
    <row r="681" spans="3:15" ht="15.75" customHeight="1" x14ac:dyDescent="0.3">
      <c r="C681" s="227"/>
      <c r="I681" s="227"/>
      <c r="J681" s="227"/>
      <c r="K681" s="227"/>
      <c r="L681" s="227"/>
      <c r="N681" s="227"/>
      <c r="O681" s="227"/>
    </row>
    <row r="682" spans="3:15" ht="15.75" customHeight="1" x14ac:dyDescent="0.3">
      <c r="C682" s="227"/>
      <c r="I682" s="227"/>
      <c r="J682" s="227"/>
      <c r="K682" s="227"/>
      <c r="L682" s="227"/>
      <c r="N682" s="227"/>
      <c r="O682" s="227"/>
    </row>
    <row r="683" spans="3:15" ht="15.75" customHeight="1" x14ac:dyDescent="0.3">
      <c r="C683" s="227"/>
      <c r="I683" s="227"/>
      <c r="J683" s="227"/>
      <c r="K683" s="227"/>
      <c r="L683" s="227"/>
      <c r="N683" s="227"/>
      <c r="O683" s="227"/>
    </row>
    <row r="684" spans="3:15" ht="15.75" customHeight="1" x14ac:dyDescent="0.3">
      <c r="C684" s="227"/>
      <c r="I684" s="227"/>
      <c r="J684" s="227"/>
      <c r="K684" s="227"/>
      <c r="L684" s="227"/>
      <c r="N684" s="227"/>
      <c r="O684" s="227"/>
    </row>
    <row r="685" spans="3:15" ht="15.75" customHeight="1" x14ac:dyDescent="0.3">
      <c r="C685" s="227"/>
      <c r="I685" s="227"/>
      <c r="J685" s="227"/>
      <c r="K685" s="227"/>
      <c r="L685" s="227"/>
      <c r="N685" s="227"/>
      <c r="O685" s="227"/>
    </row>
    <row r="686" spans="3:15" ht="15.75" customHeight="1" x14ac:dyDescent="0.3">
      <c r="C686" s="227"/>
      <c r="I686" s="227"/>
      <c r="J686" s="227"/>
      <c r="K686" s="227"/>
      <c r="L686" s="227"/>
      <c r="N686" s="227"/>
      <c r="O686" s="227"/>
    </row>
    <row r="687" spans="3:15" ht="15.75" customHeight="1" x14ac:dyDescent="0.3">
      <c r="C687" s="227"/>
      <c r="I687" s="227"/>
      <c r="J687" s="227"/>
      <c r="K687" s="227"/>
      <c r="L687" s="227"/>
      <c r="N687" s="227"/>
      <c r="O687" s="227"/>
    </row>
    <row r="688" spans="3:15" ht="15.75" customHeight="1" x14ac:dyDescent="0.3">
      <c r="C688" s="227"/>
      <c r="I688" s="227"/>
      <c r="J688" s="227"/>
      <c r="K688" s="227"/>
      <c r="L688" s="227"/>
      <c r="N688" s="227"/>
      <c r="O688" s="227"/>
    </row>
    <row r="689" spans="3:15" ht="15.75" customHeight="1" x14ac:dyDescent="0.3">
      <c r="C689" s="227"/>
      <c r="I689" s="227"/>
      <c r="J689" s="227"/>
      <c r="K689" s="227"/>
      <c r="L689" s="227"/>
      <c r="N689" s="227"/>
      <c r="O689" s="227"/>
    </row>
    <row r="690" spans="3:15" ht="15.75" customHeight="1" x14ac:dyDescent="0.3">
      <c r="C690" s="227"/>
      <c r="I690" s="227"/>
      <c r="J690" s="227"/>
      <c r="K690" s="227"/>
      <c r="L690" s="227"/>
      <c r="N690" s="227"/>
      <c r="O690" s="227"/>
    </row>
    <row r="691" spans="3:15" ht="15.75" customHeight="1" x14ac:dyDescent="0.3">
      <c r="C691" s="227"/>
      <c r="I691" s="227"/>
      <c r="J691" s="227"/>
      <c r="K691" s="227"/>
      <c r="L691" s="227"/>
      <c r="N691" s="227"/>
      <c r="O691" s="227"/>
    </row>
    <row r="692" spans="3:15" ht="15.75" customHeight="1" x14ac:dyDescent="0.3">
      <c r="C692" s="227"/>
      <c r="I692" s="227"/>
      <c r="J692" s="227"/>
      <c r="K692" s="227"/>
      <c r="L692" s="227"/>
      <c r="N692" s="227"/>
      <c r="O692" s="227"/>
    </row>
    <row r="693" spans="3:15" ht="15.75" customHeight="1" x14ac:dyDescent="0.3">
      <c r="C693" s="227"/>
      <c r="I693" s="227"/>
      <c r="J693" s="227"/>
      <c r="K693" s="227"/>
      <c r="L693" s="227"/>
      <c r="N693" s="227"/>
      <c r="O693" s="227"/>
    </row>
    <row r="694" spans="3:15" ht="15.75" customHeight="1" x14ac:dyDescent="0.3">
      <c r="C694" s="227"/>
      <c r="I694" s="227"/>
      <c r="J694" s="227"/>
      <c r="K694" s="227"/>
      <c r="L694" s="227"/>
      <c r="N694" s="227"/>
      <c r="O694" s="227"/>
    </row>
    <row r="695" spans="3:15" ht="15.75" customHeight="1" x14ac:dyDescent="0.3">
      <c r="C695" s="227"/>
      <c r="I695" s="227"/>
      <c r="J695" s="227"/>
      <c r="K695" s="227"/>
      <c r="L695" s="227"/>
      <c r="N695" s="227"/>
      <c r="O695" s="227"/>
    </row>
    <row r="696" spans="3:15" ht="15.75" customHeight="1" x14ac:dyDescent="0.3">
      <c r="C696" s="227"/>
      <c r="I696" s="227"/>
      <c r="J696" s="227"/>
      <c r="K696" s="227"/>
      <c r="L696" s="227"/>
      <c r="N696" s="227"/>
      <c r="O696" s="227"/>
    </row>
    <row r="697" spans="3:15" ht="15.75" customHeight="1" x14ac:dyDescent="0.3">
      <c r="C697" s="227"/>
      <c r="I697" s="227"/>
      <c r="J697" s="227"/>
      <c r="K697" s="227"/>
      <c r="L697" s="227"/>
      <c r="N697" s="227"/>
      <c r="O697" s="227"/>
    </row>
    <row r="698" spans="3:15" ht="15.75" customHeight="1" x14ac:dyDescent="0.3">
      <c r="C698" s="227"/>
      <c r="I698" s="227"/>
      <c r="J698" s="227"/>
      <c r="K698" s="227"/>
      <c r="L698" s="227"/>
      <c r="N698" s="227"/>
      <c r="O698" s="227"/>
    </row>
    <row r="699" spans="3:15" ht="15.75" customHeight="1" x14ac:dyDescent="0.3">
      <c r="C699" s="227"/>
      <c r="I699" s="227"/>
      <c r="J699" s="227"/>
      <c r="K699" s="227"/>
      <c r="L699" s="227"/>
      <c r="N699" s="227"/>
      <c r="O699" s="227"/>
    </row>
    <row r="700" spans="3:15" ht="15.75" customHeight="1" x14ac:dyDescent="0.3">
      <c r="C700" s="227"/>
      <c r="I700" s="227"/>
      <c r="J700" s="227"/>
      <c r="K700" s="227"/>
      <c r="L700" s="227"/>
      <c r="N700" s="227"/>
      <c r="O700" s="227"/>
    </row>
    <row r="701" spans="3:15" ht="15.75" customHeight="1" x14ac:dyDescent="0.3">
      <c r="C701" s="227"/>
      <c r="I701" s="227"/>
      <c r="J701" s="227"/>
      <c r="K701" s="227"/>
      <c r="L701" s="227"/>
      <c r="N701" s="227"/>
      <c r="O701" s="227"/>
    </row>
    <row r="702" spans="3:15" ht="15.75" customHeight="1" x14ac:dyDescent="0.3">
      <c r="C702" s="227"/>
      <c r="I702" s="227"/>
      <c r="J702" s="227"/>
      <c r="K702" s="227"/>
      <c r="L702" s="227"/>
      <c r="N702" s="227"/>
      <c r="O702" s="227"/>
    </row>
    <row r="703" spans="3:15" ht="15.75" customHeight="1" x14ac:dyDescent="0.3">
      <c r="C703" s="227"/>
      <c r="I703" s="227"/>
      <c r="J703" s="227"/>
      <c r="K703" s="227"/>
      <c r="L703" s="227"/>
      <c r="N703" s="227"/>
      <c r="O703" s="227"/>
    </row>
    <row r="704" spans="3:15" ht="15.75" customHeight="1" x14ac:dyDescent="0.3">
      <c r="C704" s="227"/>
      <c r="I704" s="227"/>
      <c r="J704" s="227"/>
      <c r="K704" s="227"/>
      <c r="L704" s="227"/>
      <c r="N704" s="227"/>
      <c r="O704" s="227"/>
    </row>
    <row r="705" spans="3:15" ht="15.75" customHeight="1" x14ac:dyDescent="0.3">
      <c r="C705" s="227"/>
      <c r="I705" s="227"/>
      <c r="J705" s="227"/>
      <c r="K705" s="227"/>
      <c r="L705" s="227"/>
      <c r="N705" s="227"/>
      <c r="O705" s="227"/>
    </row>
    <row r="706" spans="3:15" ht="15.75" customHeight="1" x14ac:dyDescent="0.3">
      <c r="C706" s="227"/>
      <c r="I706" s="227"/>
      <c r="J706" s="227"/>
      <c r="K706" s="227"/>
      <c r="L706" s="227"/>
      <c r="N706" s="227"/>
      <c r="O706" s="227"/>
    </row>
    <row r="707" spans="3:15" ht="15.75" customHeight="1" x14ac:dyDescent="0.3">
      <c r="C707" s="227"/>
      <c r="I707" s="227"/>
      <c r="J707" s="227"/>
      <c r="K707" s="227"/>
      <c r="L707" s="227"/>
      <c r="N707" s="227"/>
      <c r="O707" s="227"/>
    </row>
    <row r="708" spans="3:15" ht="15.75" customHeight="1" x14ac:dyDescent="0.3">
      <c r="C708" s="227"/>
      <c r="I708" s="227"/>
      <c r="J708" s="227"/>
      <c r="K708" s="227"/>
      <c r="L708" s="227"/>
      <c r="N708" s="227"/>
      <c r="O708" s="227"/>
    </row>
    <row r="709" spans="3:15" ht="15.75" customHeight="1" x14ac:dyDescent="0.3">
      <c r="C709" s="227"/>
      <c r="I709" s="227"/>
      <c r="J709" s="227"/>
      <c r="K709" s="227"/>
      <c r="L709" s="227"/>
      <c r="N709" s="227"/>
      <c r="O709" s="227"/>
    </row>
    <row r="710" spans="3:15" ht="15.75" customHeight="1" x14ac:dyDescent="0.3">
      <c r="C710" s="227"/>
      <c r="I710" s="227"/>
      <c r="J710" s="227"/>
      <c r="K710" s="227"/>
      <c r="L710" s="227"/>
      <c r="N710" s="227"/>
      <c r="O710" s="227"/>
    </row>
    <row r="711" spans="3:15" ht="15.75" customHeight="1" x14ac:dyDescent="0.3">
      <c r="C711" s="227"/>
      <c r="I711" s="227"/>
      <c r="J711" s="227"/>
      <c r="K711" s="227"/>
      <c r="L711" s="227"/>
      <c r="N711" s="227"/>
      <c r="O711" s="227"/>
    </row>
    <row r="712" spans="3:15" ht="15.75" customHeight="1" x14ac:dyDescent="0.3">
      <c r="C712" s="227"/>
      <c r="I712" s="227"/>
      <c r="J712" s="227"/>
      <c r="K712" s="227"/>
      <c r="L712" s="227"/>
      <c r="N712" s="227"/>
      <c r="O712" s="227"/>
    </row>
    <row r="713" spans="3:15" ht="15.75" customHeight="1" x14ac:dyDescent="0.3">
      <c r="C713" s="227"/>
      <c r="I713" s="227"/>
      <c r="J713" s="227"/>
      <c r="K713" s="227"/>
      <c r="L713" s="227"/>
      <c r="N713" s="227"/>
      <c r="O713" s="227"/>
    </row>
    <row r="714" spans="3:15" ht="15.75" customHeight="1" x14ac:dyDescent="0.3">
      <c r="C714" s="227"/>
      <c r="I714" s="227"/>
      <c r="J714" s="227"/>
      <c r="K714" s="227"/>
      <c r="L714" s="227"/>
      <c r="N714" s="227"/>
      <c r="O714" s="227"/>
    </row>
    <row r="715" spans="3:15" ht="15.75" customHeight="1" x14ac:dyDescent="0.3">
      <c r="C715" s="227"/>
      <c r="I715" s="227"/>
      <c r="J715" s="227"/>
      <c r="K715" s="227"/>
      <c r="L715" s="227"/>
      <c r="N715" s="227"/>
      <c r="O715" s="227"/>
    </row>
    <row r="716" spans="3:15" ht="15.75" customHeight="1" x14ac:dyDescent="0.3">
      <c r="C716" s="227"/>
      <c r="I716" s="227"/>
      <c r="J716" s="227"/>
      <c r="K716" s="227"/>
      <c r="L716" s="227"/>
      <c r="N716" s="227"/>
      <c r="O716" s="227"/>
    </row>
    <row r="717" spans="3:15" ht="15.75" customHeight="1" x14ac:dyDescent="0.3">
      <c r="C717" s="227"/>
      <c r="I717" s="227"/>
      <c r="J717" s="227"/>
      <c r="K717" s="227"/>
      <c r="L717" s="227"/>
      <c r="N717" s="227"/>
      <c r="O717" s="227"/>
    </row>
    <row r="718" spans="3:15" ht="15.75" customHeight="1" x14ac:dyDescent="0.3">
      <c r="C718" s="227"/>
      <c r="I718" s="227"/>
      <c r="J718" s="227"/>
      <c r="K718" s="227"/>
      <c r="L718" s="227"/>
      <c r="N718" s="227"/>
      <c r="O718" s="227"/>
    </row>
    <row r="719" spans="3:15" ht="15.75" customHeight="1" x14ac:dyDescent="0.3">
      <c r="C719" s="227"/>
      <c r="I719" s="227"/>
      <c r="J719" s="227"/>
      <c r="K719" s="227"/>
      <c r="L719" s="227"/>
      <c r="N719" s="227"/>
      <c r="O719" s="227"/>
    </row>
    <row r="720" spans="3:15" ht="15.75" customHeight="1" x14ac:dyDescent="0.3">
      <c r="C720" s="227"/>
      <c r="I720" s="227"/>
      <c r="J720" s="227"/>
      <c r="K720" s="227"/>
      <c r="L720" s="227"/>
      <c r="N720" s="227"/>
      <c r="O720" s="227"/>
    </row>
    <row r="721" spans="3:15" ht="15.75" customHeight="1" x14ac:dyDescent="0.3">
      <c r="C721" s="227"/>
      <c r="I721" s="227"/>
      <c r="J721" s="227"/>
      <c r="K721" s="227"/>
      <c r="L721" s="227"/>
      <c r="N721" s="227"/>
      <c r="O721" s="227"/>
    </row>
    <row r="722" spans="3:15" ht="15.75" customHeight="1" x14ac:dyDescent="0.3">
      <c r="C722" s="227"/>
      <c r="I722" s="227"/>
      <c r="J722" s="227"/>
      <c r="K722" s="227"/>
      <c r="L722" s="227"/>
      <c r="N722" s="227"/>
      <c r="O722" s="227"/>
    </row>
    <row r="723" spans="3:15" ht="15.75" customHeight="1" x14ac:dyDescent="0.3">
      <c r="C723" s="227"/>
      <c r="I723" s="227"/>
      <c r="J723" s="227"/>
      <c r="K723" s="227"/>
      <c r="L723" s="227"/>
      <c r="N723" s="227"/>
      <c r="O723" s="227"/>
    </row>
    <row r="724" spans="3:15" ht="15.75" customHeight="1" x14ac:dyDescent="0.3">
      <c r="C724" s="227"/>
      <c r="I724" s="227"/>
      <c r="J724" s="227"/>
      <c r="K724" s="227"/>
      <c r="L724" s="227"/>
      <c r="N724" s="227"/>
      <c r="O724" s="227"/>
    </row>
    <row r="725" spans="3:15" ht="15.75" customHeight="1" x14ac:dyDescent="0.3">
      <c r="C725" s="227"/>
      <c r="I725" s="227"/>
      <c r="J725" s="227"/>
      <c r="K725" s="227"/>
      <c r="L725" s="227"/>
      <c r="N725" s="227"/>
      <c r="O725" s="227"/>
    </row>
    <row r="726" spans="3:15" ht="15.75" customHeight="1" x14ac:dyDescent="0.3">
      <c r="C726" s="227"/>
      <c r="I726" s="227"/>
      <c r="J726" s="227"/>
      <c r="K726" s="227"/>
      <c r="L726" s="227"/>
      <c r="N726" s="227"/>
      <c r="O726" s="227"/>
    </row>
    <row r="727" spans="3:15" ht="15.75" customHeight="1" x14ac:dyDescent="0.3">
      <c r="C727" s="227"/>
      <c r="I727" s="227"/>
      <c r="J727" s="227"/>
      <c r="K727" s="227"/>
      <c r="L727" s="227"/>
      <c r="N727" s="227"/>
      <c r="O727" s="227"/>
    </row>
    <row r="728" spans="3:15" ht="15.75" customHeight="1" x14ac:dyDescent="0.3">
      <c r="C728" s="227"/>
      <c r="I728" s="227"/>
      <c r="J728" s="227"/>
      <c r="K728" s="227"/>
      <c r="L728" s="227"/>
      <c r="N728" s="227"/>
      <c r="O728" s="227"/>
    </row>
    <row r="729" spans="3:15" ht="15.75" customHeight="1" x14ac:dyDescent="0.3">
      <c r="C729" s="227"/>
      <c r="I729" s="227"/>
      <c r="J729" s="227"/>
      <c r="K729" s="227"/>
      <c r="L729" s="227"/>
      <c r="N729" s="227"/>
      <c r="O729" s="227"/>
    </row>
    <row r="730" spans="3:15" ht="15.75" customHeight="1" x14ac:dyDescent="0.3">
      <c r="C730" s="227"/>
      <c r="I730" s="227"/>
      <c r="J730" s="227"/>
      <c r="K730" s="227"/>
      <c r="L730" s="227"/>
      <c r="N730" s="227"/>
      <c r="O730" s="227"/>
    </row>
    <row r="731" spans="3:15" ht="15.75" customHeight="1" x14ac:dyDescent="0.3">
      <c r="C731" s="227"/>
      <c r="I731" s="227"/>
      <c r="J731" s="227"/>
      <c r="K731" s="227"/>
      <c r="L731" s="227"/>
      <c r="N731" s="227"/>
      <c r="O731" s="227"/>
    </row>
    <row r="732" spans="3:15" ht="15.75" customHeight="1" x14ac:dyDescent="0.3">
      <c r="C732" s="227"/>
      <c r="I732" s="227"/>
      <c r="J732" s="227"/>
      <c r="K732" s="227"/>
      <c r="L732" s="227"/>
      <c r="N732" s="227"/>
      <c r="O732" s="227"/>
    </row>
    <row r="733" spans="3:15" ht="15.75" customHeight="1" x14ac:dyDescent="0.3">
      <c r="C733" s="227"/>
      <c r="I733" s="227"/>
      <c r="J733" s="227"/>
      <c r="K733" s="227"/>
      <c r="L733" s="227"/>
      <c r="N733" s="227"/>
      <c r="O733" s="227"/>
    </row>
    <row r="734" spans="3:15" ht="15.75" customHeight="1" x14ac:dyDescent="0.3">
      <c r="C734" s="227"/>
      <c r="I734" s="227"/>
      <c r="J734" s="227"/>
      <c r="K734" s="227"/>
      <c r="L734" s="227"/>
      <c r="N734" s="227"/>
      <c r="O734" s="227"/>
    </row>
    <row r="735" spans="3:15" ht="15.75" customHeight="1" x14ac:dyDescent="0.3">
      <c r="C735" s="227"/>
      <c r="I735" s="227"/>
      <c r="J735" s="227"/>
      <c r="K735" s="227"/>
      <c r="L735" s="227"/>
      <c r="N735" s="227"/>
      <c r="O735" s="227"/>
    </row>
    <row r="736" spans="3:15" ht="15.75" customHeight="1" x14ac:dyDescent="0.3">
      <c r="C736" s="227"/>
      <c r="I736" s="227"/>
      <c r="J736" s="227"/>
      <c r="K736" s="227"/>
      <c r="L736" s="227"/>
      <c r="N736" s="227"/>
      <c r="O736" s="227"/>
    </row>
    <row r="737" spans="3:15" ht="15.75" customHeight="1" x14ac:dyDescent="0.3">
      <c r="C737" s="227"/>
      <c r="I737" s="227"/>
      <c r="J737" s="227"/>
      <c r="K737" s="227"/>
      <c r="L737" s="227"/>
      <c r="N737" s="227"/>
      <c r="O737" s="227"/>
    </row>
    <row r="738" spans="3:15" ht="15.75" customHeight="1" x14ac:dyDescent="0.3">
      <c r="C738" s="227"/>
      <c r="I738" s="227"/>
      <c r="J738" s="227"/>
      <c r="K738" s="227"/>
      <c r="L738" s="227"/>
      <c r="N738" s="227"/>
      <c r="O738" s="227"/>
    </row>
    <row r="739" spans="3:15" ht="15.75" customHeight="1" x14ac:dyDescent="0.3">
      <c r="C739" s="227"/>
      <c r="I739" s="227"/>
      <c r="J739" s="227"/>
      <c r="K739" s="227"/>
      <c r="L739" s="227"/>
      <c r="N739" s="227"/>
      <c r="O739" s="227"/>
    </row>
    <row r="740" spans="3:15" ht="15.75" customHeight="1" x14ac:dyDescent="0.3">
      <c r="C740" s="227"/>
      <c r="I740" s="227"/>
      <c r="J740" s="227"/>
      <c r="K740" s="227"/>
      <c r="L740" s="227"/>
      <c r="N740" s="227"/>
      <c r="O740" s="227"/>
    </row>
    <row r="741" spans="3:15" ht="15.75" customHeight="1" x14ac:dyDescent="0.3">
      <c r="C741" s="227"/>
      <c r="I741" s="227"/>
      <c r="J741" s="227"/>
      <c r="K741" s="227"/>
      <c r="L741" s="227"/>
      <c r="N741" s="227"/>
      <c r="O741" s="227"/>
    </row>
    <row r="742" spans="3:15" ht="15.75" customHeight="1" x14ac:dyDescent="0.3">
      <c r="C742" s="227"/>
      <c r="I742" s="227"/>
      <c r="J742" s="227"/>
      <c r="K742" s="227"/>
      <c r="L742" s="227"/>
      <c r="N742" s="227"/>
      <c r="O742" s="227"/>
    </row>
    <row r="743" spans="3:15" ht="15.75" customHeight="1" x14ac:dyDescent="0.3">
      <c r="C743" s="227"/>
      <c r="I743" s="227"/>
      <c r="J743" s="227"/>
      <c r="K743" s="227"/>
      <c r="L743" s="227"/>
      <c r="N743" s="227"/>
      <c r="O743" s="227"/>
    </row>
    <row r="744" spans="3:15" ht="15.75" customHeight="1" x14ac:dyDescent="0.3">
      <c r="C744" s="227"/>
      <c r="I744" s="227"/>
      <c r="J744" s="227"/>
      <c r="K744" s="227"/>
      <c r="L744" s="227"/>
      <c r="N744" s="227"/>
      <c r="O744" s="227"/>
    </row>
    <row r="745" spans="3:15" ht="15.75" customHeight="1" x14ac:dyDescent="0.3">
      <c r="C745" s="227"/>
      <c r="I745" s="227"/>
      <c r="J745" s="227"/>
      <c r="K745" s="227"/>
      <c r="L745" s="227"/>
      <c r="N745" s="227"/>
      <c r="O745" s="227"/>
    </row>
    <row r="746" spans="3:15" ht="15.75" customHeight="1" x14ac:dyDescent="0.3">
      <c r="C746" s="227"/>
      <c r="I746" s="227"/>
      <c r="J746" s="227"/>
      <c r="K746" s="227"/>
      <c r="L746" s="227"/>
      <c r="N746" s="227"/>
      <c r="O746" s="227"/>
    </row>
    <row r="747" spans="3:15" ht="15.75" customHeight="1" x14ac:dyDescent="0.3">
      <c r="C747" s="227"/>
      <c r="I747" s="227"/>
      <c r="J747" s="227"/>
      <c r="K747" s="227"/>
      <c r="L747" s="227"/>
      <c r="N747" s="227"/>
      <c r="O747" s="227"/>
    </row>
    <row r="748" spans="3:15" ht="15.75" customHeight="1" x14ac:dyDescent="0.3">
      <c r="C748" s="227"/>
      <c r="I748" s="227"/>
      <c r="J748" s="227"/>
      <c r="K748" s="227"/>
      <c r="L748" s="227"/>
      <c r="N748" s="227"/>
      <c r="O748" s="227"/>
    </row>
    <row r="749" spans="3:15" ht="15.75" customHeight="1" x14ac:dyDescent="0.3">
      <c r="C749" s="227"/>
      <c r="I749" s="227"/>
      <c r="J749" s="227"/>
      <c r="K749" s="227"/>
      <c r="L749" s="227"/>
      <c r="N749" s="227"/>
      <c r="O749" s="227"/>
    </row>
    <row r="750" spans="3:15" ht="15.75" customHeight="1" x14ac:dyDescent="0.3">
      <c r="C750" s="227"/>
      <c r="I750" s="227"/>
      <c r="J750" s="227"/>
      <c r="K750" s="227"/>
      <c r="L750" s="227"/>
      <c r="N750" s="227"/>
      <c r="O750" s="227"/>
    </row>
    <row r="751" spans="3:15" ht="15.75" customHeight="1" x14ac:dyDescent="0.3">
      <c r="C751" s="227"/>
      <c r="I751" s="227"/>
      <c r="J751" s="227"/>
      <c r="K751" s="227"/>
      <c r="L751" s="227"/>
      <c r="N751" s="227"/>
      <c r="O751" s="227"/>
    </row>
    <row r="752" spans="3:15" ht="15.75" customHeight="1" x14ac:dyDescent="0.3">
      <c r="C752" s="227"/>
      <c r="I752" s="227"/>
      <c r="J752" s="227"/>
      <c r="K752" s="227"/>
      <c r="L752" s="227"/>
      <c r="N752" s="227"/>
      <c r="O752" s="227"/>
    </row>
    <row r="753" spans="3:15" ht="15.75" customHeight="1" x14ac:dyDescent="0.3">
      <c r="C753" s="227"/>
      <c r="I753" s="227"/>
      <c r="J753" s="227"/>
      <c r="K753" s="227"/>
      <c r="L753" s="227"/>
      <c r="N753" s="227"/>
      <c r="O753" s="227"/>
    </row>
    <row r="754" spans="3:15" ht="15.75" customHeight="1" x14ac:dyDescent="0.3">
      <c r="C754" s="227"/>
      <c r="I754" s="227"/>
      <c r="J754" s="227"/>
      <c r="K754" s="227"/>
      <c r="L754" s="227"/>
      <c r="N754" s="227"/>
      <c r="O754" s="227"/>
    </row>
    <row r="755" spans="3:15" ht="15.75" customHeight="1" x14ac:dyDescent="0.3">
      <c r="C755" s="227"/>
      <c r="I755" s="227"/>
      <c r="J755" s="227"/>
      <c r="K755" s="227"/>
      <c r="L755" s="227"/>
      <c r="N755" s="227"/>
      <c r="O755" s="227"/>
    </row>
    <row r="756" spans="3:15" ht="15.75" customHeight="1" x14ac:dyDescent="0.3">
      <c r="C756" s="227"/>
      <c r="I756" s="227"/>
      <c r="J756" s="227"/>
      <c r="K756" s="227"/>
      <c r="L756" s="227"/>
      <c r="N756" s="227"/>
      <c r="O756" s="227"/>
    </row>
    <row r="757" spans="3:15" ht="15.75" customHeight="1" x14ac:dyDescent="0.3">
      <c r="C757" s="227"/>
      <c r="I757" s="227"/>
      <c r="J757" s="227"/>
      <c r="K757" s="227"/>
      <c r="L757" s="227"/>
      <c r="N757" s="227"/>
      <c r="O757" s="227"/>
    </row>
    <row r="758" spans="3:15" ht="15.75" customHeight="1" x14ac:dyDescent="0.3">
      <c r="C758" s="227"/>
      <c r="I758" s="227"/>
      <c r="J758" s="227"/>
      <c r="K758" s="227"/>
      <c r="L758" s="227"/>
      <c r="N758" s="227"/>
      <c r="O758" s="227"/>
    </row>
    <row r="759" spans="3:15" ht="15.75" customHeight="1" x14ac:dyDescent="0.3">
      <c r="C759" s="227"/>
      <c r="I759" s="227"/>
      <c r="J759" s="227"/>
      <c r="K759" s="227"/>
      <c r="L759" s="227"/>
      <c r="N759" s="227"/>
      <c r="O759" s="227"/>
    </row>
    <row r="760" spans="3:15" ht="15.75" customHeight="1" x14ac:dyDescent="0.3">
      <c r="C760" s="227"/>
      <c r="I760" s="227"/>
      <c r="J760" s="227"/>
      <c r="K760" s="227"/>
      <c r="L760" s="227"/>
      <c r="N760" s="227"/>
      <c r="O760" s="227"/>
    </row>
    <row r="761" spans="3:15" ht="15.75" customHeight="1" x14ac:dyDescent="0.3">
      <c r="C761" s="227"/>
      <c r="I761" s="227"/>
      <c r="J761" s="227"/>
      <c r="K761" s="227"/>
      <c r="L761" s="227"/>
      <c r="N761" s="227"/>
      <c r="O761" s="227"/>
    </row>
    <row r="762" spans="3:15" ht="15.75" customHeight="1" x14ac:dyDescent="0.3">
      <c r="C762" s="227"/>
      <c r="I762" s="227"/>
      <c r="J762" s="227"/>
      <c r="K762" s="227"/>
      <c r="L762" s="227"/>
      <c r="N762" s="227"/>
      <c r="O762" s="227"/>
    </row>
    <row r="763" spans="3:15" ht="15.75" customHeight="1" x14ac:dyDescent="0.3">
      <c r="C763" s="227"/>
      <c r="I763" s="227"/>
      <c r="J763" s="227"/>
      <c r="K763" s="227"/>
      <c r="L763" s="227"/>
      <c r="N763" s="227"/>
      <c r="O763" s="227"/>
    </row>
    <row r="764" spans="3:15" ht="15.75" customHeight="1" x14ac:dyDescent="0.3">
      <c r="C764" s="227"/>
      <c r="I764" s="227"/>
      <c r="J764" s="227"/>
      <c r="K764" s="227"/>
      <c r="L764" s="227"/>
      <c r="N764" s="227"/>
      <c r="O764" s="227"/>
    </row>
    <row r="765" spans="3:15" ht="15.75" customHeight="1" x14ac:dyDescent="0.3">
      <c r="C765" s="227"/>
      <c r="I765" s="227"/>
      <c r="J765" s="227"/>
      <c r="K765" s="227"/>
      <c r="L765" s="227"/>
      <c r="N765" s="227"/>
      <c r="O765" s="227"/>
    </row>
    <row r="766" spans="3:15" ht="15.75" customHeight="1" x14ac:dyDescent="0.3">
      <c r="C766" s="227"/>
      <c r="I766" s="227"/>
      <c r="J766" s="227"/>
      <c r="K766" s="227"/>
      <c r="L766" s="227"/>
      <c r="N766" s="227"/>
      <c r="O766" s="227"/>
    </row>
    <row r="767" spans="3:15" ht="15.75" customHeight="1" x14ac:dyDescent="0.3">
      <c r="C767" s="227"/>
      <c r="I767" s="227"/>
      <c r="J767" s="227"/>
      <c r="K767" s="227"/>
      <c r="L767" s="227"/>
      <c r="N767" s="227"/>
      <c r="O767" s="227"/>
    </row>
    <row r="768" spans="3:15" ht="15.75" customHeight="1" x14ac:dyDescent="0.3">
      <c r="C768" s="227"/>
      <c r="I768" s="227"/>
      <c r="J768" s="227"/>
      <c r="K768" s="227"/>
      <c r="L768" s="227"/>
      <c r="N768" s="227"/>
      <c r="O768" s="227"/>
    </row>
    <row r="769" spans="3:15" ht="15.75" customHeight="1" x14ac:dyDescent="0.3">
      <c r="C769" s="227"/>
      <c r="I769" s="227"/>
      <c r="J769" s="227"/>
      <c r="K769" s="227"/>
      <c r="L769" s="227"/>
      <c r="N769" s="227"/>
      <c r="O769" s="227"/>
    </row>
    <row r="770" spans="3:15" ht="15.75" customHeight="1" x14ac:dyDescent="0.3">
      <c r="C770" s="227"/>
      <c r="I770" s="227"/>
      <c r="J770" s="227"/>
      <c r="K770" s="227"/>
      <c r="L770" s="227"/>
      <c r="N770" s="227"/>
      <c r="O770" s="227"/>
    </row>
    <row r="771" spans="3:15" ht="15.75" customHeight="1" x14ac:dyDescent="0.3">
      <c r="C771" s="227"/>
      <c r="I771" s="227"/>
      <c r="J771" s="227"/>
      <c r="K771" s="227"/>
      <c r="L771" s="227"/>
      <c r="N771" s="227"/>
      <c r="O771" s="227"/>
    </row>
    <row r="772" spans="3:15" ht="15.75" customHeight="1" x14ac:dyDescent="0.3">
      <c r="C772" s="227"/>
      <c r="I772" s="227"/>
      <c r="J772" s="227"/>
      <c r="K772" s="227"/>
      <c r="L772" s="227"/>
      <c r="N772" s="227"/>
      <c r="O772" s="227"/>
    </row>
    <row r="773" spans="3:15" ht="15.75" customHeight="1" x14ac:dyDescent="0.3">
      <c r="C773" s="227"/>
      <c r="I773" s="227"/>
      <c r="J773" s="227"/>
      <c r="K773" s="227"/>
      <c r="L773" s="227"/>
      <c r="N773" s="227"/>
      <c r="O773" s="227"/>
    </row>
    <row r="774" spans="3:15" ht="15.75" customHeight="1" x14ac:dyDescent="0.3">
      <c r="C774" s="227"/>
      <c r="I774" s="227"/>
      <c r="J774" s="227"/>
      <c r="K774" s="227"/>
      <c r="L774" s="227"/>
      <c r="N774" s="227"/>
      <c r="O774" s="227"/>
    </row>
    <row r="775" spans="3:15" ht="15.75" customHeight="1" x14ac:dyDescent="0.3">
      <c r="C775" s="227"/>
      <c r="I775" s="227"/>
      <c r="J775" s="227"/>
      <c r="K775" s="227"/>
      <c r="L775" s="227"/>
      <c r="N775" s="227"/>
      <c r="O775" s="227"/>
    </row>
    <row r="776" spans="3:15" ht="15.75" customHeight="1" x14ac:dyDescent="0.3">
      <c r="C776" s="227"/>
      <c r="I776" s="227"/>
      <c r="J776" s="227"/>
      <c r="K776" s="227"/>
      <c r="L776" s="227"/>
      <c r="N776" s="227"/>
      <c r="O776" s="227"/>
    </row>
    <row r="777" spans="3:15" ht="15.75" customHeight="1" x14ac:dyDescent="0.3">
      <c r="C777" s="227"/>
      <c r="I777" s="227"/>
      <c r="J777" s="227"/>
      <c r="K777" s="227"/>
      <c r="L777" s="227"/>
      <c r="N777" s="227"/>
      <c r="O777" s="227"/>
    </row>
    <row r="778" spans="3:15" ht="15.75" customHeight="1" x14ac:dyDescent="0.3">
      <c r="C778" s="227"/>
      <c r="I778" s="227"/>
      <c r="J778" s="227"/>
      <c r="K778" s="227"/>
      <c r="L778" s="227"/>
      <c r="N778" s="227"/>
      <c r="O778" s="227"/>
    </row>
    <row r="779" spans="3:15" ht="15.75" customHeight="1" x14ac:dyDescent="0.3">
      <c r="C779" s="227"/>
      <c r="I779" s="227"/>
      <c r="J779" s="227"/>
      <c r="K779" s="227"/>
      <c r="L779" s="227"/>
      <c r="N779" s="227"/>
      <c r="O779" s="227"/>
    </row>
    <row r="780" spans="3:15" ht="15.75" customHeight="1" x14ac:dyDescent="0.3">
      <c r="C780" s="227"/>
      <c r="I780" s="227"/>
      <c r="J780" s="227"/>
      <c r="K780" s="227"/>
      <c r="L780" s="227"/>
      <c r="N780" s="227"/>
      <c r="O780" s="227"/>
    </row>
    <row r="781" spans="3:15" ht="15.75" customHeight="1" x14ac:dyDescent="0.3">
      <c r="C781" s="227"/>
      <c r="I781" s="227"/>
      <c r="J781" s="227"/>
      <c r="K781" s="227"/>
      <c r="L781" s="227"/>
      <c r="N781" s="227"/>
      <c r="O781" s="227"/>
    </row>
    <row r="782" spans="3:15" ht="15.75" customHeight="1" x14ac:dyDescent="0.3">
      <c r="C782" s="227"/>
      <c r="I782" s="227"/>
      <c r="J782" s="227"/>
      <c r="K782" s="227"/>
      <c r="L782" s="227"/>
      <c r="N782" s="227"/>
      <c r="O782" s="227"/>
    </row>
    <row r="783" spans="3:15" ht="15.75" customHeight="1" x14ac:dyDescent="0.3">
      <c r="C783" s="227"/>
      <c r="I783" s="227"/>
      <c r="J783" s="227"/>
      <c r="K783" s="227"/>
      <c r="L783" s="227"/>
      <c r="N783" s="227"/>
      <c r="O783" s="227"/>
    </row>
    <row r="784" spans="3:15" ht="15.75" customHeight="1" x14ac:dyDescent="0.3">
      <c r="C784" s="227"/>
      <c r="I784" s="227"/>
      <c r="J784" s="227"/>
      <c r="K784" s="227"/>
      <c r="L784" s="227"/>
      <c r="N784" s="227"/>
      <c r="O784" s="227"/>
    </row>
    <row r="785" spans="3:15" ht="15.75" customHeight="1" x14ac:dyDescent="0.3">
      <c r="C785" s="227"/>
      <c r="I785" s="227"/>
      <c r="J785" s="227"/>
      <c r="K785" s="227"/>
      <c r="L785" s="227"/>
      <c r="N785" s="227"/>
      <c r="O785" s="227"/>
    </row>
    <row r="786" spans="3:15" ht="15.75" customHeight="1" x14ac:dyDescent="0.3">
      <c r="C786" s="227"/>
      <c r="I786" s="227"/>
      <c r="J786" s="227"/>
      <c r="K786" s="227"/>
      <c r="L786" s="227"/>
      <c r="N786" s="227"/>
      <c r="O786" s="227"/>
    </row>
    <row r="787" spans="3:15" ht="15.75" customHeight="1" x14ac:dyDescent="0.3">
      <c r="C787" s="227"/>
      <c r="I787" s="227"/>
      <c r="J787" s="227"/>
      <c r="K787" s="227"/>
      <c r="L787" s="227"/>
      <c r="N787" s="227"/>
      <c r="O787" s="227"/>
    </row>
    <row r="788" spans="3:15" ht="15.75" customHeight="1" x14ac:dyDescent="0.3">
      <c r="C788" s="227"/>
      <c r="I788" s="227"/>
      <c r="J788" s="227"/>
      <c r="K788" s="227"/>
      <c r="L788" s="227"/>
      <c r="N788" s="227"/>
      <c r="O788" s="227"/>
    </row>
    <row r="789" spans="3:15" ht="15.75" customHeight="1" x14ac:dyDescent="0.3">
      <c r="C789" s="227"/>
      <c r="I789" s="227"/>
      <c r="J789" s="227"/>
      <c r="K789" s="227"/>
      <c r="L789" s="227"/>
      <c r="N789" s="227"/>
      <c r="O789" s="227"/>
    </row>
    <row r="790" spans="3:15" ht="15.75" customHeight="1" x14ac:dyDescent="0.3">
      <c r="C790" s="227"/>
      <c r="I790" s="227"/>
      <c r="J790" s="227"/>
      <c r="K790" s="227"/>
      <c r="L790" s="227"/>
      <c r="N790" s="227"/>
      <c r="O790" s="227"/>
    </row>
    <row r="791" spans="3:15" ht="15.75" customHeight="1" x14ac:dyDescent="0.3">
      <c r="C791" s="227"/>
      <c r="I791" s="227"/>
      <c r="J791" s="227"/>
      <c r="K791" s="227"/>
      <c r="L791" s="227"/>
      <c r="N791" s="227"/>
      <c r="O791" s="227"/>
    </row>
    <row r="792" spans="3:15" ht="15.75" customHeight="1" x14ac:dyDescent="0.3">
      <c r="C792" s="227"/>
      <c r="I792" s="227"/>
      <c r="J792" s="227"/>
      <c r="K792" s="227"/>
      <c r="L792" s="227"/>
      <c r="N792" s="227"/>
      <c r="O792" s="227"/>
    </row>
    <row r="793" spans="3:15" ht="15.75" customHeight="1" x14ac:dyDescent="0.3">
      <c r="C793" s="227"/>
      <c r="I793" s="227"/>
      <c r="J793" s="227"/>
      <c r="K793" s="227"/>
      <c r="L793" s="227"/>
      <c r="N793" s="227"/>
      <c r="O793" s="227"/>
    </row>
    <row r="794" spans="3:15" ht="15.75" customHeight="1" x14ac:dyDescent="0.3">
      <c r="C794" s="227"/>
      <c r="I794" s="227"/>
      <c r="J794" s="227"/>
      <c r="K794" s="227"/>
      <c r="L794" s="227"/>
      <c r="N794" s="227"/>
      <c r="O794" s="227"/>
    </row>
    <row r="795" spans="3:15" ht="15.75" customHeight="1" x14ac:dyDescent="0.3">
      <c r="C795" s="227"/>
      <c r="I795" s="227"/>
      <c r="J795" s="227"/>
      <c r="K795" s="227"/>
      <c r="L795" s="227"/>
      <c r="N795" s="227"/>
      <c r="O795" s="227"/>
    </row>
    <row r="796" spans="3:15" ht="15.75" customHeight="1" x14ac:dyDescent="0.3">
      <c r="C796" s="227"/>
      <c r="I796" s="227"/>
      <c r="J796" s="227"/>
      <c r="K796" s="227"/>
      <c r="L796" s="227"/>
      <c r="N796" s="227"/>
      <c r="O796" s="227"/>
    </row>
    <row r="797" spans="3:15" ht="15.75" customHeight="1" x14ac:dyDescent="0.3">
      <c r="C797" s="227"/>
      <c r="I797" s="227"/>
      <c r="J797" s="227"/>
      <c r="K797" s="227"/>
      <c r="L797" s="227"/>
      <c r="N797" s="227"/>
      <c r="O797" s="227"/>
    </row>
    <row r="798" spans="3:15" ht="15.75" customHeight="1" x14ac:dyDescent="0.3">
      <c r="C798" s="227"/>
      <c r="I798" s="227"/>
      <c r="J798" s="227"/>
      <c r="K798" s="227"/>
      <c r="L798" s="227"/>
      <c r="N798" s="227"/>
      <c r="O798" s="227"/>
    </row>
    <row r="799" spans="3:15" ht="15.75" customHeight="1" x14ac:dyDescent="0.3">
      <c r="C799" s="227"/>
      <c r="I799" s="227"/>
      <c r="J799" s="227"/>
      <c r="K799" s="227"/>
      <c r="L799" s="227"/>
      <c r="N799" s="227"/>
      <c r="O799" s="227"/>
    </row>
    <row r="800" spans="3:15" ht="15.75" customHeight="1" x14ac:dyDescent="0.3">
      <c r="C800" s="227"/>
      <c r="I800" s="227"/>
      <c r="J800" s="227"/>
      <c r="K800" s="227"/>
      <c r="L800" s="227"/>
      <c r="N800" s="227"/>
      <c r="O800" s="227"/>
    </row>
    <row r="801" spans="3:15" ht="15.75" customHeight="1" x14ac:dyDescent="0.3">
      <c r="C801" s="227"/>
      <c r="I801" s="227"/>
      <c r="J801" s="227"/>
      <c r="K801" s="227"/>
      <c r="L801" s="227"/>
      <c r="N801" s="227"/>
      <c r="O801" s="227"/>
    </row>
    <row r="802" spans="3:15" ht="15.75" customHeight="1" x14ac:dyDescent="0.3">
      <c r="C802" s="227"/>
      <c r="I802" s="227"/>
      <c r="J802" s="227"/>
      <c r="K802" s="227"/>
      <c r="L802" s="227"/>
      <c r="N802" s="227"/>
      <c r="O802" s="227"/>
    </row>
    <row r="803" spans="3:15" ht="15.75" customHeight="1" x14ac:dyDescent="0.3">
      <c r="C803" s="227"/>
      <c r="I803" s="227"/>
      <c r="J803" s="227"/>
      <c r="K803" s="227"/>
      <c r="L803" s="227"/>
      <c r="N803" s="227"/>
      <c r="O803" s="227"/>
    </row>
    <row r="804" spans="3:15" ht="15.75" customHeight="1" x14ac:dyDescent="0.3">
      <c r="C804" s="227"/>
      <c r="I804" s="227"/>
      <c r="J804" s="227"/>
      <c r="K804" s="227"/>
      <c r="L804" s="227"/>
      <c r="N804" s="227"/>
      <c r="O804" s="227"/>
    </row>
    <row r="805" spans="3:15" ht="15.75" customHeight="1" x14ac:dyDescent="0.3">
      <c r="C805" s="227"/>
      <c r="I805" s="227"/>
      <c r="J805" s="227"/>
      <c r="K805" s="227"/>
      <c r="L805" s="227"/>
      <c r="N805" s="227"/>
      <c r="O805" s="227"/>
    </row>
    <row r="806" spans="3:15" ht="15.75" customHeight="1" x14ac:dyDescent="0.3">
      <c r="C806" s="227"/>
      <c r="I806" s="227"/>
      <c r="J806" s="227"/>
      <c r="K806" s="227"/>
      <c r="L806" s="227"/>
      <c r="N806" s="227"/>
      <c r="O806" s="227"/>
    </row>
    <row r="807" spans="3:15" ht="15.75" customHeight="1" x14ac:dyDescent="0.3">
      <c r="C807" s="227"/>
      <c r="I807" s="227"/>
      <c r="J807" s="227"/>
      <c r="K807" s="227"/>
      <c r="L807" s="227"/>
      <c r="N807" s="227"/>
      <c r="O807" s="227"/>
    </row>
    <row r="808" spans="3:15" ht="15.75" customHeight="1" x14ac:dyDescent="0.3">
      <c r="C808" s="227"/>
      <c r="I808" s="227"/>
      <c r="J808" s="227"/>
      <c r="K808" s="227"/>
      <c r="L808" s="227"/>
      <c r="N808" s="227"/>
      <c r="O808" s="227"/>
    </row>
    <row r="809" spans="3:15" ht="15.75" customHeight="1" x14ac:dyDescent="0.3">
      <c r="C809" s="227"/>
      <c r="I809" s="227"/>
      <c r="J809" s="227"/>
      <c r="K809" s="227"/>
      <c r="L809" s="227"/>
      <c r="N809" s="227"/>
      <c r="O809" s="227"/>
    </row>
    <row r="810" spans="3:15" ht="15.75" customHeight="1" x14ac:dyDescent="0.3">
      <c r="C810" s="227"/>
      <c r="I810" s="227"/>
      <c r="J810" s="227"/>
      <c r="K810" s="227"/>
      <c r="L810" s="227"/>
      <c r="N810" s="227"/>
      <c r="O810" s="227"/>
    </row>
    <row r="811" spans="3:15" ht="15.75" customHeight="1" x14ac:dyDescent="0.3">
      <c r="C811" s="227"/>
      <c r="I811" s="227"/>
      <c r="J811" s="227"/>
      <c r="K811" s="227"/>
      <c r="L811" s="227"/>
      <c r="N811" s="227"/>
      <c r="O811" s="227"/>
    </row>
    <row r="812" spans="3:15" ht="15.75" customHeight="1" x14ac:dyDescent="0.3">
      <c r="C812" s="227"/>
      <c r="I812" s="227"/>
      <c r="J812" s="227"/>
      <c r="K812" s="227"/>
      <c r="L812" s="227"/>
      <c r="N812" s="227"/>
      <c r="O812" s="227"/>
    </row>
    <row r="813" spans="3:15" ht="15.75" customHeight="1" x14ac:dyDescent="0.3">
      <c r="C813" s="227"/>
      <c r="I813" s="227"/>
      <c r="J813" s="227"/>
      <c r="K813" s="227"/>
      <c r="L813" s="227"/>
      <c r="N813" s="227"/>
      <c r="O813" s="227"/>
    </row>
    <row r="814" spans="3:15" ht="15.75" customHeight="1" x14ac:dyDescent="0.3">
      <c r="C814" s="227"/>
      <c r="I814" s="227"/>
      <c r="J814" s="227"/>
      <c r="K814" s="227"/>
      <c r="L814" s="227"/>
      <c r="N814" s="227"/>
      <c r="O814" s="227"/>
    </row>
    <row r="815" spans="3:15" ht="15.75" customHeight="1" x14ac:dyDescent="0.3">
      <c r="C815" s="227"/>
      <c r="I815" s="227"/>
      <c r="J815" s="227"/>
      <c r="K815" s="227"/>
      <c r="L815" s="227"/>
      <c r="N815" s="227"/>
      <c r="O815" s="227"/>
    </row>
    <row r="816" spans="3:15" ht="15.75" customHeight="1" x14ac:dyDescent="0.3">
      <c r="C816" s="227"/>
      <c r="I816" s="227"/>
      <c r="J816" s="227"/>
      <c r="K816" s="227"/>
      <c r="L816" s="227"/>
      <c r="N816" s="227"/>
      <c r="O816" s="227"/>
    </row>
    <row r="817" spans="3:15" ht="15.75" customHeight="1" x14ac:dyDescent="0.3">
      <c r="C817" s="227"/>
      <c r="I817" s="227"/>
      <c r="J817" s="227"/>
      <c r="K817" s="227"/>
      <c r="L817" s="227"/>
      <c r="N817" s="227"/>
      <c r="O817" s="227"/>
    </row>
    <row r="818" spans="3:15" ht="15.75" customHeight="1" x14ac:dyDescent="0.3">
      <c r="C818" s="227"/>
      <c r="I818" s="227"/>
      <c r="J818" s="227"/>
      <c r="K818" s="227"/>
      <c r="L818" s="227"/>
      <c r="N818" s="227"/>
      <c r="O818" s="227"/>
    </row>
    <row r="819" spans="3:15" ht="15.75" customHeight="1" x14ac:dyDescent="0.3">
      <c r="C819" s="227"/>
      <c r="I819" s="227"/>
      <c r="J819" s="227"/>
      <c r="K819" s="227"/>
      <c r="L819" s="227"/>
      <c r="N819" s="227"/>
      <c r="O819" s="227"/>
    </row>
    <row r="820" spans="3:15" ht="15.75" customHeight="1" x14ac:dyDescent="0.3">
      <c r="C820" s="227"/>
      <c r="I820" s="227"/>
      <c r="J820" s="227"/>
      <c r="K820" s="227"/>
      <c r="L820" s="227"/>
      <c r="N820" s="227"/>
      <c r="O820" s="227"/>
    </row>
    <row r="821" spans="3:15" ht="15.75" customHeight="1" x14ac:dyDescent="0.3">
      <c r="C821" s="227"/>
      <c r="I821" s="227"/>
      <c r="J821" s="227"/>
      <c r="K821" s="227"/>
      <c r="L821" s="227"/>
      <c r="N821" s="227"/>
      <c r="O821" s="227"/>
    </row>
    <row r="822" spans="3:15" ht="15.75" customHeight="1" x14ac:dyDescent="0.3">
      <c r="C822" s="227"/>
      <c r="I822" s="227"/>
      <c r="J822" s="227"/>
      <c r="K822" s="227"/>
      <c r="L822" s="227"/>
      <c r="N822" s="227"/>
      <c r="O822" s="227"/>
    </row>
    <row r="823" spans="3:15" ht="15.75" customHeight="1" x14ac:dyDescent="0.3">
      <c r="C823" s="227"/>
      <c r="I823" s="227"/>
      <c r="J823" s="227"/>
      <c r="K823" s="227"/>
      <c r="L823" s="227"/>
      <c r="N823" s="227"/>
      <c r="O823" s="227"/>
    </row>
    <row r="824" spans="3:15" ht="15.75" customHeight="1" x14ac:dyDescent="0.3">
      <c r="C824" s="227"/>
      <c r="I824" s="227"/>
      <c r="J824" s="227"/>
      <c r="K824" s="227"/>
      <c r="L824" s="227"/>
      <c r="N824" s="227"/>
      <c r="O824" s="227"/>
    </row>
    <row r="825" spans="3:15" ht="15.75" customHeight="1" x14ac:dyDescent="0.3">
      <c r="C825" s="227"/>
      <c r="I825" s="227"/>
      <c r="J825" s="227"/>
      <c r="K825" s="227"/>
      <c r="L825" s="227"/>
      <c r="N825" s="227"/>
      <c r="O825" s="227"/>
    </row>
    <row r="826" spans="3:15" ht="15.75" customHeight="1" x14ac:dyDescent="0.3">
      <c r="C826" s="227"/>
      <c r="I826" s="227"/>
      <c r="J826" s="227"/>
      <c r="K826" s="227"/>
      <c r="L826" s="227"/>
      <c r="N826" s="227"/>
      <c r="O826" s="227"/>
    </row>
    <row r="827" spans="3:15" ht="15.75" customHeight="1" x14ac:dyDescent="0.3">
      <c r="C827" s="227"/>
      <c r="I827" s="227"/>
      <c r="J827" s="227"/>
      <c r="K827" s="227"/>
      <c r="L827" s="227"/>
      <c r="N827" s="227"/>
      <c r="O827" s="227"/>
    </row>
    <row r="828" spans="3:15" ht="15.75" customHeight="1" x14ac:dyDescent="0.3">
      <c r="C828" s="227"/>
      <c r="I828" s="227"/>
      <c r="J828" s="227"/>
      <c r="K828" s="227"/>
      <c r="L828" s="227"/>
      <c r="N828" s="227"/>
      <c r="O828" s="227"/>
    </row>
    <row r="829" spans="3:15" ht="15.75" customHeight="1" x14ac:dyDescent="0.3">
      <c r="C829" s="227"/>
      <c r="I829" s="227"/>
      <c r="J829" s="227"/>
      <c r="K829" s="227"/>
      <c r="L829" s="227"/>
      <c r="N829" s="227"/>
      <c r="O829" s="227"/>
    </row>
    <row r="830" spans="3:15" ht="15.75" customHeight="1" x14ac:dyDescent="0.3">
      <c r="C830" s="227"/>
      <c r="I830" s="227"/>
      <c r="J830" s="227"/>
      <c r="K830" s="227"/>
      <c r="L830" s="227"/>
      <c r="N830" s="227"/>
      <c r="O830" s="227"/>
    </row>
    <row r="831" spans="3:15" ht="15.75" customHeight="1" x14ac:dyDescent="0.3">
      <c r="C831" s="227"/>
      <c r="I831" s="227"/>
      <c r="J831" s="227"/>
      <c r="K831" s="227"/>
      <c r="L831" s="227"/>
      <c r="N831" s="227"/>
      <c r="O831" s="227"/>
    </row>
    <row r="832" spans="3:15" ht="15.75" customHeight="1" x14ac:dyDescent="0.3">
      <c r="C832" s="227"/>
      <c r="I832" s="227"/>
      <c r="J832" s="227"/>
      <c r="K832" s="227"/>
      <c r="L832" s="227"/>
      <c r="N832" s="227"/>
      <c r="O832" s="227"/>
    </row>
    <row r="833" spans="3:15" ht="15.75" customHeight="1" x14ac:dyDescent="0.3">
      <c r="C833" s="227"/>
      <c r="I833" s="227"/>
      <c r="J833" s="227"/>
      <c r="K833" s="227"/>
      <c r="L833" s="227"/>
      <c r="N833" s="227"/>
      <c r="O833" s="227"/>
    </row>
    <row r="834" spans="3:15" ht="15.75" customHeight="1" x14ac:dyDescent="0.3">
      <c r="C834" s="227"/>
      <c r="I834" s="227"/>
      <c r="J834" s="227"/>
      <c r="K834" s="227"/>
      <c r="L834" s="227"/>
      <c r="N834" s="227"/>
      <c r="O834" s="227"/>
    </row>
    <row r="835" spans="3:15" ht="15.75" customHeight="1" x14ac:dyDescent="0.3">
      <c r="C835" s="227"/>
      <c r="I835" s="227"/>
      <c r="J835" s="227"/>
      <c r="K835" s="227"/>
      <c r="L835" s="227"/>
      <c r="N835" s="227"/>
      <c r="O835" s="227"/>
    </row>
    <row r="836" spans="3:15" ht="15.75" customHeight="1" x14ac:dyDescent="0.3">
      <c r="C836" s="227"/>
      <c r="I836" s="227"/>
      <c r="J836" s="227"/>
      <c r="K836" s="227"/>
      <c r="L836" s="227"/>
      <c r="N836" s="227"/>
      <c r="O836" s="227"/>
    </row>
    <row r="837" spans="3:15" ht="15.75" customHeight="1" x14ac:dyDescent="0.3">
      <c r="C837" s="227"/>
      <c r="I837" s="227"/>
      <c r="J837" s="227"/>
      <c r="K837" s="227"/>
      <c r="L837" s="227"/>
      <c r="N837" s="227"/>
      <c r="O837" s="227"/>
    </row>
    <row r="838" spans="3:15" ht="15.75" customHeight="1" x14ac:dyDescent="0.3">
      <c r="C838" s="227"/>
      <c r="I838" s="227"/>
      <c r="J838" s="227"/>
      <c r="K838" s="227"/>
      <c r="L838" s="227"/>
      <c r="N838" s="227"/>
      <c r="O838" s="227"/>
    </row>
    <row r="839" spans="3:15" ht="15.75" customHeight="1" x14ac:dyDescent="0.3">
      <c r="C839" s="227"/>
      <c r="I839" s="227"/>
      <c r="J839" s="227"/>
      <c r="K839" s="227"/>
      <c r="L839" s="227"/>
      <c r="N839" s="227"/>
      <c r="O839" s="227"/>
    </row>
    <row r="840" spans="3:15" ht="15.75" customHeight="1" x14ac:dyDescent="0.3">
      <c r="C840" s="227"/>
      <c r="I840" s="227"/>
      <c r="J840" s="227"/>
      <c r="K840" s="227"/>
      <c r="L840" s="227"/>
      <c r="N840" s="227"/>
      <c r="O840" s="227"/>
    </row>
    <row r="841" spans="3:15" ht="15.75" customHeight="1" x14ac:dyDescent="0.3">
      <c r="C841" s="227"/>
      <c r="I841" s="227"/>
      <c r="J841" s="227"/>
      <c r="K841" s="227"/>
      <c r="L841" s="227"/>
      <c r="N841" s="227"/>
      <c r="O841" s="227"/>
    </row>
    <row r="842" spans="3:15" ht="15.75" customHeight="1" x14ac:dyDescent="0.3">
      <c r="C842" s="227"/>
      <c r="I842" s="227"/>
      <c r="J842" s="227"/>
      <c r="K842" s="227"/>
      <c r="L842" s="227"/>
      <c r="N842" s="227"/>
      <c r="O842" s="227"/>
    </row>
    <row r="843" spans="3:15" ht="15.75" customHeight="1" x14ac:dyDescent="0.3">
      <c r="C843" s="227"/>
      <c r="I843" s="227"/>
      <c r="J843" s="227"/>
      <c r="K843" s="227"/>
      <c r="L843" s="227"/>
      <c r="N843" s="227"/>
      <c r="O843" s="227"/>
    </row>
    <row r="844" spans="3:15" ht="15.75" customHeight="1" x14ac:dyDescent="0.3">
      <c r="C844" s="227"/>
      <c r="I844" s="227"/>
      <c r="J844" s="227"/>
      <c r="K844" s="227"/>
      <c r="L844" s="227"/>
      <c r="N844" s="227"/>
      <c r="O844" s="227"/>
    </row>
    <row r="845" spans="3:15" ht="15.75" customHeight="1" x14ac:dyDescent="0.3">
      <c r="C845" s="227"/>
      <c r="I845" s="227"/>
      <c r="J845" s="227"/>
      <c r="K845" s="227"/>
      <c r="L845" s="227"/>
      <c r="N845" s="227"/>
      <c r="O845" s="227"/>
    </row>
    <row r="846" spans="3:15" ht="15.75" customHeight="1" x14ac:dyDescent="0.3">
      <c r="C846" s="227"/>
      <c r="I846" s="227"/>
      <c r="J846" s="227"/>
      <c r="K846" s="227"/>
      <c r="L846" s="227"/>
      <c r="N846" s="227"/>
      <c r="O846" s="227"/>
    </row>
    <row r="847" spans="3:15" ht="15.75" customHeight="1" x14ac:dyDescent="0.3">
      <c r="C847" s="227"/>
      <c r="I847" s="227"/>
      <c r="J847" s="227"/>
      <c r="K847" s="227"/>
      <c r="L847" s="227"/>
      <c r="N847" s="227"/>
      <c r="O847" s="227"/>
    </row>
    <row r="848" spans="3:15" ht="15.75" customHeight="1" x14ac:dyDescent="0.3">
      <c r="C848" s="227"/>
      <c r="I848" s="227"/>
      <c r="J848" s="227"/>
      <c r="K848" s="227"/>
      <c r="L848" s="227"/>
      <c r="N848" s="227"/>
      <c r="O848" s="227"/>
    </row>
    <row r="849" spans="3:15" ht="15.75" customHeight="1" x14ac:dyDescent="0.3">
      <c r="C849" s="227"/>
      <c r="I849" s="227"/>
      <c r="J849" s="227"/>
      <c r="K849" s="227"/>
      <c r="L849" s="227"/>
      <c r="N849" s="227"/>
      <c r="O849" s="227"/>
    </row>
    <row r="850" spans="3:15" ht="15.75" customHeight="1" x14ac:dyDescent="0.3">
      <c r="C850" s="227"/>
      <c r="I850" s="227"/>
      <c r="J850" s="227"/>
      <c r="K850" s="227"/>
      <c r="L850" s="227"/>
      <c r="N850" s="227"/>
      <c r="O850" s="227"/>
    </row>
    <row r="851" spans="3:15" ht="15.75" customHeight="1" x14ac:dyDescent="0.3">
      <c r="C851" s="227"/>
      <c r="I851" s="227"/>
      <c r="J851" s="227"/>
      <c r="K851" s="227"/>
      <c r="L851" s="227"/>
      <c r="N851" s="227"/>
      <c r="O851" s="227"/>
    </row>
    <row r="852" spans="3:15" ht="15.75" customHeight="1" x14ac:dyDescent="0.3">
      <c r="C852" s="227"/>
      <c r="I852" s="227"/>
      <c r="J852" s="227"/>
      <c r="K852" s="227"/>
      <c r="L852" s="227"/>
      <c r="N852" s="227"/>
      <c r="O852" s="227"/>
    </row>
    <row r="853" spans="3:15" ht="15.75" customHeight="1" x14ac:dyDescent="0.3">
      <c r="C853" s="227"/>
      <c r="I853" s="227"/>
      <c r="J853" s="227"/>
      <c r="K853" s="227"/>
      <c r="L853" s="227"/>
      <c r="N853" s="227"/>
      <c r="O853" s="227"/>
    </row>
    <row r="854" spans="3:15" ht="15.75" customHeight="1" x14ac:dyDescent="0.3">
      <c r="C854" s="227"/>
      <c r="I854" s="227"/>
      <c r="J854" s="227"/>
      <c r="K854" s="227"/>
      <c r="L854" s="227"/>
      <c r="N854" s="227"/>
      <c r="O854" s="227"/>
    </row>
    <row r="855" spans="3:15" ht="15.75" customHeight="1" x14ac:dyDescent="0.3">
      <c r="C855" s="227"/>
      <c r="I855" s="227"/>
      <c r="J855" s="227"/>
      <c r="K855" s="227"/>
      <c r="L855" s="227"/>
      <c r="N855" s="227"/>
      <c r="O855" s="227"/>
    </row>
    <row r="856" spans="3:15" ht="15.75" customHeight="1" x14ac:dyDescent="0.3">
      <c r="C856" s="227"/>
      <c r="I856" s="227"/>
      <c r="J856" s="227"/>
      <c r="K856" s="227"/>
      <c r="L856" s="227"/>
      <c r="N856" s="227"/>
      <c r="O856" s="227"/>
    </row>
    <row r="857" spans="3:15" ht="15.75" customHeight="1" x14ac:dyDescent="0.3">
      <c r="C857" s="227"/>
      <c r="I857" s="227"/>
      <c r="J857" s="227"/>
      <c r="K857" s="227"/>
      <c r="L857" s="227"/>
      <c r="N857" s="227"/>
      <c r="O857" s="227"/>
    </row>
    <row r="858" spans="3:15" ht="15.75" customHeight="1" x14ac:dyDescent="0.3">
      <c r="C858" s="227"/>
      <c r="I858" s="227"/>
      <c r="J858" s="227"/>
      <c r="K858" s="227"/>
      <c r="L858" s="227"/>
      <c r="N858" s="227"/>
      <c r="O858" s="227"/>
    </row>
    <row r="859" spans="3:15" ht="15.75" customHeight="1" x14ac:dyDescent="0.3">
      <c r="C859" s="227"/>
      <c r="I859" s="227"/>
      <c r="J859" s="227"/>
      <c r="K859" s="227"/>
      <c r="L859" s="227"/>
      <c r="N859" s="227"/>
      <c r="O859" s="227"/>
    </row>
    <row r="860" spans="3:15" ht="15.75" customHeight="1" x14ac:dyDescent="0.3">
      <c r="C860" s="227"/>
      <c r="I860" s="227"/>
      <c r="J860" s="227"/>
      <c r="K860" s="227"/>
      <c r="L860" s="227"/>
      <c r="N860" s="227"/>
      <c r="O860" s="227"/>
    </row>
    <row r="861" spans="3:15" ht="15.75" customHeight="1" x14ac:dyDescent="0.3">
      <c r="C861" s="227"/>
      <c r="I861" s="227"/>
      <c r="J861" s="227"/>
      <c r="K861" s="227"/>
      <c r="L861" s="227"/>
      <c r="N861" s="227"/>
      <c r="O861" s="227"/>
    </row>
    <row r="862" spans="3:15" ht="15.75" customHeight="1" x14ac:dyDescent="0.3">
      <c r="C862" s="227"/>
      <c r="I862" s="227"/>
      <c r="J862" s="227"/>
      <c r="K862" s="227"/>
      <c r="L862" s="227"/>
      <c r="N862" s="227"/>
      <c r="O862" s="227"/>
    </row>
    <row r="863" spans="3:15" ht="15.75" customHeight="1" x14ac:dyDescent="0.3">
      <c r="C863" s="227"/>
      <c r="I863" s="227"/>
      <c r="J863" s="227"/>
      <c r="K863" s="227"/>
      <c r="L863" s="227"/>
      <c r="N863" s="227"/>
      <c r="O863" s="227"/>
    </row>
    <row r="864" spans="3:15" ht="15.75" customHeight="1" x14ac:dyDescent="0.3">
      <c r="C864" s="227"/>
      <c r="I864" s="227"/>
      <c r="J864" s="227"/>
      <c r="K864" s="227"/>
      <c r="L864" s="227"/>
      <c r="N864" s="227"/>
      <c r="O864" s="227"/>
    </row>
    <row r="865" spans="3:15" ht="15.75" customHeight="1" x14ac:dyDescent="0.3">
      <c r="C865" s="227"/>
      <c r="I865" s="227"/>
      <c r="J865" s="227"/>
      <c r="K865" s="227"/>
      <c r="L865" s="227"/>
      <c r="N865" s="227"/>
      <c r="O865" s="227"/>
    </row>
    <row r="866" spans="3:15" ht="15.75" customHeight="1" x14ac:dyDescent="0.3">
      <c r="C866" s="227"/>
      <c r="I866" s="227"/>
      <c r="J866" s="227"/>
      <c r="K866" s="227"/>
      <c r="L866" s="227"/>
      <c r="N866" s="227"/>
      <c r="O866" s="227"/>
    </row>
    <row r="867" spans="3:15" ht="15.75" customHeight="1" x14ac:dyDescent="0.3">
      <c r="C867" s="227"/>
      <c r="I867" s="227"/>
      <c r="J867" s="227"/>
      <c r="K867" s="227"/>
      <c r="L867" s="227"/>
      <c r="N867" s="227"/>
      <c r="O867" s="227"/>
    </row>
    <row r="868" spans="3:15" ht="15.75" customHeight="1" x14ac:dyDescent="0.3">
      <c r="C868" s="227"/>
      <c r="I868" s="227"/>
      <c r="J868" s="227"/>
      <c r="K868" s="227"/>
      <c r="L868" s="227"/>
      <c r="N868" s="227"/>
      <c r="O868" s="227"/>
    </row>
    <row r="869" spans="3:15" ht="15.75" customHeight="1" x14ac:dyDescent="0.3">
      <c r="C869" s="227"/>
      <c r="I869" s="227"/>
      <c r="J869" s="227"/>
      <c r="K869" s="227"/>
      <c r="L869" s="227"/>
      <c r="N869" s="227"/>
      <c r="O869" s="227"/>
    </row>
    <row r="870" spans="3:15" ht="15.75" customHeight="1" x14ac:dyDescent="0.3">
      <c r="C870" s="227"/>
      <c r="I870" s="227"/>
      <c r="J870" s="227"/>
      <c r="K870" s="227"/>
      <c r="L870" s="227"/>
      <c r="N870" s="227"/>
      <c r="O870" s="227"/>
    </row>
    <row r="871" spans="3:15" ht="15.75" customHeight="1" x14ac:dyDescent="0.3">
      <c r="C871" s="227"/>
      <c r="I871" s="227"/>
      <c r="J871" s="227"/>
      <c r="K871" s="227"/>
      <c r="L871" s="227"/>
      <c r="N871" s="227"/>
      <c r="O871" s="227"/>
    </row>
    <row r="872" spans="3:15" ht="15.75" customHeight="1" x14ac:dyDescent="0.3">
      <c r="C872" s="227"/>
      <c r="I872" s="227"/>
      <c r="J872" s="227"/>
      <c r="K872" s="227"/>
      <c r="L872" s="227"/>
      <c r="N872" s="227"/>
      <c r="O872" s="227"/>
    </row>
    <row r="873" spans="3:15" ht="15.75" customHeight="1" x14ac:dyDescent="0.3">
      <c r="C873" s="227"/>
      <c r="I873" s="227"/>
      <c r="J873" s="227"/>
      <c r="K873" s="227"/>
      <c r="L873" s="227"/>
      <c r="N873" s="227"/>
      <c r="O873" s="227"/>
    </row>
    <row r="874" spans="3:15" ht="15.75" customHeight="1" x14ac:dyDescent="0.3">
      <c r="C874" s="227"/>
      <c r="I874" s="227"/>
      <c r="J874" s="227"/>
      <c r="K874" s="227"/>
      <c r="L874" s="227"/>
      <c r="N874" s="227"/>
      <c r="O874" s="227"/>
    </row>
    <row r="875" spans="3:15" ht="15.75" customHeight="1" x14ac:dyDescent="0.3">
      <c r="C875" s="227"/>
      <c r="I875" s="227"/>
      <c r="J875" s="227"/>
      <c r="K875" s="227"/>
      <c r="L875" s="227"/>
      <c r="N875" s="227"/>
      <c r="O875" s="227"/>
    </row>
    <row r="876" spans="3:15" ht="15.75" customHeight="1" x14ac:dyDescent="0.3">
      <c r="C876" s="227"/>
      <c r="I876" s="227"/>
      <c r="J876" s="227"/>
      <c r="K876" s="227"/>
      <c r="L876" s="227"/>
      <c r="N876" s="227"/>
      <c r="O876" s="227"/>
    </row>
    <row r="877" spans="3:15" ht="15.75" customHeight="1" x14ac:dyDescent="0.3">
      <c r="C877" s="227"/>
      <c r="I877" s="227"/>
      <c r="J877" s="227"/>
      <c r="K877" s="227"/>
      <c r="L877" s="227"/>
      <c r="N877" s="227"/>
      <c r="O877" s="227"/>
    </row>
    <row r="878" spans="3:15" ht="15.75" customHeight="1" x14ac:dyDescent="0.3">
      <c r="C878" s="227"/>
      <c r="I878" s="227"/>
      <c r="J878" s="227"/>
      <c r="K878" s="227"/>
      <c r="L878" s="227"/>
      <c r="N878" s="227"/>
      <c r="O878" s="227"/>
    </row>
    <row r="879" spans="3:15" ht="15.75" customHeight="1" x14ac:dyDescent="0.3">
      <c r="C879" s="227"/>
      <c r="I879" s="227"/>
      <c r="J879" s="227"/>
      <c r="K879" s="227"/>
      <c r="L879" s="227"/>
      <c r="N879" s="227"/>
      <c r="O879" s="227"/>
    </row>
    <row r="880" spans="3:15" ht="15.75" customHeight="1" x14ac:dyDescent="0.3">
      <c r="C880" s="227"/>
      <c r="I880" s="227"/>
      <c r="J880" s="227"/>
      <c r="K880" s="227"/>
      <c r="L880" s="227"/>
      <c r="N880" s="227"/>
      <c r="O880" s="227"/>
    </row>
    <row r="881" spans="3:15" ht="15.75" customHeight="1" x14ac:dyDescent="0.3">
      <c r="C881" s="227"/>
      <c r="I881" s="227"/>
      <c r="J881" s="227"/>
      <c r="K881" s="227"/>
      <c r="L881" s="227"/>
      <c r="N881" s="227"/>
      <c r="O881" s="227"/>
    </row>
    <row r="882" spans="3:15" ht="15.75" customHeight="1" x14ac:dyDescent="0.3">
      <c r="C882" s="227"/>
      <c r="I882" s="227"/>
      <c r="J882" s="227"/>
      <c r="K882" s="227"/>
      <c r="L882" s="227"/>
      <c r="N882" s="227"/>
      <c r="O882" s="227"/>
    </row>
    <row r="883" spans="3:15" ht="15.75" customHeight="1" x14ac:dyDescent="0.3">
      <c r="C883" s="227"/>
      <c r="I883" s="227"/>
      <c r="J883" s="227"/>
      <c r="K883" s="227"/>
      <c r="L883" s="227"/>
      <c r="N883" s="227"/>
      <c r="O883" s="227"/>
    </row>
    <row r="884" spans="3:15" ht="15.75" customHeight="1" x14ac:dyDescent="0.3">
      <c r="C884" s="227"/>
      <c r="I884" s="227"/>
      <c r="J884" s="227"/>
      <c r="K884" s="227"/>
      <c r="L884" s="227"/>
      <c r="N884" s="227"/>
      <c r="O884" s="227"/>
    </row>
    <row r="885" spans="3:15" ht="15.75" customHeight="1" x14ac:dyDescent="0.3">
      <c r="C885" s="227"/>
      <c r="I885" s="227"/>
      <c r="J885" s="227"/>
      <c r="K885" s="227"/>
      <c r="L885" s="227"/>
      <c r="N885" s="227"/>
      <c r="O885" s="227"/>
    </row>
    <row r="886" spans="3:15" ht="15.75" customHeight="1" x14ac:dyDescent="0.3">
      <c r="C886" s="227"/>
      <c r="I886" s="227"/>
      <c r="J886" s="227"/>
      <c r="K886" s="227"/>
      <c r="L886" s="227"/>
      <c r="N886" s="227"/>
      <c r="O886" s="227"/>
    </row>
    <row r="887" spans="3:15" ht="15.75" customHeight="1" x14ac:dyDescent="0.3">
      <c r="C887" s="227"/>
      <c r="I887" s="227"/>
      <c r="J887" s="227"/>
      <c r="K887" s="227"/>
      <c r="L887" s="227"/>
      <c r="N887" s="227"/>
      <c r="O887" s="227"/>
    </row>
    <row r="888" spans="3:15" ht="15.75" customHeight="1" x14ac:dyDescent="0.3">
      <c r="C888" s="227"/>
      <c r="I888" s="227"/>
      <c r="J888" s="227"/>
      <c r="K888" s="227"/>
      <c r="L888" s="227"/>
      <c r="N888" s="227"/>
      <c r="O888" s="227"/>
    </row>
    <row r="889" spans="3:15" ht="15.75" customHeight="1" x14ac:dyDescent="0.3">
      <c r="C889" s="227"/>
      <c r="I889" s="227"/>
      <c r="J889" s="227"/>
      <c r="K889" s="227"/>
      <c r="L889" s="227"/>
      <c r="N889" s="227"/>
      <c r="O889" s="227"/>
    </row>
    <row r="890" spans="3:15" ht="15.75" customHeight="1" x14ac:dyDescent="0.3">
      <c r="C890" s="227"/>
      <c r="I890" s="227"/>
      <c r="J890" s="227"/>
      <c r="K890" s="227"/>
      <c r="L890" s="227"/>
      <c r="N890" s="227"/>
      <c r="O890" s="227"/>
    </row>
    <row r="891" spans="3:15" ht="15.75" customHeight="1" x14ac:dyDescent="0.3">
      <c r="C891" s="227"/>
      <c r="I891" s="227"/>
      <c r="J891" s="227"/>
      <c r="K891" s="227"/>
      <c r="L891" s="227"/>
      <c r="N891" s="227"/>
      <c r="O891" s="227"/>
    </row>
    <row r="892" spans="3:15" ht="15.75" customHeight="1" x14ac:dyDescent="0.3">
      <c r="C892" s="227"/>
      <c r="I892" s="227"/>
      <c r="J892" s="227"/>
      <c r="K892" s="227"/>
      <c r="L892" s="227"/>
      <c r="N892" s="227"/>
      <c r="O892" s="227"/>
    </row>
    <row r="893" spans="3:15" ht="15.75" customHeight="1" x14ac:dyDescent="0.3">
      <c r="C893" s="227"/>
      <c r="I893" s="227"/>
      <c r="J893" s="227"/>
      <c r="K893" s="227"/>
      <c r="L893" s="227"/>
      <c r="N893" s="227"/>
      <c r="O893" s="227"/>
    </row>
    <row r="894" spans="3:15" ht="15.75" customHeight="1" x14ac:dyDescent="0.3">
      <c r="C894" s="227"/>
      <c r="I894" s="227"/>
      <c r="J894" s="227"/>
      <c r="K894" s="227"/>
      <c r="L894" s="227"/>
      <c r="N894" s="227"/>
      <c r="O894" s="227"/>
    </row>
    <row r="895" spans="3:15" ht="15.75" customHeight="1" x14ac:dyDescent="0.3">
      <c r="C895" s="227"/>
      <c r="I895" s="227"/>
      <c r="J895" s="227"/>
      <c r="K895" s="227"/>
      <c r="L895" s="227"/>
      <c r="N895" s="227"/>
      <c r="O895" s="227"/>
    </row>
    <row r="896" spans="3:15" ht="15.75" customHeight="1" x14ac:dyDescent="0.3">
      <c r="C896" s="227"/>
      <c r="I896" s="227"/>
      <c r="J896" s="227"/>
      <c r="K896" s="227"/>
      <c r="L896" s="227"/>
      <c r="N896" s="227"/>
      <c r="O896" s="227"/>
    </row>
    <row r="897" spans="3:15" ht="15.75" customHeight="1" x14ac:dyDescent="0.3">
      <c r="C897" s="227"/>
      <c r="I897" s="227"/>
      <c r="J897" s="227"/>
      <c r="K897" s="227"/>
      <c r="L897" s="227"/>
      <c r="N897" s="227"/>
      <c r="O897" s="227"/>
    </row>
    <row r="898" spans="3:15" ht="15.75" customHeight="1" x14ac:dyDescent="0.3">
      <c r="C898" s="227"/>
      <c r="I898" s="227"/>
      <c r="J898" s="227"/>
      <c r="K898" s="227"/>
      <c r="L898" s="227"/>
      <c r="N898" s="227"/>
      <c r="O898" s="227"/>
    </row>
    <row r="899" spans="3:15" ht="15.75" customHeight="1" x14ac:dyDescent="0.3">
      <c r="C899" s="227"/>
      <c r="I899" s="227"/>
      <c r="J899" s="227"/>
      <c r="K899" s="227"/>
      <c r="L899" s="227"/>
      <c r="N899" s="227"/>
      <c r="O899" s="227"/>
    </row>
    <row r="900" spans="3:15" ht="15.75" customHeight="1" x14ac:dyDescent="0.3">
      <c r="C900" s="227"/>
      <c r="I900" s="227"/>
      <c r="J900" s="227"/>
      <c r="K900" s="227"/>
      <c r="L900" s="227"/>
      <c r="N900" s="227"/>
      <c r="O900" s="227"/>
    </row>
    <row r="901" spans="3:15" ht="15.75" customHeight="1" x14ac:dyDescent="0.3">
      <c r="C901" s="227"/>
      <c r="I901" s="227"/>
      <c r="J901" s="227"/>
      <c r="K901" s="227"/>
      <c r="L901" s="227"/>
      <c r="N901" s="227"/>
      <c r="O901" s="227"/>
    </row>
    <row r="902" spans="3:15" ht="15.75" customHeight="1" x14ac:dyDescent="0.3">
      <c r="C902" s="227"/>
      <c r="I902" s="227"/>
      <c r="J902" s="227"/>
      <c r="K902" s="227"/>
      <c r="L902" s="227"/>
      <c r="N902" s="227"/>
      <c r="O902" s="227"/>
    </row>
    <row r="903" spans="3:15" ht="15.75" customHeight="1" x14ac:dyDescent="0.3">
      <c r="C903" s="227"/>
      <c r="I903" s="227"/>
      <c r="J903" s="227"/>
      <c r="K903" s="227"/>
      <c r="L903" s="227"/>
      <c r="N903" s="227"/>
      <c r="O903" s="227"/>
    </row>
    <row r="904" spans="3:15" ht="15.75" customHeight="1" x14ac:dyDescent="0.3">
      <c r="C904" s="227"/>
      <c r="I904" s="227"/>
      <c r="J904" s="227"/>
      <c r="K904" s="227"/>
      <c r="L904" s="227"/>
      <c r="N904" s="227"/>
      <c r="O904" s="227"/>
    </row>
    <row r="905" spans="3:15" ht="15.75" customHeight="1" x14ac:dyDescent="0.3">
      <c r="C905" s="227"/>
      <c r="I905" s="227"/>
      <c r="J905" s="227"/>
      <c r="K905" s="227"/>
      <c r="L905" s="227"/>
      <c r="N905" s="227"/>
      <c r="O905" s="227"/>
    </row>
    <row r="906" spans="3:15" ht="15.75" customHeight="1" x14ac:dyDescent="0.3">
      <c r="C906" s="227"/>
      <c r="I906" s="227"/>
      <c r="J906" s="227"/>
      <c r="K906" s="227"/>
      <c r="L906" s="227"/>
      <c r="N906" s="227"/>
      <c r="O906" s="227"/>
    </row>
    <row r="907" spans="3:15" ht="15.75" customHeight="1" x14ac:dyDescent="0.3">
      <c r="C907" s="227"/>
      <c r="I907" s="227"/>
      <c r="J907" s="227"/>
      <c r="K907" s="227"/>
      <c r="L907" s="227"/>
      <c r="N907" s="227"/>
      <c r="O907" s="227"/>
    </row>
    <row r="908" spans="3:15" ht="15.75" customHeight="1" x14ac:dyDescent="0.3">
      <c r="C908" s="227"/>
      <c r="I908" s="227"/>
      <c r="J908" s="227"/>
      <c r="K908" s="227"/>
      <c r="L908" s="227"/>
      <c r="N908" s="227"/>
      <c r="O908" s="227"/>
    </row>
    <row r="909" spans="3:15" ht="15.75" customHeight="1" x14ac:dyDescent="0.3">
      <c r="C909" s="227"/>
      <c r="I909" s="227"/>
      <c r="J909" s="227"/>
      <c r="K909" s="227"/>
      <c r="L909" s="227"/>
      <c r="N909" s="227"/>
      <c r="O909" s="227"/>
    </row>
    <row r="910" spans="3:15" ht="15.75" customHeight="1" x14ac:dyDescent="0.3">
      <c r="C910" s="227"/>
      <c r="I910" s="227"/>
      <c r="J910" s="227"/>
      <c r="K910" s="227"/>
      <c r="L910" s="227"/>
      <c r="N910" s="227"/>
      <c r="O910" s="227"/>
    </row>
    <row r="911" spans="3:15" ht="15.75" customHeight="1" x14ac:dyDescent="0.3">
      <c r="C911" s="227"/>
      <c r="I911" s="227"/>
      <c r="J911" s="227"/>
      <c r="K911" s="227"/>
      <c r="L911" s="227"/>
      <c r="N911" s="227"/>
      <c r="O911" s="227"/>
    </row>
    <row r="912" spans="3:15" ht="15.75" customHeight="1" x14ac:dyDescent="0.3">
      <c r="C912" s="227"/>
      <c r="I912" s="227"/>
      <c r="J912" s="227"/>
      <c r="K912" s="227"/>
      <c r="L912" s="227"/>
      <c r="N912" s="227"/>
      <c r="O912" s="227"/>
    </row>
    <row r="913" spans="3:15" ht="15.75" customHeight="1" x14ac:dyDescent="0.3">
      <c r="C913" s="227"/>
      <c r="I913" s="227"/>
      <c r="J913" s="227"/>
      <c r="K913" s="227"/>
      <c r="L913" s="227"/>
      <c r="N913" s="227"/>
      <c r="O913" s="227"/>
    </row>
    <row r="914" spans="3:15" ht="15.75" customHeight="1" x14ac:dyDescent="0.3">
      <c r="C914" s="227"/>
      <c r="I914" s="227"/>
      <c r="J914" s="227"/>
      <c r="K914" s="227"/>
      <c r="L914" s="227"/>
      <c r="N914" s="227"/>
      <c r="O914" s="227"/>
    </row>
    <row r="915" spans="3:15" ht="15.75" customHeight="1" x14ac:dyDescent="0.3">
      <c r="C915" s="227"/>
      <c r="I915" s="227"/>
      <c r="J915" s="227"/>
      <c r="K915" s="227"/>
      <c r="L915" s="227"/>
      <c r="N915" s="227"/>
      <c r="O915" s="227"/>
    </row>
    <row r="916" spans="3:15" ht="15.75" customHeight="1" x14ac:dyDescent="0.3">
      <c r="C916" s="227"/>
      <c r="I916" s="227"/>
      <c r="J916" s="227"/>
      <c r="K916" s="227"/>
      <c r="L916" s="227"/>
      <c r="N916" s="227"/>
      <c r="O916" s="227"/>
    </row>
    <row r="917" spans="3:15" ht="15.75" customHeight="1" x14ac:dyDescent="0.3">
      <c r="C917" s="227"/>
      <c r="I917" s="227"/>
      <c r="J917" s="227"/>
      <c r="K917" s="227"/>
      <c r="L917" s="227"/>
      <c r="N917" s="227"/>
      <c r="O917" s="227"/>
    </row>
    <row r="918" spans="3:15" ht="15.75" customHeight="1" x14ac:dyDescent="0.3">
      <c r="C918" s="227"/>
      <c r="I918" s="227"/>
      <c r="J918" s="227"/>
      <c r="K918" s="227"/>
      <c r="L918" s="227"/>
      <c r="N918" s="227"/>
      <c r="O918" s="227"/>
    </row>
    <row r="919" spans="3:15" ht="15.75" customHeight="1" x14ac:dyDescent="0.3">
      <c r="C919" s="227"/>
      <c r="I919" s="227"/>
      <c r="J919" s="227"/>
      <c r="K919" s="227"/>
      <c r="L919" s="227"/>
      <c r="N919" s="227"/>
      <c r="O919" s="227"/>
    </row>
    <row r="920" spans="3:15" ht="15.75" customHeight="1" x14ac:dyDescent="0.3">
      <c r="C920" s="227"/>
      <c r="I920" s="227"/>
      <c r="J920" s="227"/>
      <c r="K920" s="227"/>
      <c r="L920" s="227"/>
      <c r="N920" s="227"/>
      <c r="O920" s="227"/>
    </row>
    <row r="921" spans="3:15" ht="15.75" customHeight="1" x14ac:dyDescent="0.3">
      <c r="C921" s="227"/>
      <c r="I921" s="227"/>
      <c r="J921" s="227"/>
      <c r="K921" s="227"/>
      <c r="L921" s="227"/>
      <c r="N921" s="227"/>
      <c r="O921" s="227"/>
    </row>
    <row r="922" spans="3:15" ht="15.75" customHeight="1" x14ac:dyDescent="0.3">
      <c r="C922" s="227"/>
      <c r="I922" s="227"/>
      <c r="J922" s="227"/>
      <c r="K922" s="227"/>
      <c r="L922" s="227"/>
      <c r="N922" s="227"/>
      <c r="O922" s="227"/>
    </row>
    <row r="923" spans="3:15" ht="15.75" customHeight="1" x14ac:dyDescent="0.3">
      <c r="C923" s="227"/>
      <c r="I923" s="227"/>
      <c r="J923" s="227"/>
      <c r="K923" s="227"/>
      <c r="L923" s="227"/>
      <c r="N923" s="227"/>
      <c r="O923" s="227"/>
    </row>
    <row r="924" spans="3:15" ht="15.75" customHeight="1" x14ac:dyDescent="0.3">
      <c r="C924" s="227"/>
      <c r="I924" s="227"/>
      <c r="J924" s="227"/>
      <c r="K924" s="227"/>
      <c r="L924" s="227"/>
      <c r="N924" s="227"/>
      <c r="O924" s="227"/>
    </row>
    <row r="925" spans="3:15" ht="15.75" customHeight="1" x14ac:dyDescent="0.3">
      <c r="C925" s="227"/>
      <c r="I925" s="227"/>
      <c r="J925" s="227"/>
      <c r="K925" s="227"/>
      <c r="L925" s="227"/>
      <c r="N925" s="227"/>
      <c r="O925" s="227"/>
    </row>
    <row r="926" spans="3:15" ht="15.75" customHeight="1" x14ac:dyDescent="0.3">
      <c r="C926" s="227"/>
      <c r="I926" s="227"/>
      <c r="J926" s="227"/>
      <c r="K926" s="227"/>
      <c r="L926" s="227"/>
      <c r="N926" s="227"/>
      <c r="O926" s="227"/>
    </row>
    <row r="927" spans="3:15" ht="15.75" customHeight="1" x14ac:dyDescent="0.3">
      <c r="C927" s="227"/>
      <c r="I927" s="227"/>
      <c r="J927" s="227"/>
      <c r="K927" s="227"/>
      <c r="L927" s="227"/>
      <c r="N927" s="227"/>
      <c r="O927" s="227"/>
    </row>
    <row r="928" spans="3:15" ht="15.75" customHeight="1" x14ac:dyDescent="0.3">
      <c r="C928" s="227"/>
      <c r="I928" s="227"/>
      <c r="J928" s="227"/>
      <c r="K928" s="227"/>
      <c r="L928" s="227"/>
      <c r="N928" s="227"/>
      <c r="O928" s="227"/>
    </row>
    <row r="929" spans="3:15" ht="15.75" customHeight="1" x14ac:dyDescent="0.3">
      <c r="C929" s="227"/>
      <c r="I929" s="227"/>
      <c r="J929" s="227"/>
      <c r="K929" s="227"/>
      <c r="L929" s="227"/>
      <c r="N929" s="227"/>
      <c r="O929" s="227"/>
    </row>
    <row r="930" spans="3:15" ht="15.75" customHeight="1" x14ac:dyDescent="0.3">
      <c r="C930" s="227"/>
      <c r="I930" s="227"/>
      <c r="J930" s="227"/>
      <c r="K930" s="227"/>
      <c r="L930" s="227"/>
      <c r="N930" s="227"/>
      <c r="O930" s="227"/>
    </row>
    <row r="931" spans="3:15" ht="15.75" customHeight="1" x14ac:dyDescent="0.3">
      <c r="C931" s="227"/>
      <c r="I931" s="227"/>
      <c r="J931" s="227"/>
      <c r="K931" s="227"/>
      <c r="L931" s="227"/>
      <c r="N931" s="227"/>
      <c r="O931" s="227"/>
    </row>
    <row r="932" spans="3:15" ht="15.75" customHeight="1" x14ac:dyDescent="0.3">
      <c r="C932" s="227"/>
      <c r="I932" s="227"/>
      <c r="J932" s="227"/>
      <c r="K932" s="227"/>
      <c r="L932" s="227"/>
      <c r="N932" s="227"/>
      <c r="O932" s="227"/>
    </row>
    <row r="933" spans="3:15" ht="15.75" customHeight="1" x14ac:dyDescent="0.3">
      <c r="C933" s="227"/>
      <c r="I933" s="227"/>
      <c r="J933" s="227"/>
      <c r="K933" s="227"/>
      <c r="L933" s="227"/>
      <c r="N933" s="227"/>
      <c r="O933" s="227"/>
    </row>
    <row r="934" spans="3:15" ht="15.75" customHeight="1" x14ac:dyDescent="0.3">
      <c r="C934" s="227"/>
      <c r="I934" s="227"/>
      <c r="J934" s="227"/>
      <c r="K934" s="227"/>
      <c r="L934" s="227"/>
      <c r="N934" s="227"/>
      <c r="O934" s="227"/>
    </row>
    <row r="935" spans="3:15" ht="15.75" customHeight="1" x14ac:dyDescent="0.3">
      <c r="C935" s="227"/>
      <c r="I935" s="227"/>
      <c r="J935" s="227"/>
      <c r="K935" s="227"/>
      <c r="L935" s="227"/>
      <c r="N935" s="227"/>
      <c r="O935" s="227"/>
    </row>
    <row r="936" spans="3:15" ht="15.75" customHeight="1" x14ac:dyDescent="0.3">
      <c r="C936" s="227"/>
      <c r="I936" s="227"/>
      <c r="J936" s="227"/>
      <c r="K936" s="227"/>
      <c r="L936" s="227"/>
      <c r="N936" s="227"/>
      <c r="O936" s="227"/>
    </row>
    <row r="937" spans="3:15" ht="15.75" customHeight="1" x14ac:dyDescent="0.3">
      <c r="C937" s="227"/>
      <c r="I937" s="227"/>
      <c r="J937" s="227"/>
      <c r="K937" s="227"/>
      <c r="L937" s="227"/>
      <c r="N937" s="227"/>
      <c r="O937" s="227"/>
    </row>
    <row r="938" spans="3:15" ht="15.75" customHeight="1" x14ac:dyDescent="0.3">
      <c r="C938" s="227"/>
      <c r="I938" s="227"/>
      <c r="J938" s="227"/>
      <c r="K938" s="227"/>
      <c r="L938" s="227"/>
      <c r="N938" s="227"/>
      <c r="O938" s="227"/>
    </row>
    <row r="939" spans="3:15" ht="15.75" customHeight="1" x14ac:dyDescent="0.3">
      <c r="C939" s="227"/>
      <c r="I939" s="227"/>
      <c r="J939" s="227"/>
      <c r="K939" s="227"/>
      <c r="L939" s="227"/>
      <c r="N939" s="227"/>
      <c r="O939" s="227"/>
    </row>
    <row r="940" spans="3:15" ht="15.75" customHeight="1" x14ac:dyDescent="0.3">
      <c r="C940" s="227"/>
      <c r="I940" s="227"/>
      <c r="J940" s="227"/>
      <c r="K940" s="227"/>
      <c r="L940" s="227"/>
      <c r="N940" s="227"/>
      <c r="O940" s="227"/>
    </row>
    <row r="941" spans="3:15" ht="15.75" customHeight="1" x14ac:dyDescent="0.3">
      <c r="C941" s="227"/>
      <c r="I941" s="227"/>
      <c r="J941" s="227"/>
      <c r="K941" s="227"/>
      <c r="L941" s="227"/>
      <c r="N941" s="227"/>
      <c r="O941" s="227"/>
    </row>
    <row r="942" spans="3:15" ht="15.75" customHeight="1" x14ac:dyDescent="0.3">
      <c r="C942" s="227"/>
      <c r="I942" s="227"/>
      <c r="J942" s="227"/>
      <c r="K942" s="227"/>
      <c r="L942" s="227"/>
      <c r="N942" s="227"/>
      <c r="O942" s="227"/>
    </row>
    <row r="943" spans="3:15" ht="15.75" customHeight="1" x14ac:dyDescent="0.3">
      <c r="C943" s="227"/>
      <c r="I943" s="227"/>
      <c r="J943" s="227"/>
      <c r="K943" s="227"/>
      <c r="L943" s="227"/>
      <c r="N943" s="227"/>
      <c r="O943" s="227"/>
    </row>
    <row r="944" spans="3:15" ht="15.75" customHeight="1" x14ac:dyDescent="0.3">
      <c r="C944" s="227"/>
      <c r="I944" s="227"/>
      <c r="J944" s="227"/>
      <c r="K944" s="227"/>
      <c r="L944" s="227"/>
      <c r="N944" s="227"/>
      <c r="O944" s="227"/>
    </row>
    <row r="945" spans="3:15" ht="15.75" customHeight="1" x14ac:dyDescent="0.3">
      <c r="C945" s="227"/>
      <c r="I945" s="227"/>
      <c r="J945" s="227"/>
      <c r="K945" s="227"/>
      <c r="L945" s="227"/>
      <c r="N945" s="227"/>
      <c r="O945" s="227"/>
    </row>
    <row r="946" spans="3:15" ht="15.75" customHeight="1" x14ac:dyDescent="0.3">
      <c r="C946" s="227"/>
      <c r="I946" s="227"/>
      <c r="J946" s="227"/>
      <c r="K946" s="227"/>
      <c r="L946" s="227"/>
      <c r="N946" s="227"/>
      <c r="O946" s="227"/>
    </row>
    <row r="947" spans="3:15" ht="15.75" customHeight="1" x14ac:dyDescent="0.3">
      <c r="C947" s="227"/>
      <c r="I947" s="227"/>
      <c r="J947" s="227"/>
      <c r="K947" s="227"/>
      <c r="L947" s="227"/>
      <c r="N947" s="227"/>
      <c r="O947" s="227"/>
    </row>
    <row r="948" spans="3:15" ht="15.75" customHeight="1" x14ac:dyDescent="0.3">
      <c r="C948" s="227"/>
      <c r="I948" s="227"/>
      <c r="J948" s="227"/>
      <c r="K948" s="227"/>
      <c r="L948" s="227"/>
      <c r="N948" s="227"/>
      <c r="O948" s="227"/>
    </row>
    <row r="949" spans="3:15" ht="15.75" customHeight="1" x14ac:dyDescent="0.3">
      <c r="C949" s="227"/>
      <c r="I949" s="227"/>
      <c r="J949" s="227"/>
      <c r="K949" s="227"/>
      <c r="L949" s="227"/>
      <c r="N949" s="227"/>
      <c r="O949" s="227"/>
    </row>
    <row r="950" spans="3:15" ht="15.75" customHeight="1" x14ac:dyDescent="0.3">
      <c r="C950" s="227"/>
      <c r="I950" s="227"/>
      <c r="J950" s="227"/>
      <c r="K950" s="227"/>
      <c r="L950" s="227"/>
      <c r="N950" s="227"/>
      <c r="O950" s="227"/>
    </row>
    <row r="951" spans="3:15" ht="15.75" customHeight="1" x14ac:dyDescent="0.3">
      <c r="C951" s="227"/>
      <c r="I951" s="227"/>
      <c r="J951" s="227"/>
      <c r="K951" s="227"/>
      <c r="L951" s="227"/>
      <c r="N951" s="227"/>
      <c r="O951" s="227"/>
    </row>
    <row r="952" spans="3:15" ht="15.75" customHeight="1" x14ac:dyDescent="0.3">
      <c r="C952" s="227"/>
      <c r="I952" s="227"/>
      <c r="J952" s="227"/>
      <c r="K952" s="227"/>
      <c r="L952" s="227"/>
      <c r="N952" s="227"/>
      <c r="O952" s="227"/>
    </row>
    <row r="953" spans="3:15" ht="15.75" customHeight="1" x14ac:dyDescent="0.3">
      <c r="C953" s="227"/>
      <c r="I953" s="227"/>
      <c r="J953" s="227"/>
      <c r="K953" s="227"/>
      <c r="L953" s="227"/>
      <c r="N953" s="227"/>
      <c r="O953" s="227"/>
    </row>
    <row r="954" spans="3:15" ht="15.75" customHeight="1" x14ac:dyDescent="0.3">
      <c r="C954" s="227"/>
      <c r="I954" s="227"/>
      <c r="J954" s="227"/>
      <c r="K954" s="227"/>
      <c r="L954" s="227"/>
      <c r="N954" s="227"/>
      <c r="O954" s="227"/>
    </row>
    <row r="955" spans="3:15" ht="15.75" customHeight="1" x14ac:dyDescent="0.3">
      <c r="C955" s="227"/>
      <c r="I955" s="227"/>
      <c r="J955" s="227"/>
      <c r="K955" s="227"/>
      <c r="L955" s="227"/>
      <c r="N955" s="227"/>
      <c r="O955" s="227"/>
    </row>
    <row r="956" spans="3:15" ht="15.75" customHeight="1" x14ac:dyDescent="0.3">
      <c r="C956" s="227"/>
      <c r="I956" s="227"/>
      <c r="J956" s="227"/>
      <c r="K956" s="227"/>
      <c r="L956" s="227"/>
      <c r="N956" s="227"/>
      <c r="O956" s="227"/>
    </row>
    <row r="957" spans="3:15" ht="15.75" customHeight="1" x14ac:dyDescent="0.3">
      <c r="C957" s="227"/>
      <c r="I957" s="227"/>
      <c r="J957" s="227"/>
      <c r="K957" s="227"/>
      <c r="L957" s="227"/>
      <c r="N957" s="227"/>
      <c r="O957" s="227"/>
    </row>
    <row r="958" spans="3:15" ht="15.75" customHeight="1" x14ac:dyDescent="0.3">
      <c r="C958" s="227"/>
      <c r="I958" s="227"/>
      <c r="J958" s="227"/>
      <c r="K958" s="227"/>
      <c r="L958" s="227"/>
      <c r="N958" s="227"/>
      <c r="O958" s="227"/>
    </row>
    <row r="959" spans="3:15" ht="15.75" customHeight="1" x14ac:dyDescent="0.3">
      <c r="C959" s="227"/>
      <c r="I959" s="227"/>
      <c r="J959" s="227"/>
      <c r="K959" s="227"/>
      <c r="L959" s="227"/>
      <c r="N959" s="227"/>
      <c r="O959" s="227"/>
    </row>
    <row r="960" spans="3:15" ht="15.75" customHeight="1" x14ac:dyDescent="0.3">
      <c r="C960" s="227"/>
      <c r="I960" s="227"/>
      <c r="J960" s="227"/>
      <c r="K960" s="227"/>
      <c r="L960" s="227"/>
      <c r="N960" s="227"/>
      <c r="O960" s="227"/>
    </row>
    <row r="961" spans="3:15" ht="15.75" customHeight="1" x14ac:dyDescent="0.3">
      <c r="C961" s="227"/>
      <c r="I961" s="227"/>
      <c r="J961" s="227"/>
      <c r="K961" s="227"/>
      <c r="L961" s="227"/>
      <c r="N961" s="227"/>
      <c r="O961" s="227"/>
    </row>
    <row r="962" spans="3:15" ht="15.75" customHeight="1" x14ac:dyDescent="0.3">
      <c r="C962" s="227"/>
      <c r="I962" s="227"/>
      <c r="J962" s="227"/>
      <c r="K962" s="227"/>
      <c r="L962" s="227"/>
      <c r="N962" s="227"/>
      <c r="O962" s="227"/>
    </row>
    <row r="963" spans="3:15" ht="15.75" customHeight="1" x14ac:dyDescent="0.3">
      <c r="C963" s="227"/>
      <c r="I963" s="227"/>
      <c r="J963" s="227"/>
      <c r="K963" s="227"/>
      <c r="L963" s="227"/>
      <c r="N963" s="227"/>
      <c r="O963" s="227"/>
    </row>
    <row r="964" spans="3:15" ht="15.75" customHeight="1" x14ac:dyDescent="0.3">
      <c r="C964" s="227"/>
      <c r="I964" s="227"/>
      <c r="J964" s="227"/>
      <c r="K964" s="227"/>
      <c r="L964" s="227"/>
      <c r="N964" s="227"/>
      <c r="O964" s="227"/>
    </row>
    <row r="965" spans="3:15" ht="15.75" customHeight="1" x14ac:dyDescent="0.3">
      <c r="C965" s="227"/>
      <c r="I965" s="227"/>
      <c r="J965" s="227"/>
      <c r="K965" s="227"/>
      <c r="L965" s="227"/>
      <c r="N965" s="227"/>
      <c r="O965" s="227"/>
    </row>
    <row r="966" spans="3:15" ht="15.75" customHeight="1" x14ac:dyDescent="0.3">
      <c r="C966" s="227"/>
      <c r="I966" s="227"/>
      <c r="J966" s="227"/>
      <c r="K966" s="227"/>
      <c r="L966" s="227"/>
      <c r="N966" s="227"/>
      <c r="O966" s="227"/>
    </row>
    <row r="967" spans="3:15" ht="15.75" customHeight="1" x14ac:dyDescent="0.3">
      <c r="C967" s="227"/>
      <c r="I967" s="227"/>
      <c r="J967" s="227"/>
      <c r="K967" s="227"/>
      <c r="L967" s="227"/>
      <c r="N967" s="227"/>
      <c r="O967" s="227"/>
    </row>
    <row r="968" spans="3:15" ht="15.75" customHeight="1" x14ac:dyDescent="0.3">
      <c r="C968" s="227"/>
      <c r="I968" s="227"/>
      <c r="J968" s="227"/>
      <c r="K968" s="227"/>
      <c r="L968" s="227"/>
      <c r="N968" s="227"/>
      <c r="O968" s="227"/>
    </row>
    <row r="969" spans="3:15" ht="15.75" customHeight="1" x14ac:dyDescent="0.3">
      <c r="C969" s="227"/>
      <c r="I969" s="227"/>
      <c r="J969" s="227"/>
      <c r="K969" s="227"/>
      <c r="L969" s="227"/>
      <c r="N969" s="227"/>
      <c r="O969" s="227"/>
    </row>
    <row r="970" spans="3:15" ht="15.75" customHeight="1" x14ac:dyDescent="0.3">
      <c r="C970" s="227"/>
      <c r="I970" s="227"/>
      <c r="J970" s="227"/>
      <c r="K970" s="227"/>
      <c r="L970" s="227"/>
      <c r="N970" s="227"/>
      <c r="O970" s="227"/>
    </row>
    <row r="971" spans="3:15" ht="15.75" customHeight="1" x14ac:dyDescent="0.3">
      <c r="C971" s="227"/>
      <c r="I971" s="227"/>
      <c r="J971" s="227"/>
      <c r="K971" s="227"/>
      <c r="L971" s="227"/>
      <c r="N971" s="227"/>
      <c r="O971" s="227"/>
    </row>
    <row r="972" spans="3:15" ht="15.75" customHeight="1" x14ac:dyDescent="0.3">
      <c r="C972" s="227"/>
      <c r="I972" s="227"/>
      <c r="J972" s="227"/>
      <c r="K972" s="227"/>
      <c r="L972" s="227"/>
      <c r="N972" s="227"/>
      <c r="O972" s="227"/>
    </row>
    <row r="973" spans="3:15" ht="15.75" customHeight="1" x14ac:dyDescent="0.3">
      <c r="C973" s="227"/>
      <c r="I973" s="227"/>
      <c r="J973" s="227"/>
      <c r="K973" s="227"/>
      <c r="L973" s="227"/>
      <c r="N973" s="227"/>
      <c r="O973" s="227"/>
    </row>
    <row r="974" spans="3:15" ht="15.75" customHeight="1" x14ac:dyDescent="0.3">
      <c r="C974" s="227"/>
      <c r="I974" s="227"/>
      <c r="J974" s="227"/>
      <c r="K974" s="227"/>
      <c r="L974" s="227"/>
      <c r="N974" s="227"/>
      <c r="O974" s="227"/>
    </row>
    <row r="975" spans="3:15" ht="15.75" customHeight="1" x14ac:dyDescent="0.3">
      <c r="C975" s="227"/>
      <c r="I975" s="227"/>
      <c r="J975" s="227"/>
      <c r="K975" s="227"/>
      <c r="L975" s="227"/>
      <c r="N975" s="227"/>
      <c r="O975" s="227"/>
    </row>
    <row r="976" spans="3:15" ht="15.75" customHeight="1" x14ac:dyDescent="0.3">
      <c r="C976" s="227"/>
      <c r="I976" s="227"/>
      <c r="J976" s="227"/>
      <c r="K976" s="227"/>
      <c r="L976" s="227"/>
      <c r="N976" s="227"/>
      <c r="O976" s="227"/>
    </row>
    <row r="977" spans="3:15" ht="15.75" customHeight="1" x14ac:dyDescent="0.3">
      <c r="C977" s="227"/>
      <c r="I977" s="227"/>
      <c r="J977" s="227"/>
      <c r="K977" s="227"/>
      <c r="L977" s="227"/>
      <c r="N977" s="227"/>
      <c r="O977" s="227"/>
    </row>
    <row r="978" spans="3:15" ht="15.75" customHeight="1" x14ac:dyDescent="0.3">
      <c r="C978" s="227"/>
      <c r="I978" s="227"/>
      <c r="J978" s="227"/>
      <c r="K978" s="227"/>
      <c r="L978" s="227"/>
      <c r="N978" s="227"/>
      <c r="O978" s="227"/>
    </row>
    <row r="979" spans="3:15" ht="15.75" customHeight="1" x14ac:dyDescent="0.3">
      <c r="C979" s="227"/>
      <c r="I979" s="227"/>
      <c r="J979" s="227"/>
      <c r="K979" s="227"/>
      <c r="L979" s="227"/>
      <c r="N979" s="227"/>
      <c r="O979" s="227"/>
    </row>
    <row r="980" spans="3:15" ht="15.75" customHeight="1" x14ac:dyDescent="0.3">
      <c r="C980" s="227"/>
      <c r="I980" s="227"/>
      <c r="J980" s="227"/>
      <c r="K980" s="227"/>
      <c r="L980" s="227"/>
      <c r="N980" s="227"/>
      <c r="O980" s="227"/>
    </row>
    <row r="981" spans="3:15" ht="15.75" customHeight="1" x14ac:dyDescent="0.3">
      <c r="C981" s="227"/>
      <c r="I981" s="227"/>
      <c r="J981" s="227"/>
      <c r="K981" s="227"/>
      <c r="L981" s="227"/>
      <c r="N981" s="227"/>
      <c r="O981" s="227"/>
    </row>
    <row r="982" spans="3:15" ht="15.75" customHeight="1" x14ac:dyDescent="0.3">
      <c r="C982" s="227"/>
      <c r="I982" s="227"/>
      <c r="J982" s="227"/>
      <c r="K982" s="227"/>
      <c r="L982" s="227"/>
      <c r="N982" s="227"/>
      <c r="O982" s="227"/>
    </row>
    <row r="983" spans="3:15" ht="15.75" customHeight="1" x14ac:dyDescent="0.3">
      <c r="C983" s="227"/>
      <c r="I983" s="227"/>
      <c r="J983" s="227"/>
      <c r="K983" s="227"/>
      <c r="L983" s="227"/>
      <c r="N983" s="227"/>
      <c r="O983" s="227"/>
    </row>
    <row r="984" spans="3:15" ht="15.75" customHeight="1" x14ac:dyDescent="0.3">
      <c r="C984" s="227"/>
      <c r="I984" s="227"/>
      <c r="J984" s="227"/>
      <c r="K984" s="227"/>
      <c r="L984" s="227"/>
      <c r="N984" s="227"/>
      <c r="O984" s="227"/>
    </row>
    <row r="985" spans="3:15" ht="15.75" customHeight="1" x14ac:dyDescent="0.3">
      <c r="C985" s="227"/>
      <c r="I985" s="227"/>
      <c r="J985" s="227"/>
      <c r="K985" s="227"/>
      <c r="L985" s="227"/>
      <c r="N985" s="227"/>
      <c r="O985" s="227"/>
    </row>
    <row r="986" spans="3:15" ht="15.75" customHeight="1" x14ac:dyDescent="0.3">
      <c r="C986" s="227"/>
      <c r="I986" s="227"/>
      <c r="J986" s="227"/>
      <c r="K986" s="227"/>
      <c r="L986" s="227"/>
      <c r="N986" s="227"/>
      <c r="O986" s="227"/>
    </row>
    <row r="987" spans="3:15" ht="15.75" customHeight="1" x14ac:dyDescent="0.3">
      <c r="C987" s="227"/>
      <c r="I987" s="227"/>
      <c r="J987" s="227"/>
      <c r="K987" s="227"/>
      <c r="L987" s="227"/>
      <c r="N987" s="227"/>
      <c r="O987" s="227"/>
    </row>
    <row r="988" spans="3:15" ht="15.75" customHeight="1" x14ac:dyDescent="0.3">
      <c r="C988" s="227"/>
      <c r="I988" s="227"/>
      <c r="J988" s="227"/>
      <c r="K988" s="227"/>
      <c r="L988" s="227"/>
      <c r="N988" s="227"/>
      <c r="O988" s="227"/>
    </row>
    <row r="989" spans="3:15" ht="15.75" customHeight="1" x14ac:dyDescent="0.3">
      <c r="C989" s="227"/>
      <c r="I989" s="227"/>
      <c r="J989" s="227"/>
      <c r="K989" s="227"/>
      <c r="L989" s="227"/>
      <c r="N989" s="227"/>
      <c r="O989" s="227"/>
    </row>
    <row r="990" spans="3:15" ht="15.75" customHeight="1" x14ac:dyDescent="0.3">
      <c r="C990" s="227"/>
      <c r="I990" s="227"/>
      <c r="J990" s="227"/>
      <c r="K990" s="227"/>
      <c r="L990" s="227"/>
      <c r="N990" s="227"/>
      <c r="O990" s="227"/>
    </row>
    <row r="991" spans="3:15" ht="15.75" customHeight="1" x14ac:dyDescent="0.3">
      <c r="C991" s="227"/>
      <c r="I991" s="227"/>
      <c r="J991" s="227"/>
      <c r="K991" s="227"/>
      <c r="L991" s="227"/>
      <c r="N991" s="227"/>
      <c r="O991" s="227"/>
    </row>
    <row r="992" spans="3:15" ht="15.75" customHeight="1" x14ac:dyDescent="0.3">
      <c r="C992" s="227"/>
      <c r="I992" s="227"/>
      <c r="J992" s="227"/>
      <c r="K992" s="227"/>
      <c r="L992" s="227"/>
      <c r="N992" s="227"/>
      <c r="O992" s="227"/>
    </row>
    <row r="993" spans="3:15" ht="15.75" customHeight="1" x14ac:dyDescent="0.3">
      <c r="C993" s="227"/>
      <c r="I993" s="227"/>
      <c r="J993" s="227"/>
      <c r="K993" s="227"/>
      <c r="L993" s="227"/>
      <c r="N993" s="227"/>
      <c r="O993" s="227"/>
    </row>
    <row r="994" spans="3:15" ht="15.75" customHeight="1" x14ac:dyDescent="0.3">
      <c r="C994" s="227"/>
      <c r="I994" s="227"/>
      <c r="J994" s="227"/>
      <c r="K994" s="227"/>
      <c r="L994" s="227"/>
      <c r="N994" s="227"/>
      <c r="O994" s="227"/>
    </row>
    <row r="995" spans="3:15" ht="15.75" customHeight="1" x14ac:dyDescent="0.3">
      <c r="C995" s="227"/>
      <c r="I995" s="227"/>
      <c r="J995" s="227"/>
      <c r="K995" s="227"/>
      <c r="L995" s="227"/>
      <c r="N995" s="227"/>
      <c r="O995" s="227"/>
    </row>
    <row r="996" spans="3:15" ht="15.75" customHeight="1" x14ac:dyDescent="0.3">
      <c r="C996" s="227"/>
      <c r="I996" s="227"/>
      <c r="J996" s="227"/>
      <c r="K996" s="227"/>
      <c r="L996" s="227"/>
      <c r="N996" s="227"/>
      <c r="O996" s="227"/>
    </row>
    <row r="997" spans="3:15" ht="15.75" customHeight="1" x14ac:dyDescent="0.3">
      <c r="C997" s="227"/>
      <c r="I997" s="227"/>
      <c r="J997" s="227"/>
      <c r="K997" s="227"/>
      <c r="L997" s="227"/>
      <c r="N997" s="227"/>
      <c r="O997" s="227"/>
    </row>
    <row r="998" spans="3:15" ht="15.75" customHeight="1" x14ac:dyDescent="0.3">
      <c r="C998" s="227"/>
      <c r="I998" s="227"/>
      <c r="J998" s="227"/>
      <c r="K998" s="227"/>
      <c r="L998" s="227"/>
      <c r="N998" s="227"/>
      <c r="O998" s="227"/>
    </row>
    <row r="999" spans="3:15" ht="15.75" customHeight="1" x14ac:dyDescent="0.3">
      <c r="C999" s="227"/>
      <c r="I999" s="227"/>
      <c r="J999" s="227"/>
      <c r="K999" s="227"/>
      <c r="L999" s="227"/>
      <c r="N999" s="227"/>
      <c r="O999" s="227"/>
    </row>
    <row r="1000" spans="3:15" ht="15.75" customHeight="1" x14ac:dyDescent="0.3">
      <c r="C1000" s="227"/>
      <c r="I1000" s="227"/>
      <c r="J1000" s="227"/>
      <c r="K1000" s="227"/>
      <c r="L1000" s="227"/>
      <c r="N1000" s="227"/>
      <c r="O1000" s="227"/>
    </row>
  </sheetData>
  <mergeCells count="26">
    <mergeCell ref="E3:G3"/>
    <mergeCell ref="N9:N10"/>
    <mergeCell ref="O9:O10"/>
    <mergeCell ref="E9:E10"/>
    <mergeCell ref="F9:G10"/>
    <mergeCell ref="I9:I10"/>
    <mergeCell ref="J9:J10"/>
    <mergeCell ref="K9:K10"/>
    <mergeCell ref="L9:L10"/>
    <mergeCell ref="M9:M10"/>
    <mergeCell ref="A9:A10"/>
    <mergeCell ref="A11:A14"/>
    <mergeCell ref="E4:G4"/>
    <mergeCell ref="A6:H6"/>
    <mergeCell ref="A7:H7"/>
    <mergeCell ref="B9:B10"/>
    <mergeCell ref="C9:C10"/>
    <mergeCell ref="D9:D10"/>
    <mergeCell ref="H9:H10"/>
    <mergeCell ref="H11:H15"/>
    <mergeCell ref="A1:A4"/>
    <mergeCell ref="B1:D2"/>
    <mergeCell ref="E1:G1"/>
    <mergeCell ref="H1:H4"/>
    <mergeCell ref="E2:G2"/>
    <mergeCell ref="B3:D4"/>
  </mergeCell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000"/>
  <sheetViews>
    <sheetView workbookViewId="0"/>
  </sheetViews>
  <sheetFormatPr baseColWidth="10" defaultColWidth="14.44140625" defaultRowHeight="15" customHeight="1" x14ac:dyDescent="0.3"/>
  <cols>
    <col min="1" max="6" width="10.6640625" customWidth="1"/>
  </cols>
  <sheetData>
    <row r="1" spans="1:1" ht="14.4" x14ac:dyDescent="0.3">
      <c r="A1" s="45" t="s">
        <v>307</v>
      </c>
    </row>
    <row r="2" spans="1:1" ht="14.4" x14ac:dyDescent="0.3">
      <c r="A2" s="45" t="s">
        <v>308</v>
      </c>
    </row>
    <row r="3" spans="1:1" ht="14.4" x14ac:dyDescent="0.3">
      <c r="A3" s="45" t="s">
        <v>309</v>
      </c>
    </row>
    <row r="4" spans="1:1" ht="14.4" x14ac:dyDescent="0.3">
      <c r="A4" s="45" t="s">
        <v>299</v>
      </c>
    </row>
    <row r="5" spans="1:1" ht="14.4" x14ac:dyDescent="0.3">
      <c r="A5" s="45" t="s">
        <v>310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1:C1000"/>
  <sheetViews>
    <sheetView workbookViewId="0"/>
  </sheetViews>
  <sheetFormatPr baseColWidth="10" defaultColWidth="14.44140625" defaultRowHeight="15" customHeight="1" x14ac:dyDescent="0.3"/>
  <cols>
    <col min="1" max="1" width="37.44140625" customWidth="1"/>
    <col min="2" max="2" width="72.33203125" customWidth="1"/>
    <col min="3" max="3" width="59.6640625" customWidth="1"/>
    <col min="4" max="6" width="11.44140625" customWidth="1"/>
  </cols>
  <sheetData>
    <row r="1" spans="1:3" ht="14.4" x14ac:dyDescent="0.3">
      <c r="A1" s="238" t="s">
        <v>447</v>
      </c>
      <c r="C1" s="239"/>
    </row>
    <row r="2" spans="1:3" ht="14.4" x14ac:dyDescent="0.3">
      <c r="A2" s="86"/>
      <c r="C2" s="239"/>
    </row>
    <row r="3" spans="1:3" ht="14.4" x14ac:dyDescent="0.3">
      <c r="A3" s="86" t="s">
        <v>188</v>
      </c>
      <c r="C3" s="239"/>
    </row>
    <row r="4" spans="1:3" ht="14.4" x14ac:dyDescent="0.3">
      <c r="A4" s="86" t="s">
        <v>448</v>
      </c>
      <c r="C4" s="239"/>
    </row>
    <row r="5" spans="1:3" ht="14.4" x14ac:dyDescent="0.3">
      <c r="C5" s="239"/>
    </row>
    <row r="6" spans="1:3" ht="14.4" x14ac:dyDescent="0.3">
      <c r="A6" s="238" t="s">
        <v>449</v>
      </c>
      <c r="C6" s="239"/>
    </row>
    <row r="7" spans="1:3" ht="14.4" x14ac:dyDescent="0.3">
      <c r="A7" s="45" t="s">
        <v>450</v>
      </c>
      <c r="C7" s="239"/>
    </row>
    <row r="8" spans="1:3" ht="14.4" x14ac:dyDescent="0.3">
      <c r="A8" s="45" t="s">
        <v>451</v>
      </c>
      <c r="C8" s="239"/>
    </row>
    <row r="9" spans="1:3" ht="14.4" x14ac:dyDescent="0.3">
      <c r="A9" s="45" t="s">
        <v>452</v>
      </c>
      <c r="C9" s="239"/>
    </row>
    <row r="10" spans="1:3" ht="14.4" x14ac:dyDescent="0.3">
      <c r="A10" s="45" t="s">
        <v>453</v>
      </c>
      <c r="C10" s="239"/>
    </row>
    <row r="11" spans="1:3" ht="14.4" x14ac:dyDescent="0.3">
      <c r="A11" s="45" t="s">
        <v>454</v>
      </c>
      <c r="C11" s="239"/>
    </row>
    <row r="12" spans="1:3" ht="14.4" x14ac:dyDescent="0.3">
      <c r="A12" s="45" t="s">
        <v>455</v>
      </c>
      <c r="C12" s="239"/>
    </row>
    <row r="13" spans="1:3" ht="14.4" x14ac:dyDescent="0.3">
      <c r="A13" s="45" t="s">
        <v>456</v>
      </c>
      <c r="C13" s="239"/>
    </row>
    <row r="14" spans="1:3" ht="14.4" x14ac:dyDescent="0.3">
      <c r="A14" s="45" t="s">
        <v>457</v>
      </c>
      <c r="C14" s="239"/>
    </row>
    <row r="15" spans="1:3" ht="14.4" x14ac:dyDescent="0.3">
      <c r="A15" s="45" t="s">
        <v>458</v>
      </c>
      <c r="C15" s="239"/>
    </row>
    <row r="16" spans="1:3" ht="14.4" x14ac:dyDescent="0.3">
      <c r="A16" s="45" t="s">
        <v>459</v>
      </c>
      <c r="C16" s="239"/>
    </row>
    <row r="17" spans="1:3" ht="14.4" x14ac:dyDescent="0.3">
      <c r="C17" s="239"/>
    </row>
    <row r="18" spans="1:3" ht="14.4" x14ac:dyDescent="0.3">
      <c r="C18" s="239"/>
    </row>
    <row r="19" spans="1:3" ht="14.4" x14ac:dyDescent="0.3">
      <c r="A19" s="238" t="s">
        <v>311</v>
      </c>
      <c r="C19" s="239"/>
    </row>
    <row r="20" spans="1:3" ht="14.4" x14ac:dyDescent="0.3">
      <c r="A20" s="45" t="s">
        <v>321</v>
      </c>
      <c r="C20" s="239"/>
    </row>
    <row r="21" spans="1:3" ht="15.75" customHeight="1" x14ac:dyDescent="0.3">
      <c r="A21" s="45" t="s">
        <v>460</v>
      </c>
      <c r="C21" s="239"/>
    </row>
    <row r="22" spans="1:3" ht="15.75" customHeight="1" x14ac:dyDescent="0.3">
      <c r="A22" s="45" t="s">
        <v>461</v>
      </c>
      <c r="C22" s="239"/>
    </row>
    <row r="23" spans="1:3" ht="15.75" customHeight="1" x14ac:dyDescent="0.3">
      <c r="A23" s="45" t="s">
        <v>462</v>
      </c>
      <c r="C23" s="239"/>
    </row>
    <row r="24" spans="1:3" ht="15.75" customHeight="1" x14ac:dyDescent="0.3">
      <c r="A24" s="45" t="s">
        <v>320</v>
      </c>
      <c r="C24" s="239"/>
    </row>
    <row r="25" spans="1:3" ht="15.75" customHeight="1" x14ac:dyDescent="0.3">
      <c r="A25" s="45" t="s">
        <v>463</v>
      </c>
      <c r="C25" s="239"/>
    </row>
    <row r="26" spans="1:3" ht="15.75" customHeight="1" x14ac:dyDescent="0.3">
      <c r="C26" s="239"/>
    </row>
    <row r="27" spans="1:3" ht="15.75" customHeight="1" x14ac:dyDescent="0.3">
      <c r="C27" s="239"/>
    </row>
    <row r="28" spans="1:3" ht="141" customHeight="1" x14ac:dyDescent="0.3">
      <c r="A28" s="240" t="s">
        <v>464</v>
      </c>
      <c r="B28" s="241" t="s">
        <v>465</v>
      </c>
      <c r="C28" s="241" t="s">
        <v>466</v>
      </c>
    </row>
    <row r="29" spans="1:3" ht="144" customHeight="1" x14ac:dyDescent="0.3">
      <c r="A29" s="45" t="s">
        <v>467</v>
      </c>
      <c r="B29" s="242" t="s">
        <v>468</v>
      </c>
      <c r="C29" s="243" t="s">
        <v>469</v>
      </c>
    </row>
    <row r="30" spans="1:3" ht="15.75" customHeight="1" x14ac:dyDescent="0.3">
      <c r="A30" s="244" t="s">
        <v>470</v>
      </c>
      <c r="B30" s="245" t="s">
        <v>471</v>
      </c>
      <c r="C30" s="243" t="s">
        <v>472</v>
      </c>
    </row>
    <row r="31" spans="1:3" ht="15.75" customHeight="1" x14ac:dyDescent="0.3">
      <c r="A31" s="45" t="s">
        <v>473</v>
      </c>
      <c r="B31" s="245" t="s">
        <v>474</v>
      </c>
      <c r="C31" s="243" t="s">
        <v>475</v>
      </c>
    </row>
    <row r="32" spans="1:3" ht="15.75" customHeight="1" x14ac:dyDescent="0.3">
      <c r="A32" s="45" t="s">
        <v>476</v>
      </c>
      <c r="B32" s="245" t="s">
        <v>477</v>
      </c>
      <c r="C32" s="243" t="s">
        <v>478</v>
      </c>
    </row>
    <row r="33" spans="1:3" ht="15.75" customHeight="1" x14ac:dyDescent="0.3">
      <c r="C33" s="239"/>
    </row>
    <row r="34" spans="1:3" ht="15.75" customHeight="1" x14ac:dyDescent="0.3">
      <c r="A34" s="45" t="s">
        <v>479</v>
      </c>
      <c r="C34" s="246" t="s">
        <v>480</v>
      </c>
    </row>
    <row r="35" spans="1:3" ht="15.75" customHeight="1" x14ac:dyDescent="0.3">
      <c r="A35" s="45">
        <v>1</v>
      </c>
      <c r="B35" s="45">
        <f>IF(' IMPACTO RIESGOS CORRUPCION'!D13="X",1,0)</f>
        <v>1</v>
      </c>
      <c r="C35" s="239"/>
    </row>
    <row r="36" spans="1:3" ht="15.75" customHeight="1" x14ac:dyDescent="0.3">
      <c r="A36" s="45">
        <v>2</v>
      </c>
      <c r="B36" s="45">
        <f>IF(' IMPACTO RIESGOS CORRUPCION'!D14="X",1,0)</f>
        <v>1</v>
      </c>
      <c r="C36" s="239" t="s">
        <v>188</v>
      </c>
    </row>
    <row r="37" spans="1:3" ht="15.75" customHeight="1" x14ac:dyDescent="0.3">
      <c r="A37" s="45">
        <v>3</v>
      </c>
      <c r="B37" s="45">
        <f>IF(' IMPACTO RIESGOS CORRUPCION'!D15="X",1,0)</f>
        <v>0</v>
      </c>
      <c r="C37" s="239"/>
    </row>
    <row r="38" spans="1:3" ht="15.75" customHeight="1" x14ac:dyDescent="0.3">
      <c r="A38" s="45">
        <v>4</v>
      </c>
      <c r="B38" s="45">
        <f>IF(' IMPACTO RIESGOS CORRUPCION'!D16="X",1,0)</f>
        <v>0</v>
      </c>
      <c r="C38" s="239"/>
    </row>
    <row r="39" spans="1:3" ht="15.75" customHeight="1" x14ac:dyDescent="0.3">
      <c r="A39" s="45">
        <v>5</v>
      </c>
      <c r="B39" s="45">
        <f>IF(' IMPACTO RIESGOS CORRUPCION'!D17="X",1,0)</f>
        <v>1</v>
      </c>
      <c r="C39" s="239"/>
    </row>
    <row r="40" spans="1:3" ht="15.75" customHeight="1" x14ac:dyDescent="0.3">
      <c r="A40" s="45">
        <v>6</v>
      </c>
      <c r="B40" s="45">
        <f>IF(' IMPACTO RIESGOS CORRUPCION'!D18="X",1,0)</f>
        <v>0</v>
      </c>
      <c r="C40" s="239"/>
    </row>
    <row r="41" spans="1:3" ht="15.75" customHeight="1" x14ac:dyDescent="0.3">
      <c r="A41" s="45">
        <v>7</v>
      </c>
      <c r="B41" s="45">
        <f>IF(' IMPACTO RIESGOS CORRUPCION'!D19="X",1,0)</f>
        <v>1</v>
      </c>
      <c r="C41" s="239"/>
    </row>
    <row r="42" spans="1:3" ht="15.75" customHeight="1" x14ac:dyDescent="0.3">
      <c r="A42" s="45">
        <v>8</v>
      </c>
      <c r="B42" s="45">
        <f>IF(' IMPACTO RIESGOS CORRUPCION'!D20="X",1,0)</f>
        <v>1</v>
      </c>
      <c r="C42" s="239"/>
    </row>
    <row r="43" spans="1:3" ht="15.75" customHeight="1" x14ac:dyDescent="0.3">
      <c r="A43" s="45">
        <v>9</v>
      </c>
      <c r="B43" s="45">
        <f>IF(' IMPACTO RIESGOS CORRUPCION'!D21="X",1,0)</f>
        <v>1</v>
      </c>
      <c r="C43" s="239"/>
    </row>
    <row r="44" spans="1:3" ht="15.75" customHeight="1" x14ac:dyDescent="0.3">
      <c r="A44" s="45">
        <v>10</v>
      </c>
      <c r="B44" s="45">
        <f>IF(' IMPACTO RIESGOS CORRUPCION'!D22="X",1,0)</f>
        <v>1</v>
      </c>
      <c r="C44" s="239"/>
    </row>
    <row r="45" spans="1:3" ht="15.75" customHeight="1" x14ac:dyDescent="0.3">
      <c r="A45" s="45">
        <v>11</v>
      </c>
      <c r="B45" s="45">
        <f>IF(' IMPACTO RIESGOS CORRUPCION'!D23="X",1,0)</f>
        <v>1</v>
      </c>
      <c r="C45" s="239"/>
    </row>
    <row r="46" spans="1:3" ht="15.75" customHeight="1" x14ac:dyDescent="0.3">
      <c r="A46" s="45">
        <v>12</v>
      </c>
      <c r="B46" s="45">
        <f>IF(' IMPACTO RIESGOS CORRUPCION'!D24="X",1,0)</f>
        <v>1</v>
      </c>
      <c r="C46" s="239"/>
    </row>
    <row r="47" spans="1:3" ht="15.75" customHeight="1" x14ac:dyDescent="0.3">
      <c r="A47" s="45">
        <v>13</v>
      </c>
      <c r="B47" s="45">
        <f>IF(' IMPACTO RIESGOS CORRUPCION'!D25="X",1,0)</f>
        <v>1</v>
      </c>
      <c r="C47" s="239"/>
    </row>
    <row r="48" spans="1:3" ht="15.75" customHeight="1" x14ac:dyDescent="0.3">
      <c r="A48" s="45">
        <v>14</v>
      </c>
      <c r="B48" s="45">
        <f>IF(' IMPACTO RIESGOS CORRUPCION'!D26="X",1,0)</f>
        <v>1</v>
      </c>
      <c r="C48" s="239"/>
    </row>
    <row r="49" spans="1:3" ht="15.75" customHeight="1" x14ac:dyDescent="0.3">
      <c r="A49" s="45">
        <v>15</v>
      </c>
      <c r="B49" s="45">
        <f>IF(' IMPACTO RIESGOS CORRUPCION'!D27="X",1,0)</f>
        <v>0</v>
      </c>
      <c r="C49" s="239"/>
    </row>
    <row r="50" spans="1:3" ht="15.75" customHeight="1" x14ac:dyDescent="0.3">
      <c r="A50" s="45">
        <v>16</v>
      </c>
      <c r="B50" s="45">
        <f>IF(' IMPACTO RIESGOS CORRUPCION'!D28="X",1,0)</f>
        <v>0</v>
      </c>
      <c r="C50" s="239"/>
    </row>
    <row r="51" spans="1:3" ht="15.75" customHeight="1" x14ac:dyDescent="0.3">
      <c r="A51" s="45">
        <v>17</v>
      </c>
      <c r="B51" s="45">
        <f>IF(' IMPACTO RIESGOS CORRUPCION'!D29="X",1,0)</f>
        <v>0</v>
      </c>
      <c r="C51" s="239"/>
    </row>
    <row r="52" spans="1:3" ht="15.75" customHeight="1" x14ac:dyDescent="0.3">
      <c r="A52" s="45">
        <v>18</v>
      </c>
      <c r="B52" s="45">
        <f>IF(' IMPACTO RIESGOS CORRUPCION'!D30="X",1,0)</f>
        <v>0</v>
      </c>
      <c r="C52" s="239"/>
    </row>
    <row r="53" spans="1:3" ht="15.75" customHeight="1" x14ac:dyDescent="0.3">
      <c r="A53" s="45">
        <v>19</v>
      </c>
      <c r="B53" s="45">
        <f>IF(' IMPACTO RIESGOS CORRUPCION'!D31="X",1,0)</f>
        <v>0</v>
      </c>
      <c r="C53" s="239"/>
    </row>
    <row r="54" spans="1:3" ht="15.75" customHeight="1" x14ac:dyDescent="0.3">
      <c r="A54" s="45" t="s">
        <v>481</v>
      </c>
      <c r="B54" s="45">
        <f>SUM(B35:B53)</f>
        <v>11</v>
      </c>
      <c r="C54" s="239"/>
    </row>
    <row r="55" spans="1:3" ht="15.75" customHeight="1" x14ac:dyDescent="0.3">
      <c r="C55" s="239"/>
    </row>
    <row r="56" spans="1:3" ht="15.75" customHeight="1" x14ac:dyDescent="0.3">
      <c r="C56" s="239"/>
    </row>
    <row r="57" spans="1:3" ht="15.75" customHeight="1" x14ac:dyDescent="0.3">
      <c r="A57" s="45" t="s">
        <v>482</v>
      </c>
      <c r="C57" s="239"/>
    </row>
    <row r="58" spans="1:3" ht="15.75" customHeight="1" x14ac:dyDescent="0.3">
      <c r="A58" s="45">
        <v>1</v>
      </c>
      <c r="B58" s="45">
        <f>IF(' IMPACTO RIESGOS CORRUPCION'!D36="X",1,0)</f>
        <v>0</v>
      </c>
      <c r="C58" s="239"/>
    </row>
    <row r="59" spans="1:3" ht="15.75" customHeight="1" x14ac:dyDescent="0.3">
      <c r="A59" s="45">
        <v>2</v>
      </c>
      <c r="B59" s="45">
        <f>IF(' IMPACTO RIESGOS CORRUPCION'!D37="X",1,0)</f>
        <v>0</v>
      </c>
      <c r="C59" s="239"/>
    </row>
    <row r="60" spans="1:3" ht="15.75" customHeight="1" x14ac:dyDescent="0.3">
      <c r="A60" s="45">
        <v>3</v>
      </c>
      <c r="B60" s="45">
        <f>IF(' IMPACTO RIESGOS CORRUPCION'!D38="X",1,0)</f>
        <v>0</v>
      </c>
      <c r="C60" s="239"/>
    </row>
    <row r="61" spans="1:3" ht="15.75" customHeight="1" x14ac:dyDescent="0.3">
      <c r="A61" s="45">
        <v>4</v>
      </c>
      <c r="B61" s="45">
        <f>IF(' IMPACTO RIESGOS CORRUPCION'!D39="X",1,0)</f>
        <v>0</v>
      </c>
      <c r="C61" s="239"/>
    </row>
    <row r="62" spans="1:3" ht="15.75" customHeight="1" x14ac:dyDescent="0.3">
      <c r="A62" s="45">
        <v>5</v>
      </c>
      <c r="B62" s="45">
        <f>IF(' IMPACTO RIESGOS CORRUPCION'!D40="X",1,0)</f>
        <v>0</v>
      </c>
      <c r="C62" s="239"/>
    </row>
    <row r="63" spans="1:3" ht="15.75" customHeight="1" x14ac:dyDescent="0.3">
      <c r="A63" s="45">
        <v>6</v>
      </c>
      <c r="B63" s="45">
        <f>IF(' IMPACTO RIESGOS CORRUPCION'!D41="X",1,0)</f>
        <v>0</v>
      </c>
      <c r="C63" s="239"/>
    </row>
    <row r="64" spans="1:3" ht="15.75" customHeight="1" x14ac:dyDescent="0.3">
      <c r="A64" s="45">
        <v>7</v>
      </c>
      <c r="B64" s="45">
        <f>IF(' IMPACTO RIESGOS CORRUPCION'!D42="X",1,0)</f>
        <v>0</v>
      </c>
      <c r="C64" s="239"/>
    </row>
    <row r="65" spans="1:3" ht="15.75" customHeight="1" x14ac:dyDescent="0.3">
      <c r="A65" s="45">
        <v>8</v>
      </c>
      <c r="B65" s="45">
        <f>IF(' IMPACTO RIESGOS CORRUPCION'!D43="X",1,0)</f>
        <v>0</v>
      </c>
      <c r="C65" s="239"/>
    </row>
    <row r="66" spans="1:3" ht="15.75" customHeight="1" x14ac:dyDescent="0.3">
      <c r="A66" s="45">
        <v>9</v>
      </c>
      <c r="B66" s="45">
        <f>IF(' IMPACTO RIESGOS CORRUPCION'!D44="X",1,0)</f>
        <v>0</v>
      </c>
      <c r="C66" s="239"/>
    </row>
    <row r="67" spans="1:3" ht="15.75" customHeight="1" x14ac:dyDescent="0.3">
      <c r="A67" s="45">
        <v>10</v>
      </c>
      <c r="B67" s="45">
        <f>IF(' IMPACTO RIESGOS CORRUPCION'!D45="X",1,0)</f>
        <v>0</v>
      </c>
      <c r="C67" s="239"/>
    </row>
    <row r="68" spans="1:3" ht="15.75" customHeight="1" x14ac:dyDescent="0.3">
      <c r="A68" s="45">
        <v>11</v>
      </c>
      <c r="B68" s="45">
        <f>IF(' IMPACTO RIESGOS CORRUPCION'!D46="X",1,0)</f>
        <v>0</v>
      </c>
      <c r="C68" s="239"/>
    </row>
    <row r="69" spans="1:3" ht="15.75" customHeight="1" x14ac:dyDescent="0.3">
      <c r="A69" s="45">
        <v>12</v>
      </c>
      <c r="B69" s="45">
        <f>IF(' IMPACTO RIESGOS CORRUPCION'!D47="X",1,0)</f>
        <v>0</v>
      </c>
      <c r="C69" s="239"/>
    </row>
    <row r="70" spans="1:3" ht="15.75" customHeight="1" x14ac:dyDescent="0.3">
      <c r="A70" s="45">
        <v>13</v>
      </c>
      <c r="B70" s="45">
        <f>IF(' IMPACTO RIESGOS CORRUPCION'!D48="X",1,0)</f>
        <v>0</v>
      </c>
      <c r="C70" s="239"/>
    </row>
    <row r="71" spans="1:3" ht="15.75" customHeight="1" x14ac:dyDescent="0.3">
      <c r="A71" s="45">
        <v>14</v>
      </c>
      <c r="B71" s="45">
        <f>IF(' IMPACTO RIESGOS CORRUPCION'!D49="X",1,0)</f>
        <v>0</v>
      </c>
      <c r="C71" s="239"/>
    </row>
    <row r="72" spans="1:3" ht="15.75" customHeight="1" x14ac:dyDescent="0.3">
      <c r="A72" s="45">
        <v>15</v>
      </c>
      <c r="B72" s="45">
        <f>IF(' IMPACTO RIESGOS CORRUPCION'!D50="X",1,0)</f>
        <v>0</v>
      </c>
      <c r="C72" s="239"/>
    </row>
    <row r="73" spans="1:3" ht="15.75" customHeight="1" x14ac:dyDescent="0.3">
      <c r="A73" s="45">
        <v>16</v>
      </c>
      <c r="B73" s="45">
        <f>IF(' IMPACTO RIESGOS CORRUPCION'!D51="X",1,0)</f>
        <v>0</v>
      </c>
      <c r="C73" s="239"/>
    </row>
    <row r="74" spans="1:3" ht="15.75" customHeight="1" x14ac:dyDescent="0.3">
      <c r="A74" s="45">
        <v>17</v>
      </c>
      <c r="B74" s="45">
        <f>IF(' IMPACTO RIESGOS CORRUPCION'!D52="X",1,0)</f>
        <v>0</v>
      </c>
      <c r="C74" s="239"/>
    </row>
    <row r="75" spans="1:3" ht="15.75" customHeight="1" x14ac:dyDescent="0.3">
      <c r="A75" s="45">
        <v>18</v>
      </c>
      <c r="B75" s="45">
        <f>IF(' IMPACTO RIESGOS CORRUPCION'!D53="X",1,0)</f>
        <v>0</v>
      </c>
      <c r="C75" s="239"/>
    </row>
    <row r="76" spans="1:3" ht="15.75" customHeight="1" x14ac:dyDescent="0.3">
      <c r="A76" s="45">
        <v>19</v>
      </c>
      <c r="B76" s="45">
        <f>IF(' IMPACTO RIESGOS CORRUPCION'!D54="X",1,0)</f>
        <v>0</v>
      </c>
      <c r="C76" s="239"/>
    </row>
    <row r="77" spans="1:3" ht="15.75" customHeight="1" x14ac:dyDescent="0.3">
      <c r="A77" s="45" t="s">
        <v>481</v>
      </c>
      <c r="B77" s="45">
        <f>SUM(B58:B76)</f>
        <v>0</v>
      </c>
      <c r="C77" s="239"/>
    </row>
    <row r="78" spans="1:3" ht="15.75" customHeight="1" x14ac:dyDescent="0.3">
      <c r="C78" s="239"/>
    </row>
    <row r="79" spans="1:3" ht="15.75" customHeight="1" x14ac:dyDescent="0.3">
      <c r="C79" s="239"/>
    </row>
    <row r="80" spans="1:3" ht="15.75" customHeight="1" x14ac:dyDescent="0.3">
      <c r="A80" s="45" t="s">
        <v>483</v>
      </c>
      <c r="C80" s="239"/>
    </row>
    <row r="81" spans="1:3" ht="15.75" customHeight="1" x14ac:dyDescent="0.3">
      <c r="A81" s="45">
        <v>1</v>
      </c>
      <c r="B81" s="45">
        <f>IF(' IMPACTO RIESGOS CORRUPCION'!D59="X",1,0)</f>
        <v>0</v>
      </c>
      <c r="C81" s="239"/>
    </row>
    <row r="82" spans="1:3" ht="15.75" customHeight="1" x14ac:dyDescent="0.3">
      <c r="A82" s="45">
        <v>2</v>
      </c>
      <c r="B82" s="45">
        <f>IF(' IMPACTO RIESGOS CORRUPCION'!D60="X",1,0)</f>
        <v>0</v>
      </c>
      <c r="C82" s="239"/>
    </row>
    <row r="83" spans="1:3" ht="15.75" customHeight="1" x14ac:dyDescent="0.3">
      <c r="A83" s="45">
        <v>3</v>
      </c>
      <c r="B83" s="45">
        <f>IF(' IMPACTO RIESGOS CORRUPCION'!D61="X",1,0)</f>
        <v>0</v>
      </c>
      <c r="C83" s="239"/>
    </row>
    <row r="84" spans="1:3" ht="15.75" customHeight="1" x14ac:dyDescent="0.3">
      <c r="A84" s="45">
        <v>4</v>
      </c>
      <c r="B84" s="45">
        <f>IF(' IMPACTO RIESGOS CORRUPCION'!D62="X",1,0)</f>
        <v>0</v>
      </c>
      <c r="C84" s="239"/>
    </row>
    <row r="85" spans="1:3" ht="15.75" customHeight="1" x14ac:dyDescent="0.3">
      <c r="A85" s="45">
        <v>5</v>
      </c>
      <c r="B85" s="45">
        <f>IF(' IMPACTO RIESGOS CORRUPCION'!D63="X",1,0)</f>
        <v>0</v>
      </c>
      <c r="C85" s="239"/>
    </row>
    <row r="86" spans="1:3" ht="15.75" customHeight="1" x14ac:dyDescent="0.3">
      <c r="A86" s="45">
        <v>6</v>
      </c>
      <c r="B86" s="45">
        <f>IF(' IMPACTO RIESGOS CORRUPCION'!D64="X",1,0)</f>
        <v>0</v>
      </c>
      <c r="C86" s="239"/>
    </row>
    <row r="87" spans="1:3" ht="15.75" customHeight="1" x14ac:dyDescent="0.3">
      <c r="A87" s="45">
        <v>7</v>
      </c>
      <c r="B87" s="45">
        <f>IF(' IMPACTO RIESGOS CORRUPCION'!D65="X",1,0)</f>
        <v>0</v>
      </c>
      <c r="C87" s="239"/>
    </row>
    <row r="88" spans="1:3" ht="15.75" customHeight="1" x14ac:dyDescent="0.3">
      <c r="A88" s="45">
        <v>8</v>
      </c>
      <c r="B88" s="45">
        <f>IF(' IMPACTO RIESGOS CORRUPCION'!D66="X",1,0)</f>
        <v>0</v>
      </c>
      <c r="C88" s="239"/>
    </row>
    <row r="89" spans="1:3" ht="15.75" customHeight="1" x14ac:dyDescent="0.3">
      <c r="A89" s="45">
        <v>9</v>
      </c>
      <c r="B89" s="45">
        <f>IF(' IMPACTO RIESGOS CORRUPCION'!D67="X",1,0)</f>
        <v>0</v>
      </c>
      <c r="C89" s="239"/>
    </row>
    <row r="90" spans="1:3" ht="15.75" customHeight="1" x14ac:dyDescent="0.3">
      <c r="A90" s="45">
        <v>10</v>
      </c>
      <c r="B90" s="45">
        <f>IF(' IMPACTO RIESGOS CORRUPCION'!D68="X",1,0)</f>
        <v>0</v>
      </c>
      <c r="C90" s="239"/>
    </row>
    <row r="91" spans="1:3" ht="15.75" customHeight="1" x14ac:dyDescent="0.3">
      <c r="A91" s="45">
        <v>11</v>
      </c>
      <c r="B91" s="45">
        <f>IF(' IMPACTO RIESGOS CORRUPCION'!D69="X",1,0)</f>
        <v>0</v>
      </c>
      <c r="C91" s="239"/>
    </row>
    <row r="92" spans="1:3" ht="15.75" customHeight="1" x14ac:dyDescent="0.3">
      <c r="A92" s="45">
        <v>12</v>
      </c>
      <c r="B92" s="45">
        <f>IF(' IMPACTO RIESGOS CORRUPCION'!D70="X",1,0)</f>
        <v>0</v>
      </c>
      <c r="C92" s="239"/>
    </row>
    <row r="93" spans="1:3" ht="15.75" customHeight="1" x14ac:dyDescent="0.3">
      <c r="A93" s="45">
        <v>13</v>
      </c>
      <c r="B93" s="45">
        <f>IF(' IMPACTO RIESGOS CORRUPCION'!D71="X",1,0)</f>
        <v>0</v>
      </c>
      <c r="C93" s="239"/>
    </row>
    <row r="94" spans="1:3" ht="15.75" customHeight="1" x14ac:dyDescent="0.3">
      <c r="A94" s="45">
        <v>14</v>
      </c>
      <c r="B94" s="45">
        <f>IF(' IMPACTO RIESGOS CORRUPCION'!D72="X",1,0)</f>
        <v>0</v>
      </c>
      <c r="C94" s="239"/>
    </row>
    <row r="95" spans="1:3" ht="15.75" customHeight="1" x14ac:dyDescent="0.3">
      <c r="A95" s="45">
        <v>15</v>
      </c>
      <c r="B95" s="45">
        <f>IF(' IMPACTO RIESGOS CORRUPCION'!D73="X",1,0)</f>
        <v>0</v>
      </c>
      <c r="C95" s="239"/>
    </row>
    <row r="96" spans="1:3" ht="15.75" customHeight="1" x14ac:dyDescent="0.3">
      <c r="A96" s="45">
        <v>16</v>
      </c>
      <c r="B96" s="45">
        <f>IF(' IMPACTO RIESGOS CORRUPCION'!D74="X",1,0)</f>
        <v>0</v>
      </c>
      <c r="C96" s="239"/>
    </row>
    <row r="97" spans="1:3" ht="15.75" customHeight="1" x14ac:dyDescent="0.3">
      <c r="A97" s="45">
        <v>17</v>
      </c>
      <c r="B97" s="45">
        <f>IF(' IMPACTO RIESGOS CORRUPCION'!D75="X",1,0)</f>
        <v>0</v>
      </c>
      <c r="C97" s="239"/>
    </row>
    <row r="98" spans="1:3" ht="15.75" customHeight="1" x14ac:dyDescent="0.3">
      <c r="A98" s="45">
        <v>18</v>
      </c>
      <c r="B98" s="45">
        <f>IF(' IMPACTO RIESGOS CORRUPCION'!D76="X",1,0)</f>
        <v>0</v>
      </c>
      <c r="C98" s="239"/>
    </row>
    <row r="99" spans="1:3" ht="15.75" customHeight="1" x14ac:dyDescent="0.3">
      <c r="A99" s="45">
        <v>19</v>
      </c>
      <c r="B99" s="45">
        <f>IF(' IMPACTO RIESGOS CORRUPCION'!D77="X",1,0)</f>
        <v>0</v>
      </c>
      <c r="C99" s="239"/>
    </row>
    <row r="100" spans="1:3" ht="15.75" customHeight="1" x14ac:dyDescent="0.3">
      <c r="A100" s="45" t="s">
        <v>481</v>
      </c>
      <c r="B100" s="45">
        <f>SUM(B81:B99)</f>
        <v>0</v>
      </c>
      <c r="C100" s="239"/>
    </row>
    <row r="101" spans="1:3" ht="15.75" customHeight="1" x14ac:dyDescent="0.3">
      <c r="C101" s="239"/>
    </row>
    <row r="102" spans="1:3" ht="15.75" customHeight="1" x14ac:dyDescent="0.3">
      <c r="C102" s="239"/>
    </row>
    <row r="103" spans="1:3" ht="15.75" customHeight="1" x14ac:dyDescent="0.3">
      <c r="A103" s="45" t="s">
        <v>484</v>
      </c>
      <c r="C103" s="239"/>
    </row>
    <row r="104" spans="1:3" ht="15.75" customHeight="1" x14ac:dyDescent="0.3">
      <c r="A104" s="45">
        <v>1</v>
      </c>
      <c r="B104" s="45">
        <f>IF(' IMPACTO RIESGOS CORRUPCION'!D82="X",1,0)</f>
        <v>0</v>
      </c>
      <c r="C104" s="239"/>
    </row>
    <row r="105" spans="1:3" ht="15.75" customHeight="1" x14ac:dyDescent="0.3">
      <c r="A105" s="45">
        <v>2</v>
      </c>
      <c r="B105" s="45">
        <f>IF(' IMPACTO RIESGOS CORRUPCION'!D83="X",1,0)</f>
        <v>0</v>
      </c>
      <c r="C105" s="239"/>
    </row>
    <row r="106" spans="1:3" ht="15.75" customHeight="1" x14ac:dyDescent="0.3">
      <c r="A106" s="45">
        <v>3</v>
      </c>
      <c r="B106" s="45">
        <f>IF(' IMPACTO RIESGOS CORRUPCION'!D84="X",1,0)</f>
        <v>0</v>
      </c>
      <c r="C106" s="239"/>
    </row>
    <row r="107" spans="1:3" ht="15.75" customHeight="1" x14ac:dyDescent="0.3">
      <c r="A107" s="45">
        <v>4</v>
      </c>
      <c r="B107" s="45">
        <f>IF(' IMPACTO RIESGOS CORRUPCION'!D85="X",1,0)</f>
        <v>0</v>
      </c>
      <c r="C107" s="239"/>
    </row>
    <row r="108" spans="1:3" ht="15.75" customHeight="1" x14ac:dyDescent="0.3">
      <c r="A108" s="45">
        <v>5</v>
      </c>
      <c r="B108" s="45">
        <f>IF(' IMPACTO RIESGOS CORRUPCION'!D86="X",1,0)</f>
        <v>0</v>
      </c>
      <c r="C108" s="239"/>
    </row>
    <row r="109" spans="1:3" ht="15.75" customHeight="1" x14ac:dyDescent="0.3">
      <c r="A109" s="45">
        <v>6</v>
      </c>
      <c r="B109" s="45">
        <f>IF(' IMPACTO RIESGOS CORRUPCION'!D87="X",1,0)</f>
        <v>0</v>
      </c>
      <c r="C109" s="239"/>
    </row>
    <row r="110" spans="1:3" ht="15.75" customHeight="1" x14ac:dyDescent="0.3">
      <c r="A110" s="45">
        <v>7</v>
      </c>
      <c r="B110" s="45">
        <f>IF(' IMPACTO RIESGOS CORRUPCION'!D88="X",1,0)</f>
        <v>0</v>
      </c>
      <c r="C110" s="239"/>
    </row>
    <row r="111" spans="1:3" ht="15.75" customHeight="1" x14ac:dyDescent="0.3">
      <c r="A111" s="45">
        <v>8</v>
      </c>
      <c r="B111" s="45">
        <f>IF(' IMPACTO RIESGOS CORRUPCION'!D89="X",1,0)</f>
        <v>0</v>
      </c>
      <c r="C111" s="239"/>
    </row>
    <row r="112" spans="1:3" ht="15.75" customHeight="1" x14ac:dyDescent="0.3">
      <c r="A112" s="45">
        <v>9</v>
      </c>
      <c r="B112" s="45">
        <f>IF(' IMPACTO RIESGOS CORRUPCION'!D90="X",1,0)</f>
        <v>0</v>
      </c>
      <c r="C112" s="239"/>
    </row>
    <row r="113" spans="1:3" ht="15.75" customHeight="1" x14ac:dyDescent="0.3">
      <c r="A113" s="45">
        <v>10</v>
      </c>
      <c r="B113" s="45">
        <f>IF(' IMPACTO RIESGOS CORRUPCION'!D91="X",1,0)</f>
        <v>0</v>
      </c>
      <c r="C113" s="239"/>
    </row>
    <row r="114" spans="1:3" ht="15.75" customHeight="1" x14ac:dyDescent="0.3">
      <c r="A114" s="45">
        <v>11</v>
      </c>
      <c r="B114" s="45">
        <f>IF(' IMPACTO RIESGOS CORRUPCION'!D92="X",1,0)</f>
        <v>0</v>
      </c>
      <c r="C114" s="239"/>
    </row>
    <row r="115" spans="1:3" ht="15.75" customHeight="1" x14ac:dyDescent="0.3">
      <c r="A115" s="45">
        <v>12</v>
      </c>
      <c r="B115" s="45">
        <f>IF(' IMPACTO RIESGOS CORRUPCION'!D93="X",1,0)</f>
        <v>0</v>
      </c>
      <c r="C115" s="239"/>
    </row>
    <row r="116" spans="1:3" ht="15.75" customHeight="1" x14ac:dyDescent="0.3">
      <c r="A116" s="45">
        <v>13</v>
      </c>
      <c r="B116" s="45">
        <f>IF(' IMPACTO RIESGOS CORRUPCION'!D94="X",1,0)</f>
        <v>0</v>
      </c>
      <c r="C116" s="239"/>
    </row>
    <row r="117" spans="1:3" ht="15.75" customHeight="1" x14ac:dyDescent="0.3">
      <c r="A117" s="45">
        <v>14</v>
      </c>
      <c r="B117" s="45">
        <f>IF(' IMPACTO RIESGOS CORRUPCION'!D95="X",1,0)</f>
        <v>0</v>
      </c>
      <c r="C117" s="239"/>
    </row>
    <row r="118" spans="1:3" ht="15.75" customHeight="1" x14ac:dyDescent="0.3">
      <c r="A118" s="45">
        <v>15</v>
      </c>
      <c r="B118" s="45">
        <f>IF(' IMPACTO RIESGOS CORRUPCION'!D96="X",1,0)</f>
        <v>0</v>
      </c>
      <c r="C118" s="239"/>
    </row>
    <row r="119" spans="1:3" ht="15.75" customHeight="1" x14ac:dyDescent="0.3">
      <c r="A119" s="45">
        <v>16</v>
      </c>
      <c r="B119" s="45">
        <f>IF(' IMPACTO RIESGOS CORRUPCION'!D97="X",1,0)</f>
        <v>0</v>
      </c>
      <c r="C119" s="239"/>
    </row>
    <row r="120" spans="1:3" ht="15.75" customHeight="1" x14ac:dyDescent="0.3">
      <c r="A120" s="45">
        <v>17</v>
      </c>
      <c r="B120" s="45">
        <f>IF(' IMPACTO RIESGOS CORRUPCION'!D98="X",1,0)</f>
        <v>0</v>
      </c>
      <c r="C120" s="239"/>
    </row>
    <row r="121" spans="1:3" ht="15.75" customHeight="1" x14ac:dyDescent="0.3">
      <c r="A121" s="45">
        <v>18</v>
      </c>
      <c r="B121" s="45">
        <f>IF(' IMPACTO RIESGOS CORRUPCION'!D99="X",1,0)</f>
        <v>0</v>
      </c>
      <c r="C121" s="239"/>
    </row>
    <row r="122" spans="1:3" ht="15.75" customHeight="1" x14ac:dyDescent="0.3">
      <c r="A122" s="45">
        <v>19</v>
      </c>
      <c r="B122" s="45">
        <f>IF(' IMPACTO RIESGOS CORRUPCION'!D100="X",1,0)</f>
        <v>0</v>
      </c>
      <c r="C122" s="239"/>
    </row>
    <row r="123" spans="1:3" ht="15.75" customHeight="1" x14ac:dyDescent="0.3">
      <c r="A123" s="45" t="s">
        <v>481</v>
      </c>
      <c r="B123" s="45">
        <f>SUM(B104:B122)</f>
        <v>0</v>
      </c>
      <c r="C123" s="239"/>
    </row>
    <row r="124" spans="1:3" ht="15.75" customHeight="1" x14ac:dyDescent="0.3">
      <c r="C124" s="239"/>
    </row>
    <row r="125" spans="1:3" ht="15.75" customHeight="1" x14ac:dyDescent="0.3">
      <c r="C125" s="239"/>
    </row>
    <row r="126" spans="1:3" ht="15.75" customHeight="1" x14ac:dyDescent="0.3">
      <c r="A126" s="45" t="s">
        <v>484</v>
      </c>
      <c r="C126" s="239"/>
    </row>
    <row r="127" spans="1:3" ht="15.75" customHeight="1" x14ac:dyDescent="0.3">
      <c r="A127" s="45">
        <v>1</v>
      </c>
      <c r="B127" s="45">
        <f>IF(' IMPACTO RIESGOS CORRUPCION'!D105="X",1,0)</f>
        <v>0</v>
      </c>
      <c r="C127" s="239"/>
    </row>
    <row r="128" spans="1:3" ht="15.75" customHeight="1" x14ac:dyDescent="0.3">
      <c r="A128" s="45">
        <v>2</v>
      </c>
      <c r="B128" s="45">
        <f>IF(' IMPACTO RIESGOS CORRUPCION'!D106="X",1,0)</f>
        <v>0</v>
      </c>
      <c r="C128" s="239"/>
    </row>
    <row r="129" spans="1:3" ht="15.75" customHeight="1" x14ac:dyDescent="0.3">
      <c r="A129" s="45">
        <v>3</v>
      </c>
      <c r="B129" s="45">
        <f>IF(' IMPACTO RIESGOS CORRUPCION'!D107="X",1,0)</f>
        <v>0</v>
      </c>
      <c r="C129" s="239"/>
    </row>
    <row r="130" spans="1:3" ht="15.75" customHeight="1" x14ac:dyDescent="0.3">
      <c r="A130" s="45">
        <v>4</v>
      </c>
      <c r="B130" s="45">
        <f>IF(' IMPACTO RIESGOS CORRUPCION'!D108="X",1,0)</f>
        <v>0</v>
      </c>
      <c r="C130" s="239"/>
    </row>
    <row r="131" spans="1:3" ht="15.75" customHeight="1" x14ac:dyDescent="0.3">
      <c r="A131" s="45">
        <v>5</v>
      </c>
      <c r="B131" s="45">
        <f>IF(' IMPACTO RIESGOS CORRUPCION'!D109="X",1,0)</f>
        <v>0</v>
      </c>
      <c r="C131" s="239"/>
    </row>
    <row r="132" spans="1:3" ht="15.75" customHeight="1" x14ac:dyDescent="0.3">
      <c r="A132" s="45">
        <v>6</v>
      </c>
      <c r="B132" s="45">
        <f>IF(' IMPACTO RIESGOS CORRUPCION'!D110="X",1,0)</f>
        <v>0</v>
      </c>
      <c r="C132" s="239"/>
    </row>
    <row r="133" spans="1:3" ht="15.75" customHeight="1" x14ac:dyDescent="0.3">
      <c r="A133" s="45">
        <v>7</v>
      </c>
      <c r="B133" s="45">
        <f>IF(' IMPACTO RIESGOS CORRUPCION'!D111="X",1,0)</f>
        <v>0</v>
      </c>
      <c r="C133" s="239"/>
    </row>
    <row r="134" spans="1:3" ht="15.75" customHeight="1" x14ac:dyDescent="0.3">
      <c r="A134" s="45">
        <v>8</v>
      </c>
      <c r="B134" s="45">
        <f>IF(' IMPACTO RIESGOS CORRUPCION'!D112="X",1,0)</f>
        <v>0</v>
      </c>
      <c r="C134" s="239"/>
    </row>
    <row r="135" spans="1:3" ht="15.75" customHeight="1" x14ac:dyDescent="0.3">
      <c r="A135" s="45">
        <v>9</v>
      </c>
      <c r="B135" s="45">
        <f>IF(' IMPACTO RIESGOS CORRUPCION'!D113="X",1,0)</f>
        <v>0</v>
      </c>
      <c r="C135" s="239"/>
    </row>
    <row r="136" spans="1:3" ht="15.75" customHeight="1" x14ac:dyDescent="0.3">
      <c r="A136" s="45">
        <v>10</v>
      </c>
      <c r="B136" s="45">
        <f>IF(' IMPACTO RIESGOS CORRUPCION'!D114="X",1,0)</f>
        <v>0</v>
      </c>
      <c r="C136" s="239"/>
    </row>
    <row r="137" spans="1:3" ht="15.75" customHeight="1" x14ac:dyDescent="0.3">
      <c r="A137" s="45">
        <v>11</v>
      </c>
      <c r="B137" s="45">
        <f>IF(' IMPACTO RIESGOS CORRUPCION'!D115="X",1,0)</f>
        <v>0</v>
      </c>
      <c r="C137" s="239"/>
    </row>
    <row r="138" spans="1:3" ht="15.75" customHeight="1" x14ac:dyDescent="0.3">
      <c r="A138" s="45">
        <v>12</v>
      </c>
      <c r="B138" s="45">
        <f>IF(' IMPACTO RIESGOS CORRUPCION'!D116="X",1,0)</f>
        <v>0</v>
      </c>
      <c r="C138" s="239"/>
    </row>
    <row r="139" spans="1:3" ht="15.75" customHeight="1" x14ac:dyDescent="0.3">
      <c r="A139" s="45">
        <v>13</v>
      </c>
      <c r="B139" s="45">
        <f>IF(' IMPACTO RIESGOS CORRUPCION'!D117="X",1,0)</f>
        <v>0</v>
      </c>
      <c r="C139" s="239"/>
    </row>
    <row r="140" spans="1:3" ht="15.75" customHeight="1" x14ac:dyDescent="0.3">
      <c r="A140" s="45">
        <v>14</v>
      </c>
      <c r="B140" s="45">
        <f>IF(' IMPACTO RIESGOS CORRUPCION'!D118="X",1,0)</f>
        <v>0</v>
      </c>
      <c r="C140" s="239"/>
    </row>
    <row r="141" spans="1:3" ht="15.75" customHeight="1" x14ac:dyDescent="0.3">
      <c r="A141" s="45">
        <v>15</v>
      </c>
      <c r="B141" s="45">
        <f>IF(' IMPACTO RIESGOS CORRUPCION'!D119="X",1,0)</f>
        <v>0</v>
      </c>
      <c r="C141" s="239"/>
    </row>
    <row r="142" spans="1:3" ht="15.75" customHeight="1" x14ac:dyDescent="0.3">
      <c r="A142" s="45">
        <v>16</v>
      </c>
      <c r="B142" s="45">
        <f>IF(' IMPACTO RIESGOS CORRUPCION'!D120="X",1,0)</f>
        <v>0</v>
      </c>
      <c r="C142" s="239"/>
    </row>
    <row r="143" spans="1:3" ht="15.75" customHeight="1" x14ac:dyDescent="0.3">
      <c r="A143" s="45">
        <v>17</v>
      </c>
      <c r="B143" s="45">
        <f>IF(' IMPACTO RIESGOS CORRUPCION'!D121="X",1,0)</f>
        <v>0</v>
      </c>
      <c r="C143" s="239"/>
    </row>
    <row r="144" spans="1:3" ht="15.75" customHeight="1" x14ac:dyDescent="0.3">
      <c r="A144" s="45">
        <v>18</v>
      </c>
      <c r="B144" s="45">
        <f>IF(' IMPACTO RIESGOS CORRUPCION'!D122="X",1,0)</f>
        <v>0</v>
      </c>
      <c r="C144" s="239"/>
    </row>
    <row r="145" spans="1:3" ht="15.75" customHeight="1" x14ac:dyDescent="0.3">
      <c r="A145" s="45">
        <v>19</v>
      </c>
      <c r="B145" s="45">
        <f>IF(' IMPACTO RIESGOS CORRUPCION'!D123="X",1,0)</f>
        <v>0</v>
      </c>
      <c r="C145" s="239"/>
    </row>
    <row r="146" spans="1:3" ht="15.75" customHeight="1" x14ac:dyDescent="0.3">
      <c r="A146" s="45" t="s">
        <v>481</v>
      </c>
      <c r="B146" s="45">
        <f>SUM(B127:B145)</f>
        <v>0</v>
      </c>
      <c r="C146" s="239"/>
    </row>
    <row r="147" spans="1:3" ht="15.75" customHeight="1" x14ac:dyDescent="0.3">
      <c r="C147" s="239"/>
    </row>
    <row r="148" spans="1:3" ht="15.75" customHeight="1" x14ac:dyDescent="0.3">
      <c r="C148" s="239"/>
    </row>
    <row r="149" spans="1:3" ht="15.75" customHeight="1" x14ac:dyDescent="0.3">
      <c r="C149" s="239"/>
    </row>
    <row r="150" spans="1:3" ht="15.75" customHeight="1" x14ac:dyDescent="0.3">
      <c r="A150" s="45" t="s">
        <v>485</v>
      </c>
      <c r="C150" s="239"/>
    </row>
    <row r="151" spans="1:3" ht="15.75" customHeight="1" x14ac:dyDescent="0.3">
      <c r="A151" s="247" t="s">
        <v>486</v>
      </c>
      <c r="C151" s="239"/>
    </row>
    <row r="152" spans="1:3" ht="15.75" customHeight="1" x14ac:dyDescent="0.3">
      <c r="A152" s="45" t="s">
        <v>487</v>
      </c>
      <c r="C152" s="239"/>
    </row>
    <row r="153" spans="1:3" ht="15.75" customHeight="1" x14ac:dyDescent="0.3">
      <c r="A153" s="45" t="s">
        <v>368</v>
      </c>
      <c r="C153" s="239"/>
    </row>
    <row r="154" spans="1:3" ht="15.75" customHeight="1" x14ac:dyDescent="0.3">
      <c r="A154" s="45" t="s">
        <v>488</v>
      </c>
      <c r="C154" s="239"/>
    </row>
    <row r="155" spans="1:3" ht="15.75" customHeight="1" x14ac:dyDescent="0.3">
      <c r="A155" s="45" t="s">
        <v>487</v>
      </c>
      <c r="C155" s="239"/>
    </row>
    <row r="156" spans="1:3" ht="15.75" customHeight="1" x14ac:dyDescent="0.3">
      <c r="A156" s="45" t="s">
        <v>374</v>
      </c>
      <c r="C156" s="239"/>
    </row>
    <row r="157" spans="1:3" ht="15.75" customHeight="1" x14ac:dyDescent="0.3">
      <c r="A157" s="45" t="s">
        <v>489</v>
      </c>
      <c r="C157" s="239"/>
    </row>
    <row r="158" spans="1:3" ht="15.75" customHeight="1" x14ac:dyDescent="0.3">
      <c r="C158" s="239"/>
    </row>
    <row r="159" spans="1:3" ht="15.75" customHeight="1" x14ac:dyDescent="0.3">
      <c r="A159" s="247" t="s">
        <v>490</v>
      </c>
      <c r="B159" s="45" t="s">
        <v>448</v>
      </c>
      <c r="C159" s="239"/>
    </row>
    <row r="160" spans="1:3" ht="15.75" customHeight="1" x14ac:dyDescent="0.3">
      <c r="A160" s="45" t="s">
        <v>487</v>
      </c>
      <c r="C160" s="239"/>
    </row>
    <row r="161" spans="1:3" ht="15.75" customHeight="1" x14ac:dyDescent="0.3">
      <c r="A161" s="45" t="s">
        <v>377</v>
      </c>
      <c r="C161" s="239"/>
    </row>
    <row r="162" spans="1:3" ht="15.75" customHeight="1" x14ac:dyDescent="0.3">
      <c r="A162" s="45" t="s">
        <v>491</v>
      </c>
      <c r="C162" s="239"/>
    </row>
    <row r="163" spans="1:3" ht="15.75" customHeight="1" x14ac:dyDescent="0.3">
      <c r="C163" s="239"/>
    </row>
    <row r="164" spans="1:3" ht="15.75" customHeight="1" x14ac:dyDescent="0.3">
      <c r="A164" s="247" t="s">
        <v>492</v>
      </c>
      <c r="C164" s="239"/>
    </row>
    <row r="165" spans="1:3" ht="15.75" customHeight="1" x14ac:dyDescent="0.3">
      <c r="A165" s="45" t="s">
        <v>487</v>
      </c>
      <c r="C165" s="239"/>
    </row>
    <row r="166" spans="1:3" ht="15.75" customHeight="1" x14ac:dyDescent="0.3">
      <c r="A166" s="45" t="s">
        <v>380</v>
      </c>
      <c r="C166" s="239"/>
    </row>
    <row r="167" spans="1:3" ht="15.75" customHeight="1" x14ac:dyDescent="0.3">
      <c r="A167" s="45" t="s">
        <v>493</v>
      </c>
      <c r="C167" s="239"/>
    </row>
    <row r="168" spans="1:3" ht="15.75" customHeight="1" x14ac:dyDescent="0.3">
      <c r="A168" s="45" t="s">
        <v>494</v>
      </c>
      <c r="C168" s="239"/>
    </row>
    <row r="169" spans="1:3" ht="15.75" customHeight="1" x14ac:dyDescent="0.3">
      <c r="C169" s="239"/>
    </row>
    <row r="170" spans="1:3" ht="15.75" customHeight="1" x14ac:dyDescent="0.3">
      <c r="A170" s="247" t="s">
        <v>495</v>
      </c>
      <c r="C170" s="239"/>
    </row>
    <row r="171" spans="1:3" ht="15.75" customHeight="1" x14ac:dyDescent="0.3">
      <c r="A171" s="45" t="s">
        <v>487</v>
      </c>
      <c r="C171" s="239"/>
    </row>
    <row r="172" spans="1:3" ht="15.75" customHeight="1" x14ac:dyDescent="0.3">
      <c r="A172" s="45" t="s">
        <v>383</v>
      </c>
      <c r="C172" s="239"/>
    </row>
    <row r="173" spans="1:3" ht="15.75" customHeight="1" x14ac:dyDescent="0.3">
      <c r="A173" s="45" t="s">
        <v>496</v>
      </c>
      <c r="C173" s="239"/>
    </row>
    <row r="174" spans="1:3" ht="15.75" customHeight="1" x14ac:dyDescent="0.3">
      <c r="C174" s="239"/>
    </row>
    <row r="175" spans="1:3" ht="15.75" customHeight="1" x14ac:dyDescent="0.3">
      <c r="A175" s="247" t="s">
        <v>497</v>
      </c>
      <c r="C175" s="239"/>
    </row>
    <row r="176" spans="1:3" ht="15.75" customHeight="1" x14ac:dyDescent="0.3">
      <c r="A176" s="45" t="s">
        <v>487</v>
      </c>
      <c r="C176" s="239"/>
    </row>
    <row r="177" spans="1:3" ht="15.75" customHeight="1" x14ac:dyDescent="0.3">
      <c r="A177" s="45" t="s">
        <v>402</v>
      </c>
      <c r="C177" s="239"/>
    </row>
    <row r="178" spans="1:3" ht="15.75" customHeight="1" x14ac:dyDescent="0.3">
      <c r="A178" s="45" t="s">
        <v>386</v>
      </c>
      <c r="C178" s="239"/>
    </row>
    <row r="179" spans="1:3" ht="15.75" customHeight="1" x14ac:dyDescent="0.3">
      <c r="C179" s="239"/>
    </row>
    <row r="180" spans="1:3" ht="15.75" customHeight="1" x14ac:dyDescent="0.3">
      <c r="A180" s="247" t="s">
        <v>498</v>
      </c>
      <c r="C180" s="239"/>
    </row>
    <row r="181" spans="1:3" ht="15.75" customHeight="1" x14ac:dyDescent="0.3">
      <c r="A181" s="45" t="s">
        <v>487</v>
      </c>
      <c r="C181" s="239"/>
    </row>
    <row r="182" spans="1:3" ht="15.75" customHeight="1" x14ac:dyDescent="0.3">
      <c r="A182" s="45" t="s">
        <v>389</v>
      </c>
      <c r="C182" s="239"/>
    </row>
    <row r="183" spans="1:3" ht="15.75" customHeight="1" x14ac:dyDescent="0.3">
      <c r="A183" s="45" t="s">
        <v>398</v>
      </c>
      <c r="C183" s="239"/>
    </row>
    <row r="184" spans="1:3" ht="15.75" customHeight="1" x14ac:dyDescent="0.3">
      <c r="A184" s="45" t="s">
        <v>499</v>
      </c>
      <c r="C184" s="239"/>
    </row>
    <row r="185" spans="1:3" ht="15.75" customHeight="1" x14ac:dyDescent="0.3">
      <c r="C185" s="239"/>
    </row>
    <row r="186" spans="1:3" ht="15.75" customHeight="1" x14ac:dyDescent="0.3">
      <c r="A186" s="247" t="s">
        <v>500</v>
      </c>
      <c r="C186" s="239"/>
    </row>
    <row r="187" spans="1:3" ht="15.75" customHeight="1" x14ac:dyDescent="0.3">
      <c r="A187" s="45" t="s">
        <v>487</v>
      </c>
      <c r="C187" s="239"/>
    </row>
    <row r="188" spans="1:3" ht="15.75" customHeight="1" x14ac:dyDescent="0.3">
      <c r="A188" s="45" t="s">
        <v>369</v>
      </c>
      <c r="C188" s="239"/>
    </row>
    <row r="189" spans="1:3" ht="15.75" customHeight="1" x14ac:dyDescent="0.3">
      <c r="A189" s="45" t="s">
        <v>501</v>
      </c>
      <c r="C189" s="239"/>
    </row>
    <row r="190" spans="1:3" ht="15.75" customHeight="1" x14ac:dyDescent="0.3">
      <c r="A190" s="45" t="s">
        <v>502</v>
      </c>
      <c r="C190" s="239"/>
    </row>
    <row r="191" spans="1:3" ht="15.75" customHeight="1" x14ac:dyDescent="0.3">
      <c r="C191" s="239"/>
    </row>
    <row r="192" spans="1:3" ht="15.75" customHeight="1" x14ac:dyDescent="0.3">
      <c r="C192" s="239"/>
    </row>
    <row r="193" spans="3:3" ht="15.75" customHeight="1" x14ac:dyDescent="0.3">
      <c r="C193" s="239"/>
    </row>
    <row r="194" spans="3:3" ht="15.75" customHeight="1" x14ac:dyDescent="0.3">
      <c r="C194" s="239"/>
    </row>
    <row r="195" spans="3:3" ht="15.75" customHeight="1" x14ac:dyDescent="0.3">
      <c r="C195" s="239"/>
    </row>
    <row r="196" spans="3:3" ht="15.75" customHeight="1" x14ac:dyDescent="0.3">
      <c r="C196" s="239"/>
    </row>
    <row r="197" spans="3:3" ht="15.75" customHeight="1" x14ac:dyDescent="0.3">
      <c r="C197" s="239"/>
    </row>
    <row r="198" spans="3:3" ht="15.75" customHeight="1" x14ac:dyDescent="0.3">
      <c r="C198" s="239"/>
    </row>
    <row r="199" spans="3:3" ht="15.75" customHeight="1" x14ac:dyDescent="0.3">
      <c r="C199" s="239"/>
    </row>
    <row r="200" spans="3:3" ht="15.75" customHeight="1" x14ac:dyDescent="0.3">
      <c r="C200" s="239"/>
    </row>
    <row r="201" spans="3:3" ht="15.75" customHeight="1" x14ac:dyDescent="0.3">
      <c r="C201" s="239"/>
    </row>
    <row r="202" spans="3:3" ht="15.75" customHeight="1" x14ac:dyDescent="0.3">
      <c r="C202" s="239"/>
    </row>
    <row r="203" spans="3:3" ht="15.75" customHeight="1" x14ac:dyDescent="0.3">
      <c r="C203" s="239"/>
    </row>
    <row r="204" spans="3:3" ht="15.75" customHeight="1" x14ac:dyDescent="0.3">
      <c r="C204" s="239"/>
    </row>
    <row r="205" spans="3:3" ht="15.75" customHeight="1" x14ac:dyDescent="0.3">
      <c r="C205" s="239"/>
    </row>
    <row r="206" spans="3:3" ht="15.75" customHeight="1" x14ac:dyDescent="0.3">
      <c r="C206" s="239"/>
    </row>
    <row r="207" spans="3:3" ht="15.75" customHeight="1" x14ac:dyDescent="0.3">
      <c r="C207" s="239"/>
    </row>
    <row r="208" spans="3:3" ht="15.75" customHeight="1" x14ac:dyDescent="0.3">
      <c r="C208" s="239"/>
    </row>
    <row r="209" spans="3:3" ht="15.75" customHeight="1" x14ac:dyDescent="0.3">
      <c r="C209" s="239"/>
    </row>
    <row r="210" spans="3:3" ht="15.75" customHeight="1" x14ac:dyDescent="0.3">
      <c r="C210" s="239"/>
    </row>
    <row r="211" spans="3:3" ht="15.75" customHeight="1" x14ac:dyDescent="0.3">
      <c r="C211" s="239"/>
    </row>
    <row r="212" spans="3:3" ht="15.75" customHeight="1" x14ac:dyDescent="0.3">
      <c r="C212" s="239"/>
    </row>
    <row r="213" spans="3:3" ht="15.75" customHeight="1" x14ac:dyDescent="0.3">
      <c r="C213" s="239"/>
    </row>
    <row r="214" spans="3:3" ht="15.75" customHeight="1" x14ac:dyDescent="0.3">
      <c r="C214" s="239"/>
    </row>
    <row r="215" spans="3:3" ht="15.75" customHeight="1" x14ac:dyDescent="0.3">
      <c r="C215" s="239"/>
    </row>
    <row r="216" spans="3:3" ht="15.75" customHeight="1" x14ac:dyDescent="0.3">
      <c r="C216" s="239"/>
    </row>
    <row r="217" spans="3:3" ht="15.75" customHeight="1" x14ac:dyDescent="0.3">
      <c r="C217" s="239"/>
    </row>
    <row r="218" spans="3:3" ht="15.75" customHeight="1" x14ac:dyDescent="0.3">
      <c r="C218" s="239"/>
    </row>
    <row r="219" spans="3:3" ht="15.75" customHeight="1" x14ac:dyDescent="0.3">
      <c r="C219" s="239"/>
    </row>
    <row r="220" spans="3:3" ht="15.75" customHeight="1" x14ac:dyDescent="0.3">
      <c r="C220" s="239"/>
    </row>
    <row r="221" spans="3:3" ht="15.75" customHeight="1" x14ac:dyDescent="0.3">
      <c r="C221" s="239"/>
    </row>
    <row r="222" spans="3:3" ht="15.75" customHeight="1" x14ac:dyDescent="0.3">
      <c r="C222" s="239"/>
    </row>
    <row r="223" spans="3:3" ht="15.75" customHeight="1" x14ac:dyDescent="0.3">
      <c r="C223" s="239"/>
    </row>
    <row r="224" spans="3:3" ht="15.75" customHeight="1" x14ac:dyDescent="0.3">
      <c r="C224" s="239"/>
    </row>
    <row r="225" spans="3:3" ht="15.75" customHeight="1" x14ac:dyDescent="0.3">
      <c r="C225" s="239"/>
    </row>
    <row r="226" spans="3:3" ht="15.75" customHeight="1" x14ac:dyDescent="0.3">
      <c r="C226" s="239"/>
    </row>
    <row r="227" spans="3:3" ht="15.75" customHeight="1" x14ac:dyDescent="0.3">
      <c r="C227" s="239"/>
    </row>
    <row r="228" spans="3:3" ht="15.75" customHeight="1" x14ac:dyDescent="0.3">
      <c r="C228" s="239"/>
    </row>
    <row r="229" spans="3:3" ht="15.75" customHeight="1" x14ac:dyDescent="0.3">
      <c r="C229" s="239"/>
    </row>
    <row r="230" spans="3:3" ht="15.75" customHeight="1" x14ac:dyDescent="0.3">
      <c r="C230" s="239"/>
    </row>
    <row r="231" spans="3:3" ht="15.75" customHeight="1" x14ac:dyDescent="0.3">
      <c r="C231" s="239"/>
    </row>
    <row r="232" spans="3:3" ht="15.75" customHeight="1" x14ac:dyDescent="0.3">
      <c r="C232" s="239"/>
    </row>
    <row r="233" spans="3:3" ht="15.75" customHeight="1" x14ac:dyDescent="0.3">
      <c r="C233" s="239"/>
    </row>
    <row r="234" spans="3:3" ht="15.75" customHeight="1" x14ac:dyDescent="0.3">
      <c r="C234" s="239"/>
    </row>
    <row r="235" spans="3:3" ht="15.75" customHeight="1" x14ac:dyDescent="0.3">
      <c r="C235" s="239"/>
    </row>
    <row r="236" spans="3:3" ht="15.75" customHeight="1" x14ac:dyDescent="0.3">
      <c r="C236" s="239"/>
    </row>
    <row r="237" spans="3:3" ht="15.75" customHeight="1" x14ac:dyDescent="0.3">
      <c r="C237" s="239"/>
    </row>
    <row r="238" spans="3:3" ht="15.75" customHeight="1" x14ac:dyDescent="0.3">
      <c r="C238" s="239"/>
    </row>
    <row r="239" spans="3:3" ht="15.75" customHeight="1" x14ac:dyDescent="0.3">
      <c r="C239" s="239"/>
    </row>
    <row r="240" spans="3:3" ht="15.75" customHeight="1" x14ac:dyDescent="0.3">
      <c r="C240" s="239"/>
    </row>
    <row r="241" spans="3:3" ht="15.75" customHeight="1" x14ac:dyDescent="0.3">
      <c r="C241" s="239"/>
    </row>
    <row r="242" spans="3:3" ht="15.75" customHeight="1" x14ac:dyDescent="0.3">
      <c r="C242" s="239"/>
    </row>
    <row r="243" spans="3:3" ht="15.75" customHeight="1" x14ac:dyDescent="0.3">
      <c r="C243" s="239"/>
    </row>
    <row r="244" spans="3:3" ht="15.75" customHeight="1" x14ac:dyDescent="0.3">
      <c r="C244" s="239"/>
    </row>
    <row r="245" spans="3:3" ht="15.75" customHeight="1" x14ac:dyDescent="0.3">
      <c r="C245" s="239"/>
    </row>
    <row r="246" spans="3:3" ht="15.75" customHeight="1" x14ac:dyDescent="0.3">
      <c r="C246" s="239"/>
    </row>
    <row r="247" spans="3:3" ht="15.75" customHeight="1" x14ac:dyDescent="0.3">
      <c r="C247" s="239"/>
    </row>
    <row r="248" spans="3:3" ht="15.75" customHeight="1" x14ac:dyDescent="0.3">
      <c r="C248" s="239"/>
    </row>
    <row r="249" spans="3:3" ht="15.75" customHeight="1" x14ac:dyDescent="0.3">
      <c r="C249" s="239"/>
    </row>
    <row r="250" spans="3:3" ht="15.75" customHeight="1" x14ac:dyDescent="0.3">
      <c r="C250" s="239"/>
    </row>
    <row r="251" spans="3:3" ht="15.75" customHeight="1" x14ac:dyDescent="0.3">
      <c r="C251" s="239"/>
    </row>
    <row r="252" spans="3:3" ht="15.75" customHeight="1" x14ac:dyDescent="0.3">
      <c r="C252" s="239"/>
    </row>
    <row r="253" spans="3:3" ht="15.75" customHeight="1" x14ac:dyDescent="0.3">
      <c r="C253" s="239"/>
    </row>
    <row r="254" spans="3:3" ht="15.75" customHeight="1" x14ac:dyDescent="0.3">
      <c r="C254" s="239"/>
    </row>
    <row r="255" spans="3:3" ht="15.75" customHeight="1" x14ac:dyDescent="0.3">
      <c r="C255" s="239"/>
    </row>
    <row r="256" spans="3:3" ht="15.75" customHeight="1" x14ac:dyDescent="0.3">
      <c r="C256" s="239"/>
    </row>
    <row r="257" spans="3:3" ht="15.75" customHeight="1" x14ac:dyDescent="0.3">
      <c r="C257" s="239"/>
    </row>
    <row r="258" spans="3:3" ht="15.75" customHeight="1" x14ac:dyDescent="0.3">
      <c r="C258" s="239"/>
    </row>
    <row r="259" spans="3:3" ht="15.75" customHeight="1" x14ac:dyDescent="0.3">
      <c r="C259" s="239"/>
    </row>
    <row r="260" spans="3:3" ht="15.75" customHeight="1" x14ac:dyDescent="0.3">
      <c r="C260" s="239"/>
    </row>
    <row r="261" spans="3:3" ht="15.75" customHeight="1" x14ac:dyDescent="0.3">
      <c r="C261" s="239"/>
    </row>
    <row r="262" spans="3:3" ht="15.75" customHeight="1" x14ac:dyDescent="0.3">
      <c r="C262" s="239"/>
    </row>
    <row r="263" spans="3:3" ht="15.75" customHeight="1" x14ac:dyDescent="0.3">
      <c r="C263" s="239"/>
    </row>
    <row r="264" spans="3:3" ht="15.75" customHeight="1" x14ac:dyDescent="0.3">
      <c r="C264" s="239"/>
    </row>
    <row r="265" spans="3:3" ht="15.75" customHeight="1" x14ac:dyDescent="0.3">
      <c r="C265" s="239"/>
    </row>
    <row r="266" spans="3:3" ht="15.75" customHeight="1" x14ac:dyDescent="0.3">
      <c r="C266" s="239"/>
    </row>
    <row r="267" spans="3:3" ht="15.75" customHeight="1" x14ac:dyDescent="0.3">
      <c r="C267" s="239"/>
    </row>
    <row r="268" spans="3:3" ht="15.75" customHeight="1" x14ac:dyDescent="0.3">
      <c r="C268" s="239"/>
    </row>
    <row r="269" spans="3:3" ht="15.75" customHeight="1" x14ac:dyDescent="0.3">
      <c r="C269" s="239"/>
    </row>
    <row r="270" spans="3:3" ht="15.75" customHeight="1" x14ac:dyDescent="0.3">
      <c r="C270" s="239"/>
    </row>
    <row r="271" spans="3:3" ht="15.75" customHeight="1" x14ac:dyDescent="0.3">
      <c r="C271" s="239"/>
    </row>
    <row r="272" spans="3:3" ht="15.75" customHeight="1" x14ac:dyDescent="0.3">
      <c r="C272" s="239"/>
    </row>
    <row r="273" spans="3:3" ht="15.75" customHeight="1" x14ac:dyDescent="0.3">
      <c r="C273" s="239"/>
    </row>
    <row r="274" spans="3:3" ht="15.75" customHeight="1" x14ac:dyDescent="0.3">
      <c r="C274" s="239"/>
    </row>
    <row r="275" spans="3:3" ht="15.75" customHeight="1" x14ac:dyDescent="0.3">
      <c r="C275" s="239"/>
    </row>
    <row r="276" spans="3:3" ht="15.75" customHeight="1" x14ac:dyDescent="0.3">
      <c r="C276" s="239"/>
    </row>
    <row r="277" spans="3:3" ht="15.75" customHeight="1" x14ac:dyDescent="0.3">
      <c r="C277" s="239"/>
    </row>
    <row r="278" spans="3:3" ht="15.75" customHeight="1" x14ac:dyDescent="0.3">
      <c r="C278" s="239"/>
    </row>
    <row r="279" spans="3:3" ht="15.75" customHeight="1" x14ac:dyDescent="0.3">
      <c r="C279" s="239"/>
    </row>
    <row r="280" spans="3:3" ht="15.75" customHeight="1" x14ac:dyDescent="0.3">
      <c r="C280" s="239"/>
    </row>
    <row r="281" spans="3:3" ht="15.75" customHeight="1" x14ac:dyDescent="0.3">
      <c r="C281" s="239"/>
    </row>
    <row r="282" spans="3:3" ht="15.75" customHeight="1" x14ac:dyDescent="0.3">
      <c r="C282" s="239"/>
    </row>
    <row r="283" spans="3:3" ht="15.75" customHeight="1" x14ac:dyDescent="0.3">
      <c r="C283" s="239"/>
    </row>
    <row r="284" spans="3:3" ht="15.75" customHeight="1" x14ac:dyDescent="0.3">
      <c r="C284" s="239"/>
    </row>
    <row r="285" spans="3:3" ht="15.75" customHeight="1" x14ac:dyDescent="0.3">
      <c r="C285" s="239"/>
    </row>
    <row r="286" spans="3:3" ht="15.75" customHeight="1" x14ac:dyDescent="0.3">
      <c r="C286" s="239"/>
    </row>
    <row r="287" spans="3:3" ht="15.75" customHeight="1" x14ac:dyDescent="0.3">
      <c r="C287" s="239"/>
    </row>
    <row r="288" spans="3:3" ht="15.75" customHeight="1" x14ac:dyDescent="0.3">
      <c r="C288" s="239"/>
    </row>
    <row r="289" spans="3:3" ht="15.75" customHeight="1" x14ac:dyDescent="0.3">
      <c r="C289" s="239"/>
    </row>
    <row r="290" spans="3:3" ht="15.75" customHeight="1" x14ac:dyDescent="0.3">
      <c r="C290" s="239"/>
    </row>
    <row r="291" spans="3:3" ht="15.75" customHeight="1" x14ac:dyDescent="0.3">
      <c r="C291" s="239"/>
    </row>
    <row r="292" spans="3:3" ht="15.75" customHeight="1" x14ac:dyDescent="0.3">
      <c r="C292" s="239"/>
    </row>
    <row r="293" spans="3:3" ht="15.75" customHeight="1" x14ac:dyDescent="0.3">
      <c r="C293" s="239"/>
    </row>
    <row r="294" spans="3:3" ht="15.75" customHeight="1" x14ac:dyDescent="0.3">
      <c r="C294" s="239"/>
    </row>
    <row r="295" spans="3:3" ht="15.75" customHeight="1" x14ac:dyDescent="0.3">
      <c r="C295" s="239"/>
    </row>
    <row r="296" spans="3:3" ht="15.75" customHeight="1" x14ac:dyDescent="0.3">
      <c r="C296" s="239"/>
    </row>
    <row r="297" spans="3:3" ht="15.75" customHeight="1" x14ac:dyDescent="0.3">
      <c r="C297" s="239"/>
    </row>
    <row r="298" spans="3:3" ht="15.75" customHeight="1" x14ac:dyDescent="0.3">
      <c r="C298" s="239"/>
    </row>
    <row r="299" spans="3:3" ht="15.75" customHeight="1" x14ac:dyDescent="0.3">
      <c r="C299" s="239"/>
    </row>
    <row r="300" spans="3:3" ht="15.75" customHeight="1" x14ac:dyDescent="0.3">
      <c r="C300" s="239"/>
    </row>
    <row r="301" spans="3:3" ht="15.75" customHeight="1" x14ac:dyDescent="0.3">
      <c r="C301" s="239"/>
    </row>
    <row r="302" spans="3:3" ht="15.75" customHeight="1" x14ac:dyDescent="0.3">
      <c r="C302" s="239"/>
    </row>
    <row r="303" spans="3:3" ht="15.75" customHeight="1" x14ac:dyDescent="0.3">
      <c r="C303" s="239"/>
    </row>
    <row r="304" spans="3:3" ht="15.75" customHeight="1" x14ac:dyDescent="0.3">
      <c r="C304" s="239"/>
    </row>
    <row r="305" spans="3:3" ht="15.75" customHeight="1" x14ac:dyDescent="0.3">
      <c r="C305" s="239"/>
    </row>
    <row r="306" spans="3:3" ht="15.75" customHeight="1" x14ac:dyDescent="0.3">
      <c r="C306" s="239"/>
    </row>
    <row r="307" spans="3:3" ht="15.75" customHeight="1" x14ac:dyDescent="0.3">
      <c r="C307" s="239"/>
    </row>
    <row r="308" spans="3:3" ht="15.75" customHeight="1" x14ac:dyDescent="0.3">
      <c r="C308" s="239"/>
    </row>
    <row r="309" spans="3:3" ht="15.75" customHeight="1" x14ac:dyDescent="0.3">
      <c r="C309" s="239"/>
    </row>
    <row r="310" spans="3:3" ht="15.75" customHeight="1" x14ac:dyDescent="0.3">
      <c r="C310" s="239"/>
    </row>
    <row r="311" spans="3:3" ht="15.75" customHeight="1" x14ac:dyDescent="0.3">
      <c r="C311" s="239"/>
    </row>
    <row r="312" spans="3:3" ht="15.75" customHeight="1" x14ac:dyDescent="0.3">
      <c r="C312" s="239"/>
    </row>
    <row r="313" spans="3:3" ht="15.75" customHeight="1" x14ac:dyDescent="0.3">
      <c r="C313" s="239"/>
    </row>
    <row r="314" spans="3:3" ht="15.75" customHeight="1" x14ac:dyDescent="0.3">
      <c r="C314" s="239"/>
    </row>
    <row r="315" spans="3:3" ht="15.75" customHeight="1" x14ac:dyDescent="0.3">
      <c r="C315" s="239"/>
    </row>
    <row r="316" spans="3:3" ht="15.75" customHeight="1" x14ac:dyDescent="0.3">
      <c r="C316" s="239"/>
    </row>
    <row r="317" spans="3:3" ht="15.75" customHeight="1" x14ac:dyDescent="0.3">
      <c r="C317" s="239"/>
    </row>
    <row r="318" spans="3:3" ht="15.75" customHeight="1" x14ac:dyDescent="0.3">
      <c r="C318" s="239"/>
    </row>
    <row r="319" spans="3:3" ht="15.75" customHeight="1" x14ac:dyDescent="0.3">
      <c r="C319" s="239"/>
    </row>
    <row r="320" spans="3:3" ht="15.75" customHeight="1" x14ac:dyDescent="0.3">
      <c r="C320" s="239"/>
    </row>
    <row r="321" spans="3:3" ht="15.75" customHeight="1" x14ac:dyDescent="0.3">
      <c r="C321" s="239"/>
    </row>
    <row r="322" spans="3:3" ht="15.75" customHeight="1" x14ac:dyDescent="0.3">
      <c r="C322" s="239"/>
    </row>
    <row r="323" spans="3:3" ht="15.75" customHeight="1" x14ac:dyDescent="0.3">
      <c r="C323" s="239"/>
    </row>
    <row r="324" spans="3:3" ht="15.75" customHeight="1" x14ac:dyDescent="0.3">
      <c r="C324" s="239"/>
    </row>
    <row r="325" spans="3:3" ht="15.75" customHeight="1" x14ac:dyDescent="0.3">
      <c r="C325" s="239"/>
    </row>
    <row r="326" spans="3:3" ht="15.75" customHeight="1" x14ac:dyDescent="0.3">
      <c r="C326" s="239"/>
    </row>
    <row r="327" spans="3:3" ht="15.75" customHeight="1" x14ac:dyDescent="0.3">
      <c r="C327" s="239"/>
    </row>
    <row r="328" spans="3:3" ht="15.75" customHeight="1" x14ac:dyDescent="0.3">
      <c r="C328" s="239"/>
    </row>
    <row r="329" spans="3:3" ht="15.75" customHeight="1" x14ac:dyDescent="0.3">
      <c r="C329" s="239"/>
    </row>
    <row r="330" spans="3:3" ht="15.75" customHeight="1" x14ac:dyDescent="0.3">
      <c r="C330" s="239"/>
    </row>
    <row r="331" spans="3:3" ht="15.75" customHeight="1" x14ac:dyDescent="0.3">
      <c r="C331" s="239"/>
    </row>
    <row r="332" spans="3:3" ht="15.75" customHeight="1" x14ac:dyDescent="0.3">
      <c r="C332" s="239"/>
    </row>
    <row r="333" spans="3:3" ht="15.75" customHeight="1" x14ac:dyDescent="0.3">
      <c r="C333" s="239"/>
    </row>
    <row r="334" spans="3:3" ht="15.75" customHeight="1" x14ac:dyDescent="0.3">
      <c r="C334" s="239"/>
    </row>
    <row r="335" spans="3:3" ht="15.75" customHeight="1" x14ac:dyDescent="0.3">
      <c r="C335" s="239"/>
    </row>
    <row r="336" spans="3:3" ht="15.75" customHeight="1" x14ac:dyDescent="0.3">
      <c r="C336" s="239"/>
    </row>
    <row r="337" spans="3:3" ht="15.75" customHeight="1" x14ac:dyDescent="0.3">
      <c r="C337" s="239"/>
    </row>
    <row r="338" spans="3:3" ht="15.75" customHeight="1" x14ac:dyDescent="0.3">
      <c r="C338" s="239"/>
    </row>
    <row r="339" spans="3:3" ht="15.75" customHeight="1" x14ac:dyDescent="0.3">
      <c r="C339" s="239"/>
    </row>
    <row r="340" spans="3:3" ht="15.75" customHeight="1" x14ac:dyDescent="0.3">
      <c r="C340" s="239"/>
    </row>
    <row r="341" spans="3:3" ht="15.75" customHeight="1" x14ac:dyDescent="0.3">
      <c r="C341" s="239"/>
    </row>
    <row r="342" spans="3:3" ht="15.75" customHeight="1" x14ac:dyDescent="0.3">
      <c r="C342" s="239"/>
    </row>
    <row r="343" spans="3:3" ht="15.75" customHeight="1" x14ac:dyDescent="0.3">
      <c r="C343" s="239"/>
    </row>
    <row r="344" spans="3:3" ht="15.75" customHeight="1" x14ac:dyDescent="0.3">
      <c r="C344" s="239"/>
    </row>
    <row r="345" spans="3:3" ht="15.75" customHeight="1" x14ac:dyDescent="0.3">
      <c r="C345" s="239"/>
    </row>
    <row r="346" spans="3:3" ht="15.75" customHeight="1" x14ac:dyDescent="0.3">
      <c r="C346" s="239"/>
    </row>
    <row r="347" spans="3:3" ht="15.75" customHeight="1" x14ac:dyDescent="0.3">
      <c r="C347" s="239"/>
    </row>
    <row r="348" spans="3:3" ht="15.75" customHeight="1" x14ac:dyDescent="0.3">
      <c r="C348" s="239"/>
    </row>
    <row r="349" spans="3:3" ht="15.75" customHeight="1" x14ac:dyDescent="0.3">
      <c r="C349" s="239"/>
    </row>
    <row r="350" spans="3:3" ht="15.75" customHeight="1" x14ac:dyDescent="0.3">
      <c r="C350" s="239"/>
    </row>
    <row r="351" spans="3:3" ht="15.75" customHeight="1" x14ac:dyDescent="0.3">
      <c r="C351" s="239"/>
    </row>
    <row r="352" spans="3:3" ht="15.75" customHeight="1" x14ac:dyDescent="0.3">
      <c r="C352" s="239"/>
    </row>
    <row r="353" spans="3:3" ht="15.75" customHeight="1" x14ac:dyDescent="0.3">
      <c r="C353" s="239"/>
    </row>
    <row r="354" spans="3:3" ht="15.75" customHeight="1" x14ac:dyDescent="0.3">
      <c r="C354" s="239"/>
    </row>
    <row r="355" spans="3:3" ht="15.75" customHeight="1" x14ac:dyDescent="0.3">
      <c r="C355" s="239"/>
    </row>
    <row r="356" spans="3:3" ht="15.75" customHeight="1" x14ac:dyDescent="0.3">
      <c r="C356" s="239"/>
    </row>
    <row r="357" spans="3:3" ht="15.75" customHeight="1" x14ac:dyDescent="0.3">
      <c r="C357" s="239"/>
    </row>
    <row r="358" spans="3:3" ht="15.75" customHeight="1" x14ac:dyDescent="0.3">
      <c r="C358" s="239"/>
    </row>
    <row r="359" spans="3:3" ht="15.75" customHeight="1" x14ac:dyDescent="0.3">
      <c r="C359" s="239"/>
    </row>
    <row r="360" spans="3:3" ht="15.75" customHeight="1" x14ac:dyDescent="0.3">
      <c r="C360" s="239"/>
    </row>
    <row r="361" spans="3:3" ht="15.75" customHeight="1" x14ac:dyDescent="0.3">
      <c r="C361" s="239"/>
    </row>
    <row r="362" spans="3:3" ht="15.75" customHeight="1" x14ac:dyDescent="0.3">
      <c r="C362" s="239"/>
    </row>
    <row r="363" spans="3:3" ht="15.75" customHeight="1" x14ac:dyDescent="0.3">
      <c r="C363" s="239"/>
    </row>
    <row r="364" spans="3:3" ht="15.75" customHeight="1" x14ac:dyDescent="0.3">
      <c r="C364" s="239"/>
    </row>
    <row r="365" spans="3:3" ht="15.75" customHeight="1" x14ac:dyDescent="0.3">
      <c r="C365" s="239"/>
    </row>
    <row r="366" spans="3:3" ht="15.75" customHeight="1" x14ac:dyDescent="0.3">
      <c r="C366" s="239"/>
    </row>
    <row r="367" spans="3:3" ht="15.75" customHeight="1" x14ac:dyDescent="0.3">
      <c r="C367" s="239"/>
    </row>
    <row r="368" spans="3:3" ht="15.75" customHeight="1" x14ac:dyDescent="0.3">
      <c r="C368" s="239"/>
    </row>
    <row r="369" spans="3:3" ht="15.75" customHeight="1" x14ac:dyDescent="0.3">
      <c r="C369" s="239"/>
    </row>
    <row r="370" spans="3:3" ht="15.75" customHeight="1" x14ac:dyDescent="0.3">
      <c r="C370" s="239"/>
    </row>
    <row r="371" spans="3:3" ht="15.75" customHeight="1" x14ac:dyDescent="0.3">
      <c r="C371" s="239"/>
    </row>
    <row r="372" spans="3:3" ht="15.75" customHeight="1" x14ac:dyDescent="0.3">
      <c r="C372" s="239"/>
    </row>
    <row r="373" spans="3:3" ht="15.75" customHeight="1" x14ac:dyDescent="0.3">
      <c r="C373" s="239"/>
    </row>
    <row r="374" spans="3:3" ht="15.75" customHeight="1" x14ac:dyDescent="0.3">
      <c r="C374" s="239"/>
    </row>
    <row r="375" spans="3:3" ht="15.75" customHeight="1" x14ac:dyDescent="0.3">
      <c r="C375" s="239"/>
    </row>
    <row r="376" spans="3:3" ht="15.75" customHeight="1" x14ac:dyDescent="0.3">
      <c r="C376" s="239"/>
    </row>
    <row r="377" spans="3:3" ht="15.75" customHeight="1" x14ac:dyDescent="0.3">
      <c r="C377" s="239"/>
    </row>
    <row r="378" spans="3:3" ht="15.75" customHeight="1" x14ac:dyDescent="0.3">
      <c r="C378" s="239"/>
    </row>
    <row r="379" spans="3:3" ht="15.75" customHeight="1" x14ac:dyDescent="0.3">
      <c r="C379" s="239"/>
    </row>
    <row r="380" spans="3:3" ht="15.75" customHeight="1" x14ac:dyDescent="0.3">
      <c r="C380" s="239"/>
    </row>
    <row r="381" spans="3:3" ht="15.75" customHeight="1" x14ac:dyDescent="0.3">
      <c r="C381" s="239"/>
    </row>
    <row r="382" spans="3:3" ht="15.75" customHeight="1" x14ac:dyDescent="0.3">
      <c r="C382" s="239"/>
    </row>
    <row r="383" spans="3:3" ht="15.75" customHeight="1" x14ac:dyDescent="0.3">
      <c r="C383" s="239"/>
    </row>
    <row r="384" spans="3:3" ht="15.75" customHeight="1" x14ac:dyDescent="0.3">
      <c r="C384" s="239"/>
    </row>
    <row r="385" spans="3:3" ht="15.75" customHeight="1" x14ac:dyDescent="0.3">
      <c r="C385" s="239"/>
    </row>
    <row r="386" spans="3:3" ht="15.75" customHeight="1" x14ac:dyDescent="0.3">
      <c r="C386" s="239"/>
    </row>
    <row r="387" spans="3:3" ht="15.75" customHeight="1" x14ac:dyDescent="0.3">
      <c r="C387" s="239"/>
    </row>
    <row r="388" spans="3:3" ht="15.75" customHeight="1" x14ac:dyDescent="0.3">
      <c r="C388" s="239"/>
    </row>
    <row r="389" spans="3:3" ht="15.75" customHeight="1" x14ac:dyDescent="0.3">
      <c r="C389" s="239"/>
    </row>
    <row r="390" spans="3:3" ht="15.75" customHeight="1" x14ac:dyDescent="0.3">
      <c r="C390" s="239"/>
    </row>
    <row r="391" spans="3:3" ht="15.75" customHeight="1" x14ac:dyDescent="0.3"/>
    <row r="392" spans="3:3" ht="15.75" customHeight="1" x14ac:dyDescent="0.3"/>
    <row r="393" spans="3:3" ht="15.75" customHeight="1" x14ac:dyDescent="0.3"/>
    <row r="394" spans="3:3" ht="15.75" customHeight="1" x14ac:dyDescent="0.3"/>
    <row r="395" spans="3:3" ht="15.75" customHeight="1" x14ac:dyDescent="0.3"/>
    <row r="396" spans="3:3" ht="15.75" customHeight="1" x14ac:dyDescent="0.3"/>
    <row r="397" spans="3:3" ht="15.75" customHeight="1" x14ac:dyDescent="0.3"/>
    <row r="398" spans="3:3" ht="15.75" customHeight="1" x14ac:dyDescent="0.3"/>
    <row r="399" spans="3:3" ht="15.75" customHeight="1" x14ac:dyDescent="0.3"/>
    <row r="400" spans="3:3"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heetViews>
  <sheetFormatPr baseColWidth="10" defaultColWidth="14.44140625" defaultRowHeight="15" customHeight="1" x14ac:dyDescent="0.3"/>
  <cols>
    <col min="1" max="1" width="29.44140625" customWidth="1"/>
    <col min="2" max="2" width="29.33203125" customWidth="1"/>
    <col min="3" max="3" width="30.33203125" customWidth="1"/>
    <col min="4" max="4" width="31.6640625" customWidth="1"/>
    <col min="5" max="5" width="32.44140625" customWidth="1"/>
    <col min="6" max="6" width="32" customWidth="1"/>
    <col min="7" max="26" width="11.44140625" customWidth="1"/>
  </cols>
  <sheetData>
    <row r="1" spans="1:26" ht="15" customHeight="1" x14ac:dyDescent="0.3">
      <c r="A1" s="322"/>
      <c r="B1" s="325" t="s">
        <v>38</v>
      </c>
      <c r="C1" s="312"/>
      <c r="D1" s="326"/>
      <c r="E1" s="1" t="s">
        <v>1</v>
      </c>
      <c r="F1" s="358"/>
      <c r="G1" s="10"/>
      <c r="H1" s="2"/>
      <c r="I1" s="2"/>
      <c r="J1" s="360"/>
      <c r="K1" s="2"/>
      <c r="L1" s="2"/>
      <c r="M1" s="2"/>
      <c r="N1" s="2"/>
      <c r="O1" s="2"/>
      <c r="P1" s="2"/>
      <c r="Q1" s="2"/>
      <c r="R1" s="2"/>
      <c r="S1" s="2"/>
      <c r="T1" s="2"/>
      <c r="U1" s="2"/>
      <c r="V1" s="2"/>
      <c r="W1" s="2"/>
      <c r="X1" s="2"/>
      <c r="Y1" s="2"/>
      <c r="Z1" s="2"/>
    </row>
    <row r="2" spans="1:26" ht="15" customHeight="1" x14ac:dyDescent="0.3">
      <c r="A2" s="323"/>
      <c r="B2" s="356"/>
      <c r="C2" s="349"/>
      <c r="D2" s="357"/>
      <c r="E2" s="3" t="s">
        <v>2</v>
      </c>
      <c r="F2" s="332"/>
      <c r="G2" s="10"/>
      <c r="H2" s="2"/>
      <c r="I2" s="2"/>
      <c r="J2" s="316"/>
      <c r="K2" s="2"/>
      <c r="L2" s="2"/>
      <c r="M2" s="2"/>
      <c r="N2" s="2"/>
      <c r="O2" s="2"/>
      <c r="P2" s="2"/>
      <c r="Q2" s="2"/>
      <c r="R2" s="2"/>
      <c r="S2" s="2"/>
      <c r="T2" s="2"/>
      <c r="U2" s="2"/>
      <c r="V2" s="2"/>
      <c r="W2" s="2"/>
      <c r="X2" s="2"/>
      <c r="Y2" s="2"/>
      <c r="Z2" s="2"/>
    </row>
    <row r="3" spans="1:26" ht="15" customHeight="1" x14ac:dyDescent="0.3">
      <c r="A3" s="323"/>
      <c r="B3" s="361" t="s">
        <v>39</v>
      </c>
      <c r="C3" s="292"/>
      <c r="D3" s="362"/>
      <c r="E3" s="3" t="s">
        <v>3</v>
      </c>
      <c r="F3" s="332"/>
      <c r="G3" s="10"/>
      <c r="H3" s="2"/>
      <c r="I3" s="2"/>
      <c r="J3" s="316"/>
      <c r="K3" s="2"/>
      <c r="L3" s="2"/>
      <c r="M3" s="2"/>
      <c r="N3" s="2"/>
      <c r="O3" s="2"/>
      <c r="P3" s="2"/>
      <c r="Q3" s="2"/>
      <c r="R3" s="2"/>
      <c r="S3" s="2"/>
      <c r="T3" s="2"/>
      <c r="U3" s="2"/>
      <c r="V3" s="2"/>
      <c r="W3" s="2"/>
      <c r="X3" s="2"/>
      <c r="Y3" s="2"/>
      <c r="Z3" s="2"/>
    </row>
    <row r="4" spans="1:26" ht="15.75" customHeight="1" x14ac:dyDescent="0.3">
      <c r="A4" s="341"/>
      <c r="B4" s="356"/>
      <c r="C4" s="349"/>
      <c r="D4" s="357"/>
      <c r="E4" s="3" t="s">
        <v>40</v>
      </c>
      <c r="F4" s="359"/>
      <c r="G4" s="10"/>
      <c r="H4" s="2"/>
      <c r="I4" s="2"/>
      <c r="J4" s="316"/>
      <c r="K4" s="2"/>
      <c r="L4" s="2"/>
      <c r="M4" s="2"/>
      <c r="N4" s="2"/>
      <c r="O4" s="2"/>
      <c r="P4" s="2"/>
      <c r="Q4" s="2"/>
      <c r="R4" s="2"/>
      <c r="S4" s="2"/>
      <c r="T4" s="2"/>
      <c r="U4" s="2"/>
      <c r="V4" s="2"/>
      <c r="W4" s="2"/>
      <c r="X4" s="2"/>
      <c r="Y4" s="2"/>
      <c r="Z4" s="2"/>
    </row>
    <row r="5" spans="1:26" ht="15.75" customHeight="1" x14ac:dyDescent="0.3">
      <c r="A5" s="344"/>
      <c r="B5" s="345"/>
      <c r="C5" s="345"/>
      <c r="D5" s="345"/>
      <c r="E5" s="345"/>
      <c r="F5" s="346"/>
      <c r="G5" s="10"/>
      <c r="H5" s="2"/>
      <c r="I5" s="2"/>
      <c r="J5" s="11"/>
      <c r="K5" s="2"/>
      <c r="L5" s="2"/>
      <c r="M5" s="2"/>
      <c r="N5" s="2"/>
      <c r="O5" s="2"/>
      <c r="P5" s="2"/>
      <c r="Q5" s="2"/>
      <c r="R5" s="2"/>
      <c r="S5" s="2"/>
      <c r="T5" s="2"/>
      <c r="U5" s="2"/>
      <c r="V5" s="2"/>
      <c r="W5" s="2"/>
      <c r="X5" s="2"/>
      <c r="Y5" s="2"/>
      <c r="Z5" s="2"/>
    </row>
    <row r="6" spans="1:26" ht="15" customHeight="1" x14ac:dyDescent="0.3">
      <c r="A6" s="347" t="s">
        <v>41</v>
      </c>
      <c r="B6" s="292"/>
      <c r="C6" s="292"/>
      <c r="D6" s="292"/>
      <c r="E6" s="292"/>
      <c r="F6" s="293"/>
      <c r="G6" s="2"/>
      <c r="H6" s="2"/>
      <c r="I6" s="2"/>
      <c r="J6" s="2"/>
      <c r="K6" s="2"/>
      <c r="L6" s="2"/>
      <c r="M6" s="2"/>
      <c r="N6" s="2"/>
      <c r="O6" s="2"/>
      <c r="P6" s="2"/>
      <c r="Q6" s="2"/>
      <c r="R6" s="2"/>
      <c r="S6" s="2"/>
      <c r="T6" s="2"/>
      <c r="U6" s="2"/>
      <c r="V6" s="2"/>
      <c r="W6" s="2"/>
      <c r="X6" s="2"/>
      <c r="Y6" s="2"/>
      <c r="Z6" s="2"/>
    </row>
    <row r="7" spans="1:26" ht="15.75" customHeight="1" x14ac:dyDescent="0.3">
      <c r="A7" s="348"/>
      <c r="B7" s="349"/>
      <c r="C7" s="349"/>
      <c r="D7" s="349"/>
      <c r="E7" s="349"/>
      <c r="F7" s="350"/>
      <c r="G7" s="2"/>
      <c r="H7" s="2"/>
      <c r="I7" s="2"/>
      <c r="J7" s="2"/>
      <c r="K7" s="2"/>
      <c r="L7" s="2"/>
      <c r="M7" s="2"/>
      <c r="N7" s="2"/>
      <c r="O7" s="2"/>
      <c r="P7" s="2"/>
      <c r="Q7" s="2"/>
      <c r="R7" s="2"/>
      <c r="S7" s="2"/>
      <c r="T7" s="2"/>
      <c r="U7" s="2"/>
      <c r="V7" s="2"/>
      <c r="W7" s="2"/>
      <c r="X7" s="2"/>
      <c r="Y7" s="2"/>
      <c r="Z7" s="2"/>
    </row>
    <row r="8" spans="1:26" ht="27" customHeight="1" x14ac:dyDescent="0.3">
      <c r="A8" s="353" t="s">
        <v>42</v>
      </c>
      <c r="B8" s="345"/>
      <c r="C8" s="345"/>
      <c r="D8" s="345"/>
      <c r="E8" s="345"/>
      <c r="F8" s="346"/>
      <c r="G8" s="2"/>
      <c r="H8" s="2"/>
      <c r="I8" s="2"/>
      <c r="J8" s="2"/>
      <c r="K8" s="2"/>
      <c r="L8" s="2"/>
      <c r="M8" s="2"/>
      <c r="N8" s="2"/>
      <c r="O8" s="2"/>
      <c r="P8" s="2"/>
      <c r="Q8" s="2"/>
      <c r="R8" s="2"/>
      <c r="S8" s="2"/>
      <c r="T8" s="2"/>
      <c r="U8" s="2"/>
      <c r="V8" s="2"/>
      <c r="W8" s="2"/>
      <c r="X8" s="2"/>
      <c r="Y8" s="2"/>
      <c r="Z8" s="2"/>
    </row>
    <row r="9" spans="1:26" ht="57.75" customHeight="1" x14ac:dyDescent="0.3">
      <c r="A9" s="354" t="s">
        <v>43</v>
      </c>
      <c r="B9" s="287"/>
      <c r="C9" s="287"/>
      <c r="D9" s="287"/>
      <c r="E9" s="287"/>
      <c r="F9" s="288"/>
      <c r="G9" s="2"/>
      <c r="H9" s="2"/>
      <c r="I9" s="2"/>
      <c r="J9" s="2"/>
      <c r="K9" s="2"/>
      <c r="L9" s="2"/>
      <c r="M9" s="2"/>
      <c r="N9" s="2"/>
      <c r="O9" s="2"/>
      <c r="P9" s="2"/>
      <c r="Q9" s="2"/>
      <c r="R9" s="2"/>
      <c r="S9" s="2"/>
      <c r="T9" s="2"/>
      <c r="U9" s="2"/>
      <c r="V9" s="2"/>
      <c r="W9" s="2"/>
      <c r="X9" s="2"/>
      <c r="Y9" s="2"/>
      <c r="Z9" s="2"/>
    </row>
    <row r="10" spans="1:26" ht="18.75" customHeight="1" x14ac:dyDescent="0.3">
      <c r="A10" s="355"/>
      <c r="B10" s="337"/>
      <c r="C10" s="337"/>
      <c r="D10" s="337"/>
      <c r="E10" s="337"/>
      <c r="F10" s="338"/>
      <c r="G10" s="2"/>
      <c r="H10" s="2"/>
      <c r="I10" s="2"/>
      <c r="J10" s="336"/>
      <c r="K10" s="337"/>
      <c r="L10" s="337"/>
      <c r="M10" s="337"/>
      <c r="N10" s="338"/>
      <c r="O10" s="2"/>
      <c r="P10" s="2"/>
      <c r="Q10" s="2"/>
      <c r="R10" s="2"/>
      <c r="S10" s="2"/>
      <c r="T10" s="2"/>
      <c r="U10" s="2"/>
      <c r="V10" s="2"/>
      <c r="W10" s="2"/>
      <c r="X10" s="2"/>
      <c r="Y10" s="2"/>
      <c r="Z10" s="2"/>
    </row>
    <row r="11" spans="1:26" ht="22.5" customHeight="1" x14ac:dyDescent="0.3">
      <c r="A11" s="12" t="s">
        <v>44</v>
      </c>
      <c r="B11" s="13" t="s">
        <v>45</v>
      </c>
      <c r="C11" s="14" t="s">
        <v>46</v>
      </c>
      <c r="D11" s="14" t="s">
        <v>45</v>
      </c>
      <c r="E11" s="14" t="s">
        <v>47</v>
      </c>
      <c r="F11" s="15" t="s">
        <v>45</v>
      </c>
      <c r="G11" s="2"/>
      <c r="H11" s="2"/>
      <c r="I11" s="2"/>
      <c r="J11" s="339"/>
      <c r="K11" s="337"/>
      <c r="L11" s="337"/>
      <c r="M11" s="337"/>
      <c r="N11" s="338"/>
      <c r="O11" s="2"/>
      <c r="P11" s="2"/>
      <c r="Q11" s="2"/>
      <c r="R11" s="2"/>
      <c r="S11" s="2"/>
      <c r="T11" s="2"/>
      <c r="U11" s="2"/>
      <c r="V11" s="2"/>
      <c r="W11" s="2"/>
      <c r="X11" s="2"/>
      <c r="Y11" s="2"/>
      <c r="Z11" s="2"/>
    </row>
    <row r="12" spans="1:26" ht="102" customHeight="1" x14ac:dyDescent="0.3">
      <c r="A12" s="340" t="s">
        <v>48</v>
      </c>
      <c r="B12" s="342" t="s">
        <v>49</v>
      </c>
      <c r="C12" s="16" t="s">
        <v>50</v>
      </c>
      <c r="D12" s="17" t="s">
        <v>51</v>
      </c>
      <c r="E12" s="18" t="s">
        <v>52</v>
      </c>
      <c r="F12" s="19" t="s">
        <v>53</v>
      </c>
      <c r="G12" s="2"/>
      <c r="H12" s="2"/>
      <c r="I12" s="2"/>
      <c r="J12" s="2"/>
      <c r="K12" s="2"/>
      <c r="L12" s="2"/>
      <c r="M12" s="2"/>
      <c r="N12" s="2"/>
      <c r="O12" s="2"/>
      <c r="P12" s="2"/>
      <c r="Q12" s="2"/>
      <c r="R12" s="2"/>
      <c r="S12" s="2"/>
      <c r="T12" s="2"/>
      <c r="U12" s="2"/>
      <c r="V12" s="2"/>
      <c r="W12" s="2"/>
      <c r="X12" s="2"/>
      <c r="Y12" s="2"/>
      <c r="Z12" s="2"/>
    </row>
    <row r="13" spans="1:26" ht="86.25" customHeight="1" x14ac:dyDescent="0.3">
      <c r="A13" s="341"/>
      <c r="B13" s="343"/>
      <c r="C13" s="20" t="s">
        <v>50</v>
      </c>
      <c r="D13" s="21" t="s">
        <v>54</v>
      </c>
      <c r="E13" s="22" t="s">
        <v>55</v>
      </c>
      <c r="F13" s="21" t="s">
        <v>56</v>
      </c>
      <c r="G13" s="2"/>
      <c r="H13" s="2"/>
      <c r="I13" s="2"/>
      <c r="J13" s="2"/>
      <c r="K13" s="2"/>
      <c r="L13" s="2"/>
      <c r="M13" s="2"/>
      <c r="N13" s="2"/>
      <c r="O13" s="2"/>
      <c r="P13" s="2"/>
      <c r="Q13" s="2"/>
      <c r="R13" s="2"/>
      <c r="S13" s="2"/>
      <c r="T13" s="2"/>
      <c r="U13" s="2"/>
      <c r="V13" s="2"/>
      <c r="W13" s="2"/>
      <c r="X13" s="2"/>
      <c r="Y13" s="2"/>
      <c r="Z13" s="2"/>
    </row>
    <row r="14" spans="1:26" ht="92.25" customHeight="1" x14ac:dyDescent="0.3">
      <c r="A14" s="23" t="s">
        <v>57</v>
      </c>
      <c r="B14" s="24" t="s">
        <v>58</v>
      </c>
      <c r="C14" s="20" t="s">
        <v>50</v>
      </c>
      <c r="D14" s="21" t="s">
        <v>59</v>
      </c>
      <c r="E14" s="22" t="s">
        <v>60</v>
      </c>
      <c r="F14" s="25" t="s">
        <v>61</v>
      </c>
      <c r="G14" s="2"/>
      <c r="H14" s="2"/>
      <c r="I14" s="2"/>
      <c r="J14" s="2"/>
      <c r="K14" s="2"/>
      <c r="L14" s="2"/>
      <c r="M14" s="2"/>
      <c r="N14" s="2"/>
      <c r="O14" s="2"/>
      <c r="P14" s="2"/>
      <c r="Q14" s="2"/>
      <c r="R14" s="2"/>
      <c r="S14" s="2"/>
      <c r="T14" s="2"/>
      <c r="U14" s="2"/>
      <c r="V14" s="2"/>
      <c r="W14" s="2"/>
      <c r="X14" s="2"/>
      <c r="Y14" s="2"/>
      <c r="Z14" s="2"/>
    </row>
    <row r="15" spans="1:26" ht="99.75" customHeight="1" x14ac:dyDescent="0.3">
      <c r="A15" s="351" t="s">
        <v>62</v>
      </c>
      <c r="B15" s="26" t="s">
        <v>63</v>
      </c>
      <c r="C15" s="20" t="s">
        <v>50</v>
      </c>
      <c r="D15" s="21" t="s">
        <v>64</v>
      </c>
      <c r="E15" s="22" t="s">
        <v>65</v>
      </c>
      <c r="F15" s="27"/>
      <c r="G15" s="2"/>
      <c r="H15" s="2"/>
      <c r="I15" s="2"/>
      <c r="J15" s="2"/>
      <c r="K15" s="2"/>
      <c r="L15" s="2"/>
      <c r="M15" s="2"/>
      <c r="N15" s="2"/>
      <c r="O15" s="2"/>
      <c r="P15" s="2"/>
      <c r="Q15" s="2"/>
      <c r="R15" s="2"/>
      <c r="S15" s="2"/>
      <c r="T15" s="2"/>
      <c r="U15" s="2"/>
      <c r="V15" s="2"/>
      <c r="W15" s="2"/>
      <c r="X15" s="2"/>
      <c r="Y15" s="2"/>
      <c r="Z15" s="2"/>
    </row>
    <row r="16" spans="1:26" ht="96.75" customHeight="1" x14ac:dyDescent="0.3">
      <c r="A16" s="341"/>
      <c r="B16" s="26" t="s">
        <v>66</v>
      </c>
      <c r="C16" s="20" t="s">
        <v>67</v>
      </c>
      <c r="D16" s="21" t="s">
        <v>68</v>
      </c>
      <c r="E16" s="28"/>
      <c r="F16" s="27"/>
      <c r="G16" s="2"/>
      <c r="H16" s="2"/>
      <c r="I16" s="2"/>
      <c r="J16" s="2"/>
      <c r="K16" s="2"/>
      <c r="L16" s="2"/>
      <c r="M16" s="2"/>
      <c r="N16" s="2"/>
      <c r="O16" s="2"/>
      <c r="P16" s="2"/>
      <c r="Q16" s="2"/>
      <c r="R16" s="2"/>
      <c r="S16" s="2"/>
      <c r="T16" s="2"/>
      <c r="U16" s="2"/>
      <c r="V16" s="2"/>
      <c r="W16" s="2"/>
      <c r="X16" s="2"/>
      <c r="Y16" s="2"/>
      <c r="Z16" s="2"/>
    </row>
    <row r="17" spans="1:26" ht="101.25" customHeight="1" x14ac:dyDescent="0.3">
      <c r="A17" s="351" t="s">
        <v>69</v>
      </c>
      <c r="B17" s="26" t="s">
        <v>70</v>
      </c>
      <c r="C17" s="29" t="s">
        <v>71</v>
      </c>
      <c r="D17" s="21" t="s">
        <v>72</v>
      </c>
      <c r="E17" s="30"/>
      <c r="F17" s="31"/>
      <c r="G17" s="2"/>
      <c r="H17" s="2"/>
      <c r="I17" s="2"/>
      <c r="J17" s="2"/>
      <c r="K17" s="2"/>
      <c r="L17" s="2"/>
      <c r="M17" s="2"/>
      <c r="N17" s="2"/>
      <c r="O17" s="2"/>
      <c r="P17" s="2"/>
      <c r="Q17" s="2"/>
      <c r="R17" s="2"/>
      <c r="S17" s="2"/>
      <c r="T17" s="2"/>
      <c r="U17" s="2"/>
      <c r="V17" s="2"/>
      <c r="W17" s="2"/>
      <c r="X17" s="2"/>
      <c r="Y17" s="2"/>
      <c r="Z17" s="2"/>
    </row>
    <row r="18" spans="1:26" ht="75.75" customHeight="1" x14ac:dyDescent="0.3">
      <c r="A18" s="341"/>
      <c r="B18" s="26" t="s">
        <v>73</v>
      </c>
      <c r="C18" s="22" t="s">
        <v>74</v>
      </c>
      <c r="D18" s="21" t="s">
        <v>75</v>
      </c>
      <c r="E18" s="22"/>
      <c r="F18" s="31"/>
      <c r="G18" s="2"/>
      <c r="H18" s="2"/>
      <c r="I18" s="2"/>
      <c r="J18" s="2"/>
      <c r="K18" s="2"/>
      <c r="L18" s="2"/>
      <c r="M18" s="2"/>
      <c r="N18" s="2"/>
      <c r="O18" s="2"/>
      <c r="P18" s="2"/>
      <c r="Q18" s="2"/>
      <c r="R18" s="2"/>
      <c r="S18" s="2"/>
      <c r="T18" s="2"/>
      <c r="U18" s="2"/>
      <c r="V18" s="2"/>
      <c r="W18" s="2"/>
      <c r="X18" s="2"/>
      <c r="Y18" s="2"/>
      <c r="Z18" s="2"/>
    </row>
    <row r="19" spans="1:26" ht="100.5" customHeight="1" x14ac:dyDescent="0.3">
      <c r="A19" s="351" t="s">
        <v>48</v>
      </c>
      <c r="B19" s="352" t="s">
        <v>76</v>
      </c>
      <c r="C19" s="22" t="s">
        <v>77</v>
      </c>
      <c r="D19" s="21" t="s">
        <v>78</v>
      </c>
      <c r="E19" s="28"/>
      <c r="F19" s="31"/>
      <c r="G19" s="2"/>
      <c r="H19" s="2"/>
      <c r="I19" s="2"/>
      <c r="J19" s="2"/>
      <c r="K19" s="2"/>
      <c r="L19" s="2"/>
      <c r="M19" s="2"/>
      <c r="N19" s="2"/>
      <c r="O19" s="2"/>
      <c r="P19" s="2"/>
      <c r="Q19" s="2"/>
      <c r="R19" s="2"/>
      <c r="S19" s="2"/>
      <c r="T19" s="2"/>
      <c r="U19" s="2"/>
      <c r="V19" s="2"/>
      <c r="W19" s="2"/>
      <c r="X19" s="2"/>
      <c r="Y19" s="2"/>
      <c r="Z19" s="2"/>
    </row>
    <row r="20" spans="1:26" ht="65.25" customHeight="1" x14ac:dyDescent="0.3">
      <c r="A20" s="341"/>
      <c r="B20" s="343"/>
      <c r="C20" s="22" t="s">
        <v>79</v>
      </c>
      <c r="D20" s="21" t="s">
        <v>80</v>
      </c>
      <c r="E20" s="28"/>
      <c r="F20" s="31"/>
      <c r="G20" s="2"/>
      <c r="H20" s="2"/>
      <c r="I20" s="2"/>
      <c r="J20" s="2"/>
      <c r="K20" s="2"/>
      <c r="L20" s="2"/>
      <c r="M20" s="2"/>
      <c r="N20" s="2"/>
      <c r="O20" s="2"/>
      <c r="P20" s="2"/>
      <c r="Q20" s="2"/>
      <c r="R20" s="2"/>
      <c r="S20" s="2"/>
      <c r="T20" s="2"/>
      <c r="U20" s="2"/>
      <c r="V20" s="2"/>
      <c r="W20" s="2"/>
      <c r="X20" s="2"/>
      <c r="Y20" s="2"/>
      <c r="Z20" s="2"/>
    </row>
    <row r="21" spans="1:26" ht="66.75" customHeight="1" x14ac:dyDescent="0.3">
      <c r="A21" s="32" t="s">
        <v>81</v>
      </c>
      <c r="B21" s="26" t="s">
        <v>82</v>
      </c>
      <c r="C21" s="29" t="s">
        <v>83</v>
      </c>
      <c r="D21" s="21" t="s">
        <v>84</v>
      </c>
      <c r="E21" s="28"/>
      <c r="F21" s="31"/>
      <c r="G21" s="2"/>
      <c r="H21" s="2"/>
      <c r="I21" s="2"/>
      <c r="J21" s="2"/>
      <c r="K21" s="2"/>
      <c r="L21" s="2"/>
      <c r="M21" s="2"/>
      <c r="N21" s="2"/>
      <c r="O21" s="2"/>
      <c r="P21" s="2"/>
      <c r="Q21" s="2"/>
      <c r="R21" s="2"/>
      <c r="S21" s="2"/>
      <c r="T21" s="2"/>
      <c r="U21" s="2"/>
      <c r="V21" s="2"/>
      <c r="W21" s="2"/>
      <c r="X21" s="2"/>
      <c r="Y21" s="2"/>
      <c r="Z21" s="2"/>
    </row>
    <row r="22" spans="1:26" ht="69" customHeight="1" x14ac:dyDescent="0.3">
      <c r="A22" s="32" t="s">
        <v>81</v>
      </c>
      <c r="B22" s="26" t="s">
        <v>85</v>
      </c>
      <c r="C22" s="22" t="s">
        <v>86</v>
      </c>
      <c r="D22" s="21" t="s">
        <v>87</v>
      </c>
      <c r="E22" s="28"/>
      <c r="F22" s="31"/>
      <c r="G22" s="2"/>
      <c r="H22" s="2"/>
      <c r="I22" s="2"/>
      <c r="J22" s="2"/>
      <c r="K22" s="2"/>
      <c r="L22" s="2"/>
      <c r="M22" s="2"/>
      <c r="N22" s="2"/>
      <c r="O22" s="2"/>
      <c r="P22" s="2"/>
      <c r="Q22" s="2"/>
      <c r="R22" s="2"/>
      <c r="S22" s="2"/>
      <c r="T22" s="2"/>
      <c r="U22" s="2"/>
      <c r="V22" s="2"/>
      <c r="W22" s="2"/>
      <c r="X22" s="2"/>
      <c r="Y22" s="2"/>
      <c r="Z22" s="2"/>
    </row>
    <row r="23" spans="1:26" ht="61.5" customHeight="1" x14ac:dyDescent="0.3">
      <c r="A23" s="32"/>
      <c r="B23" s="26"/>
      <c r="C23" s="29"/>
      <c r="D23" s="21"/>
      <c r="E23" s="28"/>
      <c r="F23" s="31"/>
      <c r="G23" s="2"/>
      <c r="H23" s="2"/>
      <c r="I23" s="2"/>
      <c r="J23" s="2"/>
      <c r="K23" s="2"/>
      <c r="L23" s="2"/>
      <c r="M23" s="2"/>
      <c r="N23" s="2"/>
      <c r="O23" s="2"/>
      <c r="P23" s="2"/>
      <c r="Q23" s="2"/>
      <c r="R23" s="2"/>
      <c r="S23" s="2"/>
      <c r="T23" s="2"/>
      <c r="U23" s="2"/>
      <c r="V23" s="2"/>
      <c r="W23" s="2"/>
      <c r="X23" s="2"/>
      <c r="Y23" s="2"/>
      <c r="Z23" s="2"/>
    </row>
    <row r="24" spans="1:26" ht="57.75" customHeight="1" x14ac:dyDescent="0.3">
      <c r="A24" s="32"/>
      <c r="B24" s="26"/>
      <c r="C24" s="29"/>
      <c r="D24" s="21"/>
      <c r="E24" s="28"/>
      <c r="F24" s="31"/>
      <c r="G24" s="2"/>
      <c r="H24" s="2"/>
      <c r="I24" s="2"/>
      <c r="J24" s="2"/>
      <c r="K24" s="2"/>
      <c r="L24" s="2"/>
      <c r="M24" s="2"/>
      <c r="N24" s="2"/>
      <c r="O24" s="2"/>
      <c r="P24" s="2"/>
      <c r="Q24" s="2"/>
      <c r="R24" s="2"/>
      <c r="S24" s="2"/>
      <c r="T24" s="2"/>
      <c r="U24" s="2"/>
      <c r="V24" s="2"/>
      <c r="W24" s="2"/>
      <c r="X24" s="2"/>
      <c r="Y24" s="2"/>
      <c r="Z24" s="2"/>
    </row>
    <row r="25" spans="1:26" ht="62.25" customHeight="1" x14ac:dyDescent="0.3">
      <c r="A25" s="32"/>
      <c r="B25" s="26"/>
      <c r="C25" s="29"/>
      <c r="D25" s="21"/>
      <c r="E25" s="28"/>
      <c r="F25" s="31"/>
      <c r="G25" s="2"/>
      <c r="H25" s="2"/>
      <c r="I25" s="2"/>
      <c r="J25" s="2"/>
      <c r="K25" s="2"/>
      <c r="L25" s="2"/>
      <c r="M25" s="2"/>
      <c r="N25" s="2"/>
      <c r="O25" s="2"/>
      <c r="P25" s="2"/>
      <c r="Q25" s="2"/>
      <c r="R25" s="2"/>
      <c r="S25" s="2"/>
      <c r="T25" s="2"/>
      <c r="U25" s="2"/>
      <c r="V25" s="2"/>
      <c r="W25" s="2"/>
      <c r="X25" s="2"/>
      <c r="Y25" s="2"/>
      <c r="Z25" s="2"/>
    </row>
    <row r="26" spans="1:26" ht="56.25" customHeight="1" x14ac:dyDescent="0.3">
      <c r="A26" s="33"/>
      <c r="B26" s="34"/>
      <c r="C26" s="35"/>
      <c r="D26" s="36"/>
      <c r="E26" s="37"/>
      <c r="F26" s="38"/>
      <c r="G26" s="2"/>
      <c r="H26" s="2"/>
      <c r="I26" s="2"/>
      <c r="J26" s="2"/>
      <c r="K26" s="2"/>
      <c r="L26" s="2"/>
      <c r="M26" s="2"/>
      <c r="N26" s="2"/>
      <c r="O26" s="2"/>
      <c r="P26" s="2"/>
      <c r="Q26" s="2"/>
      <c r="R26" s="2"/>
      <c r="S26" s="2"/>
      <c r="T26" s="2"/>
      <c r="U26" s="2"/>
      <c r="V26" s="2"/>
      <c r="W26" s="2"/>
      <c r="X26" s="2"/>
      <c r="Y26" s="2"/>
      <c r="Z26" s="2"/>
    </row>
    <row r="27" spans="1:26" ht="65.25" customHeight="1" x14ac:dyDescent="0.3">
      <c r="A27" s="39"/>
      <c r="B27" s="40"/>
      <c r="C27" s="8"/>
      <c r="D27" s="41"/>
      <c r="E27" s="39"/>
      <c r="F27" s="41"/>
      <c r="G27" s="2"/>
      <c r="H27" s="2"/>
      <c r="I27" s="2"/>
      <c r="J27" s="2"/>
      <c r="K27" s="2"/>
      <c r="L27" s="2"/>
      <c r="M27" s="2"/>
      <c r="N27" s="2"/>
      <c r="O27" s="2"/>
      <c r="P27" s="2"/>
      <c r="Q27" s="2"/>
      <c r="R27" s="2"/>
      <c r="S27" s="2"/>
      <c r="T27" s="2"/>
      <c r="U27" s="2"/>
      <c r="V27" s="2"/>
      <c r="W27" s="2"/>
      <c r="X27" s="2"/>
      <c r="Y27" s="2"/>
      <c r="Z27" s="2"/>
    </row>
    <row r="28" spans="1:26" ht="62.25" customHeight="1" x14ac:dyDescent="0.3">
      <c r="A28" s="39"/>
      <c r="B28" s="40"/>
      <c r="C28" s="8"/>
      <c r="D28" s="41"/>
      <c r="E28" s="39"/>
      <c r="F28" s="41"/>
      <c r="G28" s="2"/>
      <c r="H28" s="2"/>
      <c r="I28" s="2"/>
      <c r="J28" s="2"/>
      <c r="K28" s="2"/>
      <c r="L28" s="2"/>
      <c r="M28" s="2"/>
      <c r="N28" s="2"/>
      <c r="O28" s="2"/>
      <c r="P28" s="2"/>
      <c r="Q28" s="2"/>
      <c r="R28" s="2"/>
      <c r="S28" s="2"/>
      <c r="T28" s="2"/>
      <c r="U28" s="2"/>
      <c r="V28" s="2"/>
      <c r="W28" s="2"/>
      <c r="X28" s="2"/>
      <c r="Y28" s="2"/>
      <c r="Z28" s="2"/>
    </row>
    <row r="29" spans="1:26" ht="63" customHeight="1" x14ac:dyDescent="0.3">
      <c r="A29" s="39"/>
      <c r="B29" s="40"/>
      <c r="C29" s="8"/>
      <c r="D29" s="41"/>
      <c r="E29" s="39"/>
      <c r="F29" s="8"/>
      <c r="G29" s="2"/>
      <c r="H29" s="2"/>
      <c r="I29" s="2"/>
      <c r="J29" s="2"/>
      <c r="K29" s="2"/>
      <c r="L29" s="2"/>
      <c r="M29" s="2"/>
      <c r="N29" s="2"/>
      <c r="O29" s="2"/>
      <c r="P29" s="2"/>
      <c r="Q29" s="2"/>
      <c r="R29" s="2"/>
      <c r="S29" s="2"/>
      <c r="T29" s="2"/>
      <c r="U29" s="2"/>
      <c r="V29" s="2"/>
      <c r="W29" s="2"/>
      <c r="X29" s="2"/>
      <c r="Y29" s="2"/>
      <c r="Z29" s="2"/>
    </row>
    <row r="30" spans="1:26" ht="51.75" customHeight="1" x14ac:dyDescent="0.3">
      <c r="A30" s="39"/>
      <c r="B30" s="40"/>
      <c r="C30" s="8"/>
      <c r="D30" s="41"/>
      <c r="E30" s="39"/>
      <c r="F30" s="8"/>
      <c r="G30" s="2"/>
      <c r="H30" s="2"/>
      <c r="I30" s="2"/>
      <c r="J30" s="2"/>
      <c r="K30" s="2"/>
      <c r="L30" s="2"/>
      <c r="M30" s="2"/>
      <c r="N30" s="2"/>
      <c r="O30" s="2"/>
      <c r="P30" s="2"/>
      <c r="Q30" s="2"/>
      <c r="R30" s="2"/>
      <c r="S30" s="2"/>
      <c r="T30" s="2"/>
      <c r="U30" s="2"/>
      <c r="V30" s="2"/>
      <c r="W30" s="2"/>
      <c r="X30" s="2"/>
      <c r="Y30" s="2"/>
      <c r="Z30" s="2"/>
    </row>
    <row r="31" spans="1:26" ht="52.5" customHeight="1" x14ac:dyDescent="0.3">
      <c r="A31" s="39"/>
      <c r="B31" s="40"/>
      <c r="C31" s="8"/>
      <c r="D31" s="41"/>
      <c r="E31" s="39"/>
      <c r="F31" s="41"/>
      <c r="G31" s="2"/>
      <c r="H31" s="2"/>
      <c r="I31" s="2"/>
      <c r="J31" s="2"/>
      <c r="K31" s="2"/>
      <c r="L31" s="2"/>
      <c r="M31" s="2"/>
      <c r="N31" s="2"/>
      <c r="O31" s="2"/>
      <c r="P31" s="2"/>
      <c r="Q31" s="2"/>
      <c r="R31" s="2"/>
      <c r="S31" s="2"/>
      <c r="T31" s="2"/>
      <c r="U31" s="2"/>
      <c r="V31" s="2"/>
      <c r="W31" s="2"/>
      <c r="X31" s="2"/>
      <c r="Y31" s="2"/>
      <c r="Z31" s="2"/>
    </row>
    <row r="32" spans="1:26" ht="63.75" customHeight="1" x14ac:dyDescent="0.3">
      <c r="A32" s="39"/>
      <c r="B32" s="40"/>
      <c r="C32" s="8"/>
      <c r="D32" s="41"/>
      <c r="E32" s="39"/>
      <c r="F32" s="41"/>
      <c r="G32" s="2"/>
      <c r="H32" s="2"/>
      <c r="I32" s="2"/>
      <c r="J32" s="2"/>
      <c r="K32" s="2"/>
      <c r="L32" s="2"/>
      <c r="M32" s="2"/>
      <c r="N32" s="2"/>
      <c r="O32" s="2"/>
      <c r="P32" s="2"/>
      <c r="Q32" s="2"/>
      <c r="R32" s="2"/>
      <c r="S32" s="2"/>
      <c r="T32" s="2"/>
      <c r="U32" s="2"/>
      <c r="V32" s="2"/>
      <c r="W32" s="2"/>
      <c r="X32" s="2"/>
      <c r="Y32" s="2"/>
      <c r="Z32" s="2"/>
    </row>
    <row r="33" spans="1:26" ht="66" customHeight="1" x14ac:dyDescent="0.3">
      <c r="A33" s="39"/>
      <c r="B33" s="42"/>
      <c r="C33" s="8"/>
      <c r="D33" s="43"/>
      <c r="E33" s="39"/>
      <c r="F33" s="43"/>
      <c r="G33" s="2"/>
      <c r="H33" s="2"/>
      <c r="I33" s="2"/>
      <c r="J33" s="2"/>
      <c r="K33" s="2"/>
      <c r="L33" s="2"/>
      <c r="M33" s="2"/>
      <c r="N33" s="2"/>
      <c r="O33" s="2"/>
      <c r="P33" s="2"/>
      <c r="Q33" s="2"/>
      <c r="R33" s="2"/>
      <c r="S33" s="2"/>
      <c r="T33" s="2"/>
      <c r="U33" s="2"/>
      <c r="V33" s="2"/>
      <c r="W33" s="2"/>
      <c r="X33" s="2"/>
      <c r="Y33" s="2"/>
      <c r="Z33" s="2"/>
    </row>
    <row r="34" spans="1:26" ht="55.5" customHeight="1" x14ac:dyDescent="0.3">
      <c r="A34" s="39"/>
      <c r="B34" s="42"/>
      <c r="C34" s="8"/>
      <c r="D34" s="43"/>
      <c r="E34" s="39"/>
      <c r="F34" s="44"/>
      <c r="G34" s="2"/>
      <c r="H34" s="2"/>
      <c r="I34" s="2"/>
      <c r="J34" s="2"/>
      <c r="K34" s="2"/>
      <c r="L34" s="2"/>
      <c r="M34" s="2"/>
      <c r="N34" s="2"/>
      <c r="O34" s="2"/>
      <c r="P34" s="2"/>
      <c r="Q34" s="2"/>
      <c r="R34" s="2"/>
      <c r="S34" s="2"/>
      <c r="T34" s="2"/>
      <c r="U34" s="2"/>
      <c r="V34" s="2"/>
      <c r="W34" s="2"/>
      <c r="X34" s="2"/>
      <c r="Y34" s="2"/>
      <c r="Z34" s="2"/>
    </row>
    <row r="35" spans="1:26" ht="51.75" customHeight="1" x14ac:dyDescent="0.3">
      <c r="A35" s="39"/>
      <c r="B35" s="42"/>
      <c r="C35" s="8"/>
      <c r="D35" s="44"/>
      <c r="E35" s="39"/>
      <c r="F35" s="44"/>
      <c r="G35" s="2"/>
      <c r="H35" s="2"/>
      <c r="I35" s="2"/>
      <c r="J35" s="2"/>
      <c r="K35" s="2"/>
      <c r="L35" s="2"/>
      <c r="M35" s="2"/>
      <c r="N35" s="2"/>
      <c r="O35" s="2"/>
      <c r="P35" s="2"/>
      <c r="Q35" s="2"/>
      <c r="R35" s="2"/>
      <c r="S35" s="2"/>
      <c r="T35" s="2"/>
      <c r="U35" s="2"/>
      <c r="V35" s="2"/>
      <c r="W35" s="2"/>
      <c r="X35" s="2"/>
      <c r="Y35" s="2"/>
      <c r="Z35" s="2"/>
    </row>
    <row r="36" spans="1:26" ht="55.5" customHeight="1" x14ac:dyDescent="0.3">
      <c r="A36" s="39"/>
      <c r="B36" s="42"/>
      <c r="C36" s="8"/>
      <c r="D36" s="44"/>
      <c r="E36" s="39"/>
      <c r="F36" s="44"/>
      <c r="G36" s="2"/>
      <c r="H36" s="2"/>
      <c r="I36" s="2"/>
      <c r="J36" s="2"/>
      <c r="K36" s="2"/>
      <c r="L36" s="2"/>
      <c r="M36" s="2"/>
      <c r="N36" s="2"/>
      <c r="O36" s="2"/>
      <c r="P36" s="2"/>
      <c r="Q36" s="2"/>
      <c r="R36" s="2"/>
      <c r="S36" s="2"/>
      <c r="T36" s="2"/>
      <c r="U36" s="2"/>
      <c r="V36" s="2"/>
      <c r="W36" s="2"/>
      <c r="X36" s="2"/>
      <c r="Y36" s="2"/>
      <c r="Z36" s="2"/>
    </row>
    <row r="37" spans="1:26" ht="55.5" customHeight="1" x14ac:dyDescent="0.3">
      <c r="A37" s="39"/>
      <c r="B37" s="42"/>
      <c r="C37" s="8"/>
      <c r="D37" s="44"/>
      <c r="E37" s="39"/>
      <c r="F37" s="44"/>
      <c r="G37" s="2"/>
      <c r="H37" s="2"/>
      <c r="I37" s="2"/>
      <c r="J37" s="2"/>
      <c r="K37" s="2"/>
      <c r="L37" s="2"/>
      <c r="M37" s="2"/>
      <c r="N37" s="2"/>
      <c r="O37" s="2"/>
      <c r="P37" s="2"/>
      <c r="Q37" s="2"/>
      <c r="R37" s="2"/>
      <c r="S37" s="2"/>
      <c r="T37" s="2"/>
      <c r="U37" s="2"/>
      <c r="V37" s="2"/>
      <c r="W37" s="2"/>
      <c r="X37" s="2"/>
      <c r="Y37" s="2"/>
      <c r="Z37" s="2"/>
    </row>
    <row r="38" spans="1:26" ht="54.75" customHeight="1" x14ac:dyDescent="0.3">
      <c r="A38" s="39"/>
      <c r="B38" s="42"/>
      <c r="C38" s="8"/>
      <c r="D38" s="44"/>
      <c r="E38" s="39"/>
      <c r="F38" s="44"/>
      <c r="G38" s="2"/>
      <c r="H38" s="2"/>
      <c r="I38" s="2"/>
      <c r="J38" s="2"/>
      <c r="K38" s="2"/>
      <c r="L38" s="2"/>
      <c r="M38" s="2"/>
      <c r="N38" s="2"/>
      <c r="O38" s="2"/>
      <c r="P38" s="2"/>
      <c r="Q38" s="2"/>
      <c r="R38" s="2"/>
      <c r="S38" s="2"/>
      <c r="T38" s="2"/>
      <c r="U38" s="2"/>
      <c r="V38" s="2"/>
      <c r="W38" s="2"/>
      <c r="X38" s="2"/>
      <c r="Y38" s="2"/>
      <c r="Z38" s="2"/>
    </row>
    <row r="39" spans="1:26" ht="56.25" customHeight="1" x14ac:dyDescent="0.3">
      <c r="A39" s="39"/>
      <c r="B39" s="42"/>
      <c r="C39" s="8"/>
      <c r="D39" s="44"/>
      <c r="E39" s="39"/>
      <c r="F39" s="44"/>
      <c r="G39" s="2"/>
      <c r="H39" s="2"/>
      <c r="I39" s="2"/>
      <c r="J39" s="2"/>
      <c r="K39" s="2"/>
      <c r="L39" s="2"/>
      <c r="M39" s="2"/>
      <c r="N39" s="2"/>
      <c r="O39" s="2"/>
      <c r="P39" s="2"/>
      <c r="Q39" s="2"/>
      <c r="R39" s="2"/>
      <c r="S39" s="2"/>
      <c r="T39" s="2"/>
      <c r="U39" s="2"/>
      <c r="V39" s="2"/>
      <c r="W39" s="2"/>
      <c r="X39" s="2"/>
      <c r="Y39" s="2"/>
      <c r="Z39" s="2"/>
    </row>
    <row r="40" spans="1:26" ht="54.75" customHeight="1" x14ac:dyDescent="0.3">
      <c r="A40" s="39"/>
      <c r="B40" s="42"/>
      <c r="C40" s="8"/>
      <c r="D40" s="43"/>
      <c r="E40" s="39"/>
      <c r="F40" s="43"/>
      <c r="G40" s="2"/>
      <c r="H40" s="2"/>
      <c r="I40" s="2"/>
      <c r="J40" s="2"/>
      <c r="K40" s="2"/>
      <c r="L40" s="2"/>
      <c r="M40" s="2"/>
      <c r="N40" s="2"/>
      <c r="O40" s="2"/>
      <c r="P40" s="2"/>
      <c r="Q40" s="2"/>
      <c r="R40" s="2"/>
      <c r="S40" s="2"/>
      <c r="T40" s="2"/>
      <c r="U40" s="2"/>
      <c r="V40" s="2"/>
      <c r="W40" s="2"/>
      <c r="X40" s="2"/>
      <c r="Y40" s="2"/>
      <c r="Z40" s="2"/>
    </row>
    <row r="41" spans="1:26" ht="55.5" customHeight="1" x14ac:dyDescent="0.3">
      <c r="A41" s="39"/>
      <c r="B41" s="42"/>
      <c r="C41" s="8"/>
      <c r="D41" s="43"/>
      <c r="E41" s="39"/>
      <c r="F41" s="44"/>
      <c r="G41" s="2"/>
      <c r="H41" s="2"/>
      <c r="I41" s="2"/>
      <c r="J41" s="2"/>
      <c r="K41" s="2"/>
      <c r="L41" s="2"/>
      <c r="M41" s="2"/>
      <c r="N41" s="2"/>
      <c r="O41" s="2"/>
      <c r="P41" s="2"/>
      <c r="Q41" s="2"/>
      <c r="R41" s="2"/>
      <c r="S41" s="2"/>
      <c r="T41" s="2"/>
      <c r="U41" s="2"/>
      <c r="V41" s="2"/>
      <c r="W41" s="2"/>
      <c r="X41" s="2"/>
      <c r="Y41" s="2"/>
      <c r="Z41" s="2"/>
    </row>
    <row r="42" spans="1:26" ht="54.75" customHeight="1" x14ac:dyDescent="0.3">
      <c r="A42" s="39"/>
      <c r="B42" s="42"/>
      <c r="C42" s="8"/>
      <c r="D42" s="44"/>
      <c r="E42" s="39"/>
      <c r="F42" s="44"/>
      <c r="G42" s="2"/>
      <c r="H42" s="2"/>
      <c r="I42" s="2"/>
      <c r="J42" s="2"/>
      <c r="K42" s="2"/>
      <c r="L42" s="2"/>
      <c r="M42" s="2"/>
      <c r="N42" s="2"/>
      <c r="O42" s="2"/>
      <c r="P42" s="2"/>
      <c r="Q42" s="2"/>
      <c r="R42" s="2"/>
      <c r="S42" s="2"/>
      <c r="T42" s="2"/>
      <c r="U42" s="2"/>
      <c r="V42" s="2"/>
      <c r="W42" s="2"/>
      <c r="X42" s="2"/>
      <c r="Y42" s="2"/>
      <c r="Z42" s="2"/>
    </row>
    <row r="43" spans="1:26" ht="55.5" customHeight="1" x14ac:dyDescent="0.3">
      <c r="A43" s="39"/>
      <c r="B43" s="42"/>
      <c r="C43" s="8"/>
      <c r="D43" s="44"/>
      <c r="E43" s="39"/>
      <c r="F43" s="44"/>
      <c r="G43" s="2"/>
      <c r="H43" s="2"/>
      <c r="I43" s="2"/>
      <c r="J43" s="2"/>
      <c r="K43" s="2"/>
      <c r="L43" s="2"/>
      <c r="M43" s="2"/>
      <c r="N43" s="2"/>
      <c r="O43" s="2"/>
      <c r="P43" s="2"/>
      <c r="Q43" s="2"/>
      <c r="R43" s="2"/>
      <c r="S43" s="2"/>
      <c r="T43" s="2"/>
      <c r="U43" s="2"/>
      <c r="V43" s="2"/>
      <c r="W43" s="2"/>
      <c r="X43" s="2"/>
      <c r="Y43" s="2"/>
      <c r="Z43" s="2"/>
    </row>
    <row r="44" spans="1:26" ht="56.25" customHeight="1" x14ac:dyDescent="0.3">
      <c r="A44" s="39"/>
      <c r="B44" s="42"/>
      <c r="C44" s="8"/>
      <c r="D44" s="44"/>
      <c r="E44" s="39"/>
      <c r="F44" s="44"/>
      <c r="G44" s="2"/>
      <c r="H44" s="2"/>
      <c r="I44" s="2"/>
      <c r="J44" s="2"/>
      <c r="K44" s="2"/>
      <c r="L44" s="2"/>
      <c r="M44" s="2"/>
      <c r="N44" s="2"/>
      <c r="O44" s="2"/>
      <c r="P44" s="2"/>
      <c r="Q44" s="2"/>
      <c r="R44" s="2"/>
      <c r="S44" s="2"/>
      <c r="T44" s="2"/>
      <c r="U44" s="2"/>
      <c r="V44" s="2"/>
      <c r="W44" s="2"/>
      <c r="X44" s="2"/>
      <c r="Y44" s="2"/>
      <c r="Z44" s="2"/>
    </row>
    <row r="45" spans="1:26" ht="59.25" customHeight="1" x14ac:dyDescent="0.3">
      <c r="A45" s="39"/>
      <c r="B45" s="42"/>
      <c r="C45" s="8"/>
      <c r="D45" s="44"/>
      <c r="E45" s="39"/>
      <c r="F45" s="44"/>
      <c r="G45" s="2"/>
      <c r="H45" s="2"/>
      <c r="I45" s="2"/>
      <c r="J45" s="2"/>
      <c r="K45" s="2"/>
      <c r="L45" s="2"/>
      <c r="M45" s="2"/>
      <c r="N45" s="2"/>
      <c r="O45" s="2"/>
      <c r="P45" s="2"/>
      <c r="Q45" s="2"/>
      <c r="R45" s="2"/>
      <c r="S45" s="2"/>
      <c r="T45" s="2"/>
      <c r="U45" s="2"/>
      <c r="V45" s="2"/>
      <c r="W45" s="2"/>
      <c r="X45" s="2"/>
      <c r="Y45" s="2"/>
      <c r="Z45" s="2"/>
    </row>
    <row r="46" spans="1:26" ht="55.5" customHeight="1" x14ac:dyDescent="0.3">
      <c r="A46" s="39"/>
      <c r="B46" s="42"/>
      <c r="C46" s="8"/>
      <c r="D46" s="44"/>
      <c r="E46" s="39"/>
      <c r="F46" s="44"/>
      <c r="G46" s="2"/>
      <c r="H46" s="2"/>
      <c r="I46" s="2"/>
      <c r="J46" s="2"/>
      <c r="K46" s="2"/>
      <c r="L46" s="2"/>
      <c r="M46" s="2"/>
      <c r="N46" s="2"/>
      <c r="O46" s="2"/>
      <c r="P46" s="2"/>
      <c r="Q46" s="2"/>
      <c r="R46" s="2"/>
      <c r="S46" s="2"/>
      <c r="T46" s="2"/>
      <c r="U46" s="2"/>
      <c r="V46" s="2"/>
      <c r="W46" s="2"/>
      <c r="X46" s="2"/>
      <c r="Y46" s="2"/>
      <c r="Z46" s="2"/>
    </row>
    <row r="47" spans="1:26" ht="55.5" customHeight="1" x14ac:dyDescent="0.3">
      <c r="A47" s="39"/>
      <c r="B47" s="42"/>
      <c r="C47" s="8"/>
      <c r="D47" s="43"/>
      <c r="E47" s="39"/>
      <c r="F47" s="43"/>
      <c r="G47" s="2"/>
      <c r="H47" s="2"/>
      <c r="I47" s="2"/>
      <c r="J47" s="2"/>
      <c r="K47" s="2"/>
      <c r="L47" s="2"/>
      <c r="M47" s="2"/>
      <c r="N47" s="2"/>
      <c r="O47" s="2"/>
      <c r="P47" s="2"/>
      <c r="Q47" s="2"/>
      <c r="R47" s="2"/>
      <c r="S47" s="2"/>
      <c r="T47" s="2"/>
      <c r="U47" s="2"/>
      <c r="V47" s="2"/>
      <c r="W47" s="2"/>
      <c r="X47" s="2"/>
      <c r="Y47" s="2"/>
      <c r="Z47" s="2"/>
    </row>
    <row r="48" spans="1:26" ht="56.25" customHeight="1" x14ac:dyDescent="0.3">
      <c r="A48" s="39"/>
      <c r="B48" s="42"/>
      <c r="C48" s="8"/>
      <c r="D48" s="43"/>
      <c r="E48" s="39"/>
      <c r="F48" s="44"/>
      <c r="G48" s="2"/>
      <c r="H48" s="2"/>
      <c r="I48" s="2"/>
      <c r="J48" s="2"/>
      <c r="K48" s="2"/>
      <c r="L48" s="2"/>
      <c r="M48" s="2"/>
      <c r="N48" s="2"/>
      <c r="O48" s="2"/>
      <c r="P48" s="2"/>
      <c r="Q48" s="2"/>
      <c r="R48" s="2"/>
      <c r="S48" s="2"/>
      <c r="T48" s="2"/>
      <c r="U48" s="2"/>
      <c r="V48" s="2"/>
      <c r="W48" s="2"/>
      <c r="X48" s="2"/>
      <c r="Y48" s="2"/>
      <c r="Z48" s="2"/>
    </row>
    <row r="49" spans="1:26" ht="54" customHeight="1" x14ac:dyDescent="0.3">
      <c r="A49" s="39"/>
      <c r="B49" s="42"/>
      <c r="C49" s="8"/>
      <c r="D49" s="44"/>
      <c r="E49" s="39"/>
      <c r="F49" s="44"/>
      <c r="G49" s="2"/>
      <c r="H49" s="2"/>
      <c r="I49" s="2"/>
      <c r="J49" s="2"/>
      <c r="K49" s="2"/>
      <c r="L49" s="2"/>
      <c r="M49" s="2"/>
      <c r="N49" s="2"/>
      <c r="O49" s="2"/>
      <c r="P49" s="2"/>
      <c r="Q49" s="2"/>
      <c r="R49" s="2"/>
      <c r="S49" s="2"/>
      <c r="T49" s="2"/>
      <c r="U49" s="2"/>
      <c r="V49" s="2"/>
      <c r="W49" s="2"/>
      <c r="X49" s="2"/>
      <c r="Y49" s="2"/>
      <c r="Z49" s="2"/>
    </row>
    <row r="50" spans="1:26" ht="56.25" customHeight="1" x14ac:dyDescent="0.3">
      <c r="A50" s="39"/>
      <c r="B50" s="42"/>
      <c r="C50" s="8"/>
      <c r="D50" s="44"/>
      <c r="E50" s="39"/>
      <c r="F50" s="44"/>
      <c r="G50" s="2"/>
      <c r="H50" s="2"/>
      <c r="I50" s="2"/>
      <c r="J50" s="2"/>
      <c r="K50" s="2"/>
      <c r="L50" s="2"/>
      <c r="M50" s="2"/>
      <c r="N50" s="2"/>
      <c r="O50" s="2"/>
      <c r="P50" s="2"/>
      <c r="Q50" s="2"/>
      <c r="R50" s="2"/>
      <c r="S50" s="2"/>
      <c r="T50" s="2"/>
      <c r="U50" s="2"/>
      <c r="V50" s="2"/>
      <c r="W50" s="2"/>
      <c r="X50" s="2"/>
      <c r="Y50" s="2"/>
      <c r="Z50" s="2"/>
    </row>
    <row r="51" spans="1:26" ht="59.25" customHeight="1" x14ac:dyDescent="0.3">
      <c r="A51" s="39"/>
      <c r="B51" s="42"/>
      <c r="C51" s="8"/>
      <c r="D51" s="44"/>
      <c r="E51" s="39"/>
      <c r="F51" s="44"/>
      <c r="G51" s="2"/>
      <c r="H51" s="2"/>
      <c r="I51" s="2"/>
      <c r="J51" s="2"/>
      <c r="K51" s="2"/>
      <c r="L51" s="2"/>
      <c r="M51" s="2"/>
      <c r="N51" s="2"/>
      <c r="O51" s="2"/>
      <c r="P51" s="2"/>
      <c r="Q51" s="2"/>
      <c r="R51" s="2"/>
      <c r="S51" s="2"/>
      <c r="T51" s="2"/>
      <c r="U51" s="2"/>
      <c r="V51" s="2"/>
      <c r="W51" s="2"/>
      <c r="X51" s="2"/>
      <c r="Y51" s="2"/>
      <c r="Z51" s="2"/>
    </row>
    <row r="52" spans="1:26" ht="54.75" customHeight="1" x14ac:dyDescent="0.3">
      <c r="A52" s="39"/>
      <c r="B52" s="42"/>
      <c r="C52" s="8"/>
      <c r="D52" s="44"/>
      <c r="E52" s="39"/>
      <c r="F52" s="44"/>
      <c r="G52" s="2"/>
      <c r="H52" s="2"/>
      <c r="I52" s="2"/>
      <c r="J52" s="2"/>
      <c r="K52" s="2"/>
      <c r="L52" s="2"/>
      <c r="M52" s="2"/>
      <c r="N52" s="2"/>
      <c r="O52" s="2"/>
      <c r="P52" s="2"/>
      <c r="Q52" s="2"/>
      <c r="R52" s="2"/>
      <c r="S52" s="2"/>
      <c r="T52" s="2"/>
      <c r="U52" s="2"/>
      <c r="V52" s="2"/>
      <c r="W52" s="2"/>
      <c r="X52" s="2"/>
      <c r="Y52" s="2"/>
      <c r="Z52" s="2"/>
    </row>
    <row r="53" spans="1:26" ht="55.5" customHeight="1" x14ac:dyDescent="0.3">
      <c r="A53" s="39"/>
      <c r="B53" s="42"/>
      <c r="C53" s="8"/>
      <c r="D53" s="44"/>
      <c r="E53" s="39"/>
      <c r="F53" s="44"/>
      <c r="G53" s="2"/>
      <c r="H53" s="2"/>
      <c r="I53" s="2"/>
      <c r="J53" s="2"/>
      <c r="K53" s="2"/>
      <c r="L53" s="2"/>
      <c r="M53" s="2"/>
      <c r="N53" s="2"/>
      <c r="O53" s="2"/>
      <c r="P53" s="2"/>
      <c r="Q53" s="2"/>
      <c r="R53" s="2"/>
      <c r="S53" s="2"/>
      <c r="T53" s="2"/>
      <c r="U53" s="2"/>
      <c r="V53" s="2"/>
      <c r="W53" s="2"/>
      <c r="X53" s="2"/>
      <c r="Y53" s="2"/>
      <c r="Z53" s="2"/>
    </row>
    <row r="54" spans="1:26" ht="14.25" customHeight="1" x14ac:dyDescent="0.3">
      <c r="A54" s="2"/>
      <c r="B54" s="40"/>
      <c r="C54" s="41"/>
      <c r="D54" s="41"/>
      <c r="E54" s="2"/>
      <c r="F54" s="41"/>
      <c r="G54" s="2"/>
      <c r="H54" s="2"/>
      <c r="I54" s="2"/>
      <c r="J54" s="2"/>
      <c r="K54" s="2"/>
      <c r="L54" s="2"/>
      <c r="M54" s="2"/>
      <c r="N54" s="2"/>
      <c r="O54" s="2"/>
      <c r="P54" s="2"/>
      <c r="Q54" s="2"/>
      <c r="R54" s="2"/>
      <c r="S54" s="2"/>
      <c r="T54" s="2"/>
      <c r="U54" s="2"/>
      <c r="V54" s="2"/>
      <c r="W54" s="2"/>
      <c r="X54" s="2"/>
      <c r="Y54" s="2"/>
      <c r="Z54" s="2"/>
    </row>
    <row r="55" spans="1:26" ht="14.25" customHeight="1" x14ac:dyDescent="0.3">
      <c r="A55" s="2"/>
      <c r="B55" s="40"/>
      <c r="C55" s="41"/>
      <c r="D55" s="41"/>
      <c r="E55" s="2"/>
      <c r="F55" s="41"/>
      <c r="G55" s="2"/>
      <c r="H55" s="2"/>
      <c r="I55" s="2"/>
      <c r="J55" s="2"/>
      <c r="K55" s="2"/>
      <c r="L55" s="2"/>
      <c r="M55" s="2"/>
      <c r="N55" s="2"/>
      <c r="O55" s="2"/>
      <c r="P55" s="2"/>
      <c r="Q55" s="2"/>
      <c r="R55" s="2"/>
      <c r="S55" s="2"/>
      <c r="T55" s="2"/>
      <c r="U55" s="2"/>
      <c r="V55" s="2"/>
      <c r="W55" s="2"/>
      <c r="X55" s="2"/>
      <c r="Y55" s="2"/>
      <c r="Z55" s="2"/>
    </row>
    <row r="56" spans="1:26" ht="14.25" customHeight="1" x14ac:dyDescent="0.3">
      <c r="A56" s="2"/>
      <c r="B56" s="40"/>
      <c r="C56" s="41"/>
      <c r="D56" s="41"/>
      <c r="E56" s="2"/>
      <c r="F56" s="41"/>
      <c r="G56" s="2"/>
      <c r="H56" s="2"/>
      <c r="I56" s="2"/>
      <c r="J56" s="2"/>
      <c r="K56" s="2"/>
      <c r="L56" s="2"/>
      <c r="M56" s="2"/>
      <c r="N56" s="2"/>
      <c r="O56" s="2"/>
      <c r="P56" s="2"/>
      <c r="Q56" s="2"/>
      <c r="R56" s="2"/>
      <c r="S56" s="2"/>
      <c r="T56" s="2"/>
      <c r="U56" s="2"/>
      <c r="V56" s="2"/>
      <c r="W56" s="2"/>
      <c r="X56" s="2"/>
      <c r="Y56" s="2"/>
      <c r="Z56" s="2"/>
    </row>
    <row r="57" spans="1:26" ht="14.25" customHeight="1" x14ac:dyDescent="0.3">
      <c r="A57" s="2"/>
      <c r="B57" s="40"/>
      <c r="C57" s="41"/>
      <c r="D57" s="41"/>
      <c r="E57" s="2"/>
      <c r="F57" s="41"/>
      <c r="G57" s="2"/>
      <c r="H57" s="2"/>
      <c r="I57" s="2"/>
      <c r="J57" s="2"/>
      <c r="K57" s="2"/>
      <c r="L57" s="2"/>
      <c r="M57" s="2"/>
      <c r="N57" s="2"/>
      <c r="O57" s="2"/>
      <c r="P57" s="2"/>
      <c r="Q57" s="2"/>
      <c r="R57" s="2"/>
      <c r="S57" s="2"/>
      <c r="T57" s="2"/>
      <c r="U57" s="2"/>
      <c r="V57" s="2"/>
      <c r="W57" s="2"/>
      <c r="X57" s="2"/>
      <c r="Y57" s="2"/>
      <c r="Z57" s="2"/>
    </row>
    <row r="58" spans="1:26" ht="14.25" customHeight="1" x14ac:dyDescent="0.3">
      <c r="A58" s="2"/>
      <c r="B58" s="40"/>
      <c r="C58" s="41"/>
      <c r="D58" s="41"/>
      <c r="E58" s="2"/>
      <c r="F58" s="41"/>
      <c r="G58" s="2"/>
      <c r="H58" s="2"/>
      <c r="I58" s="2"/>
      <c r="J58" s="2"/>
      <c r="K58" s="2"/>
      <c r="L58" s="2"/>
      <c r="M58" s="2"/>
      <c r="N58" s="2"/>
      <c r="O58" s="2"/>
      <c r="P58" s="2"/>
      <c r="Q58" s="2"/>
      <c r="R58" s="2"/>
      <c r="S58" s="2"/>
      <c r="T58" s="2"/>
      <c r="U58" s="2"/>
      <c r="V58" s="2"/>
      <c r="W58" s="2"/>
      <c r="X58" s="2"/>
      <c r="Y58" s="2"/>
      <c r="Z58" s="2"/>
    </row>
    <row r="59" spans="1:26" ht="14.25" customHeight="1" x14ac:dyDescent="0.3">
      <c r="A59" s="2"/>
      <c r="B59" s="40"/>
      <c r="C59" s="41"/>
      <c r="D59" s="41"/>
      <c r="E59" s="2"/>
      <c r="F59" s="41"/>
      <c r="G59" s="2"/>
      <c r="H59" s="2"/>
      <c r="I59" s="2"/>
      <c r="J59" s="2"/>
      <c r="K59" s="2"/>
      <c r="L59" s="2"/>
      <c r="M59" s="2"/>
      <c r="N59" s="2"/>
      <c r="O59" s="2"/>
      <c r="P59" s="2"/>
      <c r="Q59" s="2"/>
      <c r="R59" s="2"/>
      <c r="S59" s="2"/>
      <c r="T59" s="2"/>
      <c r="U59" s="2"/>
      <c r="V59" s="2"/>
      <c r="W59" s="2"/>
      <c r="X59" s="2"/>
      <c r="Y59" s="2"/>
      <c r="Z59" s="2"/>
    </row>
    <row r="60" spans="1:26" ht="14.25" customHeight="1" x14ac:dyDescent="0.3">
      <c r="A60" s="2"/>
      <c r="B60" s="40"/>
      <c r="C60" s="41"/>
      <c r="D60" s="41"/>
      <c r="E60" s="2"/>
      <c r="F60" s="41"/>
      <c r="G60" s="2"/>
      <c r="H60" s="2"/>
      <c r="I60" s="2"/>
      <c r="J60" s="2"/>
      <c r="K60" s="2"/>
      <c r="L60" s="2"/>
      <c r="M60" s="2"/>
      <c r="N60" s="2"/>
      <c r="O60" s="2"/>
      <c r="P60" s="2"/>
      <c r="Q60" s="2"/>
      <c r="R60" s="2"/>
      <c r="S60" s="2"/>
      <c r="T60" s="2"/>
      <c r="U60" s="2"/>
      <c r="V60" s="2"/>
      <c r="W60" s="2"/>
      <c r="X60" s="2"/>
      <c r="Y60" s="2"/>
      <c r="Z60" s="2"/>
    </row>
    <row r="61" spans="1:26" ht="14.25" customHeight="1" x14ac:dyDescent="0.3">
      <c r="A61" s="2"/>
      <c r="B61" s="40"/>
      <c r="C61" s="41"/>
      <c r="D61" s="41"/>
      <c r="E61" s="2"/>
      <c r="F61" s="41"/>
      <c r="G61" s="2"/>
      <c r="H61" s="2"/>
      <c r="I61" s="2"/>
      <c r="J61" s="2"/>
      <c r="K61" s="2"/>
      <c r="L61" s="2"/>
      <c r="M61" s="2"/>
      <c r="N61" s="2"/>
      <c r="O61" s="2"/>
      <c r="P61" s="2"/>
      <c r="Q61" s="2"/>
      <c r="R61" s="2"/>
      <c r="S61" s="2"/>
      <c r="T61" s="2"/>
      <c r="U61" s="2"/>
      <c r="V61" s="2"/>
      <c r="W61" s="2"/>
      <c r="X61" s="2"/>
      <c r="Y61" s="2"/>
      <c r="Z61" s="2"/>
    </row>
    <row r="62" spans="1:26" ht="14.25" customHeight="1" x14ac:dyDescent="0.3">
      <c r="A62" s="2"/>
      <c r="B62" s="40"/>
      <c r="C62" s="41"/>
      <c r="D62" s="41"/>
      <c r="E62" s="2"/>
      <c r="F62" s="41"/>
      <c r="G62" s="2"/>
      <c r="H62" s="2"/>
      <c r="I62" s="2"/>
      <c r="J62" s="2"/>
      <c r="K62" s="2"/>
      <c r="L62" s="2"/>
      <c r="M62" s="2"/>
      <c r="N62" s="2"/>
      <c r="O62" s="2"/>
      <c r="P62" s="2"/>
      <c r="Q62" s="2"/>
      <c r="R62" s="2"/>
      <c r="S62" s="2"/>
      <c r="T62" s="2"/>
      <c r="U62" s="2"/>
      <c r="V62" s="2"/>
      <c r="W62" s="2"/>
      <c r="X62" s="2"/>
      <c r="Y62" s="2"/>
      <c r="Z62" s="2"/>
    </row>
    <row r="63" spans="1:26" ht="14.25" customHeight="1" x14ac:dyDescent="0.3">
      <c r="A63" s="2"/>
      <c r="B63" s="40"/>
      <c r="C63" s="41"/>
      <c r="D63" s="41"/>
      <c r="E63" s="2"/>
      <c r="F63" s="41"/>
      <c r="G63" s="2"/>
      <c r="H63" s="2"/>
      <c r="I63" s="2"/>
      <c r="J63" s="2"/>
      <c r="K63" s="2"/>
      <c r="L63" s="2"/>
      <c r="M63" s="2"/>
      <c r="N63" s="2"/>
      <c r="O63" s="2"/>
      <c r="P63" s="2"/>
      <c r="Q63" s="2"/>
      <c r="R63" s="2"/>
      <c r="S63" s="2"/>
      <c r="T63" s="2"/>
      <c r="U63" s="2"/>
      <c r="V63" s="2"/>
      <c r="W63" s="2"/>
      <c r="X63" s="2"/>
      <c r="Y63" s="2"/>
      <c r="Z63" s="2"/>
    </row>
    <row r="64" spans="1:26" ht="14.25" customHeight="1" x14ac:dyDescent="0.3">
      <c r="A64" s="2"/>
      <c r="B64" s="40"/>
      <c r="C64" s="41"/>
      <c r="D64" s="41"/>
      <c r="E64" s="2"/>
      <c r="F64" s="41"/>
      <c r="G64" s="2"/>
      <c r="H64" s="2"/>
      <c r="I64" s="2"/>
      <c r="J64" s="2"/>
      <c r="K64" s="2"/>
      <c r="L64" s="2"/>
      <c r="M64" s="2"/>
      <c r="N64" s="2"/>
      <c r="O64" s="2"/>
      <c r="P64" s="2"/>
      <c r="Q64" s="2"/>
      <c r="R64" s="2"/>
      <c r="S64" s="2"/>
      <c r="T64" s="2"/>
      <c r="U64" s="2"/>
      <c r="V64" s="2"/>
      <c r="W64" s="2"/>
      <c r="X64" s="2"/>
      <c r="Y64" s="2"/>
      <c r="Z64" s="2"/>
    </row>
    <row r="65" spans="1:26" ht="14.25" customHeight="1" x14ac:dyDescent="0.3">
      <c r="A65" s="2"/>
      <c r="B65" s="40"/>
      <c r="C65" s="41"/>
      <c r="D65" s="41"/>
      <c r="E65" s="2"/>
      <c r="F65" s="41"/>
      <c r="G65" s="2"/>
      <c r="H65" s="2"/>
      <c r="I65" s="2"/>
      <c r="J65" s="2"/>
      <c r="K65" s="2"/>
      <c r="L65" s="2"/>
      <c r="M65" s="2"/>
      <c r="N65" s="2"/>
      <c r="O65" s="2"/>
      <c r="P65" s="2"/>
      <c r="Q65" s="2"/>
      <c r="R65" s="2"/>
      <c r="S65" s="2"/>
      <c r="T65" s="2"/>
      <c r="U65" s="2"/>
      <c r="V65" s="2"/>
      <c r="W65" s="2"/>
      <c r="X65" s="2"/>
      <c r="Y65" s="2"/>
      <c r="Z65" s="2"/>
    </row>
    <row r="66" spans="1:26" ht="14.25" customHeight="1" x14ac:dyDescent="0.3">
      <c r="A66" s="2"/>
      <c r="B66" s="40"/>
      <c r="C66" s="41"/>
      <c r="D66" s="41"/>
      <c r="E66" s="2"/>
      <c r="F66" s="41"/>
      <c r="G66" s="2"/>
      <c r="H66" s="2"/>
      <c r="I66" s="2"/>
      <c r="J66" s="2"/>
      <c r="K66" s="2"/>
      <c r="L66" s="2"/>
      <c r="M66" s="2"/>
      <c r="N66" s="2"/>
      <c r="O66" s="2"/>
      <c r="P66" s="2"/>
      <c r="Q66" s="2"/>
      <c r="R66" s="2"/>
      <c r="S66" s="2"/>
      <c r="T66" s="2"/>
      <c r="U66" s="2"/>
      <c r="V66" s="2"/>
      <c r="W66" s="2"/>
      <c r="X66" s="2"/>
      <c r="Y66" s="2"/>
      <c r="Z66" s="2"/>
    </row>
    <row r="67" spans="1:26" ht="14.25" customHeight="1" x14ac:dyDescent="0.3">
      <c r="A67" s="2"/>
      <c r="B67" s="40"/>
      <c r="C67" s="41"/>
      <c r="D67" s="41"/>
      <c r="E67" s="2"/>
      <c r="F67" s="41"/>
      <c r="G67" s="2"/>
      <c r="H67" s="2"/>
      <c r="I67" s="2"/>
      <c r="J67" s="2"/>
      <c r="K67" s="2"/>
      <c r="L67" s="2"/>
      <c r="M67" s="2"/>
      <c r="N67" s="2"/>
      <c r="O67" s="2"/>
      <c r="P67" s="2"/>
      <c r="Q67" s="2"/>
      <c r="R67" s="2"/>
      <c r="S67" s="2"/>
      <c r="T67" s="2"/>
      <c r="U67" s="2"/>
      <c r="V67" s="2"/>
      <c r="W67" s="2"/>
      <c r="X67" s="2"/>
      <c r="Y67" s="2"/>
      <c r="Z67" s="2"/>
    </row>
    <row r="68" spans="1:26" ht="14.25" customHeight="1" x14ac:dyDescent="0.3">
      <c r="A68" s="2"/>
      <c r="B68" s="40"/>
      <c r="C68" s="41"/>
      <c r="D68" s="41"/>
      <c r="E68" s="2"/>
      <c r="F68" s="41"/>
      <c r="G68" s="2"/>
      <c r="H68" s="2"/>
      <c r="I68" s="2"/>
      <c r="J68" s="2"/>
      <c r="K68" s="2"/>
      <c r="L68" s="2"/>
      <c r="M68" s="2"/>
      <c r="N68" s="2"/>
      <c r="O68" s="2"/>
      <c r="P68" s="2"/>
      <c r="Q68" s="2"/>
      <c r="R68" s="2"/>
      <c r="S68" s="2"/>
      <c r="T68" s="2"/>
      <c r="U68" s="2"/>
      <c r="V68" s="2"/>
      <c r="W68" s="2"/>
      <c r="X68" s="2"/>
      <c r="Y68" s="2"/>
      <c r="Z68" s="2"/>
    </row>
    <row r="69" spans="1:26" ht="14.25" customHeight="1" x14ac:dyDescent="0.3">
      <c r="A69" s="2"/>
      <c r="B69" s="40"/>
      <c r="C69" s="41"/>
      <c r="D69" s="41"/>
      <c r="E69" s="2"/>
      <c r="F69" s="41"/>
      <c r="G69" s="2"/>
      <c r="H69" s="2"/>
      <c r="I69" s="2"/>
      <c r="J69" s="2"/>
      <c r="K69" s="2"/>
      <c r="L69" s="2"/>
      <c r="M69" s="2"/>
      <c r="N69" s="2"/>
      <c r="O69" s="2"/>
      <c r="P69" s="2"/>
      <c r="Q69" s="2"/>
      <c r="R69" s="2"/>
      <c r="S69" s="2"/>
      <c r="T69" s="2"/>
      <c r="U69" s="2"/>
      <c r="V69" s="2"/>
      <c r="W69" s="2"/>
      <c r="X69" s="2"/>
      <c r="Y69" s="2"/>
      <c r="Z69" s="2"/>
    </row>
    <row r="70" spans="1:26" ht="14.25" customHeight="1" x14ac:dyDescent="0.3">
      <c r="A70" s="2"/>
      <c r="B70" s="40"/>
      <c r="C70" s="41"/>
      <c r="D70" s="41"/>
      <c r="E70" s="2"/>
      <c r="F70" s="41"/>
      <c r="G70" s="2"/>
      <c r="H70" s="2"/>
      <c r="I70" s="2"/>
      <c r="J70" s="2"/>
      <c r="K70" s="2"/>
      <c r="L70" s="2"/>
      <c r="M70" s="2"/>
      <c r="N70" s="2"/>
      <c r="O70" s="2"/>
      <c r="P70" s="2"/>
      <c r="Q70" s="2"/>
      <c r="R70" s="2"/>
      <c r="S70" s="2"/>
      <c r="T70" s="2"/>
      <c r="U70" s="2"/>
      <c r="V70" s="2"/>
      <c r="W70" s="2"/>
      <c r="X70" s="2"/>
      <c r="Y70" s="2"/>
      <c r="Z70" s="2"/>
    </row>
    <row r="71" spans="1:26" ht="14.25" customHeight="1" x14ac:dyDescent="0.3">
      <c r="A71" s="2"/>
      <c r="B71" s="40"/>
      <c r="C71" s="41"/>
      <c r="D71" s="41"/>
      <c r="E71" s="2"/>
      <c r="F71" s="41"/>
      <c r="G71" s="2"/>
      <c r="H71" s="2"/>
      <c r="I71" s="2"/>
      <c r="J71" s="2"/>
      <c r="K71" s="2"/>
      <c r="L71" s="2"/>
      <c r="M71" s="2"/>
      <c r="N71" s="2"/>
      <c r="O71" s="2"/>
      <c r="P71" s="2"/>
      <c r="Q71" s="2"/>
      <c r="R71" s="2"/>
      <c r="S71" s="2"/>
      <c r="T71" s="2"/>
      <c r="U71" s="2"/>
      <c r="V71" s="2"/>
      <c r="W71" s="2"/>
      <c r="X71" s="2"/>
      <c r="Y71" s="2"/>
      <c r="Z71" s="2"/>
    </row>
    <row r="72" spans="1:26" ht="14.25" customHeight="1" x14ac:dyDescent="0.3">
      <c r="A72" s="2"/>
      <c r="B72" s="40"/>
      <c r="C72" s="41"/>
      <c r="D72" s="41"/>
      <c r="E72" s="2"/>
      <c r="F72" s="41"/>
      <c r="G72" s="2"/>
      <c r="H72" s="2"/>
      <c r="I72" s="2"/>
      <c r="J72" s="2"/>
      <c r="K72" s="2"/>
      <c r="L72" s="2"/>
      <c r="M72" s="2"/>
      <c r="N72" s="2"/>
      <c r="O72" s="2"/>
      <c r="P72" s="2"/>
      <c r="Q72" s="2"/>
      <c r="R72" s="2"/>
      <c r="S72" s="2"/>
      <c r="T72" s="2"/>
      <c r="U72" s="2"/>
      <c r="V72" s="2"/>
      <c r="W72" s="2"/>
      <c r="X72" s="2"/>
      <c r="Y72" s="2"/>
      <c r="Z72" s="2"/>
    </row>
    <row r="73" spans="1:26" ht="14.25" customHeight="1" x14ac:dyDescent="0.3">
      <c r="A73" s="2"/>
      <c r="B73" s="40"/>
      <c r="C73" s="41"/>
      <c r="D73" s="41"/>
      <c r="E73" s="2"/>
      <c r="F73" s="41"/>
      <c r="G73" s="2"/>
      <c r="H73" s="2"/>
      <c r="I73" s="2"/>
      <c r="J73" s="2"/>
      <c r="K73" s="2"/>
      <c r="L73" s="2"/>
      <c r="M73" s="2"/>
      <c r="N73" s="2"/>
      <c r="O73" s="2"/>
      <c r="P73" s="2"/>
      <c r="Q73" s="2"/>
      <c r="R73" s="2"/>
      <c r="S73" s="2"/>
      <c r="T73" s="2"/>
      <c r="U73" s="2"/>
      <c r="V73" s="2"/>
      <c r="W73" s="2"/>
      <c r="X73" s="2"/>
      <c r="Y73" s="2"/>
      <c r="Z73" s="2"/>
    </row>
    <row r="74" spans="1:26" ht="14.25" customHeight="1" x14ac:dyDescent="0.3">
      <c r="A74" s="2"/>
      <c r="B74" s="40"/>
      <c r="C74" s="41"/>
      <c r="D74" s="41"/>
      <c r="E74" s="2"/>
      <c r="F74" s="41"/>
      <c r="G74" s="2"/>
      <c r="H74" s="2"/>
      <c r="I74" s="2"/>
      <c r="J74" s="2"/>
      <c r="K74" s="2"/>
      <c r="L74" s="2"/>
      <c r="M74" s="2"/>
      <c r="N74" s="2"/>
      <c r="O74" s="2"/>
      <c r="P74" s="2"/>
      <c r="Q74" s="2"/>
      <c r="R74" s="2"/>
      <c r="S74" s="2"/>
      <c r="T74" s="2"/>
      <c r="U74" s="2"/>
      <c r="V74" s="2"/>
      <c r="W74" s="2"/>
      <c r="X74" s="2"/>
      <c r="Y74" s="2"/>
      <c r="Z74" s="2"/>
    </row>
    <row r="75" spans="1:26" ht="14.25" customHeight="1" x14ac:dyDescent="0.3">
      <c r="A75" s="2"/>
      <c r="B75" s="40"/>
      <c r="C75" s="41"/>
      <c r="D75" s="41"/>
      <c r="E75" s="2"/>
      <c r="F75" s="41"/>
      <c r="G75" s="2"/>
      <c r="H75" s="2"/>
      <c r="I75" s="2"/>
      <c r="J75" s="2"/>
      <c r="K75" s="2"/>
      <c r="L75" s="2"/>
      <c r="M75" s="2"/>
      <c r="N75" s="2"/>
      <c r="O75" s="2"/>
      <c r="P75" s="2"/>
      <c r="Q75" s="2"/>
      <c r="R75" s="2"/>
      <c r="S75" s="2"/>
      <c r="T75" s="2"/>
      <c r="U75" s="2"/>
      <c r="V75" s="2"/>
      <c r="W75" s="2"/>
      <c r="X75" s="2"/>
      <c r="Y75" s="2"/>
      <c r="Z75" s="2"/>
    </row>
    <row r="76" spans="1:26" ht="14.25" customHeight="1" x14ac:dyDescent="0.3">
      <c r="A76" s="2"/>
      <c r="B76" s="40"/>
      <c r="C76" s="41"/>
      <c r="D76" s="41"/>
      <c r="E76" s="2"/>
      <c r="F76" s="41"/>
      <c r="G76" s="2"/>
      <c r="H76" s="2"/>
      <c r="I76" s="2"/>
      <c r="J76" s="2"/>
      <c r="K76" s="2"/>
      <c r="L76" s="2"/>
      <c r="M76" s="2"/>
      <c r="N76" s="2"/>
      <c r="O76" s="2"/>
      <c r="P76" s="2"/>
      <c r="Q76" s="2"/>
      <c r="R76" s="2"/>
      <c r="S76" s="2"/>
      <c r="T76" s="2"/>
      <c r="U76" s="2"/>
      <c r="V76" s="2"/>
      <c r="W76" s="2"/>
      <c r="X76" s="2"/>
      <c r="Y76" s="2"/>
      <c r="Z76" s="2"/>
    </row>
    <row r="77" spans="1:26" ht="14.25" customHeight="1" x14ac:dyDescent="0.3">
      <c r="A77" s="2"/>
      <c r="B77" s="40"/>
      <c r="C77" s="41"/>
      <c r="D77" s="41"/>
      <c r="E77" s="2"/>
      <c r="F77" s="41"/>
      <c r="G77" s="2"/>
      <c r="H77" s="2"/>
      <c r="I77" s="2"/>
      <c r="J77" s="2"/>
      <c r="K77" s="2"/>
      <c r="L77" s="2"/>
      <c r="M77" s="2"/>
      <c r="N77" s="2"/>
      <c r="O77" s="2"/>
      <c r="P77" s="2"/>
      <c r="Q77" s="2"/>
      <c r="R77" s="2"/>
      <c r="S77" s="2"/>
      <c r="T77" s="2"/>
      <c r="U77" s="2"/>
      <c r="V77" s="2"/>
      <c r="W77" s="2"/>
      <c r="X77" s="2"/>
      <c r="Y77" s="2"/>
      <c r="Z77" s="2"/>
    </row>
    <row r="78" spans="1:26" ht="14.25" customHeight="1" x14ac:dyDescent="0.3">
      <c r="A78" s="2"/>
      <c r="B78" s="40"/>
      <c r="C78" s="41"/>
      <c r="D78" s="41"/>
      <c r="E78" s="2"/>
      <c r="F78" s="41"/>
      <c r="G78" s="2"/>
      <c r="H78" s="2"/>
      <c r="I78" s="2"/>
      <c r="J78" s="2"/>
      <c r="K78" s="2"/>
      <c r="L78" s="2"/>
      <c r="M78" s="2"/>
      <c r="N78" s="2"/>
      <c r="O78" s="2"/>
      <c r="P78" s="2"/>
      <c r="Q78" s="2"/>
      <c r="R78" s="2"/>
      <c r="S78" s="2"/>
      <c r="T78" s="2"/>
      <c r="U78" s="2"/>
      <c r="V78" s="2"/>
      <c r="W78" s="2"/>
      <c r="X78" s="2"/>
      <c r="Y78" s="2"/>
      <c r="Z78" s="2"/>
    </row>
    <row r="79" spans="1:26" ht="14.25" customHeight="1" x14ac:dyDescent="0.3">
      <c r="A79" s="2"/>
      <c r="B79" s="40"/>
      <c r="C79" s="41"/>
      <c r="D79" s="41"/>
      <c r="E79" s="2"/>
      <c r="F79" s="41"/>
      <c r="G79" s="2"/>
      <c r="H79" s="2"/>
      <c r="I79" s="2"/>
      <c r="J79" s="2"/>
      <c r="K79" s="2"/>
      <c r="L79" s="2"/>
      <c r="M79" s="2"/>
      <c r="N79" s="2"/>
      <c r="O79" s="2"/>
      <c r="P79" s="2"/>
      <c r="Q79" s="2"/>
      <c r="R79" s="2"/>
      <c r="S79" s="2"/>
      <c r="T79" s="2"/>
      <c r="U79" s="2"/>
      <c r="V79" s="2"/>
      <c r="W79" s="2"/>
      <c r="X79" s="2"/>
      <c r="Y79" s="2"/>
      <c r="Z79" s="2"/>
    </row>
    <row r="80" spans="1:26" ht="14.25" customHeight="1" x14ac:dyDescent="0.3">
      <c r="A80" s="2"/>
      <c r="B80" s="40"/>
      <c r="C80" s="41"/>
      <c r="D80" s="41"/>
      <c r="E80" s="2"/>
      <c r="F80" s="41"/>
      <c r="G80" s="2"/>
      <c r="H80" s="2"/>
      <c r="I80" s="2"/>
      <c r="J80" s="2"/>
      <c r="K80" s="2"/>
      <c r="L80" s="2"/>
      <c r="M80" s="2"/>
      <c r="N80" s="2"/>
      <c r="O80" s="2"/>
      <c r="P80" s="2"/>
      <c r="Q80" s="2"/>
      <c r="R80" s="2"/>
      <c r="S80" s="2"/>
      <c r="T80" s="2"/>
      <c r="U80" s="2"/>
      <c r="V80" s="2"/>
      <c r="W80" s="2"/>
      <c r="X80" s="2"/>
      <c r="Y80" s="2"/>
      <c r="Z80" s="2"/>
    </row>
    <row r="81" spans="1:26" ht="14.25" customHeight="1" x14ac:dyDescent="0.3">
      <c r="A81" s="2"/>
      <c r="B81" s="40"/>
      <c r="C81" s="41"/>
      <c r="D81" s="41"/>
      <c r="E81" s="2"/>
      <c r="F81" s="41"/>
      <c r="G81" s="2"/>
      <c r="H81" s="2"/>
      <c r="I81" s="2"/>
      <c r="J81" s="2"/>
      <c r="K81" s="2"/>
      <c r="L81" s="2"/>
      <c r="M81" s="2"/>
      <c r="N81" s="2"/>
      <c r="O81" s="2"/>
      <c r="P81" s="2"/>
      <c r="Q81" s="2"/>
      <c r="R81" s="2"/>
      <c r="S81" s="2"/>
      <c r="T81" s="2"/>
      <c r="U81" s="2"/>
      <c r="V81" s="2"/>
      <c r="W81" s="2"/>
      <c r="X81" s="2"/>
      <c r="Y81" s="2"/>
      <c r="Z81" s="2"/>
    </row>
    <row r="82" spans="1:26" ht="14.25" customHeight="1" x14ac:dyDescent="0.3">
      <c r="A82" s="2"/>
      <c r="B82" s="40"/>
      <c r="C82" s="41"/>
      <c r="D82" s="41"/>
      <c r="E82" s="2"/>
      <c r="F82" s="41"/>
      <c r="G82" s="2"/>
      <c r="H82" s="2"/>
      <c r="I82" s="2"/>
      <c r="J82" s="2"/>
      <c r="K82" s="2"/>
      <c r="L82" s="2"/>
      <c r="M82" s="2"/>
      <c r="N82" s="2"/>
      <c r="O82" s="2"/>
      <c r="P82" s="2"/>
      <c r="Q82" s="2"/>
      <c r="R82" s="2"/>
      <c r="S82" s="2"/>
      <c r="T82" s="2"/>
      <c r="U82" s="2"/>
      <c r="V82" s="2"/>
      <c r="W82" s="2"/>
      <c r="X82" s="2"/>
      <c r="Y82" s="2"/>
      <c r="Z82" s="2"/>
    </row>
    <row r="83" spans="1:26" ht="14.25" customHeight="1" x14ac:dyDescent="0.3">
      <c r="A83" s="2"/>
      <c r="B83" s="40"/>
      <c r="C83" s="41"/>
      <c r="D83" s="41"/>
      <c r="E83" s="2"/>
      <c r="F83" s="41"/>
      <c r="G83" s="2"/>
      <c r="H83" s="2"/>
      <c r="I83" s="2"/>
      <c r="J83" s="2"/>
      <c r="K83" s="2"/>
      <c r="L83" s="2"/>
      <c r="M83" s="2"/>
      <c r="N83" s="2"/>
      <c r="O83" s="2"/>
      <c r="P83" s="2"/>
      <c r="Q83" s="2"/>
      <c r="R83" s="2"/>
      <c r="S83" s="2"/>
      <c r="T83" s="2"/>
      <c r="U83" s="2"/>
      <c r="V83" s="2"/>
      <c r="W83" s="2"/>
      <c r="X83" s="2"/>
      <c r="Y83" s="2"/>
      <c r="Z83" s="2"/>
    </row>
    <row r="84" spans="1:26" ht="14.25" customHeight="1" x14ac:dyDescent="0.3">
      <c r="A84" s="2"/>
      <c r="B84" s="40"/>
      <c r="C84" s="41"/>
      <c r="D84" s="41"/>
      <c r="E84" s="2"/>
      <c r="F84" s="41"/>
      <c r="G84" s="2"/>
      <c r="H84" s="2"/>
      <c r="I84" s="2"/>
      <c r="J84" s="2"/>
      <c r="K84" s="2"/>
      <c r="L84" s="2"/>
      <c r="M84" s="2"/>
      <c r="N84" s="2"/>
      <c r="O84" s="2"/>
      <c r="P84" s="2"/>
      <c r="Q84" s="2"/>
      <c r="R84" s="2"/>
      <c r="S84" s="2"/>
      <c r="T84" s="2"/>
      <c r="U84" s="2"/>
      <c r="V84" s="2"/>
      <c r="W84" s="2"/>
      <c r="X84" s="2"/>
      <c r="Y84" s="2"/>
      <c r="Z84" s="2"/>
    </row>
    <row r="85" spans="1:26" ht="14.25" customHeight="1" x14ac:dyDescent="0.3">
      <c r="A85" s="2"/>
      <c r="B85" s="40"/>
      <c r="C85" s="41"/>
      <c r="D85" s="41"/>
      <c r="E85" s="2"/>
      <c r="F85" s="41"/>
      <c r="G85" s="2"/>
      <c r="H85" s="2"/>
      <c r="I85" s="2"/>
      <c r="J85" s="2"/>
      <c r="K85" s="2"/>
      <c r="L85" s="2"/>
      <c r="M85" s="2"/>
      <c r="N85" s="2"/>
      <c r="O85" s="2"/>
      <c r="P85" s="2"/>
      <c r="Q85" s="2"/>
      <c r="R85" s="2"/>
      <c r="S85" s="2"/>
      <c r="T85" s="2"/>
      <c r="U85" s="2"/>
      <c r="V85" s="2"/>
      <c r="W85" s="2"/>
      <c r="X85" s="2"/>
      <c r="Y85" s="2"/>
      <c r="Z85" s="2"/>
    </row>
    <row r="86" spans="1:26" ht="14.25" customHeight="1" x14ac:dyDescent="0.3">
      <c r="A86" s="2"/>
      <c r="B86" s="40"/>
      <c r="C86" s="41"/>
      <c r="D86" s="41"/>
      <c r="E86" s="2"/>
      <c r="F86" s="41"/>
      <c r="G86" s="2"/>
      <c r="H86" s="2"/>
      <c r="I86" s="2"/>
      <c r="J86" s="2"/>
      <c r="K86" s="2"/>
      <c r="L86" s="2"/>
      <c r="M86" s="2"/>
      <c r="N86" s="2"/>
      <c r="O86" s="2"/>
      <c r="P86" s="2"/>
      <c r="Q86" s="2"/>
      <c r="R86" s="2"/>
      <c r="S86" s="2"/>
      <c r="T86" s="2"/>
      <c r="U86" s="2"/>
      <c r="V86" s="2"/>
      <c r="W86" s="2"/>
      <c r="X86" s="2"/>
      <c r="Y86" s="2"/>
      <c r="Z86" s="2"/>
    </row>
    <row r="87" spans="1:26" ht="14.25" customHeight="1" x14ac:dyDescent="0.3">
      <c r="A87" s="2"/>
      <c r="B87" s="40"/>
      <c r="C87" s="41"/>
      <c r="D87" s="41"/>
      <c r="E87" s="2"/>
      <c r="F87" s="41"/>
      <c r="G87" s="2"/>
      <c r="H87" s="2"/>
      <c r="I87" s="2"/>
      <c r="J87" s="2"/>
      <c r="K87" s="2"/>
      <c r="L87" s="2"/>
      <c r="M87" s="2"/>
      <c r="N87" s="2"/>
      <c r="O87" s="2"/>
      <c r="P87" s="2"/>
      <c r="Q87" s="2"/>
      <c r="R87" s="2"/>
      <c r="S87" s="2"/>
      <c r="T87" s="2"/>
      <c r="U87" s="2"/>
      <c r="V87" s="2"/>
      <c r="W87" s="2"/>
      <c r="X87" s="2"/>
      <c r="Y87" s="2"/>
      <c r="Z87" s="2"/>
    </row>
    <row r="88" spans="1:26" ht="14.25" customHeight="1" x14ac:dyDescent="0.3">
      <c r="A88" s="2"/>
      <c r="B88" s="40"/>
      <c r="C88" s="41"/>
      <c r="D88" s="41"/>
      <c r="E88" s="2"/>
      <c r="F88" s="41"/>
      <c r="G88" s="2"/>
      <c r="H88" s="2"/>
      <c r="I88" s="2"/>
      <c r="J88" s="2"/>
      <c r="K88" s="2"/>
      <c r="L88" s="2"/>
      <c r="M88" s="2"/>
      <c r="N88" s="2"/>
      <c r="O88" s="2"/>
      <c r="P88" s="2"/>
      <c r="Q88" s="2"/>
      <c r="R88" s="2"/>
      <c r="S88" s="2"/>
      <c r="T88" s="2"/>
      <c r="U88" s="2"/>
      <c r="V88" s="2"/>
      <c r="W88" s="2"/>
      <c r="X88" s="2"/>
      <c r="Y88" s="2"/>
      <c r="Z88" s="2"/>
    </row>
    <row r="89" spans="1:26" ht="14.25" customHeight="1" x14ac:dyDescent="0.3">
      <c r="A89" s="2"/>
      <c r="B89" s="40"/>
      <c r="C89" s="41"/>
      <c r="D89" s="41"/>
      <c r="E89" s="2"/>
      <c r="F89" s="41"/>
      <c r="G89" s="2"/>
      <c r="H89" s="2"/>
      <c r="I89" s="2"/>
      <c r="J89" s="2"/>
      <c r="K89" s="2"/>
      <c r="L89" s="2"/>
      <c r="M89" s="2"/>
      <c r="N89" s="2"/>
      <c r="O89" s="2"/>
      <c r="P89" s="2"/>
      <c r="Q89" s="2"/>
      <c r="R89" s="2"/>
      <c r="S89" s="2"/>
      <c r="T89" s="2"/>
      <c r="U89" s="2"/>
      <c r="V89" s="2"/>
      <c r="W89" s="2"/>
      <c r="X89" s="2"/>
      <c r="Y89" s="2"/>
      <c r="Z89" s="2"/>
    </row>
    <row r="90" spans="1:26" ht="14.25" customHeight="1" x14ac:dyDescent="0.3">
      <c r="A90" s="2"/>
      <c r="B90" s="40"/>
      <c r="C90" s="41"/>
      <c r="D90" s="41"/>
      <c r="E90" s="2"/>
      <c r="F90" s="41"/>
      <c r="G90" s="2"/>
      <c r="H90" s="2"/>
      <c r="I90" s="2"/>
      <c r="J90" s="2"/>
      <c r="K90" s="2"/>
      <c r="L90" s="2"/>
      <c r="M90" s="2"/>
      <c r="N90" s="2"/>
      <c r="O90" s="2"/>
      <c r="P90" s="2"/>
      <c r="Q90" s="2"/>
      <c r="R90" s="2"/>
      <c r="S90" s="2"/>
      <c r="T90" s="2"/>
      <c r="U90" s="2"/>
      <c r="V90" s="2"/>
      <c r="W90" s="2"/>
      <c r="X90" s="2"/>
      <c r="Y90" s="2"/>
      <c r="Z90" s="2"/>
    </row>
    <row r="91" spans="1:26" ht="14.25" customHeight="1" x14ac:dyDescent="0.3">
      <c r="A91" s="2"/>
      <c r="B91" s="40"/>
      <c r="C91" s="41"/>
      <c r="D91" s="41"/>
      <c r="E91" s="2"/>
      <c r="F91" s="41"/>
      <c r="G91" s="2"/>
      <c r="H91" s="2"/>
      <c r="I91" s="2"/>
      <c r="J91" s="2"/>
      <c r="K91" s="2"/>
      <c r="L91" s="2"/>
      <c r="M91" s="2"/>
      <c r="N91" s="2"/>
      <c r="O91" s="2"/>
      <c r="P91" s="2"/>
      <c r="Q91" s="2"/>
      <c r="R91" s="2"/>
      <c r="S91" s="2"/>
      <c r="T91" s="2"/>
      <c r="U91" s="2"/>
      <c r="V91" s="2"/>
      <c r="W91" s="2"/>
      <c r="X91" s="2"/>
      <c r="Y91" s="2"/>
      <c r="Z91" s="2"/>
    </row>
    <row r="92" spans="1:26" ht="14.25" customHeight="1" x14ac:dyDescent="0.3">
      <c r="A92" s="2"/>
      <c r="B92" s="40"/>
      <c r="C92" s="41"/>
      <c r="D92" s="41"/>
      <c r="E92" s="2"/>
      <c r="F92" s="41"/>
      <c r="G92" s="2"/>
      <c r="H92" s="2"/>
      <c r="I92" s="2"/>
      <c r="J92" s="2"/>
      <c r="K92" s="2"/>
      <c r="L92" s="2"/>
      <c r="M92" s="2"/>
      <c r="N92" s="2"/>
      <c r="O92" s="2"/>
      <c r="P92" s="2"/>
      <c r="Q92" s="2"/>
      <c r="R92" s="2"/>
      <c r="S92" s="2"/>
      <c r="T92" s="2"/>
      <c r="U92" s="2"/>
      <c r="V92" s="2"/>
      <c r="W92" s="2"/>
      <c r="X92" s="2"/>
      <c r="Y92" s="2"/>
      <c r="Z92" s="2"/>
    </row>
    <row r="93" spans="1:26" ht="14.25" customHeight="1" x14ac:dyDescent="0.3">
      <c r="A93" s="2"/>
      <c r="B93" s="40"/>
      <c r="C93" s="41"/>
      <c r="D93" s="41"/>
      <c r="E93" s="2"/>
      <c r="F93" s="41"/>
      <c r="G93" s="2"/>
      <c r="H93" s="2"/>
      <c r="I93" s="2"/>
      <c r="J93" s="2"/>
      <c r="K93" s="2"/>
      <c r="L93" s="2"/>
      <c r="M93" s="2"/>
      <c r="N93" s="2"/>
      <c r="O93" s="2"/>
      <c r="P93" s="2"/>
      <c r="Q93" s="2"/>
      <c r="R93" s="2"/>
      <c r="S93" s="2"/>
      <c r="T93" s="2"/>
      <c r="U93" s="2"/>
      <c r="V93" s="2"/>
      <c r="W93" s="2"/>
      <c r="X93" s="2"/>
      <c r="Y93" s="2"/>
      <c r="Z93" s="2"/>
    </row>
    <row r="94" spans="1:26" ht="14.25" customHeight="1" x14ac:dyDescent="0.3">
      <c r="A94" s="2"/>
      <c r="B94" s="40"/>
      <c r="C94" s="41"/>
      <c r="D94" s="41"/>
      <c r="E94" s="2"/>
      <c r="F94" s="41"/>
      <c r="G94" s="2"/>
      <c r="H94" s="2"/>
      <c r="I94" s="2"/>
      <c r="J94" s="2"/>
      <c r="K94" s="2"/>
      <c r="L94" s="2"/>
      <c r="M94" s="2"/>
      <c r="N94" s="2"/>
      <c r="O94" s="2"/>
      <c r="P94" s="2"/>
      <c r="Q94" s="2"/>
      <c r="R94" s="2"/>
      <c r="S94" s="2"/>
      <c r="T94" s="2"/>
      <c r="U94" s="2"/>
      <c r="V94" s="2"/>
      <c r="W94" s="2"/>
      <c r="X94" s="2"/>
      <c r="Y94" s="2"/>
      <c r="Z94" s="2"/>
    </row>
    <row r="95" spans="1:26" ht="14.25" customHeight="1" x14ac:dyDescent="0.3">
      <c r="A95" s="2"/>
      <c r="B95" s="40"/>
      <c r="C95" s="41"/>
      <c r="D95" s="41"/>
      <c r="E95" s="2"/>
      <c r="F95" s="41"/>
      <c r="G95" s="2"/>
      <c r="H95" s="2"/>
      <c r="I95" s="2"/>
      <c r="J95" s="2"/>
      <c r="K95" s="2"/>
      <c r="L95" s="2"/>
      <c r="M95" s="2"/>
      <c r="N95" s="2"/>
      <c r="O95" s="2"/>
      <c r="P95" s="2"/>
      <c r="Q95" s="2"/>
      <c r="R95" s="2"/>
      <c r="S95" s="2"/>
      <c r="T95" s="2"/>
      <c r="U95" s="2"/>
      <c r="V95" s="2"/>
      <c r="W95" s="2"/>
      <c r="X95" s="2"/>
      <c r="Y95" s="2"/>
      <c r="Z95" s="2"/>
    </row>
    <row r="96" spans="1:26" ht="14.25" customHeight="1" x14ac:dyDescent="0.3">
      <c r="A96" s="2"/>
      <c r="B96" s="40"/>
      <c r="C96" s="41"/>
      <c r="D96" s="41"/>
      <c r="E96" s="2"/>
      <c r="F96" s="41"/>
      <c r="G96" s="2"/>
      <c r="H96" s="2"/>
      <c r="I96" s="2"/>
      <c r="J96" s="2"/>
      <c r="K96" s="2"/>
      <c r="L96" s="2"/>
      <c r="M96" s="2"/>
      <c r="N96" s="2"/>
      <c r="O96" s="2"/>
      <c r="P96" s="2"/>
      <c r="Q96" s="2"/>
      <c r="R96" s="2"/>
      <c r="S96" s="2"/>
      <c r="T96" s="2"/>
      <c r="U96" s="2"/>
      <c r="V96" s="2"/>
      <c r="W96" s="2"/>
      <c r="X96" s="2"/>
      <c r="Y96" s="2"/>
      <c r="Z96" s="2"/>
    </row>
    <row r="97" spans="1:26" ht="14.25" customHeight="1" x14ac:dyDescent="0.3">
      <c r="A97" s="2"/>
      <c r="B97" s="40"/>
      <c r="C97" s="41"/>
      <c r="D97" s="41"/>
      <c r="E97" s="2"/>
      <c r="F97" s="41"/>
      <c r="G97" s="2"/>
      <c r="H97" s="2"/>
      <c r="I97" s="2"/>
      <c r="J97" s="2"/>
      <c r="K97" s="2"/>
      <c r="L97" s="2"/>
      <c r="M97" s="2"/>
      <c r="N97" s="2"/>
      <c r="O97" s="2"/>
      <c r="P97" s="2"/>
      <c r="Q97" s="2"/>
      <c r="R97" s="2"/>
      <c r="S97" s="2"/>
      <c r="T97" s="2"/>
      <c r="U97" s="2"/>
      <c r="V97" s="2"/>
      <c r="W97" s="2"/>
      <c r="X97" s="2"/>
      <c r="Y97" s="2"/>
      <c r="Z97" s="2"/>
    </row>
    <row r="98" spans="1:26" ht="14.25" customHeight="1" x14ac:dyDescent="0.3">
      <c r="A98" s="2"/>
      <c r="B98" s="40"/>
      <c r="C98" s="41"/>
      <c r="D98" s="41"/>
      <c r="E98" s="2"/>
      <c r="F98" s="41"/>
      <c r="G98" s="2"/>
      <c r="H98" s="2"/>
      <c r="I98" s="2"/>
      <c r="J98" s="2"/>
      <c r="K98" s="2"/>
      <c r="L98" s="2"/>
      <c r="M98" s="2"/>
      <c r="N98" s="2"/>
      <c r="O98" s="2"/>
      <c r="P98" s="2"/>
      <c r="Q98" s="2"/>
      <c r="R98" s="2"/>
      <c r="S98" s="2"/>
      <c r="T98" s="2"/>
      <c r="U98" s="2"/>
      <c r="V98" s="2"/>
      <c r="W98" s="2"/>
      <c r="X98" s="2"/>
      <c r="Y98" s="2"/>
      <c r="Z98" s="2"/>
    </row>
    <row r="99" spans="1:26" ht="14.25" customHeight="1" x14ac:dyDescent="0.3">
      <c r="A99" s="2"/>
      <c r="B99" s="40"/>
      <c r="C99" s="41"/>
      <c r="D99" s="41"/>
      <c r="E99" s="2"/>
      <c r="F99" s="41"/>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40"/>
      <c r="C100" s="41"/>
      <c r="D100" s="41"/>
      <c r="E100" s="2"/>
      <c r="F100" s="41"/>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40"/>
      <c r="C101" s="41"/>
      <c r="D101" s="41"/>
      <c r="E101" s="2"/>
      <c r="F101" s="41"/>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40"/>
      <c r="C102" s="41"/>
      <c r="D102" s="41"/>
      <c r="E102" s="2"/>
      <c r="F102" s="41"/>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40"/>
      <c r="C103" s="41"/>
      <c r="D103" s="41"/>
      <c r="E103" s="2"/>
      <c r="F103" s="41"/>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40"/>
      <c r="C104" s="41"/>
      <c r="D104" s="41"/>
      <c r="E104" s="2"/>
      <c r="F104" s="41"/>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40"/>
      <c r="C105" s="41"/>
      <c r="D105" s="41"/>
      <c r="E105" s="2"/>
      <c r="F105" s="41"/>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40"/>
      <c r="C106" s="41"/>
      <c r="D106" s="41"/>
      <c r="E106" s="2"/>
      <c r="F106" s="41"/>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40"/>
      <c r="C107" s="41"/>
      <c r="D107" s="41"/>
      <c r="E107" s="2"/>
      <c r="F107" s="41"/>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40"/>
      <c r="C108" s="41"/>
      <c r="D108" s="41"/>
      <c r="E108" s="2"/>
      <c r="F108" s="41"/>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40"/>
      <c r="C109" s="41"/>
      <c r="D109" s="41"/>
      <c r="E109" s="2"/>
      <c r="F109" s="41"/>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40"/>
      <c r="C110" s="41"/>
      <c r="D110" s="41"/>
      <c r="E110" s="2"/>
      <c r="F110" s="41"/>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40"/>
      <c r="C111" s="41"/>
      <c r="D111" s="41"/>
      <c r="E111" s="2"/>
      <c r="F111" s="41"/>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40"/>
      <c r="C112" s="41"/>
      <c r="D112" s="41"/>
      <c r="E112" s="2"/>
      <c r="F112" s="41"/>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40"/>
      <c r="C113" s="41"/>
      <c r="D113" s="41"/>
      <c r="E113" s="2"/>
      <c r="F113" s="41"/>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40"/>
      <c r="C114" s="41"/>
      <c r="D114" s="41"/>
      <c r="E114" s="2"/>
      <c r="F114" s="41"/>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40"/>
      <c r="C115" s="41"/>
      <c r="D115" s="41"/>
      <c r="E115" s="2"/>
      <c r="F115" s="41"/>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40"/>
      <c r="C116" s="41"/>
      <c r="D116" s="41"/>
      <c r="E116" s="2"/>
      <c r="F116" s="41"/>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40"/>
      <c r="C117" s="41"/>
      <c r="D117" s="41"/>
      <c r="E117" s="2"/>
      <c r="F117" s="41"/>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40"/>
      <c r="C118" s="41"/>
      <c r="D118" s="41"/>
      <c r="E118" s="2"/>
      <c r="F118" s="41"/>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40"/>
      <c r="C119" s="41"/>
      <c r="D119" s="41"/>
      <c r="E119" s="2"/>
      <c r="F119" s="41"/>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40"/>
      <c r="C120" s="41"/>
      <c r="D120" s="41"/>
      <c r="E120" s="2"/>
      <c r="F120" s="41"/>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40"/>
      <c r="C121" s="41"/>
      <c r="D121" s="41"/>
      <c r="E121" s="2"/>
      <c r="F121" s="41"/>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40"/>
      <c r="C122" s="41"/>
      <c r="D122" s="41"/>
      <c r="E122" s="2"/>
      <c r="F122" s="41"/>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40"/>
      <c r="C123" s="41"/>
      <c r="D123" s="41"/>
      <c r="E123" s="2"/>
      <c r="F123" s="41"/>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40"/>
      <c r="C124" s="41"/>
      <c r="D124" s="41"/>
      <c r="E124" s="2"/>
      <c r="F124" s="41"/>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40"/>
      <c r="C125" s="41"/>
      <c r="D125" s="41"/>
      <c r="E125" s="2"/>
      <c r="F125" s="41"/>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40"/>
      <c r="C126" s="41"/>
      <c r="D126" s="41"/>
      <c r="E126" s="2"/>
      <c r="F126" s="41"/>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40"/>
      <c r="C127" s="41"/>
      <c r="D127" s="41"/>
      <c r="E127" s="2"/>
      <c r="F127" s="41"/>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40"/>
      <c r="C128" s="41"/>
      <c r="D128" s="41"/>
      <c r="E128" s="2"/>
      <c r="F128" s="41"/>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40"/>
      <c r="C129" s="41"/>
      <c r="D129" s="41"/>
      <c r="E129" s="2"/>
      <c r="F129" s="41"/>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40"/>
      <c r="C130" s="41"/>
      <c r="D130" s="41"/>
      <c r="E130" s="2"/>
      <c r="F130" s="41"/>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40"/>
      <c r="C131" s="41"/>
      <c r="D131" s="41"/>
      <c r="E131" s="2"/>
      <c r="F131" s="41"/>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40"/>
      <c r="C132" s="41"/>
      <c r="D132" s="41"/>
      <c r="E132" s="2"/>
      <c r="F132" s="41"/>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40"/>
      <c r="C133" s="41"/>
      <c r="D133" s="41"/>
      <c r="E133" s="2"/>
      <c r="F133" s="41"/>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40"/>
      <c r="C134" s="41"/>
      <c r="D134" s="41"/>
      <c r="E134" s="2"/>
      <c r="F134" s="41"/>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40"/>
      <c r="C135" s="41"/>
      <c r="D135" s="41"/>
      <c r="E135" s="2"/>
      <c r="F135" s="41"/>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40"/>
      <c r="C136" s="41"/>
      <c r="D136" s="41"/>
      <c r="E136" s="2"/>
      <c r="F136" s="41"/>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40"/>
      <c r="C137" s="41"/>
      <c r="D137" s="41"/>
      <c r="E137" s="2"/>
      <c r="F137" s="41"/>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40"/>
      <c r="C138" s="41"/>
      <c r="D138" s="41"/>
      <c r="E138" s="2"/>
      <c r="F138" s="41"/>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40"/>
      <c r="C139" s="41"/>
      <c r="D139" s="41"/>
      <c r="E139" s="2"/>
      <c r="F139" s="41"/>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40"/>
      <c r="C140" s="41"/>
      <c r="D140" s="41"/>
      <c r="E140" s="2"/>
      <c r="F140" s="41"/>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40"/>
      <c r="C141" s="41"/>
      <c r="D141" s="41"/>
      <c r="E141" s="2"/>
      <c r="F141" s="41"/>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40"/>
      <c r="C142" s="41"/>
      <c r="D142" s="41"/>
      <c r="E142" s="2"/>
      <c r="F142" s="41"/>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40"/>
      <c r="C143" s="41"/>
      <c r="D143" s="41"/>
      <c r="E143" s="2"/>
      <c r="F143" s="41"/>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40"/>
      <c r="C144" s="41"/>
      <c r="D144" s="41"/>
      <c r="E144" s="2"/>
      <c r="F144" s="41"/>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40"/>
      <c r="C145" s="41"/>
      <c r="D145" s="41"/>
      <c r="E145" s="2"/>
      <c r="F145" s="41"/>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40"/>
      <c r="C146" s="41"/>
      <c r="D146" s="41"/>
      <c r="E146" s="2"/>
      <c r="F146" s="41"/>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40"/>
      <c r="C147" s="41"/>
      <c r="D147" s="41"/>
      <c r="E147" s="2"/>
      <c r="F147" s="41"/>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40"/>
      <c r="C148" s="41"/>
      <c r="D148" s="41"/>
      <c r="E148" s="2"/>
      <c r="F148" s="41"/>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40"/>
      <c r="C149" s="41"/>
      <c r="D149" s="41"/>
      <c r="E149" s="2"/>
      <c r="F149" s="41"/>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40"/>
      <c r="C150" s="41"/>
      <c r="D150" s="41"/>
      <c r="E150" s="2"/>
      <c r="F150" s="41"/>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40"/>
      <c r="C151" s="41"/>
      <c r="D151" s="41"/>
      <c r="E151" s="2"/>
      <c r="F151" s="41"/>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40"/>
      <c r="C152" s="41"/>
      <c r="D152" s="41"/>
      <c r="E152" s="2"/>
      <c r="F152" s="41"/>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40"/>
      <c r="C153" s="41"/>
      <c r="D153" s="41"/>
      <c r="E153" s="2"/>
      <c r="F153" s="41"/>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40"/>
      <c r="C154" s="41"/>
      <c r="D154" s="41"/>
      <c r="E154" s="2"/>
      <c r="F154" s="41"/>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40"/>
      <c r="C155" s="41"/>
      <c r="D155" s="41"/>
      <c r="E155" s="2"/>
      <c r="F155" s="41"/>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40"/>
      <c r="C156" s="41"/>
      <c r="D156" s="41"/>
      <c r="E156" s="2"/>
      <c r="F156" s="41"/>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40"/>
      <c r="C157" s="41"/>
      <c r="D157" s="41"/>
      <c r="E157" s="2"/>
      <c r="F157" s="41"/>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40"/>
      <c r="C158" s="41"/>
      <c r="D158" s="41"/>
      <c r="E158" s="2"/>
      <c r="F158" s="41"/>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40"/>
      <c r="C159" s="41"/>
      <c r="D159" s="41"/>
      <c r="E159" s="2"/>
      <c r="F159" s="41"/>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40"/>
      <c r="C160" s="41"/>
      <c r="D160" s="41"/>
      <c r="E160" s="2"/>
      <c r="F160" s="41"/>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40"/>
      <c r="C161" s="41"/>
      <c r="D161" s="41"/>
      <c r="E161" s="2"/>
      <c r="F161" s="41"/>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40"/>
      <c r="C162" s="41"/>
      <c r="D162" s="41"/>
      <c r="E162" s="2"/>
      <c r="F162" s="41"/>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40"/>
      <c r="C163" s="41"/>
      <c r="D163" s="41"/>
      <c r="E163" s="2"/>
      <c r="F163" s="41"/>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40"/>
      <c r="C164" s="41"/>
      <c r="D164" s="41"/>
      <c r="E164" s="2"/>
      <c r="F164" s="41"/>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40"/>
      <c r="C165" s="41"/>
      <c r="D165" s="41"/>
      <c r="E165" s="2"/>
      <c r="F165" s="41"/>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40"/>
      <c r="C166" s="41"/>
      <c r="D166" s="41"/>
      <c r="E166" s="2"/>
      <c r="F166" s="41"/>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40"/>
      <c r="C167" s="41"/>
      <c r="D167" s="41"/>
      <c r="E167" s="2"/>
      <c r="F167" s="41"/>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40"/>
      <c r="C168" s="41"/>
      <c r="D168" s="41"/>
      <c r="E168" s="2"/>
      <c r="F168" s="41"/>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40"/>
      <c r="C169" s="41"/>
      <c r="D169" s="41"/>
      <c r="E169" s="2"/>
      <c r="F169" s="41"/>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40"/>
      <c r="C170" s="41"/>
      <c r="D170" s="41"/>
      <c r="E170" s="2"/>
      <c r="F170" s="41"/>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40"/>
      <c r="C171" s="41"/>
      <c r="D171" s="41"/>
      <c r="E171" s="2"/>
      <c r="F171" s="41"/>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40"/>
      <c r="C172" s="41"/>
      <c r="D172" s="41"/>
      <c r="E172" s="2"/>
      <c r="F172" s="41"/>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40"/>
      <c r="C173" s="41"/>
      <c r="D173" s="41"/>
      <c r="E173" s="2"/>
      <c r="F173" s="41"/>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40"/>
      <c r="C174" s="41"/>
      <c r="D174" s="41"/>
      <c r="E174" s="2"/>
      <c r="F174" s="41"/>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40"/>
      <c r="C175" s="41"/>
      <c r="D175" s="41"/>
      <c r="E175" s="2"/>
      <c r="F175" s="41"/>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40"/>
      <c r="C176" s="41"/>
      <c r="D176" s="41"/>
      <c r="E176" s="2"/>
      <c r="F176" s="41"/>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40"/>
      <c r="C177" s="41"/>
      <c r="D177" s="41"/>
      <c r="E177" s="2"/>
      <c r="F177" s="41"/>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40"/>
      <c r="C178" s="41"/>
      <c r="D178" s="41"/>
      <c r="E178" s="2"/>
      <c r="F178" s="41"/>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40"/>
      <c r="C179" s="41"/>
      <c r="D179" s="41"/>
      <c r="E179" s="2"/>
      <c r="F179" s="41"/>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40"/>
      <c r="C180" s="41"/>
      <c r="D180" s="41"/>
      <c r="E180" s="2"/>
      <c r="F180" s="41"/>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40"/>
      <c r="C181" s="41"/>
      <c r="D181" s="41"/>
      <c r="E181" s="2"/>
      <c r="F181" s="41"/>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40"/>
      <c r="C182" s="41"/>
      <c r="D182" s="41"/>
      <c r="E182" s="2"/>
      <c r="F182" s="41"/>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40"/>
      <c r="C183" s="41"/>
      <c r="D183" s="41"/>
      <c r="E183" s="2"/>
      <c r="F183" s="41"/>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40"/>
      <c r="C184" s="41"/>
      <c r="D184" s="41"/>
      <c r="E184" s="2"/>
      <c r="F184" s="41"/>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40"/>
      <c r="C185" s="41"/>
      <c r="D185" s="41"/>
      <c r="E185" s="2"/>
      <c r="F185" s="41"/>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40"/>
      <c r="C186" s="41"/>
      <c r="D186" s="41"/>
      <c r="E186" s="2"/>
      <c r="F186" s="41"/>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40"/>
      <c r="C187" s="41"/>
      <c r="D187" s="41"/>
      <c r="E187" s="2"/>
      <c r="F187" s="41"/>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40"/>
      <c r="C188" s="41"/>
      <c r="D188" s="41"/>
      <c r="E188" s="2"/>
      <c r="F188" s="41"/>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40"/>
      <c r="C189" s="41"/>
      <c r="D189" s="41"/>
      <c r="E189" s="2"/>
      <c r="F189" s="41"/>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40"/>
      <c r="C190" s="41"/>
      <c r="D190" s="41"/>
      <c r="E190" s="2"/>
      <c r="F190" s="41"/>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40"/>
      <c r="C191" s="41"/>
      <c r="D191" s="41"/>
      <c r="E191" s="2"/>
      <c r="F191" s="41"/>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40"/>
      <c r="C192" s="41"/>
      <c r="D192" s="41"/>
      <c r="E192" s="2"/>
      <c r="F192" s="41"/>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40"/>
      <c r="C193" s="41"/>
      <c r="D193" s="41"/>
      <c r="E193" s="2"/>
      <c r="F193" s="41"/>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40"/>
      <c r="C194" s="41"/>
      <c r="D194" s="41"/>
      <c r="E194" s="2"/>
      <c r="F194" s="41"/>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40"/>
      <c r="C195" s="41"/>
      <c r="D195" s="41"/>
      <c r="E195" s="2"/>
      <c r="F195" s="41"/>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40"/>
      <c r="C196" s="41"/>
      <c r="D196" s="41"/>
      <c r="E196" s="2"/>
      <c r="F196" s="41"/>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40"/>
      <c r="C197" s="41"/>
      <c r="D197" s="41"/>
      <c r="E197" s="2"/>
      <c r="F197" s="41"/>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40"/>
      <c r="C198" s="41"/>
      <c r="D198" s="41"/>
      <c r="E198" s="2"/>
      <c r="F198" s="41"/>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40"/>
      <c r="C199" s="41"/>
      <c r="D199" s="41"/>
      <c r="E199" s="2"/>
      <c r="F199" s="41"/>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40"/>
      <c r="C200" s="41"/>
      <c r="D200" s="41"/>
      <c r="E200" s="2"/>
      <c r="F200" s="41"/>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40"/>
      <c r="C201" s="41"/>
      <c r="D201" s="41"/>
      <c r="E201" s="2"/>
      <c r="F201" s="41"/>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40"/>
      <c r="C202" s="41"/>
      <c r="D202" s="41"/>
      <c r="E202" s="2"/>
      <c r="F202" s="41"/>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40"/>
      <c r="C203" s="41"/>
      <c r="D203" s="41"/>
      <c r="E203" s="2"/>
      <c r="F203" s="41"/>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40"/>
      <c r="C204" s="41"/>
      <c r="D204" s="41"/>
      <c r="E204" s="2"/>
      <c r="F204" s="41"/>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40"/>
      <c r="C205" s="41"/>
      <c r="D205" s="41"/>
      <c r="E205" s="2"/>
      <c r="F205" s="41"/>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40"/>
      <c r="C206" s="41"/>
      <c r="D206" s="41"/>
      <c r="E206" s="2"/>
      <c r="F206" s="41"/>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40"/>
      <c r="C207" s="41"/>
      <c r="D207" s="41"/>
      <c r="E207" s="2"/>
      <c r="F207" s="41"/>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40"/>
      <c r="C208" s="41"/>
      <c r="D208" s="41"/>
      <c r="E208" s="2"/>
      <c r="F208" s="41"/>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40"/>
      <c r="C209" s="41"/>
      <c r="D209" s="41"/>
      <c r="E209" s="2"/>
      <c r="F209" s="41"/>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40"/>
      <c r="C210" s="41"/>
      <c r="D210" s="41"/>
      <c r="E210" s="2"/>
      <c r="F210" s="41"/>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40"/>
      <c r="C211" s="41"/>
      <c r="D211" s="41"/>
      <c r="E211" s="2"/>
      <c r="F211" s="41"/>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40"/>
      <c r="C212" s="41"/>
      <c r="D212" s="41"/>
      <c r="E212" s="2"/>
      <c r="F212" s="41"/>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40"/>
      <c r="C213" s="41"/>
      <c r="D213" s="41"/>
      <c r="E213" s="2"/>
      <c r="F213" s="41"/>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40"/>
      <c r="C214" s="41"/>
      <c r="D214" s="41"/>
      <c r="E214" s="2"/>
      <c r="F214" s="41"/>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40"/>
      <c r="C215" s="41"/>
      <c r="D215" s="41"/>
      <c r="E215" s="2"/>
      <c r="F215" s="41"/>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40"/>
      <c r="C216" s="41"/>
      <c r="D216" s="41"/>
      <c r="E216" s="2"/>
      <c r="F216" s="41"/>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40"/>
      <c r="C217" s="41"/>
      <c r="D217" s="41"/>
      <c r="E217" s="2"/>
      <c r="F217" s="41"/>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40"/>
      <c r="C218" s="41"/>
      <c r="D218" s="41"/>
      <c r="E218" s="2"/>
      <c r="F218" s="41"/>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40"/>
      <c r="C219" s="41"/>
      <c r="D219" s="41"/>
      <c r="E219" s="2"/>
      <c r="F219" s="41"/>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40"/>
      <c r="C220" s="41"/>
      <c r="D220" s="41"/>
      <c r="E220" s="2"/>
      <c r="F220" s="41"/>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40"/>
      <c r="C221" s="41"/>
      <c r="D221" s="41"/>
      <c r="E221" s="2"/>
      <c r="F221" s="41"/>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40"/>
      <c r="C222" s="41"/>
      <c r="D222" s="41"/>
      <c r="E222" s="2"/>
      <c r="F222" s="41"/>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8">
    <mergeCell ref="A1:A4"/>
    <mergeCell ref="B1:D2"/>
    <mergeCell ref="F1:F4"/>
    <mergeCell ref="J1:J4"/>
    <mergeCell ref="B3:D4"/>
    <mergeCell ref="A15:A16"/>
    <mergeCell ref="A17:A18"/>
    <mergeCell ref="A19:A20"/>
    <mergeCell ref="B19:B20"/>
    <mergeCell ref="A8:F8"/>
    <mergeCell ref="A9:F9"/>
    <mergeCell ref="A10:F10"/>
    <mergeCell ref="J10:N10"/>
    <mergeCell ref="J11:N11"/>
    <mergeCell ref="A12:A13"/>
    <mergeCell ref="B12:B13"/>
    <mergeCell ref="A5:F5"/>
    <mergeCell ref="A6:F7"/>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CONTEXTO'!$B$1:$B$8</xm:f>
          </x14:formula1>
          <xm:sqref>C12:C26</xm:sqref>
        </x14:dataValidation>
        <x14:dataValidation type="list" allowBlank="1" showErrorMessage="1" xr:uid="{00000000-0002-0000-0100-000001000000}">
          <x14:formula1>
            <xm:f>'LISTAS CONTEXTO'!$A$1:$A$7</xm:f>
          </x14:formula1>
          <xm:sqref>A12 A14:A15 A17 A19 A21:A26</xm:sqref>
        </x14:dataValidation>
        <x14:dataValidation type="list" allowBlank="1" showErrorMessage="1" xr:uid="{00000000-0002-0000-0100-000002000000}">
          <x14:formula1>
            <xm:f>'LISTAS CONTEXTO'!$C$1:$C$10</xm:f>
          </x14:formula1>
          <xm:sqref>E12:E16 E18:E26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1000"/>
  <sheetViews>
    <sheetView workbookViewId="0"/>
  </sheetViews>
  <sheetFormatPr baseColWidth="10" defaultColWidth="14.44140625" defaultRowHeight="15" customHeight="1" x14ac:dyDescent="0.3"/>
  <cols>
    <col min="1" max="6" width="10.6640625" customWidth="1"/>
  </cols>
  <sheetData>
    <row r="1" spans="1:3" ht="14.4" x14ac:dyDescent="0.3">
      <c r="A1" s="45" t="s">
        <v>503</v>
      </c>
      <c r="C1" s="45" t="s">
        <v>307</v>
      </c>
    </row>
    <row r="2" spans="1:3" ht="14.4" x14ac:dyDescent="0.3">
      <c r="A2" s="45" t="s">
        <v>305</v>
      </c>
      <c r="C2" s="45" t="s">
        <v>308</v>
      </c>
    </row>
    <row r="3" spans="1:3" ht="14.4" x14ac:dyDescent="0.3">
      <c r="A3" s="45" t="s">
        <v>304</v>
      </c>
      <c r="C3" s="45" t="s">
        <v>309</v>
      </c>
    </row>
    <row r="4" spans="1:3" ht="14.4" x14ac:dyDescent="0.3">
      <c r="A4" s="45" t="s">
        <v>303</v>
      </c>
      <c r="C4" s="45" t="s">
        <v>299</v>
      </c>
    </row>
    <row r="5" spans="1:3" ht="14.4" x14ac:dyDescent="0.3">
      <c r="A5" s="45" t="s">
        <v>504</v>
      </c>
      <c r="C5" s="45" t="s">
        <v>310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X1000"/>
  <sheetViews>
    <sheetView workbookViewId="0"/>
  </sheetViews>
  <sheetFormatPr baseColWidth="10" defaultColWidth="14.44140625" defaultRowHeight="15" customHeight="1" x14ac:dyDescent="0.3"/>
  <cols>
    <col min="1" max="7" width="10.6640625" customWidth="1"/>
    <col min="8" max="9" width="10.44140625" customWidth="1"/>
    <col min="10" max="10" width="10.6640625" customWidth="1"/>
    <col min="11" max="11" width="16" customWidth="1"/>
    <col min="12" max="24" width="10.6640625" customWidth="1"/>
  </cols>
  <sheetData>
    <row r="1" spans="1:12" ht="15" customHeight="1" x14ac:dyDescent="0.3">
      <c r="A1" s="470"/>
      <c r="B1" s="326"/>
      <c r="C1" s="325" t="str">
        <f>CONTEXTO!B1</f>
        <v>PROCESO:  GESTION DOCUMENTAL</v>
      </c>
      <c r="D1" s="312"/>
      <c r="E1" s="312"/>
      <c r="F1" s="326"/>
      <c r="G1" s="334" t="s">
        <v>1</v>
      </c>
      <c r="H1" s="284"/>
      <c r="I1" s="382"/>
      <c r="J1" s="471"/>
      <c r="K1" s="313"/>
      <c r="L1" s="2"/>
    </row>
    <row r="2" spans="1:12" ht="14.4" x14ac:dyDescent="0.3">
      <c r="A2" s="425"/>
      <c r="B2" s="328"/>
      <c r="C2" s="356"/>
      <c r="D2" s="349"/>
      <c r="E2" s="349"/>
      <c r="F2" s="357"/>
      <c r="G2" s="367" t="s">
        <v>291</v>
      </c>
      <c r="H2" s="345"/>
      <c r="I2" s="371"/>
      <c r="J2" s="327"/>
      <c r="K2" s="433"/>
      <c r="L2" s="2"/>
    </row>
    <row r="3" spans="1:12" ht="15" customHeight="1" x14ac:dyDescent="0.3">
      <c r="A3" s="425"/>
      <c r="B3" s="328"/>
      <c r="C3" s="361" t="s">
        <v>505</v>
      </c>
      <c r="D3" s="292"/>
      <c r="E3" s="292"/>
      <c r="F3" s="362"/>
      <c r="G3" s="367" t="s">
        <v>3</v>
      </c>
      <c r="H3" s="345"/>
      <c r="I3" s="371"/>
      <c r="J3" s="327"/>
      <c r="K3" s="433"/>
      <c r="L3" s="2"/>
    </row>
    <row r="4" spans="1:12" ht="14.4" x14ac:dyDescent="0.3">
      <c r="A4" s="348"/>
      <c r="B4" s="357"/>
      <c r="C4" s="356"/>
      <c r="D4" s="349"/>
      <c r="E4" s="349"/>
      <c r="F4" s="357"/>
      <c r="G4" s="367" t="s">
        <v>506</v>
      </c>
      <c r="H4" s="345"/>
      <c r="I4" s="371"/>
      <c r="J4" s="356"/>
      <c r="K4" s="350"/>
      <c r="L4" s="2"/>
    </row>
    <row r="5" spans="1:12" ht="15.6" x14ac:dyDescent="0.3">
      <c r="A5" s="344"/>
      <c r="B5" s="345"/>
      <c r="C5" s="345"/>
      <c r="D5" s="345"/>
      <c r="E5" s="345"/>
      <c r="F5" s="345"/>
      <c r="G5" s="345"/>
      <c r="H5" s="345"/>
      <c r="I5" s="345"/>
      <c r="J5" s="345"/>
      <c r="K5" s="346"/>
      <c r="L5" s="2"/>
    </row>
    <row r="6" spans="1:12" ht="14.4" x14ac:dyDescent="0.3">
      <c r="A6" s="467" t="s">
        <v>294</v>
      </c>
      <c r="B6" s="292"/>
      <c r="C6" s="292"/>
      <c r="D6" s="292"/>
      <c r="E6" s="292"/>
      <c r="F6" s="292"/>
      <c r="G6" s="292"/>
      <c r="H6" s="292"/>
      <c r="I6" s="292"/>
      <c r="J6" s="292"/>
      <c r="K6" s="293"/>
      <c r="L6" s="2"/>
    </row>
    <row r="7" spans="1:12" ht="14.4" x14ac:dyDescent="0.3">
      <c r="A7" s="348"/>
      <c r="B7" s="349"/>
      <c r="C7" s="349"/>
      <c r="D7" s="349"/>
      <c r="E7" s="349"/>
      <c r="F7" s="349"/>
      <c r="G7" s="349"/>
      <c r="H7" s="349"/>
      <c r="I7" s="349"/>
      <c r="J7" s="349"/>
      <c r="K7" s="350"/>
      <c r="L7" s="2"/>
    </row>
    <row r="8" spans="1:12" ht="14.4" x14ac:dyDescent="0.3">
      <c r="A8" s="353" t="str">
        <f>CONTEXTO!A8</f>
        <v>PROCESO: GESTIÓN DOCUMENTAL</v>
      </c>
      <c r="B8" s="345"/>
      <c r="C8" s="345"/>
      <c r="D8" s="345"/>
      <c r="E8" s="345"/>
      <c r="F8" s="345"/>
      <c r="G8" s="345"/>
      <c r="H8" s="345"/>
      <c r="I8" s="345"/>
      <c r="J8" s="345"/>
      <c r="K8" s="346"/>
      <c r="L8" s="2"/>
    </row>
    <row r="9" spans="1:12" ht="56.25" customHeight="1" x14ac:dyDescent="0.3">
      <c r="A9" s="468"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9" s="287"/>
      <c r="C9" s="287"/>
      <c r="D9" s="287"/>
      <c r="E9" s="287"/>
      <c r="F9" s="287"/>
      <c r="G9" s="287"/>
      <c r="H9" s="287"/>
      <c r="I9" s="287"/>
      <c r="J9" s="287"/>
      <c r="K9" s="288"/>
      <c r="L9" s="2"/>
    </row>
    <row r="10" spans="1:12" ht="14.4" x14ac:dyDescent="0.3">
      <c r="A10" s="469"/>
      <c r="B10" s="337"/>
      <c r="C10" s="337"/>
      <c r="D10" s="337"/>
      <c r="E10" s="337"/>
      <c r="F10" s="337"/>
      <c r="G10" s="337"/>
      <c r="H10" s="337"/>
      <c r="I10" s="337"/>
      <c r="J10" s="337"/>
      <c r="K10" s="338"/>
      <c r="L10" s="2"/>
    </row>
    <row r="11" spans="1:12" ht="15.75" customHeight="1" x14ac:dyDescent="0.3">
      <c r="A11" s="577" t="s">
        <v>295</v>
      </c>
      <c r="B11" s="573" t="str">
        <f>DESCRIPCION!A10</f>
        <v>Posibilidad de recibir o solicitar cualquier dadiva o beneficio a nombre propio o de terceros, con el fin de manipular, ocultar, alterar o destruir un documento o expediente</v>
      </c>
      <c r="C11" s="312"/>
      <c r="D11" s="312"/>
      <c r="E11" s="312"/>
      <c r="F11" s="312"/>
      <c r="G11" s="312"/>
      <c r="H11" s="313"/>
      <c r="I11" s="575" t="s">
        <v>507</v>
      </c>
      <c r="J11" s="375"/>
      <c r="K11" s="160" t="str">
        <f>IF(J18="x","EXTREMA",IF(J20="x","ALTA",IF(J22="x","MODERADA",IF(J24="x","BAJA",""))))</f>
        <v>EXTREMA</v>
      </c>
      <c r="L11" s="2"/>
    </row>
    <row r="12" spans="1:12" ht="30" customHeight="1" x14ac:dyDescent="0.3">
      <c r="A12" s="557"/>
      <c r="B12" s="574"/>
      <c r="C12" s="295"/>
      <c r="D12" s="295"/>
      <c r="E12" s="295"/>
      <c r="F12" s="295"/>
      <c r="G12" s="295"/>
      <c r="H12" s="296"/>
      <c r="I12" s="576" t="s">
        <v>508</v>
      </c>
      <c r="J12" s="375"/>
      <c r="K12" s="248" t="str">
        <f>'VALORACION RIESGOS INHERENTES'!K11</f>
        <v>EXTREMA</v>
      </c>
      <c r="L12" s="2"/>
    </row>
    <row r="13" spans="1:12" ht="15.6" x14ac:dyDescent="0.3">
      <c r="A13" s="578"/>
      <c r="B13" s="478" t="s">
        <v>509</v>
      </c>
      <c r="C13" s="374"/>
      <c r="D13" s="374"/>
      <c r="E13" s="374"/>
      <c r="F13" s="374"/>
      <c r="G13" s="374"/>
      <c r="H13" s="374"/>
      <c r="I13" s="374"/>
      <c r="J13" s="375"/>
      <c r="K13" s="249" t="str">
        <f>'EVALUACIÓN SOLIDEZ CONTROLES'!H11</f>
        <v>Débil</v>
      </c>
      <c r="L13" s="2"/>
    </row>
    <row r="14" spans="1:12" ht="15.6" x14ac:dyDescent="0.3">
      <c r="A14" s="250" t="s">
        <v>297</v>
      </c>
      <c r="B14" s="251"/>
      <c r="C14" s="251"/>
      <c r="D14" s="252"/>
      <c r="E14" s="579" t="s">
        <v>504</v>
      </c>
      <c r="F14" s="374"/>
      <c r="G14" s="375"/>
      <c r="H14" s="478" t="s">
        <v>298</v>
      </c>
      <c r="I14" s="375"/>
      <c r="J14" s="465" t="s">
        <v>299</v>
      </c>
      <c r="K14" s="375"/>
      <c r="L14" s="2"/>
    </row>
    <row r="15" spans="1:12" ht="47.25" customHeight="1" x14ac:dyDescent="0.3">
      <c r="A15" s="161"/>
      <c r="B15" s="162"/>
      <c r="C15" s="165"/>
      <c r="D15" s="162"/>
      <c r="E15" s="162"/>
      <c r="F15" s="162"/>
      <c r="G15" s="162"/>
      <c r="H15" s="162"/>
      <c r="I15" s="162"/>
      <c r="J15" s="163"/>
      <c r="K15" s="164"/>
      <c r="L15" s="2"/>
    </row>
    <row r="16" spans="1:12" ht="39" customHeight="1" x14ac:dyDescent="0.3">
      <c r="A16" s="481" t="s">
        <v>297</v>
      </c>
      <c r="B16" s="162">
        <v>5</v>
      </c>
      <c r="C16" s="494"/>
      <c r="D16" s="482"/>
      <c r="E16" s="463"/>
      <c r="F16" s="463" t="s">
        <v>188</v>
      </c>
      <c r="G16" s="463"/>
      <c r="H16" s="162"/>
      <c r="I16" s="162"/>
      <c r="J16" s="466" t="s">
        <v>301</v>
      </c>
      <c r="K16" s="436"/>
      <c r="L16" s="2"/>
    </row>
    <row r="17" spans="1:24" ht="14.4" x14ac:dyDescent="0.3">
      <c r="A17" s="425"/>
      <c r="B17" s="162" t="s">
        <v>302</v>
      </c>
      <c r="C17" s="484"/>
      <c r="D17" s="464"/>
      <c r="E17" s="464"/>
      <c r="F17" s="464"/>
      <c r="G17" s="464"/>
      <c r="H17" s="162"/>
      <c r="I17" s="162"/>
      <c r="J17" s="166"/>
      <c r="K17" s="167"/>
      <c r="L17" s="2"/>
    </row>
    <row r="18" spans="1:24" ht="28.2" x14ac:dyDescent="0.3">
      <c r="A18" s="425"/>
      <c r="B18" s="162">
        <v>4</v>
      </c>
      <c r="C18" s="483"/>
      <c r="D18" s="482"/>
      <c r="E18" s="482"/>
      <c r="F18" s="485"/>
      <c r="G18" s="463"/>
      <c r="H18" s="162"/>
      <c r="I18" s="162"/>
      <c r="J18" s="168" t="str">
        <f>IF(OR(E16="X",F16="X",G16="x",F18="x",G18="X",F20="X",G20="X",G22="X" ),"x","")</f>
        <v>x</v>
      </c>
      <c r="K18" s="167" t="s">
        <v>88</v>
      </c>
      <c r="L18" s="2"/>
    </row>
    <row r="19" spans="1:24" ht="28.2" x14ac:dyDescent="0.3">
      <c r="A19" s="425"/>
      <c r="B19" s="162" t="s">
        <v>303</v>
      </c>
      <c r="C19" s="484"/>
      <c r="D19" s="464"/>
      <c r="E19" s="464"/>
      <c r="F19" s="464"/>
      <c r="G19" s="464"/>
      <c r="H19" s="162"/>
      <c r="I19" s="162"/>
      <c r="J19" s="169"/>
      <c r="K19" s="167"/>
      <c r="L19" s="2"/>
    </row>
    <row r="20" spans="1:24" ht="28.2" x14ac:dyDescent="0.3">
      <c r="A20" s="425"/>
      <c r="B20" s="162">
        <v>3</v>
      </c>
      <c r="C20" s="488"/>
      <c r="D20" s="486"/>
      <c r="E20" s="487"/>
      <c r="F20" s="485"/>
      <c r="G20" s="463"/>
      <c r="H20" s="162"/>
      <c r="I20" s="162"/>
      <c r="J20" s="170" t="str">
        <f>IF(OR(C16="X",D16="X",D18="x",E18="x",E20="X",F22="X",F24="X",G24="X" ),"x","")</f>
        <v/>
      </c>
      <c r="K20" s="167" t="s">
        <v>89</v>
      </c>
      <c r="L20" s="2"/>
      <c r="X20" s="45"/>
    </row>
    <row r="21" spans="1:24" ht="15.75" customHeight="1" x14ac:dyDescent="0.3">
      <c r="A21" s="425"/>
      <c r="B21" s="162" t="s">
        <v>304</v>
      </c>
      <c r="C21" s="484"/>
      <c r="D21" s="464"/>
      <c r="E21" s="464"/>
      <c r="F21" s="464"/>
      <c r="G21" s="464"/>
      <c r="H21" s="162"/>
      <c r="I21" s="162"/>
      <c r="J21" s="171"/>
      <c r="K21" s="167"/>
      <c r="L21" s="2"/>
    </row>
    <row r="22" spans="1:24" ht="15.75" customHeight="1" x14ac:dyDescent="0.3">
      <c r="A22" s="425"/>
      <c r="B22" s="162">
        <v>2</v>
      </c>
      <c r="C22" s="488"/>
      <c r="D22" s="490"/>
      <c r="E22" s="495"/>
      <c r="F22" s="487"/>
      <c r="G22" s="463"/>
      <c r="H22" s="162"/>
      <c r="I22" s="162"/>
      <c r="J22" s="172" t="str">
        <f>IF(OR(C18="X",D20="X",E22="x",E24="x" ),"x","")</f>
        <v/>
      </c>
      <c r="K22" s="167" t="s">
        <v>90</v>
      </c>
      <c r="L22" s="2"/>
    </row>
    <row r="23" spans="1:24" ht="15.75" customHeight="1" x14ac:dyDescent="0.3">
      <c r="A23" s="425"/>
      <c r="B23" s="162" t="s">
        <v>305</v>
      </c>
      <c r="C23" s="484"/>
      <c r="D23" s="464"/>
      <c r="E23" s="464"/>
      <c r="F23" s="464"/>
      <c r="G23" s="464"/>
      <c r="H23" s="162"/>
      <c r="I23" s="162"/>
      <c r="J23" s="171"/>
      <c r="K23" s="167"/>
      <c r="L23" s="2"/>
    </row>
    <row r="24" spans="1:24" ht="15.75" customHeight="1" x14ac:dyDescent="0.3">
      <c r="A24" s="425"/>
      <c r="B24" s="162">
        <v>1</v>
      </c>
      <c r="C24" s="488"/>
      <c r="D24" s="490"/>
      <c r="E24" s="492"/>
      <c r="F24" s="493"/>
      <c r="G24" s="482"/>
      <c r="H24" s="162"/>
      <c r="I24" s="162"/>
      <c r="J24" s="173" t="str">
        <f>IF(OR(C20="X",C22="X",C24="x",D22="x",D24="x" ),"x","")</f>
        <v/>
      </c>
      <c r="K24" s="167" t="s">
        <v>91</v>
      </c>
      <c r="L24" s="2"/>
    </row>
    <row r="25" spans="1:24" ht="15.75" customHeight="1" x14ac:dyDescent="0.3">
      <c r="A25" s="425"/>
      <c r="B25" s="162" t="s">
        <v>306</v>
      </c>
      <c r="C25" s="489"/>
      <c r="D25" s="491"/>
      <c r="E25" s="491"/>
      <c r="F25" s="491"/>
      <c r="G25" s="491"/>
      <c r="H25" s="162"/>
      <c r="I25" s="162"/>
      <c r="J25" s="174"/>
      <c r="K25" s="175"/>
      <c r="L25" s="2"/>
    </row>
    <row r="26" spans="1:24" ht="15.75" customHeight="1" x14ac:dyDescent="0.3">
      <c r="A26" s="161"/>
      <c r="B26" s="162"/>
      <c r="C26" s="162">
        <v>1</v>
      </c>
      <c r="D26" s="162">
        <v>2</v>
      </c>
      <c r="E26" s="162">
        <v>3</v>
      </c>
      <c r="F26" s="162">
        <v>4</v>
      </c>
      <c r="G26" s="162">
        <v>5</v>
      </c>
      <c r="H26" s="162"/>
      <c r="I26" s="162"/>
      <c r="J26" s="472"/>
      <c r="K26" s="436"/>
      <c r="L26" s="2"/>
    </row>
    <row r="27" spans="1:24" ht="15.75" customHeight="1" x14ac:dyDescent="0.3">
      <c r="A27" s="161"/>
      <c r="B27" s="162"/>
      <c r="C27" s="162" t="s">
        <v>307</v>
      </c>
      <c r="D27" s="162" t="s">
        <v>308</v>
      </c>
      <c r="E27" s="162" t="s">
        <v>309</v>
      </c>
      <c r="F27" s="162" t="s">
        <v>299</v>
      </c>
      <c r="G27" s="162" t="s">
        <v>310</v>
      </c>
      <c r="H27" s="162"/>
      <c r="I27" s="162"/>
      <c r="J27" s="162"/>
      <c r="K27" s="164"/>
      <c r="L27" s="2"/>
    </row>
    <row r="28" spans="1:24" ht="15" customHeight="1" x14ac:dyDescent="0.3">
      <c r="A28" s="161"/>
      <c r="B28" s="162"/>
      <c r="C28" s="473" t="s">
        <v>311</v>
      </c>
      <c r="D28" s="474"/>
      <c r="E28" s="474"/>
      <c r="F28" s="474"/>
      <c r="G28" s="475"/>
      <c r="H28" s="162"/>
      <c r="I28" s="162"/>
      <c r="J28" s="162"/>
      <c r="K28" s="164"/>
      <c r="L28" s="2"/>
    </row>
    <row r="29" spans="1:24" ht="15" customHeight="1" x14ac:dyDescent="0.3">
      <c r="A29" s="161"/>
      <c r="B29" s="162"/>
      <c r="C29" s="476"/>
      <c r="D29" s="410"/>
      <c r="E29" s="410"/>
      <c r="F29" s="410"/>
      <c r="G29" s="477"/>
      <c r="H29" s="162"/>
      <c r="I29" s="162"/>
      <c r="J29" s="162"/>
      <c r="K29" s="164"/>
      <c r="L29" s="2"/>
    </row>
    <row r="30" spans="1:24" ht="15.75" customHeight="1" x14ac:dyDescent="0.3">
      <c r="A30" s="176"/>
      <c r="B30" s="177"/>
      <c r="C30" s="177"/>
      <c r="D30" s="177"/>
      <c r="E30" s="177"/>
      <c r="F30" s="177"/>
      <c r="G30" s="177"/>
      <c r="H30" s="177"/>
      <c r="I30" s="177"/>
      <c r="J30" s="177"/>
      <c r="K30" s="178"/>
      <c r="L30" s="2"/>
    </row>
    <row r="31" spans="1:24" ht="15.75" customHeight="1" x14ac:dyDescent="0.3">
      <c r="A31" s="2"/>
      <c r="B31" s="2"/>
      <c r="C31" s="2"/>
      <c r="D31" s="2"/>
      <c r="E31" s="2"/>
      <c r="F31" s="2"/>
      <c r="G31" s="2"/>
      <c r="H31" s="2"/>
      <c r="I31" s="2"/>
      <c r="J31" s="2"/>
      <c r="K31" s="2"/>
      <c r="L31" s="2"/>
    </row>
    <row r="32" spans="1:24" ht="15.75" customHeight="1" x14ac:dyDescent="0.3">
      <c r="A32" s="2"/>
      <c r="B32" s="2"/>
      <c r="C32" s="2"/>
      <c r="D32" s="2"/>
      <c r="E32" s="2"/>
      <c r="F32" s="2"/>
      <c r="G32" s="2"/>
      <c r="H32" s="2"/>
      <c r="I32" s="2"/>
      <c r="J32" s="2"/>
      <c r="K32" s="2"/>
      <c r="L32" s="2"/>
    </row>
    <row r="33" spans="1:12" ht="15.75" customHeight="1" x14ac:dyDescent="0.3">
      <c r="A33" s="2"/>
      <c r="B33" s="2"/>
      <c r="C33" s="2"/>
      <c r="D33" s="2"/>
      <c r="E33" s="2"/>
      <c r="F33" s="2"/>
      <c r="G33" s="2"/>
      <c r="H33" s="2"/>
      <c r="I33" s="2"/>
      <c r="J33" s="2"/>
      <c r="K33" s="2"/>
      <c r="L33" s="2"/>
    </row>
    <row r="34" spans="1:12" ht="15.75" customHeight="1" x14ac:dyDescent="0.3">
      <c r="A34" s="2"/>
      <c r="B34" s="2"/>
      <c r="C34" s="2"/>
      <c r="D34" s="2"/>
      <c r="E34" s="2"/>
      <c r="F34" s="2"/>
      <c r="G34" s="2"/>
      <c r="H34" s="2"/>
      <c r="I34" s="2"/>
      <c r="J34" s="2"/>
      <c r="K34" s="2"/>
      <c r="L34" s="2"/>
    </row>
    <row r="35" spans="1:12" ht="15.75" customHeight="1" x14ac:dyDescent="0.3">
      <c r="A35" s="2"/>
      <c r="B35" s="2"/>
      <c r="C35" s="2"/>
      <c r="D35" s="2"/>
      <c r="E35" s="2"/>
      <c r="F35" s="2"/>
      <c r="G35" s="2"/>
      <c r="H35" s="2"/>
      <c r="I35" s="2"/>
      <c r="J35" s="2"/>
      <c r="K35" s="2"/>
      <c r="L35" s="2"/>
    </row>
    <row r="36" spans="1:12" ht="15.75" customHeight="1" x14ac:dyDescent="0.3"/>
    <row r="37" spans="1:12" ht="15.75" customHeight="1" x14ac:dyDescent="0.3"/>
    <row r="38" spans="1:12" ht="15.75" customHeight="1" x14ac:dyDescent="0.3"/>
    <row r="39" spans="1:12" ht="15.75" customHeight="1" x14ac:dyDescent="0.3"/>
    <row r="40" spans="1:12" ht="15.75" customHeight="1" x14ac:dyDescent="0.3"/>
    <row r="41" spans="1:12" ht="15.75" customHeight="1" x14ac:dyDescent="0.3"/>
    <row r="42" spans="1:12" ht="15.75" customHeight="1" x14ac:dyDescent="0.3"/>
    <row r="43" spans="1:12" ht="15.75" customHeight="1" x14ac:dyDescent="0.3"/>
    <row r="44" spans="1:12" ht="15.75" customHeight="1" x14ac:dyDescent="0.3"/>
    <row r="45" spans="1:12" ht="15.75" customHeight="1" x14ac:dyDescent="0.3"/>
    <row r="46" spans="1:12" ht="15.75" customHeight="1" x14ac:dyDescent="0.3"/>
    <row r="47" spans="1:12" ht="15.75" customHeight="1" x14ac:dyDescent="0.3"/>
    <row r="48" spans="1:12"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0">
    <mergeCell ref="F20:F21"/>
    <mergeCell ref="F18:F19"/>
    <mergeCell ref="A16:A25"/>
    <mergeCell ref="D16:D17"/>
    <mergeCell ref="G16:G17"/>
    <mergeCell ref="G18:G19"/>
    <mergeCell ref="J26:K26"/>
    <mergeCell ref="E16:E17"/>
    <mergeCell ref="F16:F17"/>
    <mergeCell ref="J16:K16"/>
    <mergeCell ref="C18:C19"/>
    <mergeCell ref="D18:D19"/>
    <mergeCell ref="E18:E19"/>
    <mergeCell ref="C24:C25"/>
    <mergeCell ref="D24:D25"/>
    <mergeCell ref="E24:E25"/>
    <mergeCell ref="F24:F25"/>
    <mergeCell ref="G24:G25"/>
    <mergeCell ref="G3:I3"/>
    <mergeCell ref="C28:G29"/>
    <mergeCell ref="B13:J13"/>
    <mergeCell ref="E14:G14"/>
    <mergeCell ref="H14:I14"/>
    <mergeCell ref="J14:K14"/>
    <mergeCell ref="G20:G21"/>
    <mergeCell ref="C22:C23"/>
    <mergeCell ref="D22:D23"/>
    <mergeCell ref="E22:E23"/>
    <mergeCell ref="F22:F23"/>
    <mergeCell ref="G22:G23"/>
    <mergeCell ref="C16:C17"/>
    <mergeCell ref="C20:C21"/>
    <mergeCell ref="D20:D21"/>
    <mergeCell ref="E20:E21"/>
    <mergeCell ref="B11:H12"/>
    <mergeCell ref="I11:J11"/>
    <mergeCell ref="I12:J12"/>
    <mergeCell ref="G4:I4"/>
    <mergeCell ref="A5:K5"/>
    <mergeCell ref="A6:K7"/>
    <mergeCell ref="A8:K8"/>
    <mergeCell ref="A9:K9"/>
    <mergeCell ref="A10:K10"/>
    <mergeCell ref="A11:A13"/>
    <mergeCell ref="A1:B4"/>
    <mergeCell ref="C1:F2"/>
    <mergeCell ref="G1:I1"/>
    <mergeCell ref="J1:K4"/>
    <mergeCell ref="G2:I2"/>
    <mergeCell ref="C3:F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Hoja2!$A$1:$A$5</xm:f>
          </x14:formula1>
          <xm:sqref>E14</xm:sqref>
        </x14:dataValidation>
        <x14:dataValidation type="list" allowBlank="1" showErrorMessage="1" xr:uid="{00000000-0002-0000-1400-000001000000}">
          <x14:formula1>
            <xm:f>Hoja2!$C$1:$C$5</xm:f>
          </x14:formula1>
          <xm:sqref>J14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W1000"/>
  <sheetViews>
    <sheetView topLeftCell="M7" workbookViewId="0">
      <selection activeCell="N7" sqref="N1:Q1048576"/>
    </sheetView>
  </sheetViews>
  <sheetFormatPr baseColWidth="10" defaultColWidth="14.44140625" defaultRowHeight="15" customHeight="1" x14ac:dyDescent="0.3"/>
  <cols>
    <col min="1" max="1" width="28.33203125" customWidth="1"/>
    <col min="2" max="2" width="26" customWidth="1"/>
    <col min="3" max="3" width="18.44140625" customWidth="1"/>
    <col min="4" max="4" width="33.6640625" customWidth="1"/>
    <col min="5" max="5" width="15.44140625" customWidth="1"/>
    <col min="6" max="6" width="15" customWidth="1"/>
    <col min="7" max="7" width="17.33203125" customWidth="1"/>
    <col min="8" max="8" width="22.5546875" customWidth="1"/>
    <col min="9" max="9" width="53.6640625" customWidth="1"/>
    <col min="10" max="10" width="39.33203125" customWidth="1"/>
    <col min="11" max="11" width="17.44140625" customWidth="1"/>
    <col min="12" max="12" width="22.44140625" customWidth="1"/>
    <col min="13" max="13" width="30.33203125" customWidth="1"/>
    <col min="14" max="14" width="6.6640625" customWidth="1"/>
    <col min="15" max="15" width="5.33203125" customWidth="1"/>
    <col min="16" max="16" width="5" customWidth="1"/>
    <col min="17" max="23" width="11.44140625" customWidth="1"/>
  </cols>
  <sheetData>
    <row r="1" spans="1:23" ht="15.75" customHeight="1" x14ac:dyDescent="0.3">
      <c r="A1" s="584"/>
      <c r="B1" s="585" t="str">
        <f>CONTEXTO!B1</f>
        <v>PROCESO:  GESTION DOCUMENTAL</v>
      </c>
      <c r="C1" s="312"/>
      <c r="D1" s="312"/>
      <c r="E1" s="312"/>
      <c r="F1" s="312"/>
      <c r="G1" s="312"/>
      <c r="H1" s="312"/>
      <c r="I1" s="326"/>
      <c r="J1" s="516" t="s">
        <v>207</v>
      </c>
      <c r="K1" s="284"/>
      <c r="L1" s="284"/>
      <c r="M1" s="452"/>
      <c r="N1" s="239"/>
      <c r="O1" s="239"/>
      <c r="P1" s="239"/>
      <c r="Q1" s="239"/>
      <c r="R1" s="239"/>
      <c r="S1" s="239"/>
      <c r="T1" s="239"/>
      <c r="U1" s="239"/>
      <c r="V1" s="239"/>
      <c r="W1" s="239"/>
    </row>
    <row r="2" spans="1:23" ht="15.75" customHeight="1" x14ac:dyDescent="0.3">
      <c r="A2" s="323"/>
      <c r="B2" s="356"/>
      <c r="C2" s="349"/>
      <c r="D2" s="349"/>
      <c r="E2" s="349"/>
      <c r="F2" s="349"/>
      <c r="G2" s="349"/>
      <c r="H2" s="349"/>
      <c r="I2" s="357"/>
      <c r="J2" s="446" t="s">
        <v>2</v>
      </c>
      <c r="K2" s="345"/>
      <c r="L2" s="345"/>
      <c r="M2" s="379"/>
      <c r="N2" s="239"/>
      <c r="O2" s="239"/>
      <c r="P2" s="239"/>
      <c r="Q2" s="239"/>
      <c r="R2" s="239"/>
      <c r="S2" s="239"/>
      <c r="T2" s="239"/>
      <c r="U2" s="239"/>
      <c r="V2" s="239"/>
      <c r="W2" s="239"/>
    </row>
    <row r="3" spans="1:23" ht="15.75" customHeight="1" x14ac:dyDescent="0.3">
      <c r="A3" s="323"/>
      <c r="B3" s="586" t="s">
        <v>510</v>
      </c>
      <c r="C3" s="292"/>
      <c r="D3" s="292"/>
      <c r="E3" s="292"/>
      <c r="F3" s="292"/>
      <c r="G3" s="292"/>
      <c r="H3" s="292"/>
      <c r="I3" s="362"/>
      <c r="J3" s="446" t="s">
        <v>3</v>
      </c>
      <c r="K3" s="345"/>
      <c r="L3" s="345"/>
      <c r="M3" s="379"/>
      <c r="N3" s="239"/>
      <c r="O3" s="239"/>
      <c r="P3" s="239"/>
      <c r="Q3" s="239"/>
      <c r="R3" s="239"/>
      <c r="S3" s="239"/>
      <c r="T3" s="239"/>
      <c r="U3" s="239"/>
      <c r="V3" s="239"/>
      <c r="W3" s="239"/>
    </row>
    <row r="4" spans="1:23" ht="15.75" customHeight="1" x14ac:dyDescent="0.3">
      <c r="A4" s="341"/>
      <c r="B4" s="356"/>
      <c r="C4" s="349"/>
      <c r="D4" s="349"/>
      <c r="E4" s="349"/>
      <c r="F4" s="349"/>
      <c r="G4" s="349"/>
      <c r="H4" s="349"/>
      <c r="I4" s="357"/>
      <c r="J4" s="446" t="s">
        <v>511</v>
      </c>
      <c r="K4" s="345"/>
      <c r="L4" s="345"/>
      <c r="M4" s="343"/>
      <c r="N4" s="239"/>
      <c r="O4" s="239"/>
      <c r="P4" s="239"/>
      <c r="Q4" s="239"/>
      <c r="R4" s="239"/>
      <c r="S4" s="239"/>
      <c r="T4" s="239"/>
      <c r="U4" s="239"/>
      <c r="V4" s="239"/>
      <c r="W4" s="239"/>
    </row>
    <row r="5" spans="1:23" ht="15" customHeight="1" x14ac:dyDescent="0.3">
      <c r="A5" s="581"/>
      <c r="B5" s="345"/>
      <c r="C5" s="345"/>
      <c r="D5" s="345"/>
      <c r="E5" s="345"/>
      <c r="F5" s="345"/>
      <c r="G5" s="345"/>
      <c r="H5" s="345"/>
      <c r="I5" s="345"/>
      <c r="J5" s="345"/>
      <c r="K5" s="345"/>
      <c r="L5" s="345"/>
      <c r="M5" s="345"/>
      <c r="N5" s="239"/>
      <c r="O5" s="239"/>
      <c r="P5" s="239"/>
      <c r="Q5" s="239"/>
      <c r="R5" s="239"/>
      <c r="S5" s="239"/>
      <c r="T5" s="239"/>
      <c r="U5" s="239"/>
      <c r="V5" s="239"/>
      <c r="W5" s="239"/>
    </row>
    <row r="6" spans="1:23" ht="26.25" customHeight="1" x14ac:dyDescent="0.3">
      <c r="A6" s="255" t="s">
        <v>512</v>
      </c>
      <c r="B6" s="582" t="s">
        <v>513</v>
      </c>
      <c r="C6" s="345"/>
      <c r="D6" s="345"/>
      <c r="E6" s="345"/>
      <c r="F6" s="345"/>
      <c r="G6" s="345"/>
      <c r="H6" s="345"/>
      <c r="I6" s="345"/>
      <c r="J6" s="345"/>
      <c r="K6" s="345"/>
      <c r="L6" s="345"/>
      <c r="M6" s="371"/>
      <c r="N6" s="129"/>
      <c r="O6" s="129"/>
      <c r="P6" s="129"/>
      <c r="Q6" s="129"/>
      <c r="R6" s="129"/>
      <c r="S6" s="129"/>
      <c r="T6" s="129"/>
      <c r="U6" s="129"/>
      <c r="V6" s="129"/>
      <c r="W6" s="129"/>
    </row>
    <row r="7" spans="1:23" ht="42.75" customHeight="1" x14ac:dyDescent="0.3">
      <c r="A7" s="255" t="s">
        <v>514</v>
      </c>
      <c r="B7" s="367" t="s">
        <v>515</v>
      </c>
      <c r="C7" s="345"/>
      <c r="D7" s="345"/>
      <c r="E7" s="345"/>
      <c r="F7" s="345"/>
      <c r="G7" s="345"/>
      <c r="H7" s="345"/>
      <c r="I7" s="345"/>
      <c r="J7" s="345"/>
      <c r="K7" s="345"/>
      <c r="L7" s="345"/>
      <c r="M7" s="371"/>
      <c r="N7" s="129"/>
      <c r="O7" s="129"/>
      <c r="P7" s="129"/>
      <c r="Q7" s="129"/>
      <c r="R7" s="129"/>
      <c r="S7" s="129"/>
      <c r="T7" s="129"/>
      <c r="U7" s="129"/>
      <c r="V7" s="129"/>
      <c r="W7" s="129"/>
    </row>
    <row r="8" spans="1:23" ht="15" customHeight="1" x14ac:dyDescent="0.3">
      <c r="A8" s="583"/>
      <c r="B8" s="345"/>
      <c r="C8" s="345"/>
      <c r="D8" s="345"/>
      <c r="E8" s="345"/>
      <c r="F8" s="345"/>
      <c r="G8" s="345"/>
      <c r="H8" s="345"/>
      <c r="I8" s="345"/>
      <c r="J8" s="345"/>
      <c r="K8" s="345"/>
      <c r="L8" s="345"/>
      <c r="M8" s="345"/>
      <c r="N8" s="129"/>
      <c r="O8" s="129"/>
      <c r="P8" s="129"/>
      <c r="Q8" s="129"/>
      <c r="R8" s="129"/>
      <c r="S8" s="129"/>
      <c r="T8" s="129"/>
      <c r="U8" s="129"/>
      <c r="V8" s="129"/>
      <c r="W8" s="129"/>
    </row>
    <row r="9" spans="1:23" ht="60" customHeight="1" x14ac:dyDescent="0.3">
      <c r="A9" s="257" t="s">
        <v>516</v>
      </c>
      <c r="B9" s="258" t="s">
        <v>517</v>
      </c>
      <c r="C9" s="258" t="s">
        <v>263</v>
      </c>
      <c r="D9" s="258" t="s">
        <v>45</v>
      </c>
      <c r="E9" s="259" t="s">
        <v>518</v>
      </c>
      <c r="F9" s="259" t="s">
        <v>519</v>
      </c>
      <c r="G9" s="259" t="s">
        <v>520</v>
      </c>
      <c r="H9" s="259" t="s">
        <v>521</v>
      </c>
      <c r="I9" s="259" t="s">
        <v>522</v>
      </c>
      <c r="J9" s="258" t="s">
        <v>523</v>
      </c>
      <c r="K9" s="258" t="s">
        <v>524</v>
      </c>
      <c r="L9" s="258" t="s">
        <v>525</v>
      </c>
      <c r="M9" s="260" t="s">
        <v>526</v>
      </c>
      <c r="N9" s="262"/>
      <c r="O9" s="262"/>
      <c r="P9" s="262"/>
      <c r="Q9" s="262"/>
      <c r="R9" s="262"/>
      <c r="S9" s="262"/>
      <c r="T9" s="262"/>
      <c r="U9" s="262"/>
      <c r="V9" s="262"/>
      <c r="W9" s="262"/>
    </row>
    <row r="10" spans="1:23" ht="333.75" customHeight="1" x14ac:dyDescent="0.3">
      <c r="A10" s="430" t="str">
        <f>(CONTEXTO!A8&amp;" "&amp;CONTEXTO!A9)</f>
        <v xml:space="preserve">PROCESO: GESTIÓN DOCUMENTAL OBJETIVO: IMPLEMENTAR EL PROGRAMA DE GESTIÓN DOCUMENTAL, APLICANDO LOS PROCESOS ESTABLECIDOS A TRAVÉS DE LOS INSTRUMENTOS ARCHIVÍSTICOS, EMPLEANDO TECNOLOGÍA PARA GARANTIZAR EL ACCESO A LA INFORMACIÓN EN FORMA OPORTUNA Y PRESERVAR LA MEMORIA INSTITUCIONAL.
</v>
      </c>
      <c r="B10" s="430" t="str">
        <f>DESCRIPCION!A10</f>
        <v>Posibilidad de recibir o solicitar cualquier dadiva o beneficio a nombre propio o de terceros, con el fin de manipular, ocultar, alterar o destruir un documento o expediente</v>
      </c>
      <c r="C10" s="438" t="str">
        <f>'IDENTIFICACION DE RIESGOS'!J10</f>
        <v>CORRUPCION</v>
      </c>
      <c r="D10" s="21" t="str">
        <f>DESCRIPCION!D10</f>
        <v>Baja competencia del personal contratado e idoneidad frente al manejo del proceso de Gestión Documental en las Unidades Administrativas</v>
      </c>
      <c r="E10" s="438" t="str">
        <f>'VALORACIÓN RIESGOS RESIDUAL'!E14:G14</f>
        <v>Casi seguro</v>
      </c>
      <c r="F10" s="438" t="str">
        <f>'VALORACIÓN RIESGOS RESIDUAL'!J14</f>
        <v>Mayor</v>
      </c>
      <c r="G10" s="430" t="str">
        <f>'VALORACIÓN RIESGOS RESIDUAL'!K11</f>
        <v>EXTREMA</v>
      </c>
      <c r="H10" s="438" t="s">
        <v>528</v>
      </c>
      <c r="I10" s="21" t="str">
        <f>DOFA!G26</f>
        <v>D1,D2,O1,O3,O5 Dar a conocer a través de diferentes canales de comunicación institucional la oferta  de   capacitación de la red interinstitucional, las herramientas técnicas y el material de apoyo  disponible de las entidades del Estado  a los funcionarios y contratistas</v>
      </c>
      <c r="J10" s="21" t="s">
        <v>529</v>
      </c>
      <c r="K10" s="63" t="s">
        <v>530</v>
      </c>
      <c r="L10" s="63" t="s">
        <v>531</v>
      </c>
      <c r="M10" s="580" t="s">
        <v>532</v>
      </c>
      <c r="N10" s="129">
        <v>4</v>
      </c>
      <c r="O10" s="129">
        <v>3</v>
      </c>
      <c r="P10" s="264">
        <f>O10/N10*100</f>
        <v>75</v>
      </c>
      <c r="Q10" s="129"/>
      <c r="R10" s="129"/>
      <c r="S10" s="129"/>
      <c r="T10" s="129"/>
      <c r="U10" s="129"/>
      <c r="V10" s="129"/>
      <c r="W10" s="129"/>
    </row>
    <row r="11" spans="1:23" ht="203.25" customHeight="1" x14ac:dyDescent="0.3">
      <c r="A11" s="379"/>
      <c r="B11" s="379"/>
      <c r="C11" s="379"/>
      <c r="D11" s="71" t="str">
        <f>DESCRIPCION!D11</f>
        <v>Falta de aplicación de manuales, procedimientos y formatos en los archivos de gestión establecidos en el proceso de gestión documental por parte de las unidades administrativas</v>
      </c>
      <c r="E11" s="379"/>
      <c r="F11" s="379"/>
      <c r="G11" s="379"/>
      <c r="H11" s="379"/>
      <c r="I11" s="21" t="str">
        <f>DOFA!J29</f>
        <v>F2,O5 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1" t="s">
        <v>533</v>
      </c>
      <c r="K11" s="63" t="s">
        <v>530</v>
      </c>
      <c r="L11" s="63" t="s">
        <v>534</v>
      </c>
      <c r="M11" s="379"/>
      <c r="N11" s="129"/>
      <c r="O11" s="129"/>
      <c r="P11" s="129"/>
      <c r="Q11" s="129"/>
      <c r="R11" s="129"/>
      <c r="S11" s="129"/>
      <c r="T11" s="129"/>
      <c r="U11" s="129"/>
      <c r="V11" s="129"/>
      <c r="W11" s="129"/>
    </row>
    <row r="12" spans="1:23" ht="142.5" customHeight="1" x14ac:dyDescent="0.3">
      <c r="A12" s="379"/>
      <c r="B12" s="379"/>
      <c r="C12" s="379"/>
      <c r="D12" s="21" t="str">
        <f>DESCRIPCION!D12</f>
        <v>Ausencia de aplicación cultural de los principios y valores establecido en el código y Integridad y Buen Gobierno</v>
      </c>
      <c r="E12" s="379"/>
      <c r="F12" s="379"/>
      <c r="G12" s="379"/>
      <c r="H12" s="379"/>
      <c r="I12" s="21" t="str">
        <f>DOFA!G30</f>
        <v>D3,O3 Realizar reunión semestral con el grupo de gestión documental para socializar y fomentar los valores del código de integridad y buen gobierno</v>
      </c>
      <c r="J12" s="21" t="s">
        <v>536</v>
      </c>
      <c r="K12" s="63" t="s">
        <v>530</v>
      </c>
      <c r="L12" s="63" t="s">
        <v>537</v>
      </c>
      <c r="M12" s="379"/>
      <c r="N12" s="129"/>
      <c r="O12" s="129"/>
      <c r="P12" s="129"/>
      <c r="Q12" s="129"/>
      <c r="R12" s="129"/>
      <c r="S12" s="129"/>
      <c r="T12" s="129"/>
      <c r="U12" s="129"/>
      <c r="V12" s="129"/>
      <c r="W12" s="129"/>
    </row>
    <row r="13" spans="1:23" ht="189" customHeight="1" x14ac:dyDescent="0.3">
      <c r="A13" s="379"/>
      <c r="B13" s="379"/>
      <c r="C13" s="379"/>
      <c r="D13" s="21" t="str">
        <f>DESCRIPCION!D13</f>
        <v>Deficiente seguimiento a la implementación del proceso de gestión documental en las unidades administrativas</v>
      </c>
      <c r="E13" s="343"/>
      <c r="F13" s="343"/>
      <c r="G13" s="343"/>
      <c r="H13" s="343"/>
      <c r="I13" s="21" t="str">
        <f>DOFA!G28</f>
        <v xml:space="preserve">D1,D2,D12,O2,O3,O4,O5 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1" t="s">
        <v>538</v>
      </c>
      <c r="K13" s="63" t="s">
        <v>530</v>
      </c>
      <c r="L13" s="63" t="s">
        <v>534</v>
      </c>
      <c r="M13" s="343"/>
      <c r="N13" s="129"/>
      <c r="O13" s="129"/>
      <c r="P13" s="129"/>
      <c r="Q13" s="129"/>
      <c r="R13" s="129"/>
      <c r="S13" s="129"/>
      <c r="T13" s="129"/>
      <c r="U13" s="129"/>
      <c r="V13" s="129"/>
      <c r="W13" s="129"/>
    </row>
    <row r="14" spans="1:23" ht="210.75" customHeight="1" x14ac:dyDescent="0.3">
      <c r="A14" s="343"/>
      <c r="B14" s="343"/>
      <c r="C14" s="343"/>
      <c r="D14" s="21"/>
      <c r="E14" s="267"/>
      <c r="F14" s="267"/>
      <c r="G14" s="267"/>
      <c r="H14" s="268" t="s">
        <v>540</v>
      </c>
      <c r="I14" s="269" t="str">
        <f>DOFA!G33</f>
        <v>D2, D3, D8, A1, A9: 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1" t="s">
        <v>541</v>
      </c>
      <c r="K14" s="63" t="s">
        <v>530</v>
      </c>
      <c r="L14" s="63" t="s">
        <v>265</v>
      </c>
      <c r="M14" s="270" t="s">
        <v>542</v>
      </c>
      <c r="N14" s="129"/>
      <c r="O14" s="129"/>
      <c r="P14" s="129"/>
      <c r="Q14" s="129"/>
      <c r="R14" s="129"/>
      <c r="S14" s="129"/>
      <c r="T14" s="129"/>
      <c r="U14" s="129"/>
      <c r="V14" s="129"/>
      <c r="W14" s="129"/>
    </row>
    <row r="15" spans="1:23" ht="12.75" customHeight="1" x14ac:dyDescent="0.3">
      <c r="A15" s="239"/>
      <c r="B15" s="239"/>
      <c r="C15" s="239"/>
      <c r="D15" s="271"/>
      <c r="E15" s="239"/>
      <c r="F15" s="239"/>
      <c r="G15" s="239"/>
      <c r="H15" s="239"/>
      <c r="I15" s="272"/>
      <c r="J15" s="239"/>
      <c r="K15" s="239"/>
      <c r="L15" s="253"/>
      <c r="M15" s="239"/>
      <c r="N15" s="239"/>
      <c r="O15" s="239"/>
      <c r="P15" s="239"/>
      <c r="Q15" s="239"/>
      <c r="R15" s="239"/>
      <c r="S15" s="239"/>
      <c r="T15" s="239"/>
      <c r="U15" s="239"/>
      <c r="V15" s="239"/>
      <c r="W15" s="239"/>
    </row>
    <row r="16" spans="1:23" ht="12.75" customHeight="1" x14ac:dyDescent="0.3">
      <c r="A16" s="239"/>
      <c r="B16" s="239"/>
      <c r="C16" s="239"/>
      <c r="D16" s="271"/>
      <c r="E16" s="239"/>
      <c r="F16" s="239"/>
      <c r="G16" s="239"/>
      <c r="H16" s="239"/>
      <c r="I16" s="272"/>
      <c r="J16" s="239"/>
      <c r="K16" s="239"/>
      <c r="L16" s="253"/>
      <c r="M16" s="239"/>
      <c r="N16" s="239"/>
      <c r="O16" s="239"/>
      <c r="P16" s="239"/>
      <c r="Q16" s="239"/>
      <c r="R16" s="239"/>
      <c r="S16" s="239"/>
      <c r="T16" s="239"/>
      <c r="U16" s="239"/>
      <c r="V16" s="239"/>
      <c r="W16" s="239"/>
    </row>
    <row r="17" spans="1:23" ht="12.75" customHeight="1" x14ac:dyDescent="0.3">
      <c r="A17" s="239"/>
      <c r="B17" s="239"/>
      <c r="C17" s="239"/>
      <c r="D17" s="271"/>
      <c r="E17" s="239"/>
      <c r="F17" s="239"/>
      <c r="G17" s="239"/>
      <c r="H17" s="239"/>
      <c r="I17" s="272"/>
      <c r="J17" s="239"/>
      <c r="K17" s="239"/>
      <c r="L17" s="253"/>
      <c r="M17" s="239"/>
      <c r="N17" s="239"/>
      <c r="O17" s="239"/>
      <c r="P17" s="239"/>
      <c r="Q17" s="239"/>
      <c r="R17" s="239"/>
      <c r="S17" s="239"/>
      <c r="T17" s="239"/>
      <c r="U17" s="239"/>
      <c r="V17" s="239"/>
      <c r="W17" s="239"/>
    </row>
    <row r="18" spans="1:23" ht="12.75" customHeight="1" x14ac:dyDescent="0.3">
      <c r="A18" s="239"/>
      <c r="B18" s="239"/>
      <c r="C18" s="239"/>
      <c r="D18" s="271"/>
      <c r="E18" s="239"/>
      <c r="F18" s="239"/>
      <c r="G18" s="239"/>
      <c r="H18" s="239"/>
      <c r="I18" s="272"/>
      <c r="J18" s="239"/>
      <c r="K18" s="239"/>
      <c r="L18" s="253"/>
      <c r="M18" s="239"/>
      <c r="N18" s="239"/>
      <c r="O18" s="239"/>
      <c r="P18" s="239"/>
      <c r="Q18" s="239"/>
      <c r="R18" s="239"/>
      <c r="S18" s="239"/>
      <c r="T18" s="239"/>
      <c r="U18" s="239"/>
      <c r="V18" s="239"/>
      <c r="W18" s="239"/>
    </row>
    <row r="19" spans="1:23" ht="12.75" customHeight="1" x14ac:dyDescent="0.3">
      <c r="A19" s="239"/>
      <c r="B19" s="239"/>
      <c r="C19" s="239"/>
      <c r="D19" s="271"/>
      <c r="E19" s="239"/>
      <c r="F19" s="239"/>
      <c r="G19" s="239"/>
      <c r="H19" s="239"/>
      <c r="I19" s="272"/>
      <c r="J19" s="239"/>
      <c r="K19" s="239"/>
      <c r="L19" s="253"/>
      <c r="M19" s="239"/>
      <c r="N19" s="239"/>
      <c r="O19" s="239"/>
      <c r="P19" s="239"/>
      <c r="Q19" s="239"/>
      <c r="R19" s="239"/>
      <c r="S19" s="239"/>
      <c r="T19" s="239"/>
      <c r="U19" s="239"/>
      <c r="V19" s="239"/>
      <c r="W19" s="239"/>
    </row>
    <row r="20" spans="1:23" ht="12.75" customHeight="1" x14ac:dyDescent="0.3">
      <c r="A20" s="239"/>
      <c r="B20" s="239"/>
      <c r="C20" s="239"/>
      <c r="D20" s="271"/>
      <c r="E20" s="239"/>
      <c r="F20" s="239"/>
      <c r="G20" s="239"/>
      <c r="H20" s="239"/>
      <c r="I20" s="272"/>
      <c r="J20" s="239"/>
      <c r="K20" s="239"/>
      <c r="L20" s="253"/>
      <c r="M20" s="239"/>
      <c r="N20" s="239"/>
      <c r="O20" s="239"/>
      <c r="P20" s="239"/>
      <c r="Q20" s="239"/>
      <c r="R20" s="239"/>
      <c r="S20" s="239"/>
      <c r="T20" s="239"/>
      <c r="U20" s="239"/>
      <c r="V20" s="239"/>
      <c r="W20" s="239"/>
    </row>
    <row r="21" spans="1:23" ht="12.75" customHeight="1" x14ac:dyDescent="0.3">
      <c r="A21" s="239"/>
      <c r="B21" s="239"/>
      <c r="C21" s="239"/>
      <c r="D21" s="271"/>
      <c r="E21" s="239"/>
      <c r="F21" s="239"/>
      <c r="G21" s="239"/>
      <c r="H21" s="239"/>
      <c r="I21" s="272"/>
      <c r="J21" s="239"/>
      <c r="K21" s="239"/>
      <c r="L21" s="253"/>
      <c r="M21" s="239"/>
      <c r="N21" s="239"/>
      <c r="O21" s="239"/>
      <c r="P21" s="239"/>
      <c r="Q21" s="239"/>
      <c r="R21" s="239"/>
      <c r="S21" s="239"/>
      <c r="T21" s="239"/>
      <c r="U21" s="239"/>
      <c r="V21" s="239"/>
      <c r="W21" s="239"/>
    </row>
    <row r="22" spans="1:23" ht="12.75" customHeight="1" x14ac:dyDescent="0.3">
      <c r="A22" s="239"/>
      <c r="B22" s="239"/>
      <c r="C22" s="239"/>
      <c r="D22" s="271"/>
      <c r="E22" s="239"/>
      <c r="F22" s="239"/>
      <c r="G22" s="239"/>
      <c r="H22" s="239"/>
      <c r="I22" s="272"/>
      <c r="J22" s="239"/>
      <c r="K22" s="239"/>
      <c r="L22" s="253"/>
      <c r="M22" s="239"/>
      <c r="N22" s="239"/>
      <c r="O22" s="239"/>
      <c r="P22" s="239"/>
      <c r="Q22" s="239"/>
      <c r="R22" s="239"/>
      <c r="S22" s="239"/>
      <c r="T22" s="239"/>
      <c r="U22" s="239"/>
      <c r="V22" s="239"/>
      <c r="W22" s="239"/>
    </row>
    <row r="23" spans="1:23" ht="12.75" customHeight="1" x14ac:dyDescent="0.3">
      <c r="A23" s="239"/>
      <c r="B23" s="239"/>
      <c r="C23" s="239"/>
      <c r="D23" s="271"/>
      <c r="E23" s="239"/>
      <c r="F23" s="239"/>
      <c r="G23" s="239"/>
      <c r="H23" s="239"/>
      <c r="I23" s="272"/>
      <c r="J23" s="239"/>
      <c r="K23" s="239"/>
      <c r="L23" s="253"/>
      <c r="M23" s="239"/>
      <c r="N23" s="239"/>
      <c r="O23" s="239"/>
      <c r="P23" s="239"/>
      <c r="Q23" s="239"/>
      <c r="R23" s="239"/>
      <c r="S23" s="239"/>
      <c r="T23" s="239"/>
      <c r="U23" s="239"/>
      <c r="V23" s="239"/>
      <c r="W23" s="239"/>
    </row>
    <row r="24" spans="1:23" ht="12.75" customHeight="1" x14ac:dyDescent="0.3">
      <c r="A24" s="239"/>
      <c r="B24" s="239"/>
      <c r="C24" s="239"/>
      <c r="D24" s="271"/>
      <c r="E24" s="239"/>
      <c r="F24" s="239"/>
      <c r="G24" s="239"/>
      <c r="H24" s="239"/>
      <c r="I24" s="272"/>
      <c r="J24" s="239"/>
      <c r="K24" s="239"/>
      <c r="L24" s="253"/>
      <c r="M24" s="239"/>
      <c r="N24" s="239"/>
      <c r="O24" s="239"/>
      <c r="P24" s="239"/>
      <c r="Q24" s="239"/>
      <c r="R24" s="239"/>
      <c r="S24" s="239"/>
      <c r="T24" s="239"/>
      <c r="U24" s="239"/>
      <c r="V24" s="239"/>
      <c r="W24" s="239"/>
    </row>
    <row r="25" spans="1:23" ht="12.75" customHeight="1" x14ac:dyDescent="0.3">
      <c r="A25" s="239"/>
      <c r="B25" s="239"/>
      <c r="C25" s="239"/>
      <c r="D25" s="271"/>
      <c r="E25" s="239"/>
      <c r="F25" s="239"/>
      <c r="G25" s="239"/>
      <c r="H25" s="239"/>
      <c r="I25" s="272"/>
      <c r="J25" s="239"/>
      <c r="K25" s="239"/>
      <c r="L25" s="253"/>
      <c r="M25" s="239"/>
      <c r="N25" s="239"/>
      <c r="O25" s="239"/>
      <c r="P25" s="239"/>
      <c r="Q25" s="239"/>
      <c r="R25" s="239"/>
      <c r="S25" s="239"/>
      <c r="T25" s="239"/>
      <c r="U25" s="239"/>
      <c r="V25" s="239"/>
      <c r="W25" s="239"/>
    </row>
    <row r="26" spans="1:23" ht="12.75" customHeight="1" x14ac:dyDescent="0.3">
      <c r="A26" s="239"/>
      <c r="B26" s="239"/>
      <c r="C26" s="239"/>
      <c r="D26" s="271"/>
      <c r="E26" s="239"/>
      <c r="F26" s="239"/>
      <c r="G26" s="239"/>
      <c r="H26" s="239"/>
      <c r="I26" s="272"/>
      <c r="J26" s="239"/>
      <c r="K26" s="239"/>
      <c r="L26" s="253"/>
      <c r="M26" s="239"/>
      <c r="N26" s="239"/>
      <c r="O26" s="239"/>
      <c r="P26" s="239"/>
      <c r="Q26" s="239"/>
      <c r="R26" s="239"/>
      <c r="S26" s="239"/>
      <c r="T26" s="239"/>
      <c r="U26" s="239"/>
      <c r="V26" s="239"/>
      <c r="W26" s="239"/>
    </row>
    <row r="27" spans="1:23" ht="12.75" customHeight="1" x14ac:dyDescent="0.3">
      <c r="A27" s="239"/>
      <c r="B27" s="239"/>
      <c r="C27" s="239"/>
      <c r="D27" s="271"/>
      <c r="E27" s="239"/>
      <c r="F27" s="239"/>
      <c r="G27" s="239"/>
      <c r="H27" s="239"/>
      <c r="I27" s="272"/>
      <c r="J27" s="239"/>
      <c r="K27" s="239"/>
      <c r="L27" s="253"/>
      <c r="M27" s="239"/>
      <c r="N27" s="239"/>
      <c r="O27" s="239"/>
      <c r="P27" s="239"/>
      <c r="Q27" s="239"/>
      <c r="R27" s="239"/>
      <c r="S27" s="239"/>
      <c r="T27" s="239"/>
      <c r="U27" s="239"/>
      <c r="V27" s="239"/>
      <c r="W27" s="239"/>
    </row>
    <row r="28" spans="1:23" ht="12.75" customHeight="1" x14ac:dyDescent="0.3">
      <c r="A28" s="239"/>
      <c r="B28" s="239"/>
      <c r="C28" s="239"/>
      <c r="D28" s="271"/>
      <c r="E28" s="239"/>
      <c r="F28" s="239"/>
      <c r="G28" s="239"/>
      <c r="H28" s="239"/>
      <c r="I28" s="272"/>
      <c r="J28" s="239"/>
      <c r="K28" s="239"/>
      <c r="L28" s="253"/>
      <c r="M28" s="239"/>
      <c r="N28" s="239"/>
      <c r="O28" s="239"/>
      <c r="P28" s="239"/>
      <c r="Q28" s="239"/>
      <c r="R28" s="239"/>
      <c r="S28" s="239"/>
      <c r="T28" s="239"/>
      <c r="U28" s="239"/>
      <c r="V28" s="239"/>
      <c r="W28" s="239"/>
    </row>
    <row r="29" spans="1:23" ht="12.75" customHeight="1" x14ac:dyDescent="0.3">
      <c r="A29" s="239"/>
      <c r="B29" s="239"/>
      <c r="C29" s="239"/>
      <c r="D29" s="271"/>
      <c r="E29" s="239"/>
      <c r="F29" s="239"/>
      <c r="G29" s="239"/>
      <c r="H29" s="239"/>
      <c r="I29" s="272"/>
      <c r="J29" s="239"/>
      <c r="K29" s="239"/>
      <c r="L29" s="253"/>
      <c r="M29" s="239"/>
      <c r="N29" s="239"/>
      <c r="O29" s="239"/>
      <c r="P29" s="239"/>
      <c r="Q29" s="239"/>
      <c r="R29" s="239"/>
      <c r="S29" s="239"/>
      <c r="T29" s="239"/>
      <c r="U29" s="239"/>
      <c r="V29" s="239"/>
      <c r="W29" s="239"/>
    </row>
    <row r="30" spans="1:23" ht="12.75" customHeight="1" x14ac:dyDescent="0.3">
      <c r="A30" s="239"/>
      <c r="B30" s="239"/>
      <c r="C30" s="239"/>
      <c r="D30" s="271"/>
      <c r="E30" s="239"/>
      <c r="F30" s="239"/>
      <c r="G30" s="239"/>
      <c r="H30" s="239"/>
      <c r="I30" s="272"/>
      <c r="J30" s="239"/>
      <c r="K30" s="239"/>
      <c r="L30" s="253"/>
      <c r="M30" s="239"/>
      <c r="N30" s="239"/>
      <c r="O30" s="239"/>
      <c r="P30" s="239"/>
      <c r="Q30" s="239"/>
      <c r="R30" s="239"/>
      <c r="S30" s="239"/>
      <c r="T30" s="239"/>
      <c r="U30" s="239"/>
      <c r="V30" s="239"/>
      <c r="W30" s="239"/>
    </row>
    <row r="31" spans="1:23" ht="12.75" customHeight="1" x14ac:dyDescent="0.3">
      <c r="A31" s="239"/>
      <c r="B31" s="239"/>
      <c r="C31" s="239"/>
      <c r="D31" s="271"/>
      <c r="E31" s="239"/>
      <c r="F31" s="239"/>
      <c r="G31" s="239"/>
      <c r="H31" s="239"/>
      <c r="I31" s="272"/>
      <c r="J31" s="239"/>
      <c r="K31" s="239"/>
      <c r="L31" s="253"/>
      <c r="M31" s="239"/>
      <c r="N31" s="239"/>
      <c r="O31" s="239"/>
      <c r="P31" s="239"/>
      <c r="Q31" s="239"/>
      <c r="R31" s="239"/>
      <c r="S31" s="239"/>
      <c r="T31" s="239"/>
      <c r="U31" s="239"/>
      <c r="V31" s="239"/>
      <c r="W31" s="239"/>
    </row>
    <row r="32" spans="1:23" ht="12.75" customHeight="1" x14ac:dyDescent="0.3">
      <c r="A32" s="239"/>
      <c r="B32" s="239"/>
      <c r="C32" s="239"/>
      <c r="D32" s="271"/>
      <c r="E32" s="239"/>
      <c r="F32" s="239"/>
      <c r="G32" s="239"/>
      <c r="H32" s="239"/>
      <c r="I32" s="272"/>
      <c r="J32" s="239"/>
      <c r="K32" s="239"/>
      <c r="L32" s="253"/>
      <c r="M32" s="239"/>
      <c r="N32" s="239"/>
      <c r="O32" s="239"/>
      <c r="P32" s="239"/>
      <c r="Q32" s="239"/>
      <c r="R32" s="239"/>
      <c r="S32" s="239"/>
      <c r="T32" s="239"/>
      <c r="U32" s="239"/>
      <c r="V32" s="239"/>
      <c r="W32" s="239"/>
    </row>
    <row r="33" spans="1:23" ht="12.75" customHeight="1" x14ac:dyDescent="0.3">
      <c r="A33" s="239"/>
      <c r="B33" s="239"/>
      <c r="C33" s="239"/>
      <c r="D33" s="271"/>
      <c r="E33" s="239"/>
      <c r="F33" s="239"/>
      <c r="G33" s="239"/>
      <c r="H33" s="239"/>
      <c r="I33" s="272"/>
      <c r="J33" s="239"/>
      <c r="K33" s="239"/>
      <c r="L33" s="253"/>
      <c r="M33" s="239"/>
      <c r="N33" s="239"/>
      <c r="O33" s="239"/>
      <c r="P33" s="239"/>
      <c r="Q33" s="239"/>
      <c r="R33" s="239"/>
      <c r="S33" s="239"/>
      <c r="T33" s="239"/>
      <c r="U33" s="239"/>
      <c r="V33" s="239"/>
      <c r="W33" s="239"/>
    </row>
    <row r="34" spans="1:23" ht="12.75" customHeight="1" x14ac:dyDescent="0.3">
      <c r="A34" s="239"/>
      <c r="B34" s="239"/>
      <c r="C34" s="239"/>
      <c r="D34" s="271"/>
      <c r="E34" s="239"/>
      <c r="F34" s="239"/>
      <c r="G34" s="239"/>
      <c r="H34" s="239"/>
      <c r="I34" s="272"/>
      <c r="J34" s="239"/>
      <c r="K34" s="239"/>
      <c r="L34" s="253"/>
      <c r="M34" s="239"/>
      <c r="N34" s="239"/>
      <c r="O34" s="239"/>
      <c r="P34" s="239"/>
      <c r="Q34" s="239"/>
      <c r="R34" s="239"/>
      <c r="S34" s="239"/>
      <c r="T34" s="239"/>
      <c r="U34" s="239"/>
      <c r="V34" s="239"/>
      <c r="W34" s="239"/>
    </row>
    <row r="35" spans="1:23" ht="12.75" customHeight="1" x14ac:dyDescent="0.3">
      <c r="A35" s="239"/>
      <c r="B35" s="239"/>
      <c r="C35" s="239"/>
      <c r="D35" s="271"/>
      <c r="E35" s="239"/>
      <c r="F35" s="239"/>
      <c r="G35" s="239"/>
      <c r="H35" s="239"/>
      <c r="I35" s="272"/>
      <c r="J35" s="239"/>
      <c r="K35" s="239"/>
      <c r="L35" s="253"/>
      <c r="M35" s="239"/>
      <c r="N35" s="239"/>
      <c r="O35" s="239"/>
      <c r="P35" s="239"/>
      <c r="Q35" s="239"/>
      <c r="R35" s="239"/>
      <c r="S35" s="239"/>
      <c r="T35" s="239"/>
      <c r="U35" s="239"/>
      <c r="V35" s="239"/>
      <c r="W35" s="239"/>
    </row>
    <row r="36" spans="1:23" ht="12.75" customHeight="1" x14ac:dyDescent="0.3">
      <c r="A36" s="239"/>
      <c r="B36" s="239"/>
      <c r="C36" s="239"/>
      <c r="D36" s="271"/>
      <c r="E36" s="239"/>
      <c r="F36" s="239"/>
      <c r="G36" s="239"/>
      <c r="H36" s="239"/>
      <c r="I36" s="272"/>
      <c r="J36" s="239"/>
      <c r="K36" s="239"/>
      <c r="L36" s="253"/>
      <c r="M36" s="239"/>
      <c r="N36" s="239"/>
      <c r="O36" s="239"/>
      <c r="P36" s="239"/>
      <c r="Q36" s="239"/>
      <c r="R36" s="239"/>
      <c r="S36" s="239"/>
      <c r="T36" s="239"/>
      <c r="U36" s="239"/>
      <c r="V36" s="239"/>
      <c r="W36" s="239"/>
    </row>
    <row r="37" spans="1:23" ht="12.75" customHeight="1" x14ac:dyDescent="0.3">
      <c r="A37" s="239"/>
      <c r="B37" s="239"/>
      <c r="C37" s="239"/>
      <c r="D37" s="271"/>
      <c r="E37" s="239"/>
      <c r="F37" s="239"/>
      <c r="G37" s="239"/>
      <c r="H37" s="239"/>
      <c r="I37" s="272"/>
      <c r="J37" s="239"/>
      <c r="K37" s="239"/>
      <c r="L37" s="253"/>
      <c r="M37" s="239"/>
      <c r="N37" s="239"/>
      <c r="O37" s="239"/>
      <c r="P37" s="239"/>
      <c r="Q37" s="239"/>
      <c r="R37" s="239"/>
      <c r="S37" s="239"/>
      <c r="T37" s="239"/>
      <c r="U37" s="239"/>
      <c r="V37" s="239"/>
      <c r="W37" s="239"/>
    </row>
    <row r="38" spans="1:23" ht="12.75" customHeight="1" x14ac:dyDescent="0.3">
      <c r="A38" s="239"/>
      <c r="B38" s="239"/>
      <c r="C38" s="239"/>
      <c r="D38" s="271"/>
      <c r="E38" s="239"/>
      <c r="F38" s="239"/>
      <c r="G38" s="239"/>
      <c r="H38" s="239"/>
      <c r="I38" s="272"/>
      <c r="J38" s="239"/>
      <c r="K38" s="239"/>
      <c r="L38" s="253"/>
      <c r="M38" s="239"/>
      <c r="N38" s="239"/>
      <c r="O38" s="239"/>
      <c r="P38" s="239"/>
      <c r="Q38" s="239"/>
      <c r="R38" s="239"/>
      <c r="S38" s="239"/>
      <c r="T38" s="239"/>
      <c r="U38" s="239"/>
      <c r="V38" s="239"/>
      <c r="W38" s="239"/>
    </row>
    <row r="39" spans="1:23" ht="12.75" customHeight="1" x14ac:dyDescent="0.3">
      <c r="A39" s="239"/>
      <c r="B39" s="239"/>
      <c r="C39" s="239"/>
      <c r="D39" s="271"/>
      <c r="E39" s="239"/>
      <c r="F39" s="239"/>
      <c r="G39" s="239"/>
      <c r="H39" s="239"/>
      <c r="I39" s="272"/>
      <c r="J39" s="239"/>
      <c r="K39" s="239"/>
      <c r="L39" s="253"/>
      <c r="M39" s="239"/>
      <c r="N39" s="239"/>
      <c r="O39" s="239"/>
      <c r="P39" s="239"/>
      <c r="Q39" s="239"/>
      <c r="R39" s="239"/>
      <c r="S39" s="239"/>
      <c r="T39" s="239"/>
      <c r="U39" s="239"/>
      <c r="V39" s="239"/>
      <c r="W39" s="239"/>
    </row>
    <row r="40" spans="1:23" ht="12.75" customHeight="1" x14ac:dyDescent="0.3">
      <c r="A40" s="239"/>
      <c r="B40" s="239"/>
      <c r="C40" s="239"/>
      <c r="D40" s="271"/>
      <c r="E40" s="239"/>
      <c r="F40" s="239"/>
      <c r="G40" s="239"/>
      <c r="H40" s="239"/>
      <c r="I40" s="272"/>
      <c r="J40" s="239"/>
      <c r="K40" s="239"/>
      <c r="L40" s="253"/>
      <c r="M40" s="239"/>
      <c r="N40" s="239"/>
      <c r="O40" s="239"/>
      <c r="P40" s="239"/>
      <c r="Q40" s="239"/>
      <c r="R40" s="239"/>
      <c r="S40" s="239"/>
      <c r="T40" s="239"/>
      <c r="U40" s="239"/>
      <c r="V40" s="239"/>
      <c r="W40" s="239"/>
    </row>
    <row r="41" spans="1:23" ht="12.75" customHeight="1" x14ac:dyDescent="0.3">
      <c r="A41" s="239"/>
      <c r="B41" s="239"/>
      <c r="C41" s="239"/>
      <c r="D41" s="271"/>
      <c r="E41" s="239"/>
      <c r="F41" s="239"/>
      <c r="G41" s="239"/>
      <c r="H41" s="239"/>
      <c r="I41" s="272"/>
      <c r="J41" s="239"/>
      <c r="K41" s="239"/>
      <c r="L41" s="253"/>
      <c r="M41" s="239"/>
      <c r="N41" s="239"/>
      <c r="O41" s="239"/>
      <c r="P41" s="239"/>
      <c r="Q41" s="239"/>
      <c r="R41" s="239"/>
      <c r="S41" s="239"/>
      <c r="T41" s="239"/>
      <c r="U41" s="239"/>
      <c r="V41" s="239"/>
      <c r="W41" s="239"/>
    </row>
    <row r="42" spans="1:23" ht="12.75" customHeight="1" x14ac:dyDescent="0.3">
      <c r="A42" s="239"/>
      <c r="B42" s="239"/>
      <c r="C42" s="239"/>
      <c r="D42" s="271"/>
      <c r="E42" s="239"/>
      <c r="F42" s="239"/>
      <c r="G42" s="239"/>
      <c r="H42" s="239"/>
      <c r="I42" s="272"/>
      <c r="J42" s="239"/>
      <c r="K42" s="239"/>
      <c r="L42" s="253"/>
      <c r="M42" s="239"/>
      <c r="N42" s="239"/>
      <c r="O42" s="239"/>
      <c r="P42" s="239"/>
      <c r="Q42" s="239"/>
      <c r="R42" s="239"/>
      <c r="S42" s="239"/>
      <c r="T42" s="239"/>
      <c r="U42" s="239"/>
      <c r="V42" s="239"/>
      <c r="W42" s="239"/>
    </row>
    <row r="43" spans="1:23" ht="12.75" customHeight="1" x14ac:dyDescent="0.3">
      <c r="A43" s="239"/>
      <c r="B43" s="239"/>
      <c r="C43" s="239"/>
      <c r="D43" s="271"/>
      <c r="E43" s="239"/>
      <c r="F43" s="239"/>
      <c r="G43" s="239"/>
      <c r="H43" s="239"/>
      <c r="I43" s="272"/>
      <c r="J43" s="239"/>
      <c r="K43" s="239"/>
      <c r="L43" s="253"/>
      <c r="M43" s="239"/>
      <c r="N43" s="239"/>
      <c r="O43" s="239"/>
      <c r="P43" s="239"/>
      <c r="Q43" s="239"/>
      <c r="R43" s="239"/>
      <c r="S43" s="239"/>
      <c r="T43" s="239"/>
      <c r="U43" s="239"/>
      <c r="V43" s="239"/>
      <c r="W43" s="239"/>
    </row>
    <row r="44" spans="1:23" ht="12.75" customHeight="1" x14ac:dyDescent="0.3">
      <c r="A44" s="239"/>
      <c r="B44" s="239"/>
      <c r="C44" s="239"/>
      <c r="D44" s="271"/>
      <c r="E44" s="239"/>
      <c r="F44" s="239"/>
      <c r="G44" s="239"/>
      <c r="H44" s="239"/>
      <c r="I44" s="272"/>
      <c r="J44" s="239"/>
      <c r="K44" s="239"/>
      <c r="L44" s="253"/>
      <c r="M44" s="239"/>
      <c r="N44" s="239"/>
      <c r="O44" s="239"/>
      <c r="P44" s="239"/>
      <c r="Q44" s="239"/>
      <c r="R44" s="239"/>
      <c r="S44" s="239"/>
      <c r="T44" s="239"/>
      <c r="U44" s="239"/>
      <c r="V44" s="239"/>
      <c r="W44" s="239"/>
    </row>
    <row r="45" spans="1:23" ht="12.75" customHeight="1" x14ac:dyDescent="0.3">
      <c r="A45" s="239"/>
      <c r="B45" s="239"/>
      <c r="C45" s="239"/>
      <c r="D45" s="271"/>
      <c r="E45" s="239"/>
      <c r="F45" s="239"/>
      <c r="G45" s="239"/>
      <c r="H45" s="239"/>
      <c r="I45" s="272"/>
      <c r="J45" s="239"/>
      <c r="K45" s="239"/>
      <c r="L45" s="253"/>
      <c r="M45" s="239"/>
      <c r="N45" s="239"/>
      <c r="O45" s="239"/>
      <c r="P45" s="239"/>
      <c r="Q45" s="239"/>
      <c r="R45" s="239"/>
      <c r="S45" s="239"/>
      <c r="T45" s="239"/>
      <c r="U45" s="239"/>
      <c r="V45" s="239"/>
      <c r="W45" s="239"/>
    </row>
    <row r="46" spans="1:23" ht="12.75" customHeight="1" x14ac:dyDescent="0.3">
      <c r="A46" s="239"/>
      <c r="B46" s="239"/>
      <c r="C46" s="239"/>
      <c r="D46" s="271"/>
      <c r="E46" s="239"/>
      <c r="F46" s="239"/>
      <c r="G46" s="239"/>
      <c r="H46" s="239"/>
      <c r="I46" s="272"/>
      <c r="J46" s="239"/>
      <c r="K46" s="239"/>
      <c r="L46" s="253"/>
      <c r="M46" s="239"/>
      <c r="N46" s="239"/>
      <c r="O46" s="239"/>
      <c r="P46" s="239"/>
      <c r="Q46" s="239"/>
      <c r="R46" s="239"/>
      <c r="S46" s="239"/>
      <c r="T46" s="239"/>
      <c r="U46" s="239"/>
      <c r="V46" s="239"/>
      <c r="W46" s="239"/>
    </row>
    <row r="47" spans="1:23" ht="12.75" customHeight="1" x14ac:dyDescent="0.3">
      <c r="A47" s="239"/>
      <c r="B47" s="239"/>
      <c r="C47" s="239"/>
      <c r="D47" s="271"/>
      <c r="E47" s="239"/>
      <c r="F47" s="239"/>
      <c r="G47" s="239"/>
      <c r="H47" s="239"/>
      <c r="I47" s="272"/>
      <c r="J47" s="239"/>
      <c r="K47" s="239"/>
      <c r="L47" s="253"/>
      <c r="M47" s="239"/>
      <c r="N47" s="239"/>
      <c r="O47" s="239"/>
      <c r="P47" s="239"/>
      <c r="Q47" s="239"/>
      <c r="R47" s="239"/>
      <c r="S47" s="239"/>
      <c r="T47" s="239"/>
      <c r="U47" s="239"/>
      <c r="V47" s="239"/>
      <c r="W47" s="239"/>
    </row>
    <row r="48" spans="1:23" ht="12.75" customHeight="1" x14ac:dyDescent="0.3">
      <c r="A48" s="239"/>
      <c r="B48" s="239"/>
      <c r="C48" s="239"/>
      <c r="D48" s="271"/>
      <c r="E48" s="239"/>
      <c r="F48" s="239"/>
      <c r="G48" s="239"/>
      <c r="H48" s="239"/>
      <c r="I48" s="272"/>
      <c r="J48" s="239"/>
      <c r="K48" s="239"/>
      <c r="L48" s="253"/>
      <c r="M48" s="239"/>
      <c r="N48" s="239"/>
      <c r="O48" s="239"/>
      <c r="P48" s="239"/>
      <c r="Q48" s="239"/>
      <c r="R48" s="239"/>
      <c r="S48" s="239"/>
      <c r="T48" s="239"/>
      <c r="U48" s="239"/>
      <c r="V48" s="239"/>
      <c r="W48" s="239"/>
    </row>
    <row r="49" spans="1:23" ht="12.75" customHeight="1" x14ac:dyDescent="0.3">
      <c r="A49" s="239"/>
      <c r="B49" s="239"/>
      <c r="C49" s="239"/>
      <c r="D49" s="271"/>
      <c r="E49" s="239"/>
      <c r="F49" s="239"/>
      <c r="G49" s="239"/>
      <c r="H49" s="239"/>
      <c r="I49" s="272"/>
      <c r="J49" s="239"/>
      <c r="K49" s="239"/>
      <c r="L49" s="253"/>
      <c r="M49" s="239"/>
      <c r="N49" s="239"/>
      <c r="O49" s="239"/>
      <c r="P49" s="239"/>
      <c r="Q49" s="239"/>
      <c r="R49" s="239"/>
      <c r="S49" s="239"/>
      <c r="T49" s="239"/>
      <c r="U49" s="239"/>
      <c r="V49" s="239"/>
      <c r="W49" s="239"/>
    </row>
    <row r="50" spans="1:23" ht="12.75" customHeight="1" x14ac:dyDescent="0.3">
      <c r="A50" s="239"/>
      <c r="B50" s="239"/>
      <c r="C50" s="239"/>
      <c r="D50" s="271"/>
      <c r="E50" s="239"/>
      <c r="F50" s="239"/>
      <c r="G50" s="239"/>
      <c r="H50" s="239"/>
      <c r="I50" s="272"/>
      <c r="J50" s="239"/>
      <c r="K50" s="239"/>
      <c r="L50" s="253"/>
      <c r="M50" s="239"/>
      <c r="N50" s="239"/>
      <c r="O50" s="239"/>
      <c r="P50" s="239"/>
      <c r="Q50" s="239"/>
      <c r="R50" s="239"/>
      <c r="S50" s="239"/>
      <c r="T50" s="239"/>
      <c r="U50" s="239"/>
      <c r="V50" s="239"/>
      <c r="W50" s="239"/>
    </row>
    <row r="51" spans="1:23" ht="12.75" customHeight="1" x14ac:dyDescent="0.3">
      <c r="A51" s="239"/>
      <c r="B51" s="239"/>
      <c r="C51" s="239"/>
      <c r="D51" s="271"/>
      <c r="E51" s="239"/>
      <c r="F51" s="239"/>
      <c r="G51" s="239"/>
      <c r="H51" s="239"/>
      <c r="I51" s="272"/>
      <c r="J51" s="239"/>
      <c r="K51" s="239"/>
      <c r="L51" s="253"/>
      <c r="M51" s="239"/>
      <c r="N51" s="239"/>
      <c r="O51" s="239"/>
      <c r="P51" s="239"/>
      <c r="Q51" s="239"/>
      <c r="R51" s="239"/>
      <c r="S51" s="239"/>
      <c r="T51" s="239"/>
      <c r="U51" s="239"/>
      <c r="V51" s="239"/>
      <c r="W51" s="239"/>
    </row>
    <row r="52" spans="1:23" ht="12.75" customHeight="1" x14ac:dyDescent="0.3">
      <c r="A52" s="239"/>
      <c r="B52" s="239"/>
      <c r="C52" s="239"/>
      <c r="D52" s="271"/>
      <c r="E52" s="239"/>
      <c r="F52" s="239"/>
      <c r="G52" s="239"/>
      <c r="H52" s="239"/>
      <c r="I52" s="272"/>
      <c r="J52" s="239"/>
      <c r="K52" s="239"/>
      <c r="L52" s="253"/>
      <c r="M52" s="239"/>
      <c r="N52" s="239"/>
      <c r="O52" s="239"/>
      <c r="P52" s="239"/>
      <c r="Q52" s="239"/>
      <c r="R52" s="239"/>
      <c r="S52" s="239"/>
      <c r="T52" s="239"/>
      <c r="U52" s="239"/>
      <c r="V52" s="239"/>
      <c r="W52" s="239"/>
    </row>
    <row r="53" spans="1:23" ht="12.75" customHeight="1" x14ac:dyDescent="0.3">
      <c r="A53" s="239"/>
      <c r="B53" s="239"/>
      <c r="C53" s="239"/>
      <c r="D53" s="271"/>
      <c r="E53" s="239"/>
      <c r="F53" s="239"/>
      <c r="G53" s="239"/>
      <c r="H53" s="239"/>
      <c r="I53" s="272"/>
      <c r="J53" s="239"/>
      <c r="K53" s="239"/>
      <c r="L53" s="253"/>
      <c r="M53" s="239"/>
      <c r="N53" s="239"/>
      <c r="O53" s="239"/>
      <c r="P53" s="239"/>
      <c r="Q53" s="239"/>
      <c r="R53" s="239"/>
      <c r="S53" s="239"/>
      <c r="T53" s="239"/>
      <c r="U53" s="239"/>
      <c r="V53" s="239"/>
      <c r="W53" s="239"/>
    </row>
    <row r="54" spans="1:23" ht="12.75" customHeight="1" x14ac:dyDescent="0.3">
      <c r="A54" s="239"/>
      <c r="B54" s="239"/>
      <c r="C54" s="239"/>
      <c r="D54" s="271"/>
      <c r="E54" s="239"/>
      <c r="F54" s="239"/>
      <c r="G54" s="239"/>
      <c r="H54" s="239"/>
      <c r="I54" s="272"/>
      <c r="J54" s="239"/>
      <c r="K54" s="239"/>
      <c r="L54" s="253"/>
      <c r="M54" s="239"/>
      <c r="N54" s="239"/>
      <c r="O54" s="239"/>
      <c r="P54" s="239"/>
      <c r="Q54" s="239"/>
      <c r="R54" s="239"/>
      <c r="S54" s="239"/>
      <c r="T54" s="239"/>
      <c r="U54" s="239"/>
      <c r="V54" s="239"/>
      <c r="W54" s="239"/>
    </row>
    <row r="55" spans="1:23" ht="12.75" customHeight="1" x14ac:dyDescent="0.3">
      <c r="A55" s="239"/>
      <c r="B55" s="239"/>
      <c r="C55" s="239"/>
      <c r="D55" s="271"/>
      <c r="E55" s="239"/>
      <c r="F55" s="239"/>
      <c r="G55" s="239"/>
      <c r="H55" s="239"/>
      <c r="I55" s="272"/>
      <c r="J55" s="239"/>
      <c r="K55" s="239"/>
      <c r="L55" s="253"/>
      <c r="M55" s="239"/>
      <c r="N55" s="239"/>
      <c r="O55" s="239"/>
      <c r="P55" s="239"/>
      <c r="Q55" s="239"/>
      <c r="R55" s="239"/>
      <c r="S55" s="239"/>
      <c r="T55" s="239"/>
      <c r="U55" s="239"/>
      <c r="V55" s="239"/>
      <c r="W55" s="239"/>
    </row>
    <row r="56" spans="1:23" ht="12.75" customHeight="1" x14ac:dyDescent="0.3">
      <c r="A56" s="239"/>
      <c r="B56" s="239"/>
      <c r="C56" s="239"/>
      <c r="D56" s="271"/>
      <c r="E56" s="239"/>
      <c r="F56" s="239"/>
      <c r="G56" s="239"/>
      <c r="H56" s="239"/>
      <c r="I56" s="272"/>
      <c r="J56" s="239"/>
      <c r="K56" s="239"/>
      <c r="L56" s="253"/>
      <c r="M56" s="239"/>
      <c r="N56" s="239"/>
      <c r="O56" s="239"/>
      <c r="P56" s="239"/>
      <c r="Q56" s="239"/>
      <c r="R56" s="239"/>
      <c r="S56" s="239"/>
      <c r="T56" s="239"/>
      <c r="U56" s="239"/>
      <c r="V56" s="239"/>
      <c r="W56" s="239"/>
    </row>
    <row r="57" spans="1:23" ht="12.75" customHeight="1" x14ac:dyDescent="0.3">
      <c r="A57" s="239"/>
      <c r="B57" s="239"/>
      <c r="C57" s="239"/>
      <c r="D57" s="271"/>
      <c r="E57" s="239"/>
      <c r="F57" s="239"/>
      <c r="G57" s="239"/>
      <c r="H57" s="239"/>
      <c r="I57" s="272"/>
      <c r="J57" s="239"/>
      <c r="K57" s="239"/>
      <c r="L57" s="253"/>
      <c r="M57" s="239"/>
      <c r="N57" s="239"/>
      <c r="O57" s="239"/>
      <c r="P57" s="239"/>
      <c r="Q57" s="239"/>
      <c r="R57" s="239"/>
      <c r="S57" s="239"/>
      <c r="T57" s="239"/>
      <c r="U57" s="239"/>
      <c r="V57" s="239"/>
      <c r="W57" s="239"/>
    </row>
    <row r="58" spans="1:23" ht="12.75" customHeight="1" x14ac:dyDescent="0.3">
      <c r="A58" s="239"/>
      <c r="B58" s="239"/>
      <c r="C58" s="239"/>
      <c r="D58" s="271"/>
      <c r="E58" s="239"/>
      <c r="F58" s="239"/>
      <c r="G58" s="239"/>
      <c r="H58" s="239"/>
      <c r="I58" s="272"/>
      <c r="J58" s="239"/>
      <c r="K58" s="239"/>
      <c r="L58" s="253"/>
      <c r="M58" s="239"/>
      <c r="N58" s="239"/>
      <c r="O58" s="239"/>
      <c r="P58" s="239"/>
      <c r="Q58" s="239"/>
      <c r="R58" s="239"/>
      <c r="S58" s="239"/>
      <c r="T58" s="239"/>
      <c r="U58" s="239"/>
      <c r="V58" s="239"/>
      <c r="W58" s="239"/>
    </row>
    <row r="59" spans="1:23" ht="12.75" customHeight="1" x14ac:dyDescent="0.3">
      <c r="A59" s="239"/>
      <c r="B59" s="239"/>
      <c r="C59" s="239"/>
      <c r="D59" s="271"/>
      <c r="E59" s="239"/>
      <c r="F59" s="239"/>
      <c r="G59" s="239"/>
      <c r="H59" s="239"/>
      <c r="I59" s="272"/>
      <c r="J59" s="239"/>
      <c r="K59" s="239"/>
      <c r="L59" s="253"/>
      <c r="M59" s="239"/>
      <c r="N59" s="239"/>
      <c r="O59" s="239"/>
      <c r="P59" s="239"/>
      <c r="Q59" s="239"/>
      <c r="R59" s="239"/>
      <c r="S59" s="239"/>
      <c r="T59" s="239"/>
      <c r="U59" s="239"/>
      <c r="V59" s="239"/>
      <c r="W59" s="239"/>
    </row>
    <row r="60" spans="1:23" ht="12.75" customHeight="1" x14ac:dyDescent="0.3">
      <c r="A60" s="239"/>
      <c r="B60" s="239"/>
      <c r="C60" s="239"/>
      <c r="D60" s="271"/>
      <c r="E60" s="239"/>
      <c r="F60" s="239"/>
      <c r="G60" s="239"/>
      <c r="H60" s="239"/>
      <c r="I60" s="272"/>
      <c r="J60" s="239"/>
      <c r="K60" s="239"/>
      <c r="L60" s="253"/>
      <c r="M60" s="239"/>
      <c r="N60" s="239"/>
      <c r="O60" s="239"/>
      <c r="P60" s="239"/>
      <c r="Q60" s="239"/>
      <c r="R60" s="239"/>
      <c r="S60" s="239"/>
      <c r="T60" s="239"/>
      <c r="U60" s="239"/>
      <c r="V60" s="239"/>
      <c r="W60" s="239"/>
    </row>
    <row r="61" spans="1:23" ht="12.75" customHeight="1" x14ac:dyDescent="0.3">
      <c r="A61" s="239"/>
      <c r="B61" s="239"/>
      <c r="C61" s="239"/>
      <c r="D61" s="271"/>
      <c r="E61" s="239"/>
      <c r="F61" s="239"/>
      <c r="G61" s="239"/>
      <c r="H61" s="239"/>
      <c r="I61" s="272"/>
      <c r="J61" s="239"/>
      <c r="K61" s="239"/>
      <c r="L61" s="253"/>
      <c r="M61" s="239"/>
      <c r="N61" s="239"/>
      <c r="O61" s="239"/>
      <c r="P61" s="239"/>
      <c r="Q61" s="239"/>
      <c r="R61" s="239"/>
      <c r="S61" s="239"/>
      <c r="T61" s="239"/>
      <c r="U61" s="239"/>
      <c r="V61" s="239"/>
      <c r="W61" s="239"/>
    </row>
    <row r="62" spans="1:23" ht="12.75" customHeight="1" x14ac:dyDescent="0.3">
      <c r="A62" s="239"/>
      <c r="B62" s="239"/>
      <c r="C62" s="239"/>
      <c r="D62" s="271"/>
      <c r="E62" s="239"/>
      <c r="F62" s="239"/>
      <c r="G62" s="239"/>
      <c r="H62" s="239"/>
      <c r="I62" s="272"/>
      <c r="J62" s="239"/>
      <c r="K62" s="239"/>
      <c r="L62" s="253"/>
      <c r="M62" s="239"/>
      <c r="N62" s="239"/>
      <c r="O62" s="239"/>
      <c r="P62" s="239"/>
      <c r="Q62" s="239"/>
      <c r="R62" s="239"/>
      <c r="S62" s="239"/>
      <c r="T62" s="239"/>
      <c r="U62" s="239"/>
      <c r="V62" s="239"/>
      <c r="W62" s="239"/>
    </row>
    <row r="63" spans="1:23" ht="12.75" customHeight="1" x14ac:dyDescent="0.3">
      <c r="A63" s="239"/>
      <c r="B63" s="239"/>
      <c r="C63" s="239"/>
      <c r="D63" s="271"/>
      <c r="E63" s="239"/>
      <c r="F63" s="239"/>
      <c r="G63" s="239"/>
      <c r="H63" s="239"/>
      <c r="I63" s="272"/>
      <c r="J63" s="239"/>
      <c r="K63" s="239"/>
      <c r="L63" s="253"/>
      <c r="M63" s="239"/>
      <c r="N63" s="239"/>
      <c r="O63" s="239"/>
      <c r="P63" s="239"/>
      <c r="Q63" s="239"/>
      <c r="R63" s="239"/>
      <c r="S63" s="239"/>
      <c r="T63" s="239"/>
      <c r="U63" s="239"/>
      <c r="V63" s="239"/>
      <c r="W63" s="239"/>
    </row>
    <row r="64" spans="1:23" ht="12.75" customHeight="1" x14ac:dyDescent="0.3">
      <c r="A64" s="239"/>
      <c r="B64" s="239"/>
      <c r="C64" s="239"/>
      <c r="D64" s="271"/>
      <c r="E64" s="239"/>
      <c r="F64" s="239"/>
      <c r="G64" s="239"/>
      <c r="H64" s="239"/>
      <c r="I64" s="272"/>
      <c r="J64" s="239"/>
      <c r="K64" s="239"/>
      <c r="L64" s="253"/>
      <c r="M64" s="239"/>
      <c r="N64" s="239"/>
      <c r="O64" s="239"/>
      <c r="P64" s="239"/>
      <c r="Q64" s="239"/>
      <c r="R64" s="239"/>
      <c r="S64" s="239"/>
      <c r="T64" s="239"/>
      <c r="U64" s="239"/>
      <c r="V64" s="239"/>
      <c r="W64" s="239"/>
    </row>
    <row r="65" spans="1:23" ht="12.75" customHeight="1" x14ac:dyDescent="0.3">
      <c r="A65" s="239"/>
      <c r="B65" s="239"/>
      <c r="C65" s="239"/>
      <c r="D65" s="271"/>
      <c r="E65" s="239"/>
      <c r="F65" s="239"/>
      <c r="G65" s="239"/>
      <c r="H65" s="239"/>
      <c r="I65" s="272"/>
      <c r="J65" s="239"/>
      <c r="K65" s="239"/>
      <c r="L65" s="253"/>
      <c r="M65" s="239"/>
      <c r="N65" s="239"/>
      <c r="O65" s="239"/>
      <c r="P65" s="239"/>
      <c r="Q65" s="239"/>
      <c r="R65" s="239"/>
      <c r="S65" s="239"/>
      <c r="T65" s="239"/>
      <c r="U65" s="239"/>
      <c r="V65" s="239"/>
      <c r="W65" s="239"/>
    </row>
    <row r="66" spans="1:23" ht="12.75" customHeight="1" x14ac:dyDescent="0.3">
      <c r="A66" s="239"/>
      <c r="B66" s="239"/>
      <c r="C66" s="239"/>
      <c r="D66" s="271"/>
      <c r="E66" s="239"/>
      <c r="F66" s="239"/>
      <c r="G66" s="239"/>
      <c r="H66" s="239"/>
      <c r="I66" s="272"/>
      <c r="J66" s="239"/>
      <c r="K66" s="239"/>
      <c r="L66" s="253"/>
      <c r="M66" s="239"/>
      <c r="N66" s="239"/>
      <c r="O66" s="239"/>
      <c r="P66" s="239"/>
      <c r="Q66" s="239"/>
      <c r="R66" s="239"/>
      <c r="S66" s="239"/>
      <c r="T66" s="239"/>
      <c r="U66" s="239"/>
      <c r="V66" s="239"/>
      <c r="W66" s="239"/>
    </row>
    <row r="67" spans="1:23" ht="12.75" customHeight="1" x14ac:dyDescent="0.3">
      <c r="A67" s="239"/>
      <c r="B67" s="239"/>
      <c r="C67" s="239"/>
      <c r="D67" s="271"/>
      <c r="E67" s="239"/>
      <c r="F67" s="239"/>
      <c r="G67" s="239"/>
      <c r="H67" s="239"/>
      <c r="I67" s="272"/>
      <c r="J67" s="239"/>
      <c r="K67" s="239"/>
      <c r="L67" s="253"/>
      <c r="M67" s="239"/>
      <c r="N67" s="239"/>
      <c r="O67" s="239"/>
      <c r="P67" s="239"/>
      <c r="Q67" s="239"/>
      <c r="R67" s="239"/>
      <c r="S67" s="239"/>
      <c r="T67" s="239"/>
      <c r="U67" s="239"/>
      <c r="V67" s="239"/>
      <c r="W67" s="239"/>
    </row>
    <row r="68" spans="1:23" ht="12.75" customHeight="1" x14ac:dyDescent="0.3">
      <c r="A68" s="239"/>
      <c r="B68" s="239"/>
      <c r="C68" s="239"/>
      <c r="D68" s="271"/>
      <c r="E68" s="239"/>
      <c r="F68" s="239"/>
      <c r="G68" s="239"/>
      <c r="H68" s="239"/>
      <c r="I68" s="272"/>
      <c r="J68" s="239"/>
      <c r="K68" s="239"/>
      <c r="L68" s="253"/>
      <c r="M68" s="239"/>
      <c r="N68" s="239"/>
      <c r="O68" s="239"/>
      <c r="P68" s="239"/>
      <c r="Q68" s="239"/>
      <c r="R68" s="239"/>
      <c r="S68" s="239"/>
      <c r="T68" s="239"/>
      <c r="U68" s="239"/>
      <c r="V68" s="239"/>
      <c r="W68" s="239"/>
    </row>
    <row r="69" spans="1:23" ht="12.75" customHeight="1" x14ac:dyDescent="0.3">
      <c r="A69" s="239"/>
      <c r="B69" s="239"/>
      <c r="C69" s="239"/>
      <c r="D69" s="271"/>
      <c r="E69" s="239"/>
      <c r="F69" s="239"/>
      <c r="G69" s="239"/>
      <c r="H69" s="239"/>
      <c r="I69" s="272"/>
      <c r="J69" s="239"/>
      <c r="K69" s="239"/>
      <c r="L69" s="253"/>
      <c r="M69" s="239"/>
      <c r="N69" s="239"/>
      <c r="O69" s="239"/>
      <c r="P69" s="239"/>
      <c r="Q69" s="239"/>
      <c r="R69" s="239"/>
      <c r="S69" s="239"/>
      <c r="T69" s="239"/>
      <c r="U69" s="239"/>
      <c r="V69" s="239"/>
      <c r="W69" s="239"/>
    </row>
    <row r="70" spans="1:23" ht="12.75" customHeight="1" x14ac:dyDescent="0.3">
      <c r="A70" s="239"/>
      <c r="B70" s="239"/>
      <c r="C70" s="239"/>
      <c r="D70" s="271"/>
      <c r="E70" s="239"/>
      <c r="F70" s="239"/>
      <c r="G70" s="239"/>
      <c r="H70" s="239"/>
      <c r="I70" s="272"/>
      <c r="J70" s="239"/>
      <c r="K70" s="239"/>
      <c r="L70" s="253"/>
      <c r="M70" s="239"/>
      <c r="N70" s="239"/>
      <c r="O70" s="239"/>
      <c r="P70" s="239"/>
      <c r="Q70" s="239"/>
      <c r="R70" s="239"/>
      <c r="S70" s="239"/>
      <c r="T70" s="239"/>
      <c r="U70" s="239"/>
      <c r="V70" s="239"/>
      <c r="W70" s="239"/>
    </row>
    <row r="71" spans="1:23" ht="12.75" customHeight="1" x14ac:dyDescent="0.3">
      <c r="A71" s="239"/>
      <c r="B71" s="239"/>
      <c r="C71" s="239"/>
      <c r="D71" s="271"/>
      <c r="E71" s="239"/>
      <c r="F71" s="239"/>
      <c r="G71" s="239"/>
      <c r="H71" s="239"/>
      <c r="I71" s="272"/>
      <c r="J71" s="239"/>
      <c r="K71" s="239"/>
      <c r="L71" s="253"/>
      <c r="M71" s="239"/>
      <c r="N71" s="239"/>
      <c r="O71" s="239"/>
      <c r="P71" s="239"/>
      <c r="Q71" s="239"/>
      <c r="R71" s="239"/>
      <c r="S71" s="239"/>
      <c r="T71" s="239"/>
      <c r="U71" s="239"/>
      <c r="V71" s="239"/>
      <c r="W71" s="239"/>
    </row>
    <row r="72" spans="1:23" ht="12.75" customHeight="1" x14ac:dyDescent="0.3">
      <c r="A72" s="239"/>
      <c r="B72" s="239"/>
      <c r="C72" s="239"/>
      <c r="D72" s="271"/>
      <c r="E72" s="239"/>
      <c r="F72" s="239"/>
      <c r="G72" s="239"/>
      <c r="H72" s="239"/>
      <c r="I72" s="272"/>
      <c r="J72" s="239"/>
      <c r="K72" s="239"/>
      <c r="L72" s="253"/>
      <c r="M72" s="239"/>
      <c r="N72" s="239"/>
      <c r="O72" s="239"/>
      <c r="P72" s="239"/>
      <c r="Q72" s="239"/>
      <c r="R72" s="239"/>
      <c r="S72" s="239"/>
      <c r="T72" s="239"/>
      <c r="U72" s="239"/>
      <c r="V72" s="239"/>
      <c r="W72" s="239"/>
    </row>
    <row r="73" spans="1:23" ht="12.75" customHeight="1" x14ac:dyDescent="0.3">
      <c r="A73" s="239"/>
      <c r="B73" s="239"/>
      <c r="C73" s="239"/>
      <c r="D73" s="271"/>
      <c r="E73" s="239"/>
      <c r="F73" s="239"/>
      <c r="G73" s="239"/>
      <c r="H73" s="239"/>
      <c r="I73" s="272"/>
      <c r="J73" s="239"/>
      <c r="K73" s="239"/>
      <c r="L73" s="253"/>
      <c r="M73" s="239"/>
      <c r="N73" s="239"/>
      <c r="O73" s="239"/>
      <c r="P73" s="239"/>
      <c r="Q73" s="239"/>
      <c r="R73" s="239"/>
      <c r="S73" s="239"/>
      <c r="T73" s="239"/>
      <c r="U73" s="239"/>
      <c r="V73" s="239"/>
      <c r="W73" s="239"/>
    </row>
    <row r="74" spans="1:23" ht="12.75" customHeight="1" x14ac:dyDescent="0.3">
      <c r="A74" s="239"/>
      <c r="B74" s="239"/>
      <c r="C74" s="239"/>
      <c r="D74" s="271"/>
      <c r="E74" s="239"/>
      <c r="F74" s="239"/>
      <c r="G74" s="239"/>
      <c r="H74" s="239"/>
      <c r="I74" s="272"/>
      <c r="J74" s="239"/>
      <c r="K74" s="239"/>
      <c r="L74" s="253"/>
      <c r="M74" s="239"/>
      <c r="N74" s="239"/>
      <c r="O74" s="239"/>
      <c r="P74" s="239"/>
      <c r="Q74" s="239"/>
      <c r="R74" s="239"/>
      <c r="S74" s="239"/>
      <c r="T74" s="239"/>
      <c r="U74" s="239"/>
      <c r="V74" s="239"/>
      <c r="W74" s="239"/>
    </row>
    <row r="75" spans="1:23" ht="12.75" customHeight="1" x14ac:dyDescent="0.3">
      <c r="A75" s="239"/>
      <c r="B75" s="239"/>
      <c r="C75" s="239"/>
      <c r="D75" s="271"/>
      <c r="E75" s="239"/>
      <c r="F75" s="239"/>
      <c r="G75" s="239"/>
      <c r="H75" s="239"/>
      <c r="I75" s="272"/>
      <c r="J75" s="239"/>
      <c r="K75" s="239"/>
      <c r="L75" s="253"/>
      <c r="M75" s="239"/>
      <c r="N75" s="239"/>
      <c r="O75" s="239"/>
      <c r="P75" s="239"/>
      <c r="Q75" s="239"/>
      <c r="R75" s="239"/>
      <c r="S75" s="239"/>
      <c r="T75" s="239"/>
      <c r="U75" s="239"/>
      <c r="V75" s="239"/>
      <c r="W75" s="239"/>
    </row>
    <row r="76" spans="1:23" ht="12.75" customHeight="1" x14ac:dyDescent="0.3">
      <c r="A76" s="239"/>
      <c r="B76" s="239"/>
      <c r="C76" s="239"/>
      <c r="D76" s="271"/>
      <c r="E76" s="239"/>
      <c r="F76" s="239"/>
      <c r="G76" s="239"/>
      <c r="H76" s="239"/>
      <c r="I76" s="272"/>
      <c r="J76" s="239"/>
      <c r="K76" s="239"/>
      <c r="L76" s="253"/>
      <c r="M76" s="239"/>
      <c r="N76" s="239"/>
      <c r="O76" s="239"/>
      <c r="P76" s="239"/>
      <c r="Q76" s="239"/>
      <c r="R76" s="239"/>
      <c r="S76" s="239"/>
      <c r="T76" s="239"/>
      <c r="U76" s="239"/>
      <c r="V76" s="239"/>
      <c r="W76" s="239"/>
    </row>
    <row r="77" spans="1:23" ht="12.75" customHeight="1" x14ac:dyDescent="0.3">
      <c r="A77" s="239"/>
      <c r="B77" s="239"/>
      <c r="C77" s="239"/>
      <c r="D77" s="271"/>
      <c r="E77" s="239"/>
      <c r="F77" s="239"/>
      <c r="G77" s="239"/>
      <c r="H77" s="239"/>
      <c r="I77" s="272"/>
      <c r="J77" s="239"/>
      <c r="K77" s="239"/>
      <c r="L77" s="253"/>
      <c r="M77" s="239"/>
      <c r="N77" s="239"/>
      <c r="O77" s="239"/>
      <c r="P77" s="239"/>
      <c r="Q77" s="239"/>
      <c r="R77" s="239"/>
      <c r="S77" s="239"/>
      <c r="T77" s="239"/>
      <c r="U77" s="239"/>
      <c r="V77" s="239"/>
      <c r="W77" s="239"/>
    </row>
    <row r="78" spans="1:23" ht="12.75" customHeight="1" x14ac:dyDescent="0.3">
      <c r="A78" s="239"/>
      <c r="B78" s="239"/>
      <c r="C78" s="239"/>
      <c r="D78" s="271"/>
      <c r="E78" s="239"/>
      <c r="F78" s="239"/>
      <c r="G78" s="239"/>
      <c r="H78" s="239"/>
      <c r="I78" s="272"/>
      <c r="J78" s="239"/>
      <c r="K78" s="239"/>
      <c r="L78" s="253"/>
      <c r="M78" s="239"/>
      <c r="N78" s="239"/>
      <c r="O78" s="239"/>
      <c r="P78" s="239"/>
      <c r="Q78" s="239"/>
      <c r="R78" s="239"/>
      <c r="S78" s="239"/>
      <c r="T78" s="239"/>
      <c r="U78" s="239"/>
      <c r="V78" s="239"/>
      <c r="W78" s="239"/>
    </row>
    <row r="79" spans="1:23" ht="12.75" customHeight="1" x14ac:dyDescent="0.3">
      <c r="A79" s="239"/>
      <c r="B79" s="239"/>
      <c r="C79" s="239"/>
      <c r="D79" s="271"/>
      <c r="E79" s="239"/>
      <c r="F79" s="239"/>
      <c r="G79" s="239"/>
      <c r="H79" s="239"/>
      <c r="I79" s="272"/>
      <c r="J79" s="239"/>
      <c r="K79" s="239"/>
      <c r="L79" s="253"/>
      <c r="M79" s="239"/>
      <c r="N79" s="239"/>
      <c r="O79" s="239"/>
      <c r="P79" s="239"/>
      <c r="Q79" s="239"/>
      <c r="R79" s="239"/>
      <c r="S79" s="239"/>
      <c r="T79" s="239"/>
      <c r="U79" s="239"/>
      <c r="V79" s="239"/>
      <c r="W79" s="239"/>
    </row>
    <row r="80" spans="1:23" ht="12.75" customHeight="1" x14ac:dyDescent="0.3">
      <c r="A80" s="239"/>
      <c r="B80" s="239"/>
      <c r="C80" s="239"/>
      <c r="D80" s="271"/>
      <c r="E80" s="239"/>
      <c r="F80" s="239"/>
      <c r="G80" s="239"/>
      <c r="H80" s="239"/>
      <c r="I80" s="272"/>
      <c r="J80" s="239"/>
      <c r="K80" s="239"/>
      <c r="L80" s="253"/>
      <c r="M80" s="239"/>
      <c r="N80" s="239"/>
      <c r="O80" s="239"/>
      <c r="P80" s="239"/>
      <c r="Q80" s="239"/>
      <c r="R80" s="239"/>
      <c r="S80" s="239"/>
      <c r="T80" s="239"/>
      <c r="U80" s="239"/>
      <c r="V80" s="239"/>
      <c r="W80" s="239"/>
    </row>
    <row r="81" spans="1:23" ht="12.75" customHeight="1" x14ac:dyDescent="0.3">
      <c r="A81" s="239"/>
      <c r="B81" s="239"/>
      <c r="C81" s="239"/>
      <c r="D81" s="271"/>
      <c r="E81" s="239"/>
      <c r="F81" s="239"/>
      <c r="G81" s="239"/>
      <c r="H81" s="239"/>
      <c r="I81" s="272"/>
      <c r="J81" s="239"/>
      <c r="K81" s="239"/>
      <c r="L81" s="253"/>
      <c r="M81" s="239"/>
      <c r="N81" s="239"/>
      <c r="O81" s="239"/>
      <c r="P81" s="239"/>
      <c r="Q81" s="239"/>
      <c r="R81" s="239"/>
      <c r="S81" s="239"/>
      <c r="T81" s="239"/>
      <c r="U81" s="239"/>
      <c r="V81" s="239"/>
      <c r="W81" s="239"/>
    </row>
    <row r="82" spans="1:23" ht="12.75" customHeight="1" x14ac:dyDescent="0.3">
      <c r="A82" s="239"/>
      <c r="B82" s="239"/>
      <c r="C82" s="239"/>
      <c r="D82" s="271"/>
      <c r="E82" s="239"/>
      <c r="F82" s="239"/>
      <c r="G82" s="239"/>
      <c r="H82" s="239"/>
      <c r="I82" s="272"/>
      <c r="J82" s="239"/>
      <c r="K82" s="239"/>
      <c r="L82" s="253"/>
      <c r="M82" s="239"/>
      <c r="N82" s="239"/>
      <c r="O82" s="239"/>
      <c r="P82" s="239"/>
      <c r="Q82" s="239"/>
      <c r="R82" s="239"/>
      <c r="S82" s="239"/>
      <c r="T82" s="239"/>
      <c r="U82" s="239"/>
      <c r="V82" s="239"/>
      <c r="W82" s="239"/>
    </row>
    <row r="83" spans="1:23" ht="12.75" customHeight="1" x14ac:dyDescent="0.3">
      <c r="A83" s="239"/>
      <c r="B83" s="239"/>
      <c r="C83" s="239"/>
      <c r="D83" s="271"/>
      <c r="E83" s="239"/>
      <c r="F83" s="239"/>
      <c r="G83" s="239"/>
      <c r="H83" s="239"/>
      <c r="I83" s="272"/>
      <c r="J83" s="239"/>
      <c r="K83" s="239"/>
      <c r="L83" s="253"/>
      <c r="M83" s="239"/>
      <c r="N83" s="239"/>
      <c r="O83" s="239"/>
      <c r="P83" s="239"/>
      <c r="Q83" s="239"/>
      <c r="R83" s="239"/>
      <c r="S83" s="239"/>
      <c r="T83" s="239"/>
      <c r="U83" s="239"/>
      <c r="V83" s="239"/>
      <c r="W83" s="239"/>
    </row>
    <row r="84" spans="1:23" ht="12.75" customHeight="1" x14ac:dyDescent="0.3">
      <c r="A84" s="239"/>
      <c r="B84" s="239"/>
      <c r="C84" s="239"/>
      <c r="D84" s="271"/>
      <c r="E84" s="239"/>
      <c r="F84" s="239"/>
      <c r="G84" s="239"/>
      <c r="H84" s="239"/>
      <c r="I84" s="272"/>
      <c r="J84" s="239"/>
      <c r="K84" s="239"/>
      <c r="L84" s="253"/>
      <c r="M84" s="239"/>
      <c r="N84" s="239"/>
      <c r="O84" s="239"/>
      <c r="P84" s="239"/>
      <c r="Q84" s="239"/>
      <c r="R84" s="239"/>
      <c r="S84" s="239"/>
      <c r="T84" s="239"/>
      <c r="U84" s="239"/>
      <c r="V84" s="239"/>
      <c r="W84" s="239"/>
    </row>
    <row r="85" spans="1:23" ht="12.75" customHeight="1" x14ac:dyDescent="0.3">
      <c r="A85" s="239"/>
      <c r="B85" s="239"/>
      <c r="C85" s="239"/>
      <c r="D85" s="271"/>
      <c r="E85" s="239"/>
      <c r="F85" s="239"/>
      <c r="G85" s="239"/>
      <c r="H85" s="239"/>
      <c r="I85" s="272"/>
      <c r="J85" s="239"/>
      <c r="K85" s="239"/>
      <c r="L85" s="253"/>
      <c r="M85" s="239"/>
      <c r="N85" s="239"/>
      <c r="O85" s="239"/>
      <c r="P85" s="239"/>
      <c r="Q85" s="239"/>
      <c r="R85" s="239"/>
      <c r="S85" s="239"/>
      <c r="T85" s="239"/>
      <c r="U85" s="239"/>
      <c r="V85" s="239"/>
      <c r="W85" s="239"/>
    </row>
    <row r="86" spans="1:23" ht="12.75" customHeight="1" x14ac:dyDescent="0.3">
      <c r="A86" s="239"/>
      <c r="B86" s="239"/>
      <c r="C86" s="239"/>
      <c r="D86" s="271"/>
      <c r="E86" s="239"/>
      <c r="F86" s="239"/>
      <c r="G86" s="239"/>
      <c r="H86" s="239"/>
      <c r="I86" s="272"/>
      <c r="J86" s="239"/>
      <c r="K86" s="239"/>
      <c r="L86" s="253"/>
      <c r="M86" s="239"/>
      <c r="N86" s="239"/>
      <c r="O86" s="239"/>
      <c r="P86" s="239"/>
      <c r="Q86" s="239"/>
      <c r="R86" s="239"/>
      <c r="S86" s="239"/>
      <c r="T86" s="239"/>
      <c r="U86" s="239"/>
      <c r="V86" s="239"/>
      <c r="W86" s="239"/>
    </row>
    <row r="87" spans="1:23" ht="12.75" customHeight="1" x14ac:dyDescent="0.3">
      <c r="A87" s="239"/>
      <c r="B87" s="239"/>
      <c r="C87" s="239"/>
      <c r="D87" s="271"/>
      <c r="E87" s="239"/>
      <c r="F87" s="239"/>
      <c r="G87" s="239"/>
      <c r="H87" s="239"/>
      <c r="I87" s="272"/>
      <c r="J87" s="239"/>
      <c r="K87" s="239"/>
      <c r="L87" s="253"/>
      <c r="M87" s="239"/>
      <c r="N87" s="239"/>
      <c r="O87" s="239"/>
      <c r="P87" s="239"/>
      <c r="Q87" s="239"/>
      <c r="R87" s="239"/>
      <c r="S87" s="239"/>
      <c r="T87" s="239"/>
      <c r="U87" s="239"/>
      <c r="V87" s="239"/>
      <c r="W87" s="239"/>
    </row>
    <row r="88" spans="1:23" ht="12.75" customHeight="1" x14ac:dyDescent="0.3">
      <c r="A88" s="239"/>
      <c r="B88" s="239"/>
      <c r="C88" s="239"/>
      <c r="D88" s="271"/>
      <c r="E88" s="239"/>
      <c r="F88" s="239"/>
      <c r="G88" s="239"/>
      <c r="H88" s="239"/>
      <c r="I88" s="272"/>
      <c r="J88" s="239"/>
      <c r="K88" s="239"/>
      <c r="L88" s="253"/>
      <c r="M88" s="239"/>
      <c r="N88" s="239"/>
      <c r="O88" s="239"/>
      <c r="P88" s="239"/>
      <c r="Q88" s="239"/>
      <c r="R88" s="239"/>
      <c r="S88" s="239"/>
      <c r="T88" s="239"/>
      <c r="U88" s="239"/>
      <c r="V88" s="239"/>
      <c r="W88" s="239"/>
    </row>
    <row r="89" spans="1:23" ht="12.75" customHeight="1" x14ac:dyDescent="0.3">
      <c r="A89" s="239"/>
      <c r="B89" s="239"/>
      <c r="C89" s="239"/>
      <c r="D89" s="271"/>
      <c r="E89" s="239"/>
      <c r="F89" s="239"/>
      <c r="G89" s="239"/>
      <c r="H89" s="239"/>
      <c r="I89" s="272"/>
      <c r="J89" s="239"/>
      <c r="K89" s="239"/>
      <c r="L89" s="253"/>
      <c r="M89" s="239"/>
      <c r="N89" s="239"/>
      <c r="O89" s="239"/>
      <c r="P89" s="239"/>
      <c r="Q89" s="239"/>
      <c r="R89" s="239"/>
      <c r="S89" s="239"/>
      <c r="T89" s="239"/>
      <c r="U89" s="239"/>
      <c r="V89" s="239"/>
      <c r="W89" s="239"/>
    </row>
    <row r="90" spans="1:23" ht="12.75" customHeight="1" x14ac:dyDescent="0.3">
      <c r="A90" s="239"/>
      <c r="B90" s="239"/>
      <c r="C90" s="239"/>
      <c r="D90" s="271"/>
      <c r="E90" s="239"/>
      <c r="F90" s="239"/>
      <c r="G90" s="239"/>
      <c r="H90" s="239"/>
      <c r="I90" s="272"/>
      <c r="J90" s="239"/>
      <c r="K90" s="239"/>
      <c r="L90" s="253"/>
      <c r="M90" s="239"/>
      <c r="N90" s="239"/>
      <c r="O90" s="239"/>
      <c r="P90" s="239"/>
      <c r="Q90" s="239"/>
      <c r="R90" s="239"/>
      <c r="S90" s="239"/>
      <c r="T90" s="239"/>
      <c r="U90" s="239"/>
      <c r="V90" s="239"/>
      <c r="W90" s="239"/>
    </row>
    <row r="91" spans="1:23" ht="12.75" customHeight="1" x14ac:dyDescent="0.3">
      <c r="A91" s="239"/>
      <c r="B91" s="239"/>
      <c r="C91" s="239"/>
      <c r="D91" s="271"/>
      <c r="E91" s="239"/>
      <c r="F91" s="239"/>
      <c r="G91" s="239"/>
      <c r="H91" s="239"/>
      <c r="I91" s="272"/>
      <c r="J91" s="239"/>
      <c r="K91" s="239"/>
      <c r="L91" s="253"/>
      <c r="M91" s="239"/>
      <c r="N91" s="239"/>
      <c r="O91" s="239"/>
      <c r="P91" s="239"/>
      <c r="Q91" s="239"/>
      <c r="R91" s="239"/>
      <c r="S91" s="239"/>
      <c r="T91" s="239"/>
      <c r="U91" s="239"/>
      <c r="V91" s="239"/>
      <c r="W91" s="239"/>
    </row>
    <row r="92" spans="1:23" ht="12.75" customHeight="1" x14ac:dyDescent="0.3">
      <c r="A92" s="239"/>
      <c r="B92" s="239"/>
      <c r="C92" s="239"/>
      <c r="D92" s="271"/>
      <c r="E92" s="239"/>
      <c r="F92" s="239"/>
      <c r="G92" s="239"/>
      <c r="H92" s="239"/>
      <c r="I92" s="272"/>
      <c r="J92" s="239"/>
      <c r="K92" s="239"/>
      <c r="L92" s="253"/>
      <c r="M92" s="239"/>
      <c r="N92" s="239"/>
      <c r="O92" s="239"/>
      <c r="P92" s="239"/>
      <c r="Q92" s="239"/>
      <c r="R92" s="239"/>
      <c r="S92" s="239"/>
      <c r="T92" s="239"/>
      <c r="U92" s="239"/>
      <c r="V92" s="239"/>
      <c r="W92" s="239"/>
    </row>
    <row r="93" spans="1:23" ht="12.75" customHeight="1" x14ac:dyDescent="0.3">
      <c r="A93" s="239"/>
      <c r="B93" s="239"/>
      <c r="C93" s="239"/>
      <c r="D93" s="271"/>
      <c r="E93" s="239"/>
      <c r="F93" s="239"/>
      <c r="G93" s="239"/>
      <c r="H93" s="239"/>
      <c r="I93" s="272"/>
      <c r="J93" s="239"/>
      <c r="K93" s="239"/>
      <c r="L93" s="253"/>
      <c r="M93" s="239"/>
      <c r="N93" s="239"/>
      <c r="O93" s="239"/>
      <c r="P93" s="239"/>
      <c r="Q93" s="239"/>
      <c r="R93" s="239"/>
      <c r="S93" s="239"/>
      <c r="T93" s="239"/>
      <c r="U93" s="239"/>
      <c r="V93" s="239"/>
      <c r="W93" s="239"/>
    </row>
    <row r="94" spans="1:23" ht="12.75" customHeight="1" x14ac:dyDescent="0.3">
      <c r="A94" s="239"/>
      <c r="B94" s="239"/>
      <c r="C94" s="239"/>
      <c r="D94" s="271"/>
      <c r="E94" s="239"/>
      <c r="F94" s="239"/>
      <c r="G94" s="239"/>
      <c r="H94" s="239"/>
      <c r="I94" s="272"/>
      <c r="J94" s="239"/>
      <c r="K94" s="239"/>
      <c r="L94" s="253"/>
      <c r="M94" s="239"/>
      <c r="N94" s="239"/>
      <c r="O94" s="239"/>
      <c r="P94" s="239"/>
      <c r="Q94" s="239"/>
      <c r="R94" s="239"/>
      <c r="S94" s="239"/>
      <c r="T94" s="239"/>
      <c r="U94" s="239"/>
      <c r="V94" s="239"/>
      <c r="W94" s="239"/>
    </row>
    <row r="95" spans="1:23" ht="12.75" customHeight="1" x14ac:dyDescent="0.3">
      <c r="A95" s="239"/>
      <c r="B95" s="239"/>
      <c r="C95" s="239"/>
      <c r="D95" s="271"/>
      <c r="E95" s="239"/>
      <c r="F95" s="239"/>
      <c r="G95" s="239"/>
      <c r="H95" s="239"/>
      <c r="I95" s="272"/>
      <c r="J95" s="239"/>
      <c r="K95" s="239"/>
      <c r="L95" s="253"/>
      <c r="M95" s="239"/>
      <c r="N95" s="239"/>
      <c r="O95" s="239"/>
      <c r="P95" s="239"/>
      <c r="Q95" s="239"/>
      <c r="R95" s="239"/>
      <c r="S95" s="239"/>
      <c r="T95" s="239"/>
      <c r="U95" s="239"/>
      <c r="V95" s="239"/>
      <c r="W95" s="239"/>
    </row>
    <row r="96" spans="1:23" ht="12.75" customHeight="1" x14ac:dyDescent="0.3">
      <c r="A96" s="239"/>
      <c r="B96" s="239"/>
      <c r="C96" s="239"/>
      <c r="D96" s="271"/>
      <c r="E96" s="239"/>
      <c r="F96" s="239"/>
      <c r="G96" s="239"/>
      <c r="H96" s="239"/>
      <c r="I96" s="272"/>
      <c r="J96" s="239"/>
      <c r="K96" s="239"/>
      <c r="L96" s="253"/>
      <c r="M96" s="239"/>
      <c r="N96" s="239"/>
      <c r="O96" s="239"/>
      <c r="P96" s="239"/>
      <c r="Q96" s="239"/>
      <c r="R96" s="239"/>
      <c r="S96" s="239"/>
      <c r="T96" s="239"/>
      <c r="U96" s="239"/>
      <c r="V96" s="239"/>
      <c r="W96" s="239"/>
    </row>
    <row r="97" spans="1:23" ht="12.75" customHeight="1" x14ac:dyDescent="0.3">
      <c r="A97" s="239"/>
      <c r="B97" s="239"/>
      <c r="C97" s="239"/>
      <c r="D97" s="271"/>
      <c r="E97" s="239"/>
      <c r="F97" s="239"/>
      <c r="G97" s="239"/>
      <c r="H97" s="239"/>
      <c r="I97" s="272"/>
      <c r="J97" s="239"/>
      <c r="K97" s="239"/>
      <c r="L97" s="253"/>
      <c r="M97" s="239"/>
      <c r="N97" s="239"/>
      <c r="O97" s="239"/>
      <c r="P97" s="239"/>
      <c r="Q97" s="239"/>
      <c r="R97" s="239"/>
      <c r="S97" s="239"/>
      <c r="T97" s="239"/>
      <c r="U97" s="239"/>
      <c r="V97" s="239"/>
      <c r="W97" s="239"/>
    </row>
    <row r="98" spans="1:23" ht="12.75" customHeight="1" x14ac:dyDescent="0.3">
      <c r="A98" s="239"/>
      <c r="B98" s="239"/>
      <c r="C98" s="239"/>
      <c r="D98" s="271"/>
      <c r="E98" s="239"/>
      <c r="F98" s="239"/>
      <c r="G98" s="239"/>
      <c r="H98" s="239"/>
      <c r="I98" s="272"/>
      <c r="J98" s="239"/>
      <c r="K98" s="239"/>
      <c r="L98" s="253"/>
      <c r="M98" s="239"/>
      <c r="N98" s="239"/>
      <c r="O98" s="239"/>
      <c r="P98" s="239"/>
      <c r="Q98" s="239"/>
      <c r="R98" s="239"/>
      <c r="S98" s="239"/>
      <c r="T98" s="239"/>
      <c r="U98" s="239"/>
      <c r="V98" s="239"/>
      <c r="W98" s="239"/>
    </row>
    <row r="99" spans="1:23" ht="12.75" customHeight="1" x14ac:dyDescent="0.3">
      <c r="A99" s="239"/>
      <c r="B99" s="239"/>
      <c r="C99" s="239"/>
      <c r="D99" s="271"/>
      <c r="E99" s="239"/>
      <c r="F99" s="239"/>
      <c r="G99" s="239"/>
      <c r="H99" s="239"/>
      <c r="I99" s="272"/>
      <c r="J99" s="239"/>
      <c r="K99" s="239"/>
      <c r="L99" s="253"/>
      <c r="M99" s="239"/>
      <c r="N99" s="239"/>
      <c r="O99" s="239"/>
      <c r="P99" s="239"/>
      <c r="Q99" s="239"/>
      <c r="R99" s="239"/>
      <c r="S99" s="239"/>
      <c r="T99" s="239"/>
      <c r="U99" s="239"/>
      <c r="V99" s="239"/>
      <c r="W99" s="239"/>
    </row>
    <row r="100" spans="1:23" ht="12.75" customHeight="1" x14ac:dyDescent="0.3">
      <c r="A100" s="239"/>
      <c r="B100" s="239"/>
      <c r="C100" s="239"/>
      <c r="D100" s="271"/>
      <c r="E100" s="239"/>
      <c r="F100" s="239"/>
      <c r="G100" s="239"/>
      <c r="H100" s="239"/>
      <c r="I100" s="272"/>
      <c r="J100" s="239"/>
      <c r="K100" s="239"/>
      <c r="L100" s="253"/>
      <c r="M100" s="239"/>
      <c r="N100" s="239"/>
      <c r="O100" s="239"/>
      <c r="P100" s="239"/>
      <c r="Q100" s="239"/>
      <c r="R100" s="239"/>
      <c r="S100" s="239"/>
      <c r="T100" s="239"/>
      <c r="U100" s="239"/>
      <c r="V100" s="239"/>
      <c r="W100" s="239"/>
    </row>
    <row r="101" spans="1:23" ht="12.75" customHeight="1" x14ac:dyDescent="0.3">
      <c r="A101" s="239"/>
      <c r="B101" s="239"/>
      <c r="C101" s="239"/>
      <c r="D101" s="271"/>
      <c r="E101" s="239"/>
      <c r="F101" s="239"/>
      <c r="G101" s="239"/>
      <c r="H101" s="239"/>
      <c r="I101" s="272"/>
      <c r="J101" s="239"/>
      <c r="K101" s="239"/>
      <c r="L101" s="253"/>
      <c r="M101" s="239"/>
      <c r="N101" s="239"/>
      <c r="O101" s="239"/>
      <c r="P101" s="239"/>
      <c r="Q101" s="239"/>
      <c r="R101" s="239"/>
      <c r="S101" s="239"/>
      <c r="T101" s="239"/>
      <c r="U101" s="239"/>
      <c r="V101" s="239"/>
      <c r="W101" s="239"/>
    </row>
    <row r="102" spans="1:23" ht="12.75" customHeight="1" x14ac:dyDescent="0.3">
      <c r="A102" s="239"/>
      <c r="B102" s="239"/>
      <c r="C102" s="239"/>
      <c r="D102" s="271"/>
      <c r="E102" s="239"/>
      <c r="F102" s="239"/>
      <c r="G102" s="239"/>
      <c r="H102" s="239"/>
      <c r="I102" s="272"/>
      <c r="J102" s="239"/>
      <c r="K102" s="239"/>
      <c r="L102" s="253"/>
      <c r="M102" s="239"/>
      <c r="N102" s="239"/>
      <c r="O102" s="239"/>
      <c r="P102" s="239"/>
      <c r="Q102" s="239"/>
      <c r="R102" s="239"/>
      <c r="S102" s="239"/>
      <c r="T102" s="239"/>
      <c r="U102" s="239"/>
      <c r="V102" s="239"/>
      <c r="W102" s="239"/>
    </row>
    <row r="103" spans="1:23" ht="12.75" customHeight="1" x14ac:dyDescent="0.3">
      <c r="A103" s="239"/>
      <c r="B103" s="239"/>
      <c r="C103" s="239"/>
      <c r="D103" s="271"/>
      <c r="E103" s="239"/>
      <c r="F103" s="239"/>
      <c r="G103" s="239"/>
      <c r="H103" s="239"/>
      <c r="I103" s="272"/>
      <c r="J103" s="239"/>
      <c r="K103" s="239"/>
      <c r="L103" s="253"/>
      <c r="M103" s="239"/>
      <c r="N103" s="239"/>
      <c r="O103" s="239"/>
      <c r="P103" s="239"/>
      <c r="Q103" s="239"/>
      <c r="R103" s="239"/>
      <c r="S103" s="239"/>
      <c r="T103" s="239"/>
      <c r="U103" s="239"/>
      <c r="V103" s="239"/>
      <c r="W103" s="239"/>
    </row>
    <row r="104" spans="1:23" ht="12.75" customHeight="1" x14ac:dyDescent="0.3">
      <c r="A104" s="239"/>
      <c r="B104" s="239"/>
      <c r="C104" s="239"/>
      <c r="D104" s="271"/>
      <c r="E104" s="239"/>
      <c r="F104" s="239"/>
      <c r="G104" s="239"/>
      <c r="H104" s="239"/>
      <c r="I104" s="272"/>
      <c r="J104" s="239"/>
      <c r="K104" s="239"/>
      <c r="L104" s="253"/>
      <c r="M104" s="239"/>
      <c r="N104" s="239"/>
      <c r="O104" s="239"/>
      <c r="P104" s="239"/>
      <c r="Q104" s="239"/>
      <c r="R104" s="239"/>
      <c r="S104" s="239"/>
      <c r="T104" s="239"/>
      <c r="U104" s="239"/>
      <c r="V104" s="239"/>
      <c r="W104" s="239"/>
    </row>
    <row r="105" spans="1:23" ht="12.75" customHeight="1" x14ac:dyDescent="0.3">
      <c r="A105" s="239"/>
      <c r="B105" s="239"/>
      <c r="C105" s="239"/>
      <c r="D105" s="271"/>
      <c r="E105" s="239"/>
      <c r="F105" s="239"/>
      <c r="G105" s="239"/>
      <c r="H105" s="239"/>
      <c r="I105" s="272"/>
      <c r="J105" s="239"/>
      <c r="K105" s="239"/>
      <c r="L105" s="253"/>
      <c r="M105" s="239"/>
      <c r="N105" s="239"/>
      <c r="O105" s="239"/>
      <c r="P105" s="239"/>
      <c r="Q105" s="239"/>
      <c r="R105" s="239"/>
      <c r="S105" s="239"/>
      <c r="T105" s="239"/>
      <c r="U105" s="239"/>
      <c r="V105" s="239"/>
      <c r="W105" s="239"/>
    </row>
    <row r="106" spans="1:23" ht="12.75" customHeight="1" x14ac:dyDescent="0.3">
      <c r="A106" s="239"/>
      <c r="B106" s="239"/>
      <c r="C106" s="239"/>
      <c r="D106" s="271"/>
      <c r="E106" s="239"/>
      <c r="F106" s="239"/>
      <c r="G106" s="239"/>
      <c r="H106" s="239"/>
      <c r="I106" s="272"/>
      <c r="J106" s="239"/>
      <c r="K106" s="239"/>
      <c r="L106" s="253"/>
      <c r="M106" s="239"/>
      <c r="N106" s="239"/>
      <c r="O106" s="239"/>
      <c r="P106" s="239"/>
      <c r="Q106" s="239"/>
      <c r="R106" s="239"/>
      <c r="S106" s="239"/>
      <c r="T106" s="239"/>
      <c r="U106" s="239"/>
      <c r="V106" s="239"/>
      <c r="W106" s="239"/>
    </row>
    <row r="107" spans="1:23" ht="12.75" customHeight="1" x14ac:dyDescent="0.3">
      <c r="A107" s="239"/>
      <c r="B107" s="239"/>
      <c r="C107" s="239"/>
      <c r="D107" s="271"/>
      <c r="E107" s="239"/>
      <c r="F107" s="239"/>
      <c r="G107" s="239"/>
      <c r="H107" s="239"/>
      <c r="I107" s="272"/>
      <c r="J107" s="239"/>
      <c r="K107" s="239"/>
      <c r="L107" s="253"/>
      <c r="M107" s="239"/>
      <c r="N107" s="239"/>
      <c r="O107" s="239"/>
      <c r="P107" s="239"/>
      <c r="Q107" s="239"/>
      <c r="R107" s="239"/>
      <c r="S107" s="239"/>
      <c r="T107" s="239"/>
      <c r="U107" s="239"/>
      <c r="V107" s="239"/>
      <c r="W107" s="239"/>
    </row>
    <row r="108" spans="1:23" ht="12.75" customHeight="1" x14ac:dyDescent="0.3">
      <c r="A108" s="239"/>
      <c r="B108" s="239"/>
      <c r="C108" s="239"/>
      <c r="D108" s="271"/>
      <c r="E108" s="239"/>
      <c r="F108" s="239"/>
      <c r="G108" s="239"/>
      <c r="H108" s="239"/>
      <c r="I108" s="272"/>
      <c r="J108" s="239"/>
      <c r="K108" s="239"/>
      <c r="L108" s="253"/>
      <c r="M108" s="239"/>
      <c r="N108" s="239"/>
      <c r="O108" s="239"/>
      <c r="P108" s="239"/>
      <c r="Q108" s="239"/>
      <c r="R108" s="239"/>
      <c r="S108" s="239"/>
      <c r="T108" s="239"/>
      <c r="U108" s="239"/>
      <c r="V108" s="239"/>
      <c r="W108" s="239"/>
    </row>
    <row r="109" spans="1:23" ht="12.75" customHeight="1" x14ac:dyDescent="0.3">
      <c r="A109" s="239"/>
      <c r="B109" s="239"/>
      <c r="C109" s="239"/>
      <c r="D109" s="271"/>
      <c r="E109" s="239"/>
      <c r="F109" s="239"/>
      <c r="G109" s="239"/>
      <c r="H109" s="239"/>
      <c r="I109" s="272"/>
      <c r="J109" s="239"/>
      <c r="K109" s="239"/>
      <c r="L109" s="253"/>
      <c r="M109" s="239"/>
      <c r="N109" s="239"/>
      <c r="O109" s="239"/>
      <c r="P109" s="239"/>
      <c r="Q109" s="239"/>
      <c r="R109" s="239"/>
      <c r="S109" s="239"/>
      <c r="T109" s="239"/>
      <c r="U109" s="239"/>
      <c r="V109" s="239"/>
      <c r="W109" s="239"/>
    </row>
    <row r="110" spans="1:23" ht="12.75" customHeight="1" x14ac:dyDescent="0.3">
      <c r="A110" s="239"/>
      <c r="B110" s="239"/>
      <c r="C110" s="239"/>
      <c r="D110" s="271"/>
      <c r="E110" s="239"/>
      <c r="F110" s="239"/>
      <c r="G110" s="239"/>
      <c r="H110" s="239"/>
      <c r="I110" s="272"/>
      <c r="J110" s="239"/>
      <c r="K110" s="239"/>
      <c r="L110" s="253"/>
      <c r="M110" s="239"/>
      <c r="N110" s="239"/>
      <c r="O110" s="239"/>
      <c r="P110" s="239"/>
      <c r="Q110" s="239"/>
      <c r="R110" s="239"/>
      <c r="S110" s="239"/>
      <c r="T110" s="239"/>
      <c r="U110" s="239"/>
      <c r="V110" s="239"/>
      <c r="W110" s="239"/>
    </row>
    <row r="111" spans="1:23" ht="12.75" customHeight="1" x14ac:dyDescent="0.3">
      <c r="A111" s="239"/>
      <c r="B111" s="239"/>
      <c r="C111" s="239"/>
      <c r="D111" s="271"/>
      <c r="E111" s="239"/>
      <c r="F111" s="239"/>
      <c r="G111" s="239"/>
      <c r="H111" s="239"/>
      <c r="I111" s="272"/>
      <c r="J111" s="239"/>
      <c r="K111" s="239"/>
      <c r="L111" s="253"/>
      <c r="M111" s="239"/>
      <c r="N111" s="239"/>
      <c r="O111" s="239"/>
      <c r="P111" s="239"/>
      <c r="Q111" s="239"/>
      <c r="R111" s="239"/>
      <c r="S111" s="239"/>
      <c r="T111" s="239"/>
      <c r="U111" s="239"/>
      <c r="V111" s="239"/>
      <c r="W111" s="239"/>
    </row>
    <row r="112" spans="1:23" ht="12.75" customHeight="1" x14ac:dyDescent="0.3">
      <c r="A112" s="239"/>
      <c r="B112" s="239"/>
      <c r="C112" s="239"/>
      <c r="D112" s="271"/>
      <c r="E112" s="239"/>
      <c r="F112" s="239"/>
      <c r="G112" s="239"/>
      <c r="H112" s="239"/>
      <c r="I112" s="272"/>
      <c r="J112" s="239"/>
      <c r="K112" s="239"/>
      <c r="L112" s="253"/>
      <c r="M112" s="239"/>
      <c r="N112" s="239"/>
      <c r="O112" s="239"/>
      <c r="P112" s="239"/>
      <c r="Q112" s="239"/>
      <c r="R112" s="239"/>
      <c r="S112" s="239"/>
      <c r="T112" s="239"/>
      <c r="U112" s="239"/>
      <c r="V112" s="239"/>
      <c r="W112" s="239"/>
    </row>
    <row r="113" spans="1:23" ht="12.75" customHeight="1" x14ac:dyDescent="0.3">
      <c r="A113" s="239"/>
      <c r="B113" s="239"/>
      <c r="C113" s="239"/>
      <c r="D113" s="271"/>
      <c r="E113" s="239"/>
      <c r="F113" s="239"/>
      <c r="G113" s="239"/>
      <c r="H113" s="239"/>
      <c r="I113" s="272"/>
      <c r="J113" s="239"/>
      <c r="K113" s="239"/>
      <c r="L113" s="253"/>
      <c r="M113" s="239"/>
      <c r="N113" s="239"/>
      <c r="O113" s="239"/>
      <c r="P113" s="239"/>
      <c r="Q113" s="239"/>
      <c r="R113" s="239"/>
      <c r="S113" s="239"/>
      <c r="T113" s="239"/>
      <c r="U113" s="239"/>
      <c r="V113" s="239"/>
      <c r="W113" s="239"/>
    </row>
    <row r="114" spans="1:23" ht="12.75" customHeight="1" x14ac:dyDescent="0.3">
      <c r="A114" s="239"/>
      <c r="B114" s="239"/>
      <c r="C114" s="239"/>
      <c r="D114" s="271"/>
      <c r="E114" s="239"/>
      <c r="F114" s="239"/>
      <c r="G114" s="239"/>
      <c r="H114" s="239"/>
      <c r="I114" s="272"/>
      <c r="J114" s="239"/>
      <c r="K114" s="239"/>
      <c r="L114" s="253"/>
      <c r="M114" s="239"/>
      <c r="N114" s="239"/>
      <c r="O114" s="239"/>
      <c r="P114" s="239"/>
      <c r="Q114" s="239"/>
      <c r="R114" s="239"/>
      <c r="S114" s="239"/>
      <c r="T114" s="239"/>
      <c r="U114" s="239"/>
      <c r="V114" s="239"/>
      <c r="W114" s="239"/>
    </row>
    <row r="115" spans="1:23" ht="12.75" customHeight="1" x14ac:dyDescent="0.3">
      <c r="A115" s="239"/>
      <c r="B115" s="239"/>
      <c r="C115" s="239"/>
      <c r="D115" s="271"/>
      <c r="E115" s="239"/>
      <c r="F115" s="239"/>
      <c r="G115" s="239"/>
      <c r="H115" s="239"/>
      <c r="I115" s="272"/>
      <c r="J115" s="239"/>
      <c r="K115" s="239"/>
      <c r="L115" s="253"/>
      <c r="M115" s="239"/>
      <c r="N115" s="239"/>
      <c r="O115" s="239"/>
      <c r="P115" s="239"/>
      <c r="Q115" s="239"/>
      <c r="R115" s="239"/>
      <c r="S115" s="239"/>
      <c r="T115" s="239"/>
      <c r="U115" s="239"/>
      <c r="V115" s="239"/>
      <c r="W115" s="239"/>
    </row>
    <row r="116" spans="1:23" ht="12.75" customHeight="1" x14ac:dyDescent="0.3">
      <c r="A116" s="239"/>
      <c r="B116" s="239"/>
      <c r="C116" s="239"/>
      <c r="D116" s="271"/>
      <c r="E116" s="239"/>
      <c r="F116" s="239"/>
      <c r="G116" s="239"/>
      <c r="H116" s="239"/>
      <c r="I116" s="272"/>
      <c r="J116" s="239"/>
      <c r="K116" s="239"/>
      <c r="L116" s="253"/>
      <c r="M116" s="239"/>
      <c r="N116" s="239"/>
      <c r="O116" s="239"/>
      <c r="P116" s="239"/>
      <c r="Q116" s="239"/>
      <c r="R116" s="239"/>
      <c r="S116" s="239"/>
      <c r="T116" s="239"/>
      <c r="U116" s="239"/>
      <c r="V116" s="239"/>
      <c r="W116" s="239"/>
    </row>
    <row r="117" spans="1:23" ht="12.75" customHeight="1" x14ac:dyDescent="0.3">
      <c r="A117" s="239"/>
      <c r="B117" s="239"/>
      <c r="C117" s="239"/>
      <c r="D117" s="271"/>
      <c r="E117" s="239"/>
      <c r="F117" s="239"/>
      <c r="G117" s="239"/>
      <c r="H117" s="239"/>
      <c r="I117" s="272"/>
      <c r="J117" s="239"/>
      <c r="K117" s="239"/>
      <c r="L117" s="253"/>
      <c r="M117" s="239"/>
      <c r="N117" s="239"/>
      <c r="O117" s="239"/>
      <c r="P117" s="239"/>
      <c r="Q117" s="239"/>
      <c r="R117" s="239"/>
      <c r="S117" s="239"/>
      <c r="T117" s="239"/>
      <c r="U117" s="239"/>
      <c r="V117" s="239"/>
      <c r="W117" s="239"/>
    </row>
    <row r="118" spans="1:23" ht="12.75" customHeight="1" x14ac:dyDescent="0.3">
      <c r="A118" s="239"/>
      <c r="B118" s="239"/>
      <c r="C118" s="239"/>
      <c r="D118" s="271"/>
      <c r="E118" s="239"/>
      <c r="F118" s="239"/>
      <c r="G118" s="239"/>
      <c r="H118" s="239"/>
      <c r="I118" s="272"/>
      <c r="J118" s="239"/>
      <c r="K118" s="239"/>
      <c r="L118" s="253"/>
      <c r="M118" s="239"/>
      <c r="N118" s="239"/>
      <c r="O118" s="239"/>
      <c r="P118" s="239"/>
      <c r="Q118" s="239"/>
      <c r="R118" s="239"/>
      <c r="S118" s="239"/>
      <c r="T118" s="239"/>
      <c r="U118" s="239"/>
      <c r="V118" s="239"/>
      <c r="W118" s="239"/>
    </row>
    <row r="119" spans="1:23" ht="12.75" customHeight="1" x14ac:dyDescent="0.3">
      <c r="A119" s="239"/>
      <c r="B119" s="239"/>
      <c r="C119" s="239"/>
      <c r="D119" s="271"/>
      <c r="E119" s="239"/>
      <c r="F119" s="239"/>
      <c r="G119" s="239"/>
      <c r="H119" s="239"/>
      <c r="I119" s="272"/>
      <c r="J119" s="239"/>
      <c r="K119" s="239"/>
      <c r="L119" s="253"/>
      <c r="M119" s="239"/>
      <c r="N119" s="239"/>
      <c r="O119" s="239"/>
      <c r="P119" s="239"/>
      <c r="Q119" s="239"/>
      <c r="R119" s="239"/>
      <c r="S119" s="239"/>
      <c r="T119" s="239"/>
      <c r="U119" s="239"/>
      <c r="V119" s="239"/>
      <c r="W119" s="239"/>
    </row>
    <row r="120" spans="1:23" ht="12.75" customHeight="1" x14ac:dyDescent="0.3">
      <c r="A120" s="239"/>
      <c r="B120" s="239"/>
      <c r="C120" s="239"/>
      <c r="D120" s="271"/>
      <c r="E120" s="239"/>
      <c r="F120" s="239"/>
      <c r="G120" s="239"/>
      <c r="H120" s="239"/>
      <c r="I120" s="272"/>
      <c r="J120" s="239"/>
      <c r="K120" s="239"/>
      <c r="L120" s="253"/>
      <c r="M120" s="239"/>
      <c r="N120" s="239"/>
      <c r="O120" s="239"/>
      <c r="P120" s="239"/>
      <c r="Q120" s="239"/>
      <c r="R120" s="239"/>
      <c r="S120" s="239"/>
      <c r="T120" s="239"/>
      <c r="U120" s="239"/>
      <c r="V120" s="239"/>
      <c r="W120" s="239"/>
    </row>
    <row r="121" spans="1:23" ht="12.75" customHeight="1" x14ac:dyDescent="0.3">
      <c r="A121" s="239"/>
      <c r="B121" s="239"/>
      <c r="C121" s="239"/>
      <c r="D121" s="271"/>
      <c r="E121" s="239"/>
      <c r="F121" s="239"/>
      <c r="G121" s="239"/>
      <c r="H121" s="239"/>
      <c r="I121" s="272"/>
      <c r="J121" s="239"/>
      <c r="K121" s="239"/>
      <c r="L121" s="253"/>
      <c r="M121" s="239"/>
      <c r="N121" s="239"/>
      <c r="O121" s="239"/>
      <c r="P121" s="239"/>
      <c r="Q121" s="239"/>
      <c r="R121" s="239"/>
      <c r="S121" s="239"/>
      <c r="T121" s="239"/>
      <c r="U121" s="239"/>
      <c r="V121" s="239"/>
      <c r="W121" s="239"/>
    </row>
    <row r="122" spans="1:23" ht="12.75" customHeight="1" x14ac:dyDescent="0.3">
      <c r="A122" s="239"/>
      <c r="B122" s="239"/>
      <c r="C122" s="239"/>
      <c r="D122" s="271"/>
      <c r="E122" s="239"/>
      <c r="F122" s="239"/>
      <c r="G122" s="239"/>
      <c r="H122" s="239"/>
      <c r="I122" s="272"/>
      <c r="J122" s="239"/>
      <c r="K122" s="239"/>
      <c r="L122" s="253"/>
      <c r="M122" s="239"/>
      <c r="N122" s="239"/>
      <c r="O122" s="239"/>
      <c r="P122" s="239"/>
      <c r="Q122" s="239"/>
      <c r="R122" s="239"/>
      <c r="S122" s="239"/>
      <c r="T122" s="239"/>
      <c r="U122" s="239"/>
      <c r="V122" s="239"/>
      <c r="W122" s="239"/>
    </row>
    <row r="123" spans="1:23" ht="12.75" customHeight="1" x14ac:dyDescent="0.3">
      <c r="A123" s="239"/>
      <c r="B123" s="239"/>
      <c r="C123" s="239"/>
      <c r="D123" s="271"/>
      <c r="E123" s="239"/>
      <c r="F123" s="239"/>
      <c r="G123" s="239"/>
      <c r="H123" s="239"/>
      <c r="I123" s="272"/>
      <c r="J123" s="239"/>
      <c r="K123" s="239"/>
      <c r="L123" s="253"/>
      <c r="M123" s="239"/>
      <c r="N123" s="239"/>
      <c r="O123" s="239"/>
      <c r="P123" s="239"/>
      <c r="Q123" s="239"/>
      <c r="R123" s="239"/>
      <c r="S123" s="239"/>
      <c r="T123" s="239"/>
      <c r="U123" s="239"/>
      <c r="V123" s="239"/>
      <c r="W123" s="239"/>
    </row>
    <row r="124" spans="1:23" ht="12.75" customHeight="1" x14ac:dyDescent="0.3">
      <c r="A124" s="239"/>
      <c r="B124" s="239"/>
      <c r="C124" s="239"/>
      <c r="D124" s="271"/>
      <c r="E124" s="239"/>
      <c r="F124" s="239"/>
      <c r="G124" s="239"/>
      <c r="H124" s="239"/>
      <c r="I124" s="272"/>
      <c r="J124" s="239"/>
      <c r="K124" s="239"/>
      <c r="L124" s="253"/>
      <c r="M124" s="239"/>
      <c r="N124" s="239"/>
      <c r="O124" s="239"/>
      <c r="P124" s="239"/>
      <c r="Q124" s="239"/>
      <c r="R124" s="239"/>
      <c r="S124" s="239"/>
      <c r="T124" s="239"/>
      <c r="U124" s="239"/>
      <c r="V124" s="239"/>
      <c r="W124" s="239"/>
    </row>
    <row r="125" spans="1:23" ht="12.75" customHeight="1" x14ac:dyDescent="0.3">
      <c r="A125" s="239"/>
      <c r="B125" s="239"/>
      <c r="C125" s="239"/>
      <c r="D125" s="271"/>
      <c r="E125" s="239"/>
      <c r="F125" s="239"/>
      <c r="G125" s="239"/>
      <c r="H125" s="239"/>
      <c r="I125" s="272"/>
      <c r="J125" s="239"/>
      <c r="K125" s="239"/>
      <c r="L125" s="253"/>
      <c r="M125" s="239"/>
      <c r="N125" s="239"/>
      <c r="O125" s="239"/>
      <c r="P125" s="239"/>
      <c r="Q125" s="239"/>
      <c r="R125" s="239"/>
      <c r="S125" s="239"/>
      <c r="T125" s="239"/>
      <c r="U125" s="239"/>
      <c r="V125" s="239"/>
      <c r="W125" s="239"/>
    </row>
    <row r="126" spans="1:23" ht="12.75" customHeight="1" x14ac:dyDescent="0.3">
      <c r="A126" s="239"/>
      <c r="B126" s="239"/>
      <c r="C126" s="239"/>
      <c r="D126" s="271"/>
      <c r="E126" s="239"/>
      <c r="F126" s="239"/>
      <c r="G126" s="239"/>
      <c r="H126" s="239"/>
      <c r="I126" s="272"/>
      <c r="J126" s="239"/>
      <c r="K126" s="239"/>
      <c r="L126" s="253"/>
      <c r="M126" s="239"/>
      <c r="N126" s="239"/>
      <c r="O126" s="239"/>
      <c r="P126" s="239"/>
      <c r="Q126" s="239"/>
      <c r="R126" s="239"/>
      <c r="S126" s="239"/>
      <c r="T126" s="239"/>
      <c r="U126" s="239"/>
      <c r="V126" s="239"/>
      <c r="W126" s="239"/>
    </row>
    <row r="127" spans="1:23" ht="12.75" customHeight="1" x14ac:dyDescent="0.3">
      <c r="A127" s="239"/>
      <c r="B127" s="239"/>
      <c r="C127" s="239"/>
      <c r="D127" s="271"/>
      <c r="E127" s="239"/>
      <c r="F127" s="239"/>
      <c r="G127" s="239"/>
      <c r="H127" s="239"/>
      <c r="I127" s="272"/>
      <c r="J127" s="239"/>
      <c r="K127" s="239"/>
      <c r="L127" s="253"/>
      <c r="M127" s="239"/>
      <c r="N127" s="239"/>
      <c r="O127" s="239"/>
      <c r="P127" s="239"/>
      <c r="Q127" s="239"/>
      <c r="R127" s="239"/>
      <c r="S127" s="239"/>
      <c r="T127" s="239"/>
      <c r="U127" s="239"/>
      <c r="V127" s="239"/>
      <c r="W127" s="239"/>
    </row>
    <row r="128" spans="1:23" ht="12.75" customHeight="1" x14ac:dyDescent="0.3">
      <c r="A128" s="239"/>
      <c r="B128" s="239"/>
      <c r="C128" s="239"/>
      <c r="D128" s="271"/>
      <c r="E128" s="239"/>
      <c r="F128" s="239"/>
      <c r="G128" s="239"/>
      <c r="H128" s="239"/>
      <c r="I128" s="272"/>
      <c r="J128" s="239"/>
      <c r="K128" s="239"/>
      <c r="L128" s="253"/>
      <c r="M128" s="239"/>
      <c r="N128" s="239"/>
      <c r="O128" s="239"/>
      <c r="P128" s="239"/>
      <c r="Q128" s="239"/>
      <c r="R128" s="239"/>
      <c r="S128" s="239"/>
      <c r="T128" s="239"/>
      <c r="U128" s="239"/>
      <c r="V128" s="239"/>
      <c r="W128" s="239"/>
    </row>
    <row r="129" spans="1:23" ht="12.75" customHeight="1" x14ac:dyDescent="0.3">
      <c r="A129" s="239"/>
      <c r="B129" s="239"/>
      <c r="C129" s="239"/>
      <c r="D129" s="271"/>
      <c r="E129" s="239"/>
      <c r="F129" s="239"/>
      <c r="G129" s="239"/>
      <c r="H129" s="239"/>
      <c r="I129" s="272"/>
      <c r="J129" s="239"/>
      <c r="K129" s="239"/>
      <c r="L129" s="253"/>
      <c r="M129" s="239"/>
      <c r="N129" s="239"/>
      <c r="O129" s="239"/>
      <c r="P129" s="239"/>
      <c r="Q129" s="239"/>
      <c r="R129" s="239"/>
      <c r="S129" s="239"/>
      <c r="T129" s="239"/>
      <c r="U129" s="239"/>
      <c r="V129" s="239"/>
      <c r="W129" s="239"/>
    </row>
    <row r="130" spans="1:23" ht="12.75" customHeight="1" x14ac:dyDescent="0.3">
      <c r="A130" s="239"/>
      <c r="B130" s="239"/>
      <c r="C130" s="239"/>
      <c r="D130" s="271"/>
      <c r="E130" s="239"/>
      <c r="F130" s="239"/>
      <c r="G130" s="239"/>
      <c r="H130" s="239"/>
      <c r="I130" s="272"/>
      <c r="J130" s="239"/>
      <c r="K130" s="239"/>
      <c r="L130" s="253"/>
      <c r="M130" s="239"/>
      <c r="N130" s="239"/>
      <c r="O130" s="239"/>
      <c r="P130" s="239"/>
      <c r="Q130" s="239"/>
      <c r="R130" s="239"/>
      <c r="S130" s="239"/>
      <c r="T130" s="239"/>
      <c r="U130" s="239"/>
      <c r="V130" s="239"/>
      <c r="W130" s="239"/>
    </row>
    <row r="131" spans="1:23" ht="12.75" customHeight="1" x14ac:dyDescent="0.3">
      <c r="A131" s="239"/>
      <c r="B131" s="239"/>
      <c r="C131" s="239"/>
      <c r="D131" s="271"/>
      <c r="E131" s="239"/>
      <c r="F131" s="239"/>
      <c r="G131" s="239"/>
      <c r="H131" s="239"/>
      <c r="I131" s="272"/>
      <c r="J131" s="239"/>
      <c r="K131" s="239"/>
      <c r="L131" s="253"/>
      <c r="M131" s="239"/>
      <c r="N131" s="239"/>
      <c r="O131" s="239"/>
      <c r="P131" s="239"/>
      <c r="Q131" s="239"/>
      <c r="R131" s="239"/>
      <c r="S131" s="239"/>
      <c r="T131" s="239"/>
      <c r="U131" s="239"/>
      <c r="V131" s="239"/>
      <c r="W131" s="239"/>
    </row>
    <row r="132" spans="1:23" ht="12.75" customHeight="1" x14ac:dyDescent="0.3">
      <c r="A132" s="239"/>
      <c r="B132" s="239"/>
      <c r="C132" s="239"/>
      <c r="D132" s="271"/>
      <c r="E132" s="239"/>
      <c r="F132" s="239"/>
      <c r="G132" s="239"/>
      <c r="H132" s="239"/>
      <c r="I132" s="272"/>
      <c r="J132" s="239"/>
      <c r="K132" s="239"/>
      <c r="L132" s="253"/>
      <c r="M132" s="239"/>
      <c r="N132" s="239"/>
      <c r="O132" s="239"/>
      <c r="P132" s="239"/>
      <c r="Q132" s="239"/>
      <c r="R132" s="239"/>
      <c r="S132" s="239"/>
      <c r="T132" s="239"/>
      <c r="U132" s="239"/>
      <c r="V132" s="239"/>
      <c r="W132" s="239"/>
    </row>
    <row r="133" spans="1:23" ht="12.75" customHeight="1" x14ac:dyDescent="0.3">
      <c r="A133" s="239"/>
      <c r="B133" s="239"/>
      <c r="C133" s="239"/>
      <c r="D133" s="271"/>
      <c r="E133" s="239"/>
      <c r="F133" s="239"/>
      <c r="G133" s="239"/>
      <c r="H133" s="239"/>
      <c r="I133" s="272"/>
      <c r="J133" s="239"/>
      <c r="K133" s="239"/>
      <c r="L133" s="253"/>
      <c r="M133" s="239"/>
      <c r="N133" s="239"/>
      <c r="O133" s="239"/>
      <c r="P133" s="239"/>
      <c r="Q133" s="239"/>
      <c r="R133" s="239"/>
      <c r="S133" s="239"/>
      <c r="T133" s="239"/>
      <c r="U133" s="239"/>
      <c r="V133" s="239"/>
      <c r="W133" s="239"/>
    </row>
    <row r="134" spans="1:23" ht="12.75" customHeight="1" x14ac:dyDescent="0.3">
      <c r="A134" s="239"/>
      <c r="B134" s="239"/>
      <c r="C134" s="239"/>
      <c r="D134" s="271"/>
      <c r="E134" s="239"/>
      <c r="F134" s="239"/>
      <c r="G134" s="239"/>
      <c r="H134" s="239"/>
      <c r="I134" s="272"/>
      <c r="J134" s="239"/>
      <c r="K134" s="239"/>
      <c r="L134" s="253"/>
      <c r="M134" s="239"/>
      <c r="N134" s="239"/>
      <c r="O134" s="239"/>
      <c r="P134" s="239"/>
      <c r="Q134" s="239"/>
      <c r="R134" s="239"/>
      <c r="S134" s="239"/>
      <c r="T134" s="239"/>
      <c r="U134" s="239"/>
      <c r="V134" s="239"/>
      <c r="W134" s="239"/>
    </row>
    <row r="135" spans="1:23" ht="12.75" customHeight="1" x14ac:dyDescent="0.3">
      <c r="A135" s="239"/>
      <c r="B135" s="239"/>
      <c r="C135" s="239"/>
      <c r="D135" s="271"/>
      <c r="E135" s="239"/>
      <c r="F135" s="239"/>
      <c r="G135" s="239"/>
      <c r="H135" s="239"/>
      <c r="I135" s="272"/>
      <c r="J135" s="239"/>
      <c r="K135" s="239"/>
      <c r="L135" s="253"/>
      <c r="M135" s="239"/>
      <c r="N135" s="239"/>
      <c r="O135" s="239"/>
      <c r="P135" s="239"/>
      <c r="Q135" s="239"/>
      <c r="R135" s="239"/>
      <c r="S135" s="239"/>
      <c r="T135" s="239"/>
      <c r="U135" s="239"/>
      <c r="V135" s="239"/>
      <c r="W135" s="239"/>
    </row>
    <row r="136" spans="1:23" ht="12.75" customHeight="1" x14ac:dyDescent="0.3">
      <c r="A136" s="239"/>
      <c r="B136" s="239"/>
      <c r="C136" s="239"/>
      <c r="D136" s="271"/>
      <c r="E136" s="239"/>
      <c r="F136" s="239"/>
      <c r="G136" s="239"/>
      <c r="H136" s="239"/>
      <c r="I136" s="272"/>
      <c r="J136" s="239"/>
      <c r="K136" s="239"/>
      <c r="L136" s="253"/>
      <c r="M136" s="239"/>
      <c r="N136" s="239"/>
      <c r="O136" s="239"/>
      <c r="P136" s="239"/>
      <c r="Q136" s="239"/>
      <c r="R136" s="239"/>
      <c r="S136" s="239"/>
      <c r="T136" s="239"/>
      <c r="U136" s="239"/>
      <c r="V136" s="239"/>
      <c r="W136" s="239"/>
    </row>
    <row r="137" spans="1:23" ht="12.75" customHeight="1" x14ac:dyDescent="0.3">
      <c r="A137" s="239"/>
      <c r="B137" s="239"/>
      <c r="C137" s="239"/>
      <c r="D137" s="271"/>
      <c r="E137" s="239"/>
      <c r="F137" s="239"/>
      <c r="G137" s="239"/>
      <c r="H137" s="239"/>
      <c r="I137" s="272"/>
      <c r="J137" s="239"/>
      <c r="K137" s="239"/>
      <c r="L137" s="253"/>
      <c r="M137" s="239"/>
      <c r="N137" s="239"/>
      <c r="O137" s="239"/>
      <c r="P137" s="239"/>
      <c r="Q137" s="239"/>
      <c r="R137" s="239"/>
      <c r="S137" s="239"/>
      <c r="T137" s="239"/>
      <c r="U137" s="239"/>
      <c r="V137" s="239"/>
      <c r="W137" s="239"/>
    </row>
    <row r="138" spans="1:23" ht="12.75" customHeight="1" x14ac:dyDescent="0.3">
      <c r="A138" s="239"/>
      <c r="B138" s="239"/>
      <c r="C138" s="239"/>
      <c r="D138" s="271"/>
      <c r="E138" s="239"/>
      <c r="F138" s="239"/>
      <c r="G138" s="239"/>
      <c r="H138" s="239"/>
      <c r="I138" s="272"/>
      <c r="J138" s="239"/>
      <c r="K138" s="239"/>
      <c r="L138" s="253"/>
      <c r="M138" s="239"/>
      <c r="N138" s="239"/>
      <c r="O138" s="239"/>
      <c r="P138" s="239"/>
      <c r="Q138" s="239"/>
      <c r="R138" s="239"/>
      <c r="S138" s="239"/>
      <c r="T138" s="239"/>
      <c r="U138" s="239"/>
      <c r="V138" s="239"/>
      <c r="W138" s="239"/>
    </row>
    <row r="139" spans="1:23" ht="12.75" customHeight="1" x14ac:dyDescent="0.3">
      <c r="A139" s="239"/>
      <c r="B139" s="239"/>
      <c r="C139" s="239"/>
      <c r="D139" s="271"/>
      <c r="E139" s="239"/>
      <c r="F139" s="239"/>
      <c r="G139" s="239"/>
      <c r="H139" s="239"/>
      <c r="I139" s="272"/>
      <c r="J139" s="239"/>
      <c r="K139" s="239"/>
      <c r="L139" s="253"/>
      <c r="M139" s="239"/>
      <c r="N139" s="239"/>
      <c r="O139" s="239"/>
      <c r="P139" s="239"/>
      <c r="Q139" s="239"/>
      <c r="R139" s="239"/>
      <c r="S139" s="239"/>
      <c r="T139" s="239"/>
      <c r="U139" s="239"/>
      <c r="V139" s="239"/>
      <c r="W139" s="239"/>
    </row>
    <row r="140" spans="1:23" ht="12.75" customHeight="1" x14ac:dyDescent="0.3">
      <c r="A140" s="239"/>
      <c r="B140" s="239"/>
      <c r="C140" s="239"/>
      <c r="D140" s="271"/>
      <c r="E140" s="239"/>
      <c r="F140" s="239"/>
      <c r="G140" s="239"/>
      <c r="H140" s="239"/>
      <c r="I140" s="272"/>
      <c r="J140" s="239"/>
      <c r="K140" s="239"/>
      <c r="L140" s="253"/>
      <c r="M140" s="239"/>
      <c r="N140" s="239"/>
      <c r="O140" s="239"/>
      <c r="P140" s="239"/>
      <c r="Q140" s="239"/>
      <c r="R140" s="239"/>
      <c r="S140" s="239"/>
      <c r="T140" s="239"/>
      <c r="U140" s="239"/>
      <c r="V140" s="239"/>
      <c r="W140" s="239"/>
    </row>
    <row r="141" spans="1:23" ht="12.75" customHeight="1" x14ac:dyDescent="0.3">
      <c r="A141" s="239"/>
      <c r="B141" s="239"/>
      <c r="C141" s="239"/>
      <c r="D141" s="271"/>
      <c r="E141" s="239"/>
      <c r="F141" s="239"/>
      <c r="G141" s="239"/>
      <c r="H141" s="239"/>
      <c r="I141" s="272"/>
      <c r="J141" s="239"/>
      <c r="K141" s="239"/>
      <c r="L141" s="253"/>
      <c r="M141" s="239"/>
      <c r="N141" s="239"/>
      <c r="O141" s="239"/>
      <c r="P141" s="239"/>
      <c r="Q141" s="239"/>
      <c r="R141" s="239"/>
      <c r="S141" s="239"/>
      <c r="T141" s="239"/>
      <c r="U141" s="239"/>
      <c r="V141" s="239"/>
      <c r="W141" s="239"/>
    </row>
    <row r="142" spans="1:23" ht="12.75" customHeight="1" x14ac:dyDescent="0.3">
      <c r="A142" s="239"/>
      <c r="B142" s="239"/>
      <c r="C142" s="239"/>
      <c r="D142" s="271"/>
      <c r="E142" s="239"/>
      <c r="F142" s="239"/>
      <c r="G142" s="239"/>
      <c r="H142" s="239"/>
      <c r="I142" s="272"/>
      <c r="J142" s="239"/>
      <c r="K142" s="239"/>
      <c r="L142" s="253"/>
      <c r="M142" s="239"/>
      <c r="N142" s="239"/>
      <c r="O142" s="239"/>
      <c r="P142" s="239"/>
      <c r="Q142" s="239"/>
      <c r="R142" s="239"/>
      <c r="S142" s="239"/>
      <c r="T142" s="239"/>
      <c r="U142" s="239"/>
      <c r="V142" s="239"/>
      <c r="W142" s="239"/>
    </row>
    <row r="143" spans="1:23" ht="12.75" customHeight="1" x14ac:dyDescent="0.3">
      <c r="A143" s="239"/>
      <c r="B143" s="239"/>
      <c r="C143" s="239"/>
      <c r="D143" s="271"/>
      <c r="E143" s="239"/>
      <c r="F143" s="239"/>
      <c r="G143" s="239"/>
      <c r="H143" s="239"/>
      <c r="I143" s="272"/>
      <c r="J143" s="239"/>
      <c r="K143" s="239"/>
      <c r="L143" s="253"/>
      <c r="M143" s="239"/>
      <c r="N143" s="239"/>
      <c r="O143" s="239"/>
      <c r="P143" s="239"/>
      <c r="Q143" s="239"/>
      <c r="R143" s="239"/>
      <c r="S143" s="239"/>
      <c r="T143" s="239"/>
      <c r="U143" s="239"/>
      <c r="V143" s="239"/>
      <c r="W143" s="239"/>
    </row>
    <row r="144" spans="1:23" ht="12.75" customHeight="1" x14ac:dyDescent="0.3">
      <c r="A144" s="239"/>
      <c r="B144" s="239"/>
      <c r="C144" s="239"/>
      <c r="D144" s="271"/>
      <c r="E144" s="239"/>
      <c r="F144" s="239"/>
      <c r="G144" s="239"/>
      <c r="H144" s="239"/>
      <c r="I144" s="272"/>
      <c r="J144" s="239"/>
      <c r="K144" s="239"/>
      <c r="L144" s="253"/>
      <c r="M144" s="239"/>
      <c r="N144" s="239"/>
      <c r="O144" s="239"/>
      <c r="P144" s="239"/>
      <c r="Q144" s="239"/>
      <c r="R144" s="239"/>
      <c r="S144" s="239"/>
      <c r="T144" s="239"/>
      <c r="U144" s="239"/>
      <c r="V144" s="239"/>
      <c r="W144" s="239"/>
    </row>
    <row r="145" spans="1:23" ht="12.75" customHeight="1" x14ac:dyDescent="0.3">
      <c r="A145" s="239"/>
      <c r="B145" s="239"/>
      <c r="C145" s="239"/>
      <c r="D145" s="271"/>
      <c r="E145" s="239"/>
      <c r="F145" s="239"/>
      <c r="G145" s="239"/>
      <c r="H145" s="239"/>
      <c r="I145" s="272"/>
      <c r="J145" s="239"/>
      <c r="K145" s="239"/>
      <c r="L145" s="253"/>
      <c r="M145" s="239"/>
      <c r="N145" s="239"/>
      <c r="O145" s="239"/>
      <c r="P145" s="239"/>
      <c r="Q145" s="239"/>
      <c r="R145" s="239"/>
      <c r="S145" s="239"/>
      <c r="T145" s="239"/>
      <c r="U145" s="239"/>
      <c r="V145" s="239"/>
      <c r="W145" s="239"/>
    </row>
    <row r="146" spans="1:23" ht="12.75" customHeight="1" x14ac:dyDescent="0.3">
      <c r="A146" s="239"/>
      <c r="B146" s="239"/>
      <c r="C146" s="239"/>
      <c r="D146" s="271"/>
      <c r="E146" s="239"/>
      <c r="F146" s="239"/>
      <c r="G146" s="239"/>
      <c r="H146" s="239"/>
      <c r="I146" s="272"/>
      <c r="J146" s="239"/>
      <c r="K146" s="239"/>
      <c r="L146" s="253"/>
      <c r="M146" s="239"/>
      <c r="N146" s="239"/>
      <c r="O146" s="239"/>
      <c r="P146" s="239"/>
      <c r="Q146" s="239"/>
      <c r="R146" s="239"/>
      <c r="S146" s="239"/>
      <c r="T146" s="239"/>
      <c r="U146" s="239"/>
      <c r="V146" s="239"/>
      <c r="W146" s="239"/>
    </row>
    <row r="147" spans="1:23" ht="12.75" customHeight="1" x14ac:dyDescent="0.3">
      <c r="A147" s="239"/>
      <c r="B147" s="239"/>
      <c r="C147" s="239"/>
      <c r="D147" s="271"/>
      <c r="E147" s="239"/>
      <c r="F147" s="239"/>
      <c r="G147" s="239"/>
      <c r="H147" s="239"/>
      <c r="I147" s="272"/>
      <c r="J147" s="239"/>
      <c r="K147" s="239"/>
      <c r="L147" s="253"/>
      <c r="M147" s="239"/>
      <c r="N147" s="239"/>
      <c r="O147" s="239"/>
      <c r="P147" s="239"/>
      <c r="Q147" s="239"/>
      <c r="R147" s="239"/>
      <c r="S147" s="239"/>
      <c r="T147" s="239"/>
      <c r="U147" s="239"/>
      <c r="V147" s="239"/>
      <c r="W147" s="239"/>
    </row>
    <row r="148" spans="1:23" ht="12.75" customHeight="1" x14ac:dyDescent="0.3">
      <c r="A148" s="239"/>
      <c r="B148" s="239"/>
      <c r="C148" s="239"/>
      <c r="D148" s="271"/>
      <c r="E148" s="239"/>
      <c r="F148" s="239"/>
      <c r="G148" s="239"/>
      <c r="H148" s="239"/>
      <c r="I148" s="272"/>
      <c r="J148" s="239"/>
      <c r="K148" s="239"/>
      <c r="L148" s="253"/>
      <c r="M148" s="239"/>
      <c r="N148" s="239"/>
      <c r="O148" s="239"/>
      <c r="P148" s="239"/>
      <c r="Q148" s="239"/>
      <c r="R148" s="239"/>
      <c r="S148" s="239"/>
      <c r="T148" s="239"/>
      <c r="U148" s="239"/>
      <c r="V148" s="239"/>
      <c r="W148" s="239"/>
    </row>
    <row r="149" spans="1:23" ht="12.75" customHeight="1" x14ac:dyDescent="0.3">
      <c r="A149" s="239"/>
      <c r="B149" s="239"/>
      <c r="C149" s="239"/>
      <c r="D149" s="271"/>
      <c r="E149" s="239"/>
      <c r="F149" s="239"/>
      <c r="G149" s="239"/>
      <c r="H149" s="239"/>
      <c r="I149" s="272"/>
      <c r="J149" s="239"/>
      <c r="K149" s="239"/>
      <c r="L149" s="253"/>
      <c r="M149" s="239"/>
      <c r="N149" s="239"/>
      <c r="O149" s="239"/>
      <c r="P149" s="239"/>
      <c r="Q149" s="239"/>
      <c r="R149" s="239"/>
      <c r="S149" s="239"/>
      <c r="T149" s="239"/>
      <c r="U149" s="239"/>
      <c r="V149" s="239"/>
      <c r="W149" s="239"/>
    </row>
    <row r="150" spans="1:23" ht="12.75" customHeight="1" x14ac:dyDescent="0.3">
      <c r="A150" s="239"/>
      <c r="B150" s="239"/>
      <c r="C150" s="239"/>
      <c r="D150" s="271"/>
      <c r="E150" s="239"/>
      <c r="F150" s="239"/>
      <c r="G150" s="239"/>
      <c r="H150" s="239"/>
      <c r="I150" s="272"/>
      <c r="J150" s="239"/>
      <c r="K150" s="239"/>
      <c r="L150" s="253"/>
      <c r="M150" s="239"/>
      <c r="N150" s="239"/>
      <c r="O150" s="239"/>
      <c r="P150" s="239"/>
      <c r="Q150" s="239"/>
      <c r="R150" s="239"/>
      <c r="S150" s="239"/>
      <c r="T150" s="239"/>
      <c r="U150" s="239"/>
      <c r="V150" s="239"/>
      <c r="W150" s="239"/>
    </row>
    <row r="151" spans="1:23" ht="12.75" customHeight="1" x14ac:dyDescent="0.3">
      <c r="A151" s="239"/>
      <c r="B151" s="239"/>
      <c r="C151" s="239"/>
      <c r="D151" s="271"/>
      <c r="E151" s="239"/>
      <c r="F151" s="239"/>
      <c r="G151" s="239"/>
      <c r="H151" s="239"/>
      <c r="I151" s="272"/>
      <c r="J151" s="239"/>
      <c r="K151" s="239"/>
      <c r="L151" s="253"/>
      <c r="M151" s="239"/>
      <c r="N151" s="239"/>
      <c r="O151" s="239"/>
      <c r="P151" s="239"/>
      <c r="Q151" s="239"/>
      <c r="R151" s="239"/>
      <c r="S151" s="239"/>
      <c r="T151" s="239"/>
      <c r="U151" s="239"/>
      <c r="V151" s="239"/>
      <c r="W151" s="239"/>
    </row>
    <row r="152" spans="1:23" ht="12.75" customHeight="1" x14ac:dyDescent="0.3">
      <c r="A152" s="239"/>
      <c r="B152" s="239"/>
      <c r="C152" s="239"/>
      <c r="D152" s="271"/>
      <c r="E152" s="239"/>
      <c r="F152" s="239"/>
      <c r="G152" s="239"/>
      <c r="H152" s="239"/>
      <c r="I152" s="272"/>
      <c r="J152" s="239"/>
      <c r="K152" s="239"/>
      <c r="L152" s="253"/>
      <c r="M152" s="239"/>
      <c r="N152" s="239"/>
      <c r="O152" s="239"/>
      <c r="P152" s="239"/>
      <c r="Q152" s="239"/>
      <c r="R152" s="239"/>
      <c r="S152" s="239"/>
      <c r="T152" s="239"/>
      <c r="U152" s="239"/>
      <c r="V152" s="239"/>
      <c r="W152" s="239"/>
    </row>
    <row r="153" spans="1:23" ht="12.75" customHeight="1" x14ac:dyDescent="0.3">
      <c r="A153" s="239"/>
      <c r="B153" s="239"/>
      <c r="C153" s="239"/>
      <c r="D153" s="271"/>
      <c r="E153" s="239"/>
      <c r="F153" s="239"/>
      <c r="G153" s="239"/>
      <c r="H153" s="239"/>
      <c r="I153" s="272"/>
      <c r="J153" s="239"/>
      <c r="K153" s="239"/>
      <c r="L153" s="253"/>
      <c r="M153" s="239"/>
      <c r="N153" s="239"/>
      <c r="O153" s="239"/>
      <c r="P153" s="239"/>
      <c r="Q153" s="239"/>
      <c r="R153" s="239"/>
      <c r="S153" s="239"/>
      <c r="T153" s="239"/>
      <c r="U153" s="239"/>
      <c r="V153" s="239"/>
      <c r="W153" s="239"/>
    </row>
    <row r="154" spans="1:23" ht="12.75" customHeight="1" x14ac:dyDescent="0.3">
      <c r="A154" s="239"/>
      <c r="B154" s="239"/>
      <c r="C154" s="239"/>
      <c r="D154" s="271"/>
      <c r="E154" s="239"/>
      <c r="F154" s="239"/>
      <c r="G154" s="239"/>
      <c r="H154" s="239"/>
      <c r="I154" s="272"/>
      <c r="J154" s="239"/>
      <c r="K154" s="239"/>
      <c r="L154" s="253"/>
      <c r="M154" s="239"/>
      <c r="N154" s="239"/>
      <c r="O154" s="239"/>
      <c r="P154" s="239"/>
      <c r="Q154" s="239"/>
      <c r="R154" s="239"/>
      <c r="S154" s="239"/>
      <c r="T154" s="239"/>
      <c r="U154" s="239"/>
      <c r="V154" s="239"/>
      <c r="W154" s="239"/>
    </row>
    <row r="155" spans="1:23" ht="12.75" customHeight="1" x14ac:dyDescent="0.3">
      <c r="A155" s="239"/>
      <c r="B155" s="239"/>
      <c r="C155" s="239"/>
      <c r="D155" s="271"/>
      <c r="E155" s="239"/>
      <c r="F155" s="239"/>
      <c r="G155" s="239"/>
      <c r="H155" s="239"/>
      <c r="I155" s="272"/>
      <c r="J155" s="239"/>
      <c r="K155" s="239"/>
      <c r="L155" s="253"/>
      <c r="M155" s="239"/>
      <c r="N155" s="239"/>
      <c r="O155" s="239"/>
      <c r="P155" s="239"/>
      <c r="Q155" s="239"/>
      <c r="R155" s="239"/>
      <c r="S155" s="239"/>
      <c r="T155" s="239"/>
      <c r="U155" s="239"/>
      <c r="V155" s="239"/>
      <c r="W155" s="239"/>
    </row>
    <row r="156" spans="1:23" ht="12.75" customHeight="1" x14ac:dyDescent="0.3">
      <c r="A156" s="239"/>
      <c r="B156" s="239"/>
      <c r="C156" s="239"/>
      <c r="D156" s="271"/>
      <c r="E156" s="239"/>
      <c r="F156" s="239"/>
      <c r="G156" s="239"/>
      <c r="H156" s="239"/>
      <c r="I156" s="272"/>
      <c r="J156" s="239"/>
      <c r="K156" s="239"/>
      <c r="L156" s="253"/>
      <c r="M156" s="239"/>
      <c r="N156" s="239"/>
      <c r="O156" s="239"/>
      <c r="P156" s="239"/>
      <c r="Q156" s="239"/>
      <c r="R156" s="239"/>
      <c r="S156" s="239"/>
      <c r="T156" s="239"/>
      <c r="U156" s="239"/>
      <c r="V156" s="239"/>
      <c r="W156" s="239"/>
    </row>
    <row r="157" spans="1:23" ht="12.75" customHeight="1" x14ac:dyDescent="0.3">
      <c r="A157" s="239"/>
      <c r="B157" s="239"/>
      <c r="C157" s="239"/>
      <c r="D157" s="271"/>
      <c r="E157" s="239"/>
      <c r="F157" s="239"/>
      <c r="G157" s="239"/>
      <c r="H157" s="239"/>
      <c r="I157" s="272"/>
      <c r="J157" s="239"/>
      <c r="K157" s="239"/>
      <c r="L157" s="253"/>
      <c r="M157" s="239"/>
      <c r="N157" s="239"/>
      <c r="O157" s="239"/>
      <c r="P157" s="239"/>
      <c r="Q157" s="239"/>
      <c r="R157" s="239"/>
      <c r="S157" s="239"/>
      <c r="T157" s="239"/>
      <c r="U157" s="239"/>
      <c r="V157" s="239"/>
      <c r="W157" s="239"/>
    </row>
    <row r="158" spans="1:23" ht="12.75" customHeight="1" x14ac:dyDescent="0.3">
      <c r="A158" s="239"/>
      <c r="B158" s="239"/>
      <c r="C158" s="239"/>
      <c r="D158" s="271"/>
      <c r="E158" s="239"/>
      <c r="F158" s="239"/>
      <c r="G158" s="239"/>
      <c r="H158" s="239"/>
      <c r="I158" s="272"/>
      <c r="J158" s="239"/>
      <c r="K158" s="239"/>
      <c r="L158" s="253"/>
      <c r="M158" s="239"/>
      <c r="N158" s="239"/>
      <c r="O158" s="239"/>
      <c r="P158" s="239"/>
      <c r="Q158" s="239"/>
      <c r="R158" s="239"/>
      <c r="S158" s="239"/>
      <c r="T158" s="239"/>
      <c r="U158" s="239"/>
      <c r="V158" s="239"/>
      <c r="W158" s="239"/>
    </row>
    <row r="159" spans="1:23" ht="12.75" customHeight="1" x14ac:dyDescent="0.3">
      <c r="A159" s="239"/>
      <c r="B159" s="239"/>
      <c r="C159" s="239"/>
      <c r="D159" s="271"/>
      <c r="E159" s="239"/>
      <c r="F159" s="239"/>
      <c r="G159" s="239"/>
      <c r="H159" s="239"/>
      <c r="I159" s="272"/>
      <c r="J159" s="239"/>
      <c r="K159" s="239"/>
      <c r="L159" s="253"/>
      <c r="M159" s="239"/>
      <c r="N159" s="239"/>
      <c r="O159" s="239"/>
      <c r="P159" s="239"/>
      <c r="Q159" s="239"/>
      <c r="R159" s="239"/>
      <c r="S159" s="239"/>
      <c r="T159" s="239"/>
      <c r="U159" s="239"/>
      <c r="V159" s="239"/>
      <c r="W159" s="239"/>
    </row>
    <row r="160" spans="1:23" ht="12.75" customHeight="1" x14ac:dyDescent="0.3">
      <c r="A160" s="239"/>
      <c r="B160" s="239"/>
      <c r="C160" s="239"/>
      <c r="D160" s="271"/>
      <c r="E160" s="239"/>
      <c r="F160" s="239"/>
      <c r="G160" s="239"/>
      <c r="H160" s="239"/>
      <c r="I160" s="272"/>
      <c r="J160" s="239"/>
      <c r="K160" s="239"/>
      <c r="L160" s="253"/>
      <c r="M160" s="239"/>
      <c r="N160" s="239"/>
      <c r="O160" s="239"/>
      <c r="P160" s="239"/>
      <c r="Q160" s="239"/>
      <c r="R160" s="239"/>
      <c r="S160" s="239"/>
      <c r="T160" s="239"/>
      <c r="U160" s="239"/>
      <c r="V160" s="239"/>
      <c r="W160" s="239"/>
    </row>
    <row r="161" spans="1:23" ht="12.75" customHeight="1" x14ac:dyDescent="0.3">
      <c r="A161" s="239"/>
      <c r="B161" s="239"/>
      <c r="C161" s="239"/>
      <c r="D161" s="271"/>
      <c r="E161" s="239"/>
      <c r="F161" s="239"/>
      <c r="G161" s="239"/>
      <c r="H161" s="239"/>
      <c r="I161" s="272"/>
      <c r="J161" s="239"/>
      <c r="K161" s="239"/>
      <c r="L161" s="253"/>
      <c r="M161" s="239"/>
      <c r="N161" s="239"/>
      <c r="O161" s="239"/>
      <c r="P161" s="239"/>
      <c r="Q161" s="239"/>
      <c r="R161" s="239"/>
      <c r="S161" s="239"/>
      <c r="T161" s="239"/>
      <c r="U161" s="239"/>
      <c r="V161" s="239"/>
      <c r="W161" s="239"/>
    </row>
    <row r="162" spans="1:23" ht="12.75" customHeight="1" x14ac:dyDescent="0.3">
      <c r="A162" s="239"/>
      <c r="B162" s="239"/>
      <c r="C162" s="239"/>
      <c r="D162" s="271"/>
      <c r="E162" s="239"/>
      <c r="F162" s="239"/>
      <c r="G162" s="239"/>
      <c r="H162" s="239"/>
      <c r="I162" s="272"/>
      <c r="J162" s="239"/>
      <c r="K162" s="239"/>
      <c r="L162" s="253"/>
      <c r="M162" s="239"/>
      <c r="N162" s="239"/>
      <c r="O162" s="239"/>
      <c r="P162" s="239"/>
      <c r="Q162" s="239"/>
      <c r="R162" s="239"/>
      <c r="S162" s="239"/>
      <c r="T162" s="239"/>
      <c r="U162" s="239"/>
      <c r="V162" s="239"/>
      <c r="W162" s="239"/>
    </row>
    <row r="163" spans="1:23" ht="12.75" customHeight="1" x14ac:dyDescent="0.3">
      <c r="A163" s="239"/>
      <c r="B163" s="239"/>
      <c r="C163" s="239"/>
      <c r="D163" s="271"/>
      <c r="E163" s="239"/>
      <c r="F163" s="239"/>
      <c r="G163" s="239"/>
      <c r="H163" s="239"/>
      <c r="I163" s="272"/>
      <c r="J163" s="239"/>
      <c r="K163" s="239"/>
      <c r="L163" s="253"/>
      <c r="M163" s="239"/>
      <c r="N163" s="239"/>
      <c r="O163" s="239"/>
      <c r="P163" s="239"/>
      <c r="Q163" s="239"/>
      <c r="R163" s="239"/>
      <c r="S163" s="239"/>
      <c r="T163" s="239"/>
      <c r="U163" s="239"/>
      <c r="V163" s="239"/>
      <c r="W163" s="239"/>
    </row>
    <row r="164" spans="1:23" ht="12.75" customHeight="1" x14ac:dyDescent="0.3">
      <c r="A164" s="239"/>
      <c r="B164" s="239"/>
      <c r="C164" s="239"/>
      <c r="D164" s="271"/>
      <c r="E164" s="239"/>
      <c r="F164" s="239"/>
      <c r="G164" s="239"/>
      <c r="H164" s="239"/>
      <c r="I164" s="272"/>
      <c r="J164" s="239"/>
      <c r="K164" s="239"/>
      <c r="L164" s="253"/>
      <c r="M164" s="239"/>
      <c r="N164" s="239"/>
      <c r="O164" s="239"/>
      <c r="P164" s="239"/>
      <c r="Q164" s="239"/>
      <c r="R164" s="239"/>
      <c r="S164" s="239"/>
      <c r="T164" s="239"/>
      <c r="U164" s="239"/>
      <c r="V164" s="239"/>
      <c r="W164" s="239"/>
    </row>
    <row r="165" spans="1:23" ht="12.75" customHeight="1" x14ac:dyDescent="0.3">
      <c r="A165" s="239"/>
      <c r="B165" s="239"/>
      <c r="C165" s="239"/>
      <c r="D165" s="271"/>
      <c r="E165" s="239"/>
      <c r="F165" s="239"/>
      <c r="G165" s="239"/>
      <c r="H165" s="239"/>
      <c r="I165" s="272"/>
      <c r="J165" s="239"/>
      <c r="K165" s="239"/>
      <c r="L165" s="253"/>
      <c r="M165" s="239"/>
      <c r="N165" s="239"/>
      <c r="O165" s="239"/>
      <c r="P165" s="239"/>
      <c r="Q165" s="239"/>
      <c r="R165" s="239"/>
      <c r="S165" s="239"/>
      <c r="T165" s="239"/>
      <c r="U165" s="239"/>
      <c r="V165" s="239"/>
      <c r="W165" s="239"/>
    </row>
    <row r="166" spans="1:23" ht="12.75" customHeight="1" x14ac:dyDescent="0.3">
      <c r="A166" s="239"/>
      <c r="B166" s="239"/>
      <c r="C166" s="239"/>
      <c r="D166" s="271"/>
      <c r="E166" s="239"/>
      <c r="F166" s="239"/>
      <c r="G166" s="239"/>
      <c r="H166" s="239"/>
      <c r="I166" s="272"/>
      <c r="J166" s="239"/>
      <c r="K166" s="239"/>
      <c r="L166" s="253"/>
      <c r="M166" s="239"/>
      <c r="N166" s="239"/>
      <c r="O166" s="239"/>
      <c r="P166" s="239"/>
      <c r="Q166" s="239"/>
      <c r="R166" s="239"/>
      <c r="S166" s="239"/>
      <c r="T166" s="239"/>
      <c r="U166" s="239"/>
      <c r="V166" s="239"/>
      <c r="W166" s="239"/>
    </row>
    <row r="167" spans="1:23" ht="12.75" customHeight="1" x14ac:dyDescent="0.3">
      <c r="A167" s="239"/>
      <c r="B167" s="239"/>
      <c r="C167" s="239"/>
      <c r="D167" s="271"/>
      <c r="E167" s="239"/>
      <c r="F167" s="239"/>
      <c r="G167" s="239"/>
      <c r="H167" s="239"/>
      <c r="I167" s="272"/>
      <c r="J167" s="239"/>
      <c r="K167" s="239"/>
      <c r="L167" s="253"/>
      <c r="M167" s="239"/>
      <c r="N167" s="239"/>
      <c r="O167" s="239"/>
      <c r="P167" s="239"/>
      <c r="Q167" s="239"/>
      <c r="R167" s="239"/>
      <c r="S167" s="239"/>
      <c r="T167" s="239"/>
      <c r="U167" s="239"/>
      <c r="V167" s="239"/>
      <c r="W167" s="239"/>
    </row>
    <row r="168" spans="1:23" ht="12.75" customHeight="1" x14ac:dyDescent="0.3">
      <c r="A168" s="239"/>
      <c r="B168" s="239"/>
      <c r="C168" s="239"/>
      <c r="D168" s="271"/>
      <c r="E168" s="239"/>
      <c r="F168" s="239"/>
      <c r="G168" s="239"/>
      <c r="H168" s="239"/>
      <c r="I168" s="272"/>
      <c r="J168" s="239"/>
      <c r="K168" s="239"/>
      <c r="L168" s="253"/>
      <c r="M168" s="239"/>
      <c r="N168" s="239"/>
      <c r="O168" s="239"/>
      <c r="P168" s="239"/>
      <c r="Q168" s="239"/>
      <c r="R168" s="239"/>
      <c r="S168" s="239"/>
      <c r="T168" s="239"/>
      <c r="U168" s="239"/>
      <c r="V168" s="239"/>
      <c r="W168" s="239"/>
    </row>
    <row r="169" spans="1:23" ht="12.75" customHeight="1" x14ac:dyDescent="0.3">
      <c r="A169" s="239"/>
      <c r="B169" s="239"/>
      <c r="C169" s="239"/>
      <c r="D169" s="271"/>
      <c r="E169" s="239"/>
      <c r="F169" s="239"/>
      <c r="G169" s="239"/>
      <c r="H169" s="239"/>
      <c r="I169" s="272"/>
      <c r="J169" s="239"/>
      <c r="K169" s="239"/>
      <c r="L169" s="253"/>
      <c r="M169" s="239"/>
      <c r="N169" s="239"/>
      <c r="O169" s="239"/>
      <c r="P169" s="239"/>
      <c r="Q169" s="239"/>
      <c r="R169" s="239"/>
      <c r="S169" s="239"/>
      <c r="T169" s="239"/>
      <c r="U169" s="239"/>
      <c r="V169" s="239"/>
      <c r="W169" s="239"/>
    </row>
    <row r="170" spans="1:23" ht="12.75" customHeight="1" x14ac:dyDescent="0.3">
      <c r="A170" s="239"/>
      <c r="B170" s="239"/>
      <c r="C170" s="239"/>
      <c r="D170" s="271"/>
      <c r="E170" s="239"/>
      <c r="F170" s="239"/>
      <c r="G170" s="239"/>
      <c r="H170" s="239"/>
      <c r="I170" s="272"/>
      <c r="J170" s="239"/>
      <c r="K170" s="239"/>
      <c r="L170" s="253"/>
      <c r="M170" s="239"/>
      <c r="N170" s="239"/>
      <c r="O170" s="239"/>
      <c r="P170" s="239"/>
      <c r="Q170" s="239"/>
      <c r="R170" s="239"/>
      <c r="S170" s="239"/>
      <c r="T170" s="239"/>
      <c r="U170" s="239"/>
      <c r="V170" s="239"/>
      <c r="W170" s="239"/>
    </row>
    <row r="171" spans="1:23" ht="12.75" customHeight="1" x14ac:dyDescent="0.3">
      <c r="A171" s="239"/>
      <c r="B171" s="239"/>
      <c r="C171" s="239"/>
      <c r="D171" s="271"/>
      <c r="E171" s="239"/>
      <c r="F171" s="239"/>
      <c r="G171" s="239"/>
      <c r="H171" s="239"/>
      <c r="I171" s="272"/>
      <c r="J171" s="239"/>
      <c r="K171" s="239"/>
      <c r="L171" s="253"/>
      <c r="M171" s="239"/>
      <c r="N171" s="239"/>
      <c r="O171" s="239"/>
      <c r="P171" s="239"/>
      <c r="Q171" s="239"/>
      <c r="R171" s="239"/>
      <c r="S171" s="239"/>
      <c r="T171" s="239"/>
      <c r="U171" s="239"/>
      <c r="V171" s="239"/>
      <c r="W171" s="239"/>
    </row>
    <row r="172" spans="1:23" ht="12.75" customHeight="1" x14ac:dyDescent="0.3">
      <c r="A172" s="239"/>
      <c r="B172" s="239"/>
      <c r="C172" s="239"/>
      <c r="D172" s="271"/>
      <c r="E172" s="239"/>
      <c r="F172" s="239"/>
      <c r="G172" s="239"/>
      <c r="H172" s="239"/>
      <c r="I172" s="272"/>
      <c r="J172" s="239"/>
      <c r="K172" s="239"/>
      <c r="L172" s="253"/>
      <c r="M172" s="239"/>
      <c r="N172" s="239"/>
      <c r="O172" s="239"/>
      <c r="P172" s="239"/>
      <c r="Q172" s="239"/>
      <c r="R172" s="239"/>
      <c r="S172" s="239"/>
      <c r="T172" s="239"/>
      <c r="U172" s="239"/>
      <c r="V172" s="239"/>
      <c r="W172" s="239"/>
    </row>
    <row r="173" spans="1:23" ht="12.75" customHeight="1" x14ac:dyDescent="0.3">
      <c r="A173" s="239"/>
      <c r="B173" s="239"/>
      <c r="C173" s="239"/>
      <c r="D173" s="271"/>
      <c r="E173" s="239"/>
      <c r="F173" s="239"/>
      <c r="G173" s="239"/>
      <c r="H173" s="239"/>
      <c r="I173" s="272"/>
      <c r="J173" s="239"/>
      <c r="K173" s="239"/>
      <c r="L173" s="253"/>
      <c r="M173" s="239"/>
      <c r="N173" s="239"/>
      <c r="O173" s="239"/>
      <c r="P173" s="239"/>
      <c r="Q173" s="239"/>
      <c r="R173" s="239"/>
      <c r="S173" s="239"/>
      <c r="T173" s="239"/>
      <c r="U173" s="239"/>
      <c r="V173" s="239"/>
      <c r="W173" s="239"/>
    </row>
    <row r="174" spans="1:23" ht="12.75" customHeight="1" x14ac:dyDescent="0.3">
      <c r="A174" s="239"/>
      <c r="B174" s="239"/>
      <c r="C174" s="239"/>
      <c r="D174" s="271"/>
      <c r="E174" s="239"/>
      <c r="F174" s="239"/>
      <c r="G174" s="239"/>
      <c r="H174" s="239"/>
      <c r="I174" s="272"/>
      <c r="J174" s="239"/>
      <c r="K174" s="239"/>
      <c r="L174" s="253"/>
      <c r="M174" s="239"/>
      <c r="N174" s="239"/>
      <c r="O174" s="239"/>
      <c r="P174" s="239"/>
      <c r="Q174" s="239"/>
      <c r="R174" s="239"/>
      <c r="S174" s="239"/>
      <c r="T174" s="239"/>
      <c r="U174" s="239"/>
      <c r="V174" s="239"/>
      <c r="W174" s="239"/>
    </row>
    <row r="175" spans="1:23" ht="12.75" customHeight="1" x14ac:dyDescent="0.3">
      <c r="A175" s="239"/>
      <c r="B175" s="239"/>
      <c r="C175" s="239"/>
      <c r="D175" s="271"/>
      <c r="E175" s="239"/>
      <c r="F175" s="239"/>
      <c r="G175" s="239"/>
      <c r="H175" s="239"/>
      <c r="I175" s="272"/>
      <c r="J175" s="239"/>
      <c r="K175" s="239"/>
      <c r="L175" s="253"/>
      <c r="M175" s="239"/>
      <c r="N175" s="239"/>
      <c r="O175" s="239"/>
      <c r="P175" s="239"/>
      <c r="Q175" s="239"/>
      <c r="R175" s="239"/>
      <c r="S175" s="239"/>
      <c r="T175" s="239"/>
      <c r="U175" s="239"/>
      <c r="V175" s="239"/>
      <c r="W175" s="239"/>
    </row>
    <row r="176" spans="1:23" ht="12.75" customHeight="1" x14ac:dyDescent="0.3">
      <c r="A176" s="239"/>
      <c r="B176" s="239"/>
      <c r="C176" s="239"/>
      <c r="D176" s="271"/>
      <c r="E176" s="239"/>
      <c r="F176" s="239"/>
      <c r="G176" s="239"/>
      <c r="H176" s="239"/>
      <c r="I176" s="272"/>
      <c r="J176" s="239"/>
      <c r="K176" s="239"/>
      <c r="L176" s="253"/>
      <c r="M176" s="239"/>
      <c r="N176" s="239"/>
      <c r="O176" s="239"/>
      <c r="P176" s="239"/>
      <c r="Q176" s="239"/>
      <c r="R176" s="239"/>
      <c r="S176" s="239"/>
      <c r="T176" s="239"/>
      <c r="U176" s="239"/>
      <c r="V176" s="239"/>
      <c r="W176" s="239"/>
    </row>
    <row r="177" spans="1:23" ht="12.75" customHeight="1" x14ac:dyDescent="0.3">
      <c r="A177" s="239"/>
      <c r="B177" s="239"/>
      <c r="C177" s="239"/>
      <c r="D177" s="271"/>
      <c r="E177" s="239"/>
      <c r="F177" s="239"/>
      <c r="G177" s="239"/>
      <c r="H177" s="239"/>
      <c r="I177" s="272"/>
      <c r="J177" s="239"/>
      <c r="K177" s="239"/>
      <c r="L177" s="253"/>
      <c r="M177" s="239"/>
      <c r="N177" s="239"/>
      <c r="O177" s="239"/>
      <c r="P177" s="239"/>
      <c r="Q177" s="239"/>
      <c r="R177" s="239"/>
      <c r="S177" s="239"/>
      <c r="T177" s="239"/>
      <c r="U177" s="239"/>
      <c r="V177" s="239"/>
      <c r="W177" s="239"/>
    </row>
    <row r="178" spans="1:23" ht="12.75" customHeight="1" x14ac:dyDescent="0.3">
      <c r="A178" s="239"/>
      <c r="B178" s="239"/>
      <c r="C178" s="239"/>
      <c r="D178" s="271"/>
      <c r="E178" s="239"/>
      <c r="F178" s="239"/>
      <c r="G178" s="239"/>
      <c r="H178" s="239"/>
      <c r="I178" s="272"/>
      <c r="J178" s="239"/>
      <c r="K178" s="239"/>
      <c r="L178" s="253"/>
      <c r="M178" s="239"/>
      <c r="N178" s="239"/>
      <c r="O178" s="239"/>
      <c r="P178" s="239"/>
      <c r="Q178" s="239"/>
      <c r="R178" s="239"/>
      <c r="S178" s="239"/>
      <c r="T178" s="239"/>
      <c r="U178" s="239"/>
      <c r="V178" s="239"/>
      <c r="W178" s="239"/>
    </row>
    <row r="179" spans="1:23" ht="12.75" customHeight="1" x14ac:dyDescent="0.3">
      <c r="A179" s="239"/>
      <c r="B179" s="239"/>
      <c r="C179" s="239"/>
      <c r="D179" s="271"/>
      <c r="E179" s="239"/>
      <c r="F179" s="239"/>
      <c r="G179" s="239"/>
      <c r="H179" s="239"/>
      <c r="I179" s="272"/>
      <c r="J179" s="239"/>
      <c r="K179" s="239"/>
      <c r="L179" s="253"/>
      <c r="M179" s="239"/>
      <c r="N179" s="239"/>
      <c r="O179" s="239"/>
      <c r="P179" s="239"/>
      <c r="Q179" s="239"/>
      <c r="R179" s="239"/>
      <c r="S179" s="239"/>
      <c r="T179" s="239"/>
      <c r="U179" s="239"/>
      <c r="V179" s="239"/>
      <c r="W179" s="239"/>
    </row>
    <row r="180" spans="1:23" ht="12.75" customHeight="1" x14ac:dyDescent="0.3">
      <c r="A180" s="239"/>
      <c r="B180" s="239"/>
      <c r="C180" s="239"/>
      <c r="D180" s="271"/>
      <c r="E180" s="239"/>
      <c r="F180" s="239"/>
      <c r="G180" s="239"/>
      <c r="H180" s="239"/>
      <c r="I180" s="272"/>
      <c r="J180" s="239"/>
      <c r="K180" s="239"/>
      <c r="L180" s="253"/>
      <c r="M180" s="239"/>
      <c r="N180" s="239"/>
      <c r="O180" s="239"/>
      <c r="P180" s="239"/>
      <c r="Q180" s="239"/>
      <c r="R180" s="239"/>
      <c r="S180" s="239"/>
      <c r="T180" s="239"/>
      <c r="U180" s="239"/>
      <c r="V180" s="239"/>
      <c r="W180" s="239"/>
    </row>
    <row r="181" spans="1:23" ht="12.75" customHeight="1" x14ac:dyDescent="0.3">
      <c r="A181" s="239"/>
      <c r="B181" s="239"/>
      <c r="C181" s="239"/>
      <c r="D181" s="271"/>
      <c r="E181" s="239"/>
      <c r="F181" s="239"/>
      <c r="G181" s="239"/>
      <c r="H181" s="239"/>
      <c r="I181" s="272"/>
      <c r="J181" s="239"/>
      <c r="K181" s="239"/>
      <c r="L181" s="253"/>
      <c r="M181" s="239"/>
      <c r="N181" s="239"/>
      <c r="O181" s="239"/>
      <c r="P181" s="239"/>
      <c r="Q181" s="239"/>
      <c r="R181" s="239"/>
      <c r="S181" s="239"/>
      <c r="T181" s="239"/>
      <c r="U181" s="239"/>
      <c r="V181" s="239"/>
      <c r="W181" s="239"/>
    </row>
    <row r="182" spans="1:23" ht="12.75" customHeight="1" x14ac:dyDescent="0.3">
      <c r="A182" s="239"/>
      <c r="B182" s="239"/>
      <c r="C182" s="239"/>
      <c r="D182" s="271"/>
      <c r="E182" s="239"/>
      <c r="F182" s="239"/>
      <c r="G182" s="239"/>
      <c r="H182" s="239"/>
      <c r="I182" s="272"/>
      <c r="J182" s="239"/>
      <c r="K182" s="239"/>
      <c r="L182" s="253"/>
      <c r="M182" s="239"/>
      <c r="N182" s="239"/>
      <c r="O182" s="239"/>
      <c r="P182" s="239"/>
      <c r="Q182" s="239"/>
      <c r="R182" s="239"/>
      <c r="S182" s="239"/>
      <c r="T182" s="239"/>
      <c r="U182" s="239"/>
      <c r="V182" s="239"/>
      <c r="W182" s="239"/>
    </row>
    <row r="183" spans="1:23" ht="12.75" customHeight="1" x14ac:dyDescent="0.3">
      <c r="A183" s="239"/>
      <c r="B183" s="239"/>
      <c r="C183" s="239"/>
      <c r="D183" s="271"/>
      <c r="E183" s="239"/>
      <c r="F183" s="239"/>
      <c r="G183" s="239"/>
      <c r="H183" s="239"/>
      <c r="I183" s="272"/>
      <c r="J183" s="239"/>
      <c r="K183" s="239"/>
      <c r="L183" s="253"/>
      <c r="M183" s="239"/>
      <c r="N183" s="239"/>
      <c r="O183" s="239"/>
      <c r="P183" s="239"/>
      <c r="Q183" s="239"/>
      <c r="R183" s="239"/>
      <c r="S183" s="239"/>
      <c r="T183" s="239"/>
      <c r="U183" s="239"/>
      <c r="V183" s="239"/>
      <c r="W183" s="239"/>
    </row>
    <row r="184" spans="1:23" ht="12.75" customHeight="1" x14ac:dyDescent="0.3">
      <c r="A184" s="239"/>
      <c r="B184" s="239"/>
      <c r="C184" s="239"/>
      <c r="D184" s="271"/>
      <c r="E184" s="239"/>
      <c r="F184" s="239"/>
      <c r="G184" s="239"/>
      <c r="H184" s="239"/>
      <c r="I184" s="272"/>
      <c r="J184" s="239"/>
      <c r="K184" s="239"/>
      <c r="L184" s="253"/>
      <c r="M184" s="239"/>
      <c r="N184" s="239"/>
      <c r="O184" s="239"/>
      <c r="P184" s="239"/>
      <c r="Q184" s="239"/>
      <c r="R184" s="239"/>
      <c r="S184" s="239"/>
      <c r="T184" s="239"/>
      <c r="U184" s="239"/>
      <c r="V184" s="239"/>
      <c r="W184" s="239"/>
    </row>
    <row r="185" spans="1:23" ht="12.75" customHeight="1" x14ac:dyDescent="0.3">
      <c r="A185" s="239"/>
      <c r="B185" s="239"/>
      <c r="C185" s="239"/>
      <c r="D185" s="271"/>
      <c r="E185" s="239"/>
      <c r="F185" s="239"/>
      <c r="G185" s="239"/>
      <c r="H185" s="239"/>
      <c r="I185" s="272"/>
      <c r="J185" s="239"/>
      <c r="K185" s="239"/>
      <c r="L185" s="253"/>
      <c r="M185" s="239"/>
      <c r="N185" s="239"/>
      <c r="O185" s="239"/>
      <c r="P185" s="239"/>
      <c r="Q185" s="239"/>
      <c r="R185" s="239"/>
      <c r="S185" s="239"/>
      <c r="T185" s="239"/>
      <c r="U185" s="239"/>
      <c r="V185" s="239"/>
      <c r="W185" s="239"/>
    </row>
    <row r="186" spans="1:23" ht="12.75" customHeight="1" x14ac:dyDescent="0.3">
      <c r="A186" s="239"/>
      <c r="B186" s="239"/>
      <c r="C186" s="239"/>
      <c r="D186" s="271"/>
      <c r="E186" s="239"/>
      <c r="F186" s="239"/>
      <c r="G186" s="239"/>
      <c r="H186" s="239"/>
      <c r="I186" s="272"/>
      <c r="J186" s="239"/>
      <c r="K186" s="239"/>
      <c r="L186" s="253"/>
      <c r="M186" s="239"/>
      <c r="N186" s="239"/>
      <c r="O186" s="239"/>
      <c r="P186" s="239"/>
      <c r="Q186" s="239"/>
      <c r="R186" s="239"/>
      <c r="S186" s="239"/>
      <c r="T186" s="239"/>
      <c r="U186" s="239"/>
      <c r="V186" s="239"/>
      <c r="W186" s="239"/>
    </row>
    <row r="187" spans="1:23" ht="12.75" customHeight="1" x14ac:dyDescent="0.3">
      <c r="A187" s="239"/>
      <c r="B187" s="239"/>
      <c r="C187" s="239"/>
      <c r="D187" s="271"/>
      <c r="E187" s="239"/>
      <c r="F187" s="239"/>
      <c r="G187" s="239"/>
      <c r="H187" s="239"/>
      <c r="I187" s="272"/>
      <c r="J187" s="239"/>
      <c r="K187" s="239"/>
      <c r="L187" s="253"/>
      <c r="M187" s="239"/>
      <c r="N187" s="239"/>
      <c r="O187" s="239"/>
      <c r="P187" s="239"/>
      <c r="Q187" s="239"/>
      <c r="R187" s="239"/>
      <c r="S187" s="239"/>
      <c r="T187" s="239"/>
      <c r="U187" s="239"/>
      <c r="V187" s="239"/>
      <c r="W187" s="239"/>
    </row>
    <row r="188" spans="1:23" ht="12.75" customHeight="1" x14ac:dyDescent="0.3">
      <c r="A188" s="239"/>
      <c r="B188" s="239"/>
      <c r="C188" s="239"/>
      <c r="D188" s="271"/>
      <c r="E188" s="239"/>
      <c r="F188" s="239"/>
      <c r="G188" s="239"/>
      <c r="H188" s="239"/>
      <c r="I188" s="272"/>
      <c r="J188" s="239"/>
      <c r="K188" s="239"/>
      <c r="L188" s="253"/>
      <c r="M188" s="239"/>
      <c r="N188" s="239"/>
      <c r="O188" s="239"/>
      <c r="P188" s="239"/>
      <c r="Q188" s="239"/>
      <c r="R188" s="239"/>
      <c r="S188" s="239"/>
      <c r="T188" s="239"/>
      <c r="U188" s="239"/>
      <c r="V188" s="239"/>
      <c r="W188" s="239"/>
    </row>
    <row r="189" spans="1:23" ht="12.75" customHeight="1" x14ac:dyDescent="0.3">
      <c r="A189" s="239"/>
      <c r="B189" s="239"/>
      <c r="C189" s="239"/>
      <c r="D189" s="271"/>
      <c r="E189" s="239"/>
      <c r="F189" s="239"/>
      <c r="G189" s="239"/>
      <c r="H189" s="239"/>
      <c r="I189" s="272"/>
      <c r="J189" s="239"/>
      <c r="K189" s="239"/>
      <c r="L189" s="253"/>
      <c r="M189" s="239"/>
      <c r="N189" s="239"/>
      <c r="O189" s="239"/>
      <c r="P189" s="239"/>
      <c r="Q189" s="239"/>
      <c r="R189" s="239"/>
      <c r="S189" s="239"/>
      <c r="T189" s="239"/>
      <c r="U189" s="239"/>
      <c r="V189" s="239"/>
      <c r="W189" s="239"/>
    </row>
    <row r="190" spans="1:23" ht="12.75" customHeight="1" x14ac:dyDescent="0.3">
      <c r="A190" s="239"/>
      <c r="B190" s="239"/>
      <c r="C190" s="239"/>
      <c r="D190" s="271"/>
      <c r="E190" s="239"/>
      <c r="F190" s="239"/>
      <c r="G190" s="239"/>
      <c r="H190" s="239"/>
      <c r="I190" s="272"/>
      <c r="J190" s="239"/>
      <c r="K190" s="239"/>
      <c r="L190" s="253"/>
      <c r="M190" s="239"/>
      <c r="N190" s="239"/>
      <c r="O190" s="239"/>
      <c r="P190" s="239"/>
      <c r="Q190" s="239"/>
      <c r="R190" s="239"/>
      <c r="S190" s="239"/>
      <c r="T190" s="239"/>
      <c r="U190" s="239"/>
      <c r="V190" s="239"/>
      <c r="W190" s="239"/>
    </row>
    <row r="191" spans="1:23" ht="12.75" customHeight="1" x14ac:dyDescent="0.3">
      <c r="A191" s="239"/>
      <c r="B191" s="239"/>
      <c r="C191" s="239"/>
      <c r="D191" s="271"/>
      <c r="E191" s="239"/>
      <c r="F191" s="239"/>
      <c r="G191" s="239"/>
      <c r="H191" s="239"/>
      <c r="I191" s="272"/>
      <c r="J191" s="239"/>
      <c r="K191" s="239"/>
      <c r="L191" s="253"/>
      <c r="M191" s="239"/>
      <c r="N191" s="239"/>
      <c r="O191" s="239"/>
      <c r="P191" s="239"/>
      <c r="Q191" s="239"/>
      <c r="R191" s="239"/>
      <c r="S191" s="239"/>
      <c r="T191" s="239"/>
      <c r="U191" s="239"/>
      <c r="V191" s="239"/>
      <c r="W191" s="239"/>
    </row>
    <row r="192" spans="1:23" ht="12.75" customHeight="1" x14ac:dyDescent="0.3">
      <c r="A192" s="239"/>
      <c r="B192" s="239"/>
      <c r="C192" s="239"/>
      <c r="D192" s="271"/>
      <c r="E192" s="239"/>
      <c r="F192" s="239"/>
      <c r="G192" s="239"/>
      <c r="H192" s="239"/>
      <c r="I192" s="272"/>
      <c r="J192" s="239"/>
      <c r="K192" s="239"/>
      <c r="L192" s="253"/>
      <c r="M192" s="239"/>
      <c r="N192" s="239"/>
      <c r="O192" s="239"/>
      <c r="P192" s="239"/>
      <c r="Q192" s="239"/>
      <c r="R192" s="239"/>
      <c r="S192" s="239"/>
      <c r="T192" s="239"/>
      <c r="U192" s="239"/>
      <c r="V192" s="239"/>
      <c r="W192" s="239"/>
    </row>
    <row r="193" spans="1:23" ht="12.75" customHeight="1" x14ac:dyDescent="0.3">
      <c r="A193" s="239"/>
      <c r="B193" s="239"/>
      <c r="C193" s="239"/>
      <c r="D193" s="271"/>
      <c r="E193" s="239"/>
      <c r="F193" s="239"/>
      <c r="G193" s="239"/>
      <c r="H193" s="239"/>
      <c r="I193" s="272"/>
      <c r="J193" s="239"/>
      <c r="K193" s="239"/>
      <c r="L193" s="253"/>
      <c r="M193" s="239"/>
      <c r="N193" s="239"/>
      <c r="O193" s="239"/>
      <c r="P193" s="239"/>
      <c r="Q193" s="239"/>
      <c r="R193" s="239"/>
      <c r="S193" s="239"/>
      <c r="T193" s="239"/>
      <c r="U193" s="239"/>
      <c r="V193" s="239"/>
      <c r="W193" s="239"/>
    </row>
    <row r="194" spans="1:23" ht="12.75" customHeight="1" x14ac:dyDescent="0.3">
      <c r="A194" s="239"/>
      <c r="B194" s="239"/>
      <c r="C194" s="239"/>
      <c r="D194" s="271"/>
      <c r="E194" s="239"/>
      <c r="F194" s="239"/>
      <c r="G194" s="239"/>
      <c r="H194" s="239"/>
      <c r="I194" s="272"/>
      <c r="J194" s="239"/>
      <c r="K194" s="239"/>
      <c r="L194" s="253"/>
      <c r="M194" s="239"/>
      <c r="N194" s="239"/>
      <c r="O194" s="239"/>
      <c r="P194" s="239"/>
      <c r="Q194" s="239"/>
      <c r="R194" s="239"/>
      <c r="S194" s="239"/>
      <c r="T194" s="239"/>
      <c r="U194" s="239"/>
      <c r="V194" s="239"/>
      <c r="W194" s="239"/>
    </row>
    <row r="195" spans="1:23" ht="12.75" customHeight="1" x14ac:dyDescent="0.3">
      <c r="A195" s="239"/>
      <c r="B195" s="239"/>
      <c r="C195" s="239"/>
      <c r="D195" s="271"/>
      <c r="E195" s="239"/>
      <c r="F195" s="239"/>
      <c r="G195" s="239"/>
      <c r="H195" s="239"/>
      <c r="I195" s="272"/>
      <c r="J195" s="239"/>
      <c r="K195" s="239"/>
      <c r="L195" s="253"/>
      <c r="M195" s="239"/>
      <c r="N195" s="239"/>
      <c r="O195" s="239"/>
      <c r="P195" s="239"/>
      <c r="Q195" s="239"/>
      <c r="R195" s="239"/>
      <c r="S195" s="239"/>
      <c r="T195" s="239"/>
      <c r="U195" s="239"/>
      <c r="V195" s="239"/>
      <c r="W195" s="239"/>
    </row>
    <row r="196" spans="1:23" ht="12.75" customHeight="1" x14ac:dyDescent="0.3">
      <c r="A196" s="239"/>
      <c r="B196" s="239"/>
      <c r="C196" s="239"/>
      <c r="D196" s="271"/>
      <c r="E196" s="239"/>
      <c r="F196" s="239"/>
      <c r="G196" s="239"/>
      <c r="H196" s="239"/>
      <c r="I196" s="272"/>
      <c r="J196" s="239"/>
      <c r="K196" s="239"/>
      <c r="L196" s="253"/>
      <c r="M196" s="239"/>
      <c r="N196" s="239"/>
      <c r="O196" s="239"/>
      <c r="P196" s="239"/>
      <c r="Q196" s="239"/>
      <c r="R196" s="239"/>
      <c r="S196" s="239"/>
      <c r="T196" s="239"/>
      <c r="U196" s="239"/>
      <c r="V196" s="239"/>
      <c r="W196" s="239"/>
    </row>
    <row r="197" spans="1:23" ht="12.75" customHeight="1" x14ac:dyDescent="0.3">
      <c r="A197" s="239"/>
      <c r="B197" s="239"/>
      <c r="C197" s="239"/>
      <c r="D197" s="271"/>
      <c r="E197" s="239"/>
      <c r="F197" s="239"/>
      <c r="G197" s="239"/>
      <c r="H197" s="239"/>
      <c r="I197" s="272"/>
      <c r="J197" s="239"/>
      <c r="K197" s="239"/>
      <c r="L197" s="253"/>
      <c r="M197" s="239"/>
      <c r="N197" s="239"/>
      <c r="O197" s="239"/>
      <c r="P197" s="239"/>
      <c r="Q197" s="239"/>
      <c r="R197" s="239"/>
      <c r="S197" s="239"/>
      <c r="T197" s="239"/>
      <c r="U197" s="239"/>
      <c r="V197" s="239"/>
      <c r="W197" s="239"/>
    </row>
    <row r="198" spans="1:23" ht="12.75" customHeight="1" x14ac:dyDescent="0.3">
      <c r="A198" s="239"/>
      <c r="B198" s="239"/>
      <c r="C198" s="239"/>
      <c r="D198" s="271"/>
      <c r="E198" s="239"/>
      <c r="F198" s="239"/>
      <c r="G198" s="239"/>
      <c r="H198" s="239"/>
      <c r="I198" s="272"/>
      <c r="J198" s="239"/>
      <c r="K198" s="239"/>
      <c r="L198" s="253"/>
      <c r="M198" s="239"/>
      <c r="N198" s="239"/>
      <c r="O198" s="239"/>
      <c r="P198" s="239"/>
      <c r="Q198" s="239"/>
      <c r="R198" s="239"/>
      <c r="S198" s="239"/>
      <c r="T198" s="239"/>
      <c r="U198" s="239"/>
      <c r="V198" s="239"/>
      <c r="W198" s="239"/>
    </row>
    <row r="199" spans="1:23" ht="12.75" customHeight="1" x14ac:dyDescent="0.3">
      <c r="A199" s="239"/>
      <c r="B199" s="239"/>
      <c r="C199" s="239"/>
      <c r="D199" s="271"/>
      <c r="E199" s="239"/>
      <c r="F199" s="239"/>
      <c r="G199" s="239"/>
      <c r="H199" s="239"/>
      <c r="I199" s="272"/>
      <c r="J199" s="239"/>
      <c r="K199" s="239"/>
      <c r="L199" s="253"/>
      <c r="M199" s="239"/>
      <c r="N199" s="239"/>
      <c r="O199" s="239"/>
      <c r="P199" s="239"/>
      <c r="Q199" s="239"/>
      <c r="R199" s="239"/>
      <c r="S199" s="239"/>
      <c r="T199" s="239"/>
      <c r="U199" s="239"/>
      <c r="V199" s="239"/>
      <c r="W199" s="239"/>
    </row>
    <row r="200" spans="1:23" ht="12.75" customHeight="1" x14ac:dyDescent="0.3">
      <c r="A200" s="239"/>
      <c r="B200" s="239"/>
      <c r="C200" s="239"/>
      <c r="D200" s="271"/>
      <c r="E200" s="239"/>
      <c r="F200" s="239"/>
      <c r="G200" s="239"/>
      <c r="H200" s="239"/>
      <c r="I200" s="272"/>
      <c r="J200" s="239"/>
      <c r="K200" s="239"/>
      <c r="L200" s="253"/>
      <c r="M200" s="239"/>
      <c r="N200" s="239"/>
      <c r="O200" s="239"/>
      <c r="P200" s="239"/>
      <c r="Q200" s="239"/>
      <c r="R200" s="239"/>
      <c r="S200" s="239"/>
      <c r="T200" s="239"/>
      <c r="U200" s="239"/>
      <c r="V200" s="239"/>
      <c r="W200" s="239"/>
    </row>
    <row r="201" spans="1:23" ht="12.75" customHeight="1" x14ac:dyDescent="0.3">
      <c r="A201" s="239"/>
      <c r="B201" s="239"/>
      <c r="C201" s="239"/>
      <c r="D201" s="271"/>
      <c r="E201" s="239"/>
      <c r="F201" s="239"/>
      <c r="G201" s="239"/>
      <c r="H201" s="239"/>
      <c r="I201" s="272"/>
      <c r="J201" s="239"/>
      <c r="K201" s="239"/>
      <c r="L201" s="253"/>
      <c r="M201" s="239"/>
      <c r="N201" s="239"/>
      <c r="O201" s="239"/>
      <c r="P201" s="239"/>
      <c r="Q201" s="239"/>
      <c r="R201" s="239"/>
      <c r="S201" s="239"/>
      <c r="T201" s="239"/>
      <c r="U201" s="239"/>
      <c r="V201" s="239"/>
      <c r="W201" s="239"/>
    </row>
    <row r="202" spans="1:23" ht="12.75" customHeight="1" x14ac:dyDescent="0.3">
      <c r="A202" s="239"/>
      <c r="B202" s="239"/>
      <c r="C202" s="239"/>
      <c r="D202" s="271"/>
      <c r="E202" s="239"/>
      <c r="F202" s="239"/>
      <c r="G202" s="239"/>
      <c r="H202" s="239"/>
      <c r="I202" s="272"/>
      <c r="J202" s="239"/>
      <c r="K202" s="239"/>
      <c r="L202" s="253"/>
      <c r="M202" s="239"/>
      <c r="N202" s="239"/>
      <c r="O202" s="239"/>
      <c r="P202" s="239"/>
      <c r="Q202" s="239"/>
      <c r="R202" s="239"/>
      <c r="S202" s="239"/>
      <c r="T202" s="239"/>
      <c r="U202" s="239"/>
      <c r="V202" s="239"/>
      <c r="W202" s="239"/>
    </row>
    <row r="203" spans="1:23" ht="12.75" customHeight="1" x14ac:dyDescent="0.3">
      <c r="A203" s="239"/>
      <c r="B203" s="239"/>
      <c r="C203" s="239"/>
      <c r="D203" s="271"/>
      <c r="E203" s="239"/>
      <c r="F203" s="239"/>
      <c r="G203" s="239"/>
      <c r="H203" s="239"/>
      <c r="I203" s="272"/>
      <c r="J203" s="239"/>
      <c r="K203" s="239"/>
      <c r="L203" s="253"/>
      <c r="M203" s="239"/>
      <c r="N203" s="239"/>
      <c r="O203" s="239"/>
      <c r="P203" s="239"/>
      <c r="Q203" s="239"/>
      <c r="R203" s="239"/>
      <c r="S203" s="239"/>
      <c r="T203" s="239"/>
      <c r="U203" s="239"/>
      <c r="V203" s="239"/>
      <c r="W203" s="239"/>
    </row>
    <row r="204" spans="1:23" ht="12.75" customHeight="1" x14ac:dyDescent="0.3">
      <c r="A204" s="239"/>
      <c r="B204" s="239"/>
      <c r="C204" s="239"/>
      <c r="D204" s="271"/>
      <c r="E204" s="239"/>
      <c r="F204" s="239"/>
      <c r="G204" s="239"/>
      <c r="H204" s="239"/>
      <c r="I204" s="272"/>
      <c r="J204" s="239"/>
      <c r="K204" s="239"/>
      <c r="L204" s="253"/>
      <c r="M204" s="239"/>
      <c r="N204" s="239"/>
      <c r="O204" s="239"/>
      <c r="P204" s="239"/>
      <c r="Q204" s="239"/>
      <c r="R204" s="239"/>
      <c r="S204" s="239"/>
      <c r="T204" s="239"/>
      <c r="U204" s="239"/>
      <c r="V204" s="239"/>
      <c r="W204" s="239"/>
    </row>
    <row r="205" spans="1:23" ht="12.75" customHeight="1" x14ac:dyDescent="0.3">
      <c r="A205" s="239"/>
      <c r="B205" s="239"/>
      <c r="C205" s="239"/>
      <c r="D205" s="271"/>
      <c r="E205" s="239"/>
      <c r="F205" s="239"/>
      <c r="G205" s="239"/>
      <c r="H205" s="239"/>
      <c r="I205" s="272"/>
      <c r="J205" s="239"/>
      <c r="K205" s="239"/>
      <c r="L205" s="253"/>
      <c r="M205" s="239"/>
      <c r="N205" s="239"/>
      <c r="O205" s="239"/>
      <c r="P205" s="239"/>
      <c r="Q205" s="239"/>
      <c r="R205" s="239"/>
      <c r="S205" s="239"/>
      <c r="T205" s="239"/>
      <c r="U205" s="239"/>
      <c r="V205" s="239"/>
      <c r="W205" s="239"/>
    </row>
    <row r="206" spans="1:23" ht="12.75" customHeight="1" x14ac:dyDescent="0.3">
      <c r="A206" s="239"/>
      <c r="B206" s="239"/>
      <c r="C206" s="239"/>
      <c r="D206" s="271"/>
      <c r="E206" s="239"/>
      <c r="F206" s="239"/>
      <c r="G206" s="239"/>
      <c r="H206" s="239"/>
      <c r="I206" s="272"/>
      <c r="J206" s="239"/>
      <c r="K206" s="239"/>
      <c r="L206" s="253"/>
      <c r="M206" s="239"/>
      <c r="N206" s="239"/>
      <c r="O206" s="239"/>
      <c r="P206" s="239"/>
      <c r="Q206" s="239"/>
      <c r="R206" s="239"/>
      <c r="S206" s="239"/>
      <c r="T206" s="239"/>
      <c r="U206" s="239"/>
      <c r="V206" s="239"/>
      <c r="W206" s="239"/>
    </row>
    <row r="207" spans="1:23" ht="12.75" customHeight="1" x14ac:dyDescent="0.3">
      <c r="A207" s="239"/>
      <c r="B207" s="239"/>
      <c r="C207" s="239"/>
      <c r="D207" s="271"/>
      <c r="E207" s="239"/>
      <c r="F207" s="239"/>
      <c r="G207" s="239"/>
      <c r="H207" s="239"/>
      <c r="I207" s="272"/>
      <c r="J207" s="239"/>
      <c r="K207" s="239"/>
      <c r="L207" s="253"/>
      <c r="M207" s="239"/>
      <c r="N207" s="239"/>
      <c r="O207" s="239"/>
      <c r="P207" s="239"/>
      <c r="Q207" s="239"/>
      <c r="R207" s="239"/>
      <c r="S207" s="239"/>
      <c r="T207" s="239"/>
      <c r="U207" s="239"/>
      <c r="V207" s="239"/>
      <c r="W207" s="239"/>
    </row>
    <row r="208" spans="1:23" ht="12.75" customHeight="1" x14ac:dyDescent="0.3">
      <c r="A208" s="239"/>
      <c r="B208" s="239"/>
      <c r="C208" s="239"/>
      <c r="D208" s="271"/>
      <c r="E208" s="239"/>
      <c r="F208" s="239"/>
      <c r="G208" s="239"/>
      <c r="H208" s="239"/>
      <c r="I208" s="272"/>
      <c r="J208" s="239"/>
      <c r="K208" s="239"/>
      <c r="L208" s="253"/>
      <c r="M208" s="239"/>
      <c r="N208" s="239"/>
      <c r="O208" s="239"/>
      <c r="P208" s="239"/>
      <c r="Q208" s="239"/>
      <c r="R208" s="239"/>
      <c r="S208" s="239"/>
      <c r="T208" s="239"/>
      <c r="U208" s="239"/>
      <c r="V208" s="239"/>
      <c r="W208" s="239"/>
    </row>
    <row r="209" spans="1:23" ht="12.75" customHeight="1" x14ac:dyDescent="0.3">
      <c r="A209" s="239"/>
      <c r="B209" s="239"/>
      <c r="C209" s="239"/>
      <c r="D209" s="271"/>
      <c r="E209" s="239"/>
      <c r="F209" s="239"/>
      <c r="G209" s="239"/>
      <c r="H209" s="239"/>
      <c r="I209" s="272"/>
      <c r="J209" s="239"/>
      <c r="K209" s="239"/>
      <c r="L209" s="253"/>
      <c r="M209" s="239"/>
      <c r="N209" s="239"/>
      <c r="O209" s="239"/>
      <c r="P209" s="239"/>
      <c r="Q209" s="239"/>
      <c r="R209" s="239"/>
      <c r="S209" s="239"/>
      <c r="T209" s="239"/>
      <c r="U209" s="239"/>
      <c r="V209" s="239"/>
      <c r="W209" s="239"/>
    </row>
    <row r="210" spans="1:23" ht="12.75" customHeight="1" x14ac:dyDescent="0.3">
      <c r="A210" s="239"/>
      <c r="B210" s="239"/>
      <c r="C210" s="239"/>
      <c r="D210" s="271"/>
      <c r="E210" s="239"/>
      <c r="F210" s="239"/>
      <c r="G210" s="239"/>
      <c r="H210" s="239"/>
      <c r="I210" s="272"/>
      <c r="J210" s="239"/>
      <c r="K210" s="239"/>
      <c r="L210" s="253"/>
      <c r="M210" s="239"/>
      <c r="N210" s="239"/>
      <c r="O210" s="239"/>
      <c r="P210" s="239"/>
      <c r="Q210" s="239"/>
      <c r="R210" s="239"/>
      <c r="S210" s="239"/>
      <c r="T210" s="239"/>
      <c r="U210" s="239"/>
      <c r="V210" s="239"/>
      <c r="W210" s="239"/>
    </row>
    <row r="211" spans="1:23" ht="12.75" customHeight="1" x14ac:dyDescent="0.3">
      <c r="A211" s="239"/>
      <c r="B211" s="239"/>
      <c r="C211" s="239"/>
      <c r="D211" s="271"/>
      <c r="E211" s="239"/>
      <c r="F211" s="239"/>
      <c r="G211" s="239"/>
      <c r="H211" s="239"/>
      <c r="I211" s="272"/>
      <c r="J211" s="239"/>
      <c r="K211" s="239"/>
      <c r="L211" s="253"/>
      <c r="M211" s="239"/>
      <c r="N211" s="239"/>
      <c r="O211" s="239"/>
      <c r="P211" s="239"/>
      <c r="Q211" s="239"/>
      <c r="R211" s="239"/>
      <c r="S211" s="239"/>
      <c r="T211" s="239"/>
      <c r="U211" s="239"/>
      <c r="V211" s="239"/>
      <c r="W211" s="239"/>
    </row>
    <row r="212" spans="1:23" ht="12.75" customHeight="1" x14ac:dyDescent="0.3">
      <c r="A212" s="239"/>
      <c r="B212" s="239"/>
      <c r="C212" s="239"/>
      <c r="D212" s="271"/>
      <c r="E212" s="239"/>
      <c r="F212" s="239"/>
      <c r="G212" s="239"/>
      <c r="H212" s="239"/>
      <c r="I212" s="272"/>
      <c r="J212" s="239"/>
      <c r="K212" s="239"/>
      <c r="L212" s="253"/>
      <c r="M212" s="239"/>
      <c r="N212" s="239"/>
      <c r="O212" s="239"/>
      <c r="P212" s="239"/>
      <c r="Q212" s="239"/>
      <c r="R212" s="239"/>
      <c r="S212" s="239"/>
      <c r="T212" s="239"/>
      <c r="U212" s="239"/>
      <c r="V212" s="239"/>
      <c r="W212" s="239"/>
    </row>
    <row r="213" spans="1:23" ht="12.75" customHeight="1" x14ac:dyDescent="0.3">
      <c r="A213" s="239"/>
      <c r="B213" s="239"/>
      <c r="C213" s="239"/>
      <c r="D213" s="271"/>
      <c r="E213" s="239"/>
      <c r="F213" s="239"/>
      <c r="G213" s="239"/>
      <c r="H213" s="239"/>
      <c r="I213" s="272"/>
      <c r="J213" s="239"/>
      <c r="K213" s="239"/>
      <c r="L213" s="253"/>
      <c r="M213" s="239"/>
      <c r="N213" s="239"/>
      <c r="O213" s="239"/>
      <c r="P213" s="239"/>
      <c r="Q213" s="239"/>
      <c r="R213" s="239"/>
      <c r="S213" s="239"/>
      <c r="T213" s="239"/>
      <c r="U213" s="239"/>
      <c r="V213" s="239"/>
      <c r="W213" s="239"/>
    </row>
    <row r="214" spans="1:23" ht="12.75" customHeight="1" x14ac:dyDescent="0.3">
      <c r="A214" s="239"/>
      <c r="B214" s="239"/>
      <c r="C214" s="239"/>
      <c r="D214" s="271"/>
      <c r="E214" s="239"/>
      <c r="F214" s="239"/>
      <c r="G214" s="239"/>
      <c r="H214" s="239"/>
      <c r="I214" s="272"/>
      <c r="J214" s="239"/>
      <c r="K214" s="239"/>
      <c r="L214" s="253"/>
      <c r="M214" s="239"/>
      <c r="N214" s="239"/>
      <c r="O214" s="239"/>
      <c r="P214" s="239"/>
      <c r="Q214" s="239"/>
      <c r="R214" s="239"/>
      <c r="S214" s="239"/>
      <c r="T214" s="239"/>
      <c r="U214" s="239"/>
      <c r="V214" s="239"/>
      <c r="W214" s="239"/>
    </row>
    <row r="215" spans="1:23" ht="12.75" customHeight="1" x14ac:dyDescent="0.3">
      <c r="A215" s="239"/>
      <c r="B215" s="239"/>
      <c r="C215" s="239"/>
      <c r="D215" s="271"/>
      <c r="E215" s="239"/>
      <c r="F215" s="239"/>
      <c r="G215" s="239"/>
      <c r="H215" s="239"/>
      <c r="I215" s="272"/>
      <c r="J215" s="239"/>
      <c r="K215" s="239"/>
      <c r="L215" s="253"/>
      <c r="M215" s="239"/>
      <c r="N215" s="239"/>
      <c r="O215" s="239"/>
      <c r="P215" s="239"/>
      <c r="Q215" s="239"/>
      <c r="R215" s="239"/>
      <c r="S215" s="239"/>
      <c r="T215" s="239"/>
      <c r="U215" s="239"/>
      <c r="V215" s="239"/>
      <c r="W215" s="239"/>
    </row>
    <row r="216" spans="1:23" ht="12.75" customHeight="1" x14ac:dyDescent="0.3">
      <c r="A216" s="239"/>
      <c r="B216" s="239"/>
      <c r="C216" s="239"/>
      <c r="D216" s="271"/>
      <c r="E216" s="239"/>
      <c r="F216" s="239"/>
      <c r="G216" s="239"/>
      <c r="H216" s="239"/>
      <c r="I216" s="272"/>
      <c r="J216" s="239"/>
      <c r="K216" s="239"/>
      <c r="L216" s="253"/>
      <c r="M216" s="239"/>
      <c r="N216" s="239"/>
      <c r="O216" s="239"/>
      <c r="P216" s="239"/>
      <c r="Q216" s="239"/>
      <c r="R216" s="239"/>
      <c r="S216" s="239"/>
      <c r="T216" s="239"/>
      <c r="U216" s="239"/>
      <c r="V216" s="239"/>
      <c r="W216" s="239"/>
    </row>
    <row r="217" spans="1:23" ht="12.75" customHeight="1" x14ac:dyDescent="0.3">
      <c r="A217" s="239"/>
      <c r="B217" s="239"/>
      <c r="C217" s="239"/>
      <c r="D217" s="271"/>
      <c r="E217" s="239"/>
      <c r="F217" s="239"/>
      <c r="G217" s="239"/>
      <c r="H217" s="239"/>
      <c r="I217" s="272"/>
      <c r="J217" s="239"/>
      <c r="K217" s="239"/>
      <c r="L217" s="253"/>
      <c r="M217" s="239"/>
      <c r="N217" s="239"/>
      <c r="O217" s="239"/>
      <c r="P217" s="239"/>
      <c r="Q217" s="239"/>
      <c r="R217" s="239"/>
      <c r="S217" s="239"/>
      <c r="T217" s="239"/>
      <c r="U217" s="239"/>
      <c r="V217" s="239"/>
      <c r="W217" s="239"/>
    </row>
    <row r="218" spans="1:23" ht="12.75" customHeight="1" x14ac:dyDescent="0.3">
      <c r="A218" s="239"/>
      <c r="B218" s="239"/>
      <c r="C218" s="239"/>
      <c r="D218" s="271"/>
      <c r="E218" s="239"/>
      <c r="F218" s="239"/>
      <c r="G218" s="239"/>
      <c r="H218" s="239"/>
      <c r="I218" s="272"/>
      <c r="J218" s="239"/>
      <c r="K218" s="239"/>
      <c r="L218" s="253"/>
      <c r="M218" s="239"/>
      <c r="N218" s="239"/>
      <c r="O218" s="239"/>
      <c r="P218" s="239"/>
      <c r="Q218" s="239"/>
      <c r="R218" s="239"/>
      <c r="S218" s="239"/>
      <c r="T218" s="239"/>
      <c r="U218" s="239"/>
      <c r="V218" s="239"/>
      <c r="W218" s="239"/>
    </row>
    <row r="219" spans="1:23" ht="12.75" customHeight="1" x14ac:dyDescent="0.3">
      <c r="A219" s="239"/>
      <c r="B219" s="239"/>
      <c r="C219" s="239"/>
      <c r="D219" s="271"/>
      <c r="E219" s="239"/>
      <c r="F219" s="239"/>
      <c r="G219" s="239"/>
      <c r="H219" s="239"/>
      <c r="I219" s="272"/>
      <c r="J219" s="239"/>
      <c r="K219" s="239"/>
      <c r="L219" s="253"/>
      <c r="M219" s="239"/>
      <c r="N219" s="239"/>
      <c r="O219" s="239"/>
      <c r="P219" s="239"/>
      <c r="Q219" s="239"/>
      <c r="R219" s="239"/>
      <c r="S219" s="239"/>
      <c r="T219" s="239"/>
      <c r="U219" s="239"/>
      <c r="V219" s="239"/>
      <c r="W219" s="239"/>
    </row>
    <row r="220" spans="1:23" ht="12.75" customHeight="1" x14ac:dyDescent="0.3">
      <c r="A220" s="239"/>
      <c r="B220" s="239"/>
      <c r="C220" s="239"/>
      <c r="D220" s="271"/>
      <c r="E220" s="239"/>
      <c r="F220" s="239"/>
      <c r="G220" s="239"/>
      <c r="H220" s="239"/>
      <c r="I220" s="272"/>
      <c r="J220" s="239"/>
      <c r="K220" s="239"/>
      <c r="L220" s="253"/>
      <c r="M220" s="239"/>
      <c r="N220" s="239"/>
      <c r="O220" s="239"/>
      <c r="P220" s="239"/>
      <c r="Q220" s="239"/>
      <c r="R220" s="239"/>
      <c r="S220" s="239"/>
      <c r="T220" s="239"/>
      <c r="U220" s="239"/>
      <c r="V220" s="239"/>
      <c r="W220" s="239"/>
    </row>
    <row r="221" spans="1:23" ht="15.75" customHeight="1" x14ac:dyDescent="0.3">
      <c r="I221" s="227"/>
    </row>
    <row r="222" spans="1:23" ht="15.75" customHeight="1" x14ac:dyDescent="0.3">
      <c r="I222" s="227"/>
    </row>
    <row r="223" spans="1:23" ht="15.75" customHeight="1" x14ac:dyDescent="0.3">
      <c r="I223" s="227"/>
    </row>
    <row r="224" spans="1:23" ht="15.75" customHeight="1" x14ac:dyDescent="0.3">
      <c r="I224" s="227"/>
    </row>
    <row r="225" spans="9:9" ht="15.75" customHeight="1" x14ac:dyDescent="0.3">
      <c r="I225" s="227"/>
    </row>
    <row r="226" spans="9:9" ht="15.75" customHeight="1" x14ac:dyDescent="0.3">
      <c r="I226" s="227"/>
    </row>
    <row r="227" spans="9:9" ht="15.75" customHeight="1" x14ac:dyDescent="0.3">
      <c r="I227" s="227"/>
    </row>
    <row r="228" spans="9:9" ht="15.75" customHeight="1" x14ac:dyDescent="0.3">
      <c r="I228" s="227"/>
    </row>
    <row r="229" spans="9:9" ht="15.75" customHeight="1" x14ac:dyDescent="0.3">
      <c r="I229" s="227"/>
    </row>
    <row r="230" spans="9:9" ht="15.75" customHeight="1" x14ac:dyDescent="0.3">
      <c r="I230" s="227"/>
    </row>
    <row r="231" spans="9:9" ht="15.75" customHeight="1" x14ac:dyDescent="0.3">
      <c r="I231" s="227"/>
    </row>
    <row r="232" spans="9:9" ht="15.75" customHeight="1" x14ac:dyDescent="0.3">
      <c r="I232" s="227"/>
    </row>
    <row r="233" spans="9:9" ht="15.75" customHeight="1" x14ac:dyDescent="0.3">
      <c r="I233" s="227"/>
    </row>
    <row r="234" spans="9:9" ht="15.75" customHeight="1" x14ac:dyDescent="0.3">
      <c r="I234" s="227"/>
    </row>
    <row r="235" spans="9:9" ht="15.75" customHeight="1" x14ac:dyDescent="0.3">
      <c r="I235" s="227"/>
    </row>
    <row r="236" spans="9:9" ht="15.75" customHeight="1" x14ac:dyDescent="0.3">
      <c r="I236" s="227"/>
    </row>
    <row r="237" spans="9:9" ht="15.75" customHeight="1" x14ac:dyDescent="0.3">
      <c r="I237" s="227"/>
    </row>
    <row r="238" spans="9:9" ht="15.75" customHeight="1" x14ac:dyDescent="0.3">
      <c r="I238" s="227"/>
    </row>
    <row r="239" spans="9:9" ht="15.75" customHeight="1" x14ac:dyDescent="0.3">
      <c r="I239" s="227"/>
    </row>
    <row r="240" spans="9:9" ht="15.75" customHeight="1" x14ac:dyDescent="0.3">
      <c r="I240" s="227"/>
    </row>
    <row r="241" spans="9:9" ht="15.75" customHeight="1" x14ac:dyDescent="0.3">
      <c r="I241" s="227"/>
    </row>
    <row r="242" spans="9:9" ht="15.75" customHeight="1" x14ac:dyDescent="0.3">
      <c r="I242" s="227"/>
    </row>
    <row r="243" spans="9:9" ht="15.75" customHeight="1" x14ac:dyDescent="0.3">
      <c r="I243" s="227"/>
    </row>
    <row r="244" spans="9:9" ht="15.75" customHeight="1" x14ac:dyDescent="0.3">
      <c r="I244" s="227"/>
    </row>
    <row r="245" spans="9:9" ht="15.75" customHeight="1" x14ac:dyDescent="0.3">
      <c r="I245" s="227"/>
    </row>
    <row r="246" spans="9:9" ht="15.75" customHeight="1" x14ac:dyDescent="0.3">
      <c r="I246" s="227"/>
    </row>
    <row r="247" spans="9:9" ht="15.75" customHeight="1" x14ac:dyDescent="0.3">
      <c r="I247" s="227"/>
    </row>
    <row r="248" spans="9:9" ht="15.75" customHeight="1" x14ac:dyDescent="0.3">
      <c r="I248" s="227"/>
    </row>
    <row r="249" spans="9:9" ht="15.75" customHeight="1" x14ac:dyDescent="0.3">
      <c r="I249" s="227"/>
    </row>
    <row r="250" spans="9:9" ht="15.75" customHeight="1" x14ac:dyDescent="0.3">
      <c r="I250" s="227"/>
    </row>
    <row r="251" spans="9:9" ht="15.75" customHeight="1" x14ac:dyDescent="0.3">
      <c r="I251" s="227"/>
    </row>
    <row r="252" spans="9:9" ht="15.75" customHeight="1" x14ac:dyDescent="0.3">
      <c r="I252" s="227"/>
    </row>
    <row r="253" spans="9:9" ht="15.75" customHeight="1" x14ac:dyDescent="0.3">
      <c r="I253" s="227"/>
    </row>
    <row r="254" spans="9:9" ht="15.75" customHeight="1" x14ac:dyDescent="0.3">
      <c r="I254" s="227"/>
    </row>
    <row r="255" spans="9:9" ht="15.75" customHeight="1" x14ac:dyDescent="0.3">
      <c r="I255" s="227"/>
    </row>
    <row r="256" spans="9:9" ht="15.75" customHeight="1" x14ac:dyDescent="0.3">
      <c r="I256" s="227"/>
    </row>
    <row r="257" spans="9:9" ht="15.75" customHeight="1" x14ac:dyDescent="0.3">
      <c r="I257" s="227"/>
    </row>
    <row r="258" spans="9:9" ht="15.75" customHeight="1" x14ac:dyDescent="0.3">
      <c r="I258" s="227"/>
    </row>
    <row r="259" spans="9:9" ht="15.75" customHeight="1" x14ac:dyDescent="0.3">
      <c r="I259" s="227"/>
    </row>
    <row r="260" spans="9:9" ht="15.75" customHeight="1" x14ac:dyDescent="0.3">
      <c r="I260" s="227"/>
    </row>
    <row r="261" spans="9:9" ht="15.75" customHeight="1" x14ac:dyDescent="0.3">
      <c r="I261" s="227"/>
    </row>
    <row r="262" spans="9:9" ht="15.75" customHeight="1" x14ac:dyDescent="0.3">
      <c r="I262" s="227"/>
    </row>
    <row r="263" spans="9:9" ht="15.75" customHeight="1" x14ac:dyDescent="0.3">
      <c r="I263" s="227"/>
    </row>
    <row r="264" spans="9:9" ht="15.75" customHeight="1" x14ac:dyDescent="0.3">
      <c r="I264" s="227"/>
    </row>
    <row r="265" spans="9:9" ht="15.75" customHeight="1" x14ac:dyDescent="0.3">
      <c r="I265" s="227"/>
    </row>
    <row r="266" spans="9:9" ht="15.75" customHeight="1" x14ac:dyDescent="0.3">
      <c r="I266" s="227"/>
    </row>
    <row r="267" spans="9:9" ht="15.75" customHeight="1" x14ac:dyDescent="0.3">
      <c r="I267" s="227"/>
    </row>
    <row r="268" spans="9:9" ht="15.75" customHeight="1" x14ac:dyDescent="0.3">
      <c r="I268" s="227"/>
    </row>
    <row r="269" spans="9:9" ht="15.75" customHeight="1" x14ac:dyDescent="0.3">
      <c r="I269" s="227"/>
    </row>
    <row r="270" spans="9:9" ht="15.75" customHeight="1" x14ac:dyDescent="0.3">
      <c r="I270" s="227"/>
    </row>
    <row r="271" spans="9:9" ht="15.75" customHeight="1" x14ac:dyDescent="0.3">
      <c r="I271" s="227"/>
    </row>
    <row r="272" spans="9:9" ht="15.75" customHeight="1" x14ac:dyDescent="0.3">
      <c r="I272" s="227"/>
    </row>
    <row r="273" spans="9:9" ht="15.75" customHeight="1" x14ac:dyDescent="0.3">
      <c r="I273" s="227"/>
    </row>
    <row r="274" spans="9:9" ht="15.75" customHeight="1" x14ac:dyDescent="0.3">
      <c r="I274" s="227"/>
    </row>
    <row r="275" spans="9:9" ht="15.75" customHeight="1" x14ac:dyDescent="0.3">
      <c r="I275" s="227"/>
    </row>
    <row r="276" spans="9:9" ht="15.75" customHeight="1" x14ac:dyDescent="0.3">
      <c r="I276" s="227"/>
    </row>
    <row r="277" spans="9:9" ht="15.75" customHeight="1" x14ac:dyDescent="0.3">
      <c r="I277" s="227"/>
    </row>
    <row r="278" spans="9:9" ht="15.75" customHeight="1" x14ac:dyDescent="0.3">
      <c r="I278" s="227"/>
    </row>
    <row r="279" spans="9:9" ht="15.75" customHeight="1" x14ac:dyDescent="0.3">
      <c r="I279" s="227"/>
    </row>
    <row r="280" spans="9:9" ht="15.75" customHeight="1" x14ac:dyDescent="0.3">
      <c r="I280" s="227"/>
    </row>
    <row r="281" spans="9:9" ht="15.75" customHeight="1" x14ac:dyDescent="0.3">
      <c r="I281" s="227"/>
    </row>
    <row r="282" spans="9:9" ht="15.75" customHeight="1" x14ac:dyDescent="0.3">
      <c r="I282" s="227"/>
    </row>
    <row r="283" spans="9:9" ht="15.75" customHeight="1" x14ac:dyDescent="0.3">
      <c r="I283" s="227"/>
    </row>
    <row r="284" spans="9:9" ht="15.75" customHeight="1" x14ac:dyDescent="0.3">
      <c r="I284" s="227"/>
    </row>
    <row r="285" spans="9:9" ht="15.75" customHeight="1" x14ac:dyDescent="0.3">
      <c r="I285" s="227"/>
    </row>
    <row r="286" spans="9:9" ht="15.75" customHeight="1" x14ac:dyDescent="0.3">
      <c r="I286" s="227"/>
    </row>
    <row r="287" spans="9:9" ht="15.75" customHeight="1" x14ac:dyDescent="0.3">
      <c r="I287" s="227"/>
    </row>
    <row r="288" spans="9:9" ht="15.75" customHeight="1" x14ac:dyDescent="0.3">
      <c r="I288" s="227"/>
    </row>
    <row r="289" spans="9:9" ht="15.75" customHeight="1" x14ac:dyDescent="0.3">
      <c r="I289" s="227"/>
    </row>
    <row r="290" spans="9:9" ht="15.75" customHeight="1" x14ac:dyDescent="0.3">
      <c r="I290" s="227"/>
    </row>
    <row r="291" spans="9:9" ht="15.75" customHeight="1" x14ac:dyDescent="0.3">
      <c r="I291" s="227"/>
    </row>
    <row r="292" spans="9:9" ht="15.75" customHeight="1" x14ac:dyDescent="0.3">
      <c r="I292" s="227"/>
    </row>
    <row r="293" spans="9:9" ht="15.75" customHeight="1" x14ac:dyDescent="0.3">
      <c r="I293" s="227"/>
    </row>
    <row r="294" spans="9:9" ht="15.75" customHeight="1" x14ac:dyDescent="0.3">
      <c r="I294" s="227"/>
    </row>
    <row r="295" spans="9:9" ht="15.75" customHeight="1" x14ac:dyDescent="0.3">
      <c r="I295" s="227"/>
    </row>
    <row r="296" spans="9:9" ht="15.75" customHeight="1" x14ac:dyDescent="0.3">
      <c r="I296" s="227"/>
    </row>
    <row r="297" spans="9:9" ht="15.75" customHeight="1" x14ac:dyDescent="0.3">
      <c r="I297" s="227"/>
    </row>
    <row r="298" spans="9:9" ht="15.75" customHeight="1" x14ac:dyDescent="0.3">
      <c r="I298" s="227"/>
    </row>
    <row r="299" spans="9:9" ht="15.75" customHeight="1" x14ac:dyDescent="0.3">
      <c r="I299" s="227"/>
    </row>
    <row r="300" spans="9:9" ht="15.75" customHeight="1" x14ac:dyDescent="0.3">
      <c r="I300" s="227"/>
    </row>
    <row r="301" spans="9:9" ht="15.75" customHeight="1" x14ac:dyDescent="0.3">
      <c r="I301" s="227"/>
    </row>
    <row r="302" spans="9:9" ht="15.75" customHeight="1" x14ac:dyDescent="0.3">
      <c r="I302" s="227"/>
    </row>
    <row r="303" spans="9:9" ht="15.75" customHeight="1" x14ac:dyDescent="0.3">
      <c r="I303" s="227"/>
    </row>
    <row r="304" spans="9:9" ht="15.75" customHeight="1" x14ac:dyDescent="0.3">
      <c r="I304" s="227"/>
    </row>
    <row r="305" spans="9:9" ht="15.75" customHeight="1" x14ac:dyDescent="0.3">
      <c r="I305" s="227"/>
    </row>
    <row r="306" spans="9:9" ht="15.75" customHeight="1" x14ac:dyDescent="0.3">
      <c r="I306" s="227"/>
    </row>
    <row r="307" spans="9:9" ht="15.75" customHeight="1" x14ac:dyDescent="0.3">
      <c r="I307" s="227"/>
    </row>
    <row r="308" spans="9:9" ht="15.75" customHeight="1" x14ac:dyDescent="0.3">
      <c r="I308" s="227"/>
    </row>
    <row r="309" spans="9:9" ht="15.75" customHeight="1" x14ac:dyDescent="0.3">
      <c r="I309" s="227"/>
    </row>
    <row r="310" spans="9:9" ht="15.75" customHeight="1" x14ac:dyDescent="0.3">
      <c r="I310" s="227"/>
    </row>
    <row r="311" spans="9:9" ht="15.75" customHeight="1" x14ac:dyDescent="0.3">
      <c r="I311" s="227"/>
    </row>
    <row r="312" spans="9:9" ht="15.75" customHeight="1" x14ac:dyDescent="0.3">
      <c r="I312" s="227"/>
    </row>
    <row r="313" spans="9:9" ht="15.75" customHeight="1" x14ac:dyDescent="0.3">
      <c r="I313" s="227"/>
    </row>
    <row r="314" spans="9:9" ht="15.75" customHeight="1" x14ac:dyDescent="0.3">
      <c r="I314" s="227"/>
    </row>
    <row r="315" spans="9:9" ht="15.75" customHeight="1" x14ac:dyDescent="0.3">
      <c r="I315" s="227"/>
    </row>
    <row r="316" spans="9:9" ht="15.75" customHeight="1" x14ac:dyDescent="0.3">
      <c r="I316" s="227"/>
    </row>
    <row r="317" spans="9:9" ht="15.75" customHeight="1" x14ac:dyDescent="0.3">
      <c r="I317" s="227"/>
    </row>
    <row r="318" spans="9:9" ht="15.75" customHeight="1" x14ac:dyDescent="0.3">
      <c r="I318" s="227"/>
    </row>
    <row r="319" spans="9:9" ht="15.75" customHeight="1" x14ac:dyDescent="0.3">
      <c r="I319" s="227"/>
    </row>
    <row r="320" spans="9:9" ht="15.75" customHeight="1" x14ac:dyDescent="0.3">
      <c r="I320" s="227"/>
    </row>
    <row r="321" spans="9:9" ht="15.75" customHeight="1" x14ac:dyDescent="0.3">
      <c r="I321" s="227"/>
    </row>
    <row r="322" spans="9:9" ht="15.75" customHeight="1" x14ac:dyDescent="0.3">
      <c r="I322" s="227"/>
    </row>
    <row r="323" spans="9:9" ht="15.75" customHeight="1" x14ac:dyDescent="0.3">
      <c r="I323" s="227"/>
    </row>
    <row r="324" spans="9:9" ht="15.75" customHeight="1" x14ac:dyDescent="0.3">
      <c r="I324" s="227"/>
    </row>
    <row r="325" spans="9:9" ht="15.75" customHeight="1" x14ac:dyDescent="0.3">
      <c r="I325" s="227"/>
    </row>
    <row r="326" spans="9:9" ht="15.75" customHeight="1" x14ac:dyDescent="0.3">
      <c r="I326" s="227"/>
    </row>
    <row r="327" spans="9:9" ht="15.75" customHeight="1" x14ac:dyDescent="0.3">
      <c r="I327" s="227"/>
    </row>
    <row r="328" spans="9:9" ht="15.75" customHeight="1" x14ac:dyDescent="0.3">
      <c r="I328" s="227"/>
    </row>
    <row r="329" spans="9:9" ht="15.75" customHeight="1" x14ac:dyDescent="0.3">
      <c r="I329" s="227"/>
    </row>
    <row r="330" spans="9:9" ht="15.75" customHeight="1" x14ac:dyDescent="0.3">
      <c r="I330" s="227"/>
    </row>
    <row r="331" spans="9:9" ht="15.75" customHeight="1" x14ac:dyDescent="0.3">
      <c r="I331" s="227"/>
    </row>
    <row r="332" spans="9:9" ht="15.75" customHeight="1" x14ac:dyDescent="0.3">
      <c r="I332" s="227"/>
    </row>
    <row r="333" spans="9:9" ht="15.75" customHeight="1" x14ac:dyDescent="0.3">
      <c r="I333" s="227"/>
    </row>
    <row r="334" spans="9:9" ht="15.75" customHeight="1" x14ac:dyDescent="0.3">
      <c r="I334" s="227"/>
    </row>
    <row r="335" spans="9:9" ht="15.75" customHeight="1" x14ac:dyDescent="0.3">
      <c r="I335" s="227"/>
    </row>
    <row r="336" spans="9:9" ht="15.75" customHeight="1" x14ac:dyDescent="0.3">
      <c r="I336" s="227"/>
    </row>
    <row r="337" spans="9:9" ht="15.75" customHeight="1" x14ac:dyDescent="0.3">
      <c r="I337" s="227"/>
    </row>
    <row r="338" spans="9:9" ht="15.75" customHeight="1" x14ac:dyDescent="0.3">
      <c r="I338" s="227"/>
    </row>
    <row r="339" spans="9:9" ht="15.75" customHeight="1" x14ac:dyDescent="0.3">
      <c r="I339" s="227"/>
    </row>
    <row r="340" spans="9:9" ht="15.75" customHeight="1" x14ac:dyDescent="0.3">
      <c r="I340" s="227"/>
    </row>
    <row r="341" spans="9:9" ht="15.75" customHeight="1" x14ac:dyDescent="0.3">
      <c r="I341" s="227"/>
    </row>
    <row r="342" spans="9:9" ht="15.75" customHeight="1" x14ac:dyDescent="0.3">
      <c r="I342" s="227"/>
    </row>
    <row r="343" spans="9:9" ht="15.75" customHeight="1" x14ac:dyDescent="0.3">
      <c r="I343" s="227"/>
    </row>
    <row r="344" spans="9:9" ht="15.75" customHeight="1" x14ac:dyDescent="0.3">
      <c r="I344" s="227"/>
    </row>
    <row r="345" spans="9:9" ht="15.75" customHeight="1" x14ac:dyDescent="0.3">
      <c r="I345" s="227"/>
    </row>
    <row r="346" spans="9:9" ht="15.75" customHeight="1" x14ac:dyDescent="0.3">
      <c r="I346" s="227"/>
    </row>
    <row r="347" spans="9:9" ht="15.75" customHeight="1" x14ac:dyDescent="0.3">
      <c r="I347" s="227"/>
    </row>
    <row r="348" spans="9:9" ht="15.75" customHeight="1" x14ac:dyDescent="0.3">
      <c r="I348" s="227"/>
    </row>
    <row r="349" spans="9:9" ht="15.75" customHeight="1" x14ac:dyDescent="0.3">
      <c r="I349" s="227"/>
    </row>
    <row r="350" spans="9:9" ht="15.75" customHeight="1" x14ac:dyDescent="0.3">
      <c r="I350" s="227"/>
    </row>
    <row r="351" spans="9:9" ht="15.75" customHeight="1" x14ac:dyDescent="0.3">
      <c r="I351" s="227"/>
    </row>
    <row r="352" spans="9:9" ht="15.75" customHeight="1" x14ac:dyDescent="0.3">
      <c r="I352" s="227"/>
    </row>
    <row r="353" spans="9:9" ht="15.75" customHeight="1" x14ac:dyDescent="0.3">
      <c r="I353" s="227"/>
    </row>
    <row r="354" spans="9:9" ht="15.75" customHeight="1" x14ac:dyDescent="0.3">
      <c r="I354" s="227"/>
    </row>
    <row r="355" spans="9:9" ht="15.75" customHeight="1" x14ac:dyDescent="0.3">
      <c r="I355" s="227"/>
    </row>
    <row r="356" spans="9:9" ht="15.75" customHeight="1" x14ac:dyDescent="0.3">
      <c r="I356" s="227"/>
    </row>
    <row r="357" spans="9:9" ht="15.75" customHeight="1" x14ac:dyDescent="0.3">
      <c r="I357" s="227"/>
    </row>
    <row r="358" spans="9:9" ht="15.75" customHeight="1" x14ac:dyDescent="0.3">
      <c r="I358" s="227"/>
    </row>
    <row r="359" spans="9:9" ht="15.75" customHeight="1" x14ac:dyDescent="0.3">
      <c r="I359" s="227"/>
    </row>
    <row r="360" spans="9:9" ht="15.75" customHeight="1" x14ac:dyDescent="0.3">
      <c r="I360" s="227"/>
    </row>
    <row r="361" spans="9:9" ht="15.75" customHeight="1" x14ac:dyDescent="0.3">
      <c r="I361" s="227"/>
    </row>
    <row r="362" spans="9:9" ht="15.75" customHeight="1" x14ac:dyDescent="0.3">
      <c r="I362" s="227"/>
    </row>
    <row r="363" spans="9:9" ht="15.75" customHeight="1" x14ac:dyDescent="0.3">
      <c r="I363" s="227"/>
    </row>
    <row r="364" spans="9:9" ht="15.75" customHeight="1" x14ac:dyDescent="0.3">
      <c r="I364" s="227"/>
    </row>
    <row r="365" spans="9:9" ht="15.75" customHeight="1" x14ac:dyDescent="0.3">
      <c r="I365" s="227"/>
    </row>
    <row r="366" spans="9:9" ht="15.75" customHeight="1" x14ac:dyDescent="0.3">
      <c r="I366" s="227"/>
    </row>
    <row r="367" spans="9:9" ht="15.75" customHeight="1" x14ac:dyDescent="0.3">
      <c r="I367" s="227"/>
    </row>
    <row r="368" spans="9:9" ht="15.75" customHeight="1" x14ac:dyDescent="0.3">
      <c r="I368" s="227"/>
    </row>
    <row r="369" spans="9:9" ht="15.75" customHeight="1" x14ac:dyDescent="0.3">
      <c r="I369" s="227"/>
    </row>
    <row r="370" spans="9:9" ht="15.75" customHeight="1" x14ac:dyDescent="0.3">
      <c r="I370" s="227"/>
    </row>
    <row r="371" spans="9:9" ht="15.75" customHeight="1" x14ac:dyDescent="0.3">
      <c r="I371" s="227"/>
    </row>
    <row r="372" spans="9:9" ht="15.75" customHeight="1" x14ac:dyDescent="0.3">
      <c r="I372" s="227"/>
    </row>
    <row r="373" spans="9:9" ht="15.75" customHeight="1" x14ac:dyDescent="0.3">
      <c r="I373" s="227"/>
    </row>
    <row r="374" spans="9:9" ht="15.75" customHeight="1" x14ac:dyDescent="0.3">
      <c r="I374" s="227"/>
    </row>
    <row r="375" spans="9:9" ht="15.75" customHeight="1" x14ac:dyDescent="0.3">
      <c r="I375" s="227"/>
    </row>
    <row r="376" spans="9:9" ht="15.75" customHeight="1" x14ac:dyDescent="0.3">
      <c r="I376" s="227"/>
    </row>
    <row r="377" spans="9:9" ht="15.75" customHeight="1" x14ac:dyDescent="0.3">
      <c r="I377" s="227"/>
    </row>
    <row r="378" spans="9:9" ht="15.75" customHeight="1" x14ac:dyDescent="0.3">
      <c r="I378" s="227"/>
    </row>
    <row r="379" spans="9:9" ht="15.75" customHeight="1" x14ac:dyDescent="0.3">
      <c r="I379" s="227"/>
    </row>
    <row r="380" spans="9:9" ht="15.75" customHeight="1" x14ac:dyDescent="0.3">
      <c r="I380" s="227"/>
    </row>
    <row r="381" spans="9:9" ht="15.75" customHeight="1" x14ac:dyDescent="0.3">
      <c r="I381" s="227"/>
    </row>
    <row r="382" spans="9:9" ht="15.75" customHeight="1" x14ac:dyDescent="0.3">
      <c r="I382" s="227"/>
    </row>
    <row r="383" spans="9:9" ht="15.75" customHeight="1" x14ac:dyDescent="0.3">
      <c r="I383" s="227"/>
    </row>
    <row r="384" spans="9:9" ht="15.75" customHeight="1" x14ac:dyDescent="0.3">
      <c r="I384" s="227"/>
    </row>
    <row r="385" spans="9:9" ht="15.75" customHeight="1" x14ac:dyDescent="0.3">
      <c r="I385" s="227"/>
    </row>
    <row r="386" spans="9:9" ht="15.75" customHeight="1" x14ac:dyDescent="0.3">
      <c r="I386" s="227"/>
    </row>
    <row r="387" spans="9:9" ht="15.75" customHeight="1" x14ac:dyDescent="0.3">
      <c r="I387" s="227"/>
    </row>
    <row r="388" spans="9:9" ht="15.75" customHeight="1" x14ac:dyDescent="0.3">
      <c r="I388" s="227"/>
    </row>
    <row r="389" spans="9:9" ht="15.75" customHeight="1" x14ac:dyDescent="0.3">
      <c r="I389" s="227"/>
    </row>
    <row r="390" spans="9:9" ht="15.75" customHeight="1" x14ac:dyDescent="0.3">
      <c r="I390" s="227"/>
    </row>
    <row r="391" spans="9:9" ht="15.75" customHeight="1" x14ac:dyDescent="0.3">
      <c r="I391" s="227"/>
    </row>
    <row r="392" spans="9:9" ht="15.75" customHeight="1" x14ac:dyDescent="0.3">
      <c r="I392" s="227"/>
    </row>
    <row r="393" spans="9:9" ht="15.75" customHeight="1" x14ac:dyDescent="0.3">
      <c r="I393" s="227"/>
    </row>
    <row r="394" spans="9:9" ht="15.75" customHeight="1" x14ac:dyDescent="0.3">
      <c r="I394" s="227"/>
    </row>
    <row r="395" spans="9:9" ht="15.75" customHeight="1" x14ac:dyDescent="0.3">
      <c r="I395" s="227"/>
    </row>
    <row r="396" spans="9:9" ht="15.75" customHeight="1" x14ac:dyDescent="0.3">
      <c r="I396" s="227"/>
    </row>
    <row r="397" spans="9:9" ht="15.75" customHeight="1" x14ac:dyDescent="0.3">
      <c r="I397" s="227"/>
    </row>
    <row r="398" spans="9:9" ht="15.75" customHeight="1" x14ac:dyDescent="0.3">
      <c r="I398" s="227"/>
    </row>
    <row r="399" spans="9:9" ht="15.75" customHeight="1" x14ac:dyDescent="0.3">
      <c r="I399" s="227"/>
    </row>
    <row r="400" spans="9:9" ht="15.75" customHeight="1" x14ac:dyDescent="0.3">
      <c r="I400" s="227"/>
    </row>
    <row r="401" spans="9:9" ht="15.75" customHeight="1" x14ac:dyDescent="0.3">
      <c r="I401" s="227"/>
    </row>
    <row r="402" spans="9:9" ht="15.75" customHeight="1" x14ac:dyDescent="0.3">
      <c r="I402" s="227"/>
    </row>
    <row r="403" spans="9:9" ht="15.75" customHeight="1" x14ac:dyDescent="0.3">
      <c r="I403" s="227"/>
    </row>
    <row r="404" spans="9:9" ht="15.75" customHeight="1" x14ac:dyDescent="0.3">
      <c r="I404" s="227"/>
    </row>
    <row r="405" spans="9:9" ht="15.75" customHeight="1" x14ac:dyDescent="0.3">
      <c r="I405" s="227"/>
    </row>
    <row r="406" spans="9:9" ht="15.75" customHeight="1" x14ac:dyDescent="0.3">
      <c r="I406" s="227"/>
    </row>
    <row r="407" spans="9:9" ht="15.75" customHeight="1" x14ac:dyDescent="0.3">
      <c r="I407" s="227"/>
    </row>
    <row r="408" spans="9:9" ht="15.75" customHeight="1" x14ac:dyDescent="0.3">
      <c r="I408" s="227"/>
    </row>
    <row r="409" spans="9:9" ht="15.75" customHeight="1" x14ac:dyDescent="0.3">
      <c r="I409" s="227"/>
    </row>
    <row r="410" spans="9:9" ht="15.75" customHeight="1" x14ac:dyDescent="0.3">
      <c r="I410" s="227"/>
    </row>
    <row r="411" spans="9:9" ht="15.75" customHeight="1" x14ac:dyDescent="0.3">
      <c r="I411" s="227"/>
    </row>
    <row r="412" spans="9:9" ht="15.75" customHeight="1" x14ac:dyDescent="0.3">
      <c r="I412" s="227"/>
    </row>
    <row r="413" spans="9:9" ht="15.75" customHeight="1" x14ac:dyDescent="0.3">
      <c r="I413" s="227"/>
    </row>
    <row r="414" spans="9:9" ht="15.75" customHeight="1" x14ac:dyDescent="0.3">
      <c r="I414" s="227"/>
    </row>
    <row r="415" spans="9:9" ht="15.75" customHeight="1" x14ac:dyDescent="0.3">
      <c r="I415" s="227"/>
    </row>
    <row r="416" spans="9:9" ht="15.75" customHeight="1" x14ac:dyDescent="0.3">
      <c r="I416" s="227"/>
    </row>
    <row r="417" spans="9:9" ht="15.75" customHeight="1" x14ac:dyDescent="0.3">
      <c r="I417" s="227"/>
    </row>
    <row r="418" spans="9:9" ht="15.75" customHeight="1" x14ac:dyDescent="0.3">
      <c r="I418" s="227"/>
    </row>
    <row r="419" spans="9:9" ht="15.75" customHeight="1" x14ac:dyDescent="0.3">
      <c r="I419" s="227"/>
    </row>
    <row r="420" spans="9:9" ht="15.75" customHeight="1" x14ac:dyDescent="0.3">
      <c r="I420" s="227"/>
    </row>
    <row r="421" spans="9:9" ht="15.75" customHeight="1" x14ac:dyDescent="0.3">
      <c r="I421" s="227"/>
    </row>
    <row r="422" spans="9:9" ht="15.75" customHeight="1" x14ac:dyDescent="0.3">
      <c r="I422" s="227"/>
    </row>
    <row r="423" spans="9:9" ht="15.75" customHeight="1" x14ac:dyDescent="0.3">
      <c r="I423" s="227"/>
    </row>
    <row r="424" spans="9:9" ht="15.75" customHeight="1" x14ac:dyDescent="0.3">
      <c r="I424" s="227"/>
    </row>
    <row r="425" spans="9:9" ht="15.75" customHeight="1" x14ac:dyDescent="0.3">
      <c r="I425" s="227"/>
    </row>
    <row r="426" spans="9:9" ht="15.75" customHeight="1" x14ac:dyDescent="0.3">
      <c r="I426" s="227"/>
    </row>
    <row r="427" spans="9:9" ht="15.75" customHeight="1" x14ac:dyDescent="0.3">
      <c r="I427" s="227"/>
    </row>
    <row r="428" spans="9:9" ht="15.75" customHeight="1" x14ac:dyDescent="0.3">
      <c r="I428" s="227"/>
    </row>
    <row r="429" spans="9:9" ht="15.75" customHeight="1" x14ac:dyDescent="0.3">
      <c r="I429" s="227"/>
    </row>
    <row r="430" spans="9:9" ht="15.75" customHeight="1" x14ac:dyDescent="0.3">
      <c r="I430" s="227"/>
    </row>
    <row r="431" spans="9:9" ht="15.75" customHeight="1" x14ac:dyDescent="0.3">
      <c r="I431" s="227"/>
    </row>
    <row r="432" spans="9:9" ht="15.75" customHeight="1" x14ac:dyDescent="0.3">
      <c r="I432" s="227"/>
    </row>
    <row r="433" spans="9:9" ht="15.75" customHeight="1" x14ac:dyDescent="0.3">
      <c r="I433" s="227"/>
    </row>
    <row r="434" spans="9:9" ht="15.75" customHeight="1" x14ac:dyDescent="0.3">
      <c r="I434" s="227"/>
    </row>
    <row r="435" spans="9:9" ht="15.75" customHeight="1" x14ac:dyDescent="0.3">
      <c r="I435" s="227"/>
    </row>
    <row r="436" spans="9:9" ht="15.75" customHeight="1" x14ac:dyDescent="0.3">
      <c r="I436" s="227"/>
    </row>
    <row r="437" spans="9:9" ht="15.75" customHeight="1" x14ac:dyDescent="0.3">
      <c r="I437" s="227"/>
    </row>
    <row r="438" spans="9:9" ht="15.75" customHeight="1" x14ac:dyDescent="0.3">
      <c r="I438" s="227"/>
    </row>
    <row r="439" spans="9:9" ht="15.75" customHeight="1" x14ac:dyDescent="0.3">
      <c r="I439" s="227"/>
    </row>
    <row r="440" spans="9:9" ht="15.75" customHeight="1" x14ac:dyDescent="0.3">
      <c r="I440" s="227"/>
    </row>
    <row r="441" spans="9:9" ht="15.75" customHeight="1" x14ac:dyDescent="0.3">
      <c r="I441" s="227"/>
    </row>
    <row r="442" spans="9:9" ht="15.75" customHeight="1" x14ac:dyDescent="0.3">
      <c r="I442" s="227"/>
    </row>
    <row r="443" spans="9:9" ht="15.75" customHeight="1" x14ac:dyDescent="0.3">
      <c r="I443" s="227"/>
    </row>
    <row r="444" spans="9:9" ht="15.75" customHeight="1" x14ac:dyDescent="0.3">
      <c r="I444" s="227"/>
    </row>
    <row r="445" spans="9:9" ht="15.75" customHeight="1" x14ac:dyDescent="0.3">
      <c r="I445" s="227"/>
    </row>
    <row r="446" spans="9:9" ht="15.75" customHeight="1" x14ac:dyDescent="0.3">
      <c r="I446" s="227"/>
    </row>
    <row r="447" spans="9:9" ht="15.75" customHeight="1" x14ac:dyDescent="0.3">
      <c r="I447" s="227"/>
    </row>
    <row r="448" spans="9:9" ht="15.75" customHeight="1" x14ac:dyDescent="0.3">
      <c r="I448" s="227"/>
    </row>
    <row r="449" spans="9:9" ht="15.75" customHeight="1" x14ac:dyDescent="0.3">
      <c r="I449" s="227"/>
    </row>
    <row r="450" spans="9:9" ht="15.75" customHeight="1" x14ac:dyDescent="0.3">
      <c r="I450" s="227"/>
    </row>
    <row r="451" spans="9:9" ht="15.75" customHeight="1" x14ac:dyDescent="0.3">
      <c r="I451" s="227"/>
    </row>
    <row r="452" spans="9:9" ht="15.75" customHeight="1" x14ac:dyDescent="0.3">
      <c r="I452" s="227"/>
    </row>
    <row r="453" spans="9:9" ht="15.75" customHeight="1" x14ac:dyDescent="0.3">
      <c r="I453" s="227"/>
    </row>
    <row r="454" spans="9:9" ht="15.75" customHeight="1" x14ac:dyDescent="0.3">
      <c r="I454" s="227"/>
    </row>
    <row r="455" spans="9:9" ht="15.75" customHeight="1" x14ac:dyDescent="0.3">
      <c r="I455" s="227"/>
    </row>
    <row r="456" spans="9:9" ht="15.75" customHeight="1" x14ac:dyDescent="0.3">
      <c r="I456" s="227"/>
    </row>
    <row r="457" spans="9:9" ht="15.75" customHeight="1" x14ac:dyDescent="0.3">
      <c r="I457" s="227"/>
    </row>
    <row r="458" spans="9:9" ht="15.75" customHeight="1" x14ac:dyDescent="0.3">
      <c r="I458" s="227"/>
    </row>
    <row r="459" spans="9:9" ht="15.75" customHeight="1" x14ac:dyDescent="0.3">
      <c r="I459" s="227"/>
    </row>
    <row r="460" spans="9:9" ht="15.75" customHeight="1" x14ac:dyDescent="0.3">
      <c r="I460" s="227"/>
    </row>
    <row r="461" spans="9:9" ht="15.75" customHeight="1" x14ac:dyDescent="0.3">
      <c r="I461" s="227"/>
    </row>
    <row r="462" spans="9:9" ht="15.75" customHeight="1" x14ac:dyDescent="0.3">
      <c r="I462" s="227"/>
    </row>
    <row r="463" spans="9:9" ht="15.75" customHeight="1" x14ac:dyDescent="0.3">
      <c r="I463" s="227"/>
    </row>
    <row r="464" spans="9:9" ht="15.75" customHeight="1" x14ac:dyDescent="0.3">
      <c r="I464" s="227"/>
    </row>
    <row r="465" spans="9:9" ht="15.75" customHeight="1" x14ac:dyDescent="0.3">
      <c r="I465" s="227"/>
    </row>
    <row r="466" spans="9:9" ht="15.75" customHeight="1" x14ac:dyDescent="0.3">
      <c r="I466" s="227"/>
    </row>
    <row r="467" spans="9:9" ht="15.75" customHeight="1" x14ac:dyDescent="0.3">
      <c r="I467" s="227"/>
    </row>
    <row r="468" spans="9:9" ht="15.75" customHeight="1" x14ac:dyDescent="0.3">
      <c r="I468" s="227"/>
    </row>
    <row r="469" spans="9:9" ht="15.75" customHeight="1" x14ac:dyDescent="0.3">
      <c r="I469" s="227"/>
    </row>
    <row r="470" spans="9:9" ht="15.75" customHeight="1" x14ac:dyDescent="0.3">
      <c r="I470" s="227"/>
    </row>
    <row r="471" spans="9:9" ht="15.75" customHeight="1" x14ac:dyDescent="0.3">
      <c r="I471" s="227"/>
    </row>
    <row r="472" spans="9:9" ht="15.75" customHeight="1" x14ac:dyDescent="0.3">
      <c r="I472" s="227"/>
    </row>
    <row r="473" spans="9:9" ht="15.75" customHeight="1" x14ac:dyDescent="0.3">
      <c r="I473" s="227"/>
    </row>
    <row r="474" spans="9:9" ht="15.75" customHeight="1" x14ac:dyDescent="0.3">
      <c r="I474" s="227"/>
    </row>
    <row r="475" spans="9:9" ht="15.75" customHeight="1" x14ac:dyDescent="0.3">
      <c r="I475" s="227"/>
    </row>
    <row r="476" spans="9:9" ht="15.75" customHeight="1" x14ac:dyDescent="0.3">
      <c r="I476" s="227"/>
    </row>
    <row r="477" spans="9:9" ht="15.75" customHeight="1" x14ac:dyDescent="0.3">
      <c r="I477" s="227"/>
    </row>
    <row r="478" spans="9:9" ht="15.75" customHeight="1" x14ac:dyDescent="0.3">
      <c r="I478" s="227"/>
    </row>
    <row r="479" spans="9:9" ht="15.75" customHeight="1" x14ac:dyDescent="0.3">
      <c r="I479" s="227"/>
    </row>
    <row r="480" spans="9:9" ht="15.75" customHeight="1" x14ac:dyDescent="0.3">
      <c r="I480" s="227"/>
    </row>
    <row r="481" spans="9:9" ht="15.75" customHeight="1" x14ac:dyDescent="0.3">
      <c r="I481" s="227"/>
    </row>
    <row r="482" spans="9:9" ht="15.75" customHeight="1" x14ac:dyDescent="0.3">
      <c r="I482" s="227"/>
    </row>
    <row r="483" spans="9:9" ht="15.75" customHeight="1" x14ac:dyDescent="0.3">
      <c r="I483" s="227"/>
    </row>
    <row r="484" spans="9:9" ht="15.75" customHeight="1" x14ac:dyDescent="0.3">
      <c r="I484" s="227"/>
    </row>
    <row r="485" spans="9:9" ht="15.75" customHeight="1" x14ac:dyDescent="0.3">
      <c r="I485" s="227"/>
    </row>
    <row r="486" spans="9:9" ht="15.75" customHeight="1" x14ac:dyDescent="0.3">
      <c r="I486" s="227"/>
    </row>
    <row r="487" spans="9:9" ht="15.75" customHeight="1" x14ac:dyDescent="0.3">
      <c r="I487" s="227"/>
    </row>
    <row r="488" spans="9:9" ht="15.75" customHeight="1" x14ac:dyDescent="0.3">
      <c r="I488" s="227"/>
    </row>
    <row r="489" spans="9:9" ht="15.75" customHeight="1" x14ac:dyDescent="0.3">
      <c r="I489" s="227"/>
    </row>
    <row r="490" spans="9:9" ht="15.75" customHeight="1" x14ac:dyDescent="0.3">
      <c r="I490" s="227"/>
    </row>
    <row r="491" spans="9:9" ht="15.75" customHeight="1" x14ac:dyDescent="0.3">
      <c r="I491" s="227"/>
    </row>
    <row r="492" spans="9:9" ht="15.75" customHeight="1" x14ac:dyDescent="0.3">
      <c r="I492" s="227"/>
    </row>
    <row r="493" spans="9:9" ht="15.75" customHeight="1" x14ac:dyDescent="0.3">
      <c r="I493" s="227"/>
    </row>
    <row r="494" spans="9:9" ht="15.75" customHeight="1" x14ac:dyDescent="0.3">
      <c r="I494" s="227"/>
    </row>
    <row r="495" spans="9:9" ht="15.75" customHeight="1" x14ac:dyDescent="0.3">
      <c r="I495" s="227"/>
    </row>
    <row r="496" spans="9:9" ht="15.75" customHeight="1" x14ac:dyDescent="0.3">
      <c r="I496" s="227"/>
    </row>
    <row r="497" spans="9:9" ht="15.75" customHeight="1" x14ac:dyDescent="0.3">
      <c r="I497" s="227"/>
    </row>
    <row r="498" spans="9:9" ht="15.75" customHeight="1" x14ac:dyDescent="0.3">
      <c r="I498" s="227"/>
    </row>
    <row r="499" spans="9:9" ht="15.75" customHeight="1" x14ac:dyDescent="0.3">
      <c r="I499" s="227"/>
    </row>
    <row r="500" spans="9:9" ht="15.75" customHeight="1" x14ac:dyDescent="0.3">
      <c r="I500" s="227"/>
    </row>
    <row r="501" spans="9:9" ht="15.75" customHeight="1" x14ac:dyDescent="0.3">
      <c r="I501" s="227"/>
    </row>
    <row r="502" spans="9:9" ht="15.75" customHeight="1" x14ac:dyDescent="0.3">
      <c r="I502" s="227"/>
    </row>
    <row r="503" spans="9:9" ht="15.75" customHeight="1" x14ac:dyDescent="0.3">
      <c r="I503" s="227"/>
    </row>
    <row r="504" spans="9:9" ht="15.75" customHeight="1" x14ac:dyDescent="0.3">
      <c r="I504" s="227"/>
    </row>
    <row r="505" spans="9:9" ht="15.75" customHeight="1" x14ac:dyDescent="0.3">
      <c r="I505" s="227"/>
    </row>
    <row r="506" spans="9:9" ht="15.75" customHeight="1" x14ac:dyDescent="0.3">
      <c r="I506" s="227"/>
    </row>
    <row r="507" spans="9:9" ht="15.75" customHeight="1" x14ac:dyDescent="0.3">
      <c r="I507" s="227"/>
    </row>
    <row r="508" spans="9:9" ht="15.75" customHeight="1" x14ac:dyDescent="0.3">
      <c r="I508" s="227"/>
    </row>
    <row r="509" spans="9:9" ht="15.75" customHeight="1" x14ac:dyDescent="0.3">
      <c r="I509" s="227"/>
    </row>
    <row r="510" spans="9:9" ht="15.75" customHeight="1" x14ac:dyDescent="0.3">
      <c r="I510" s="227"/>
    </row>
    <row r="511" spans="9:9" ht="15.75" customHeight="1" x14ac:dyDescent="0.3">
      <c r="I511" s="227"/>
    </row>
    <row r="512" spans="9:9" ht="15.75" customHeight="1" x14ac:dyDescent="0.3">
      <c r="I512" s="227"/>
    </row>
    <row r="513" spans="9:9" ht="15.75" customHeight="1" x14ac:dyDescent="0.3">
      <c r="I513" s="227"/>
    </row>
    <row r="514" spans="9:9" ht="15.75" customHeight="1" x14ac:dyDescent="0.3">
      <c r="I514" s="227"/>
    </row>
    <row r="515" spans="9:9" ht="15.75" customHeight="1" x14ac:dyDescent="0.3">
      <c r="I515" s="227"/>
    </row>
    <row r="516" spans="9:9" ht="15.75" customHeight="1" x14ac:dyDescent="0.3">
      <c r="I516" s="227"/>
    </row>
    <row r="517" spans="9:9" ht="15.75" customHeight="1" x14ac:dyDescent="0.3">
      <c r="I517" s="227"/>
    </row>
    <row r="518" spans="9:9" ht="15.75" customHeight="1" x14ac:dyDescent="0.3">
      <c r="I518" s="227"/>
    </row>
    <row r="519" spans="9:9" ht="15.75" customHeight="1" x14ac:dyDescent="0.3">
      <c r="I519" s="227"/>
    </row>
    <row r="520" spans="9:9" ht="15.75" customHeight="1" x14ac:dyDescent="0.3">
      <c r="I520" s="227"/>
    </row>
    <row r="521" spans="9:9" ht="15.75" customHeight="1" x14ac:dyDescent="0.3">
      <c r="I521" s="227"/>
    </row>
    <row r="522" spans="9:9" ht="15.75" customHeight="1" x14ac:dyDescent="0.3">
      <c r="I522" s="227"/>
    </row>
    <row r="523" spans="9:9" ht="15.75" customHeight="1" x14ac:dyDescent="0.3">
      <c r="I523" s="227"/>
    </row>
    <row r="524" spans="9:9" ht="15.75" customHeight="1" x14ac:dyDescent="0.3">
      <c r="I524" s="227"/>
    </row>
    <row r="525" spans="9:9" ht="15.75" customHeight="1" x14ac:dyDescent="0.3">
      <c r="I525" s="227"/>
    </row>
    <row r="526" spans="9:9" ht="15.75" customHeight="1" x14ac:dyDescent="0.3">
      <c r="I526" s="227"/>
    </row>
    <row r="527" spans="9:9" ht="15.75" customHeight="1" x14ac:dyDescent="0.3">
      <c r="I527" s="227"/>
    </row>
    <row r="528" spans="9:9" ht="15.75" customHeight="1" x14ac:dyDescent="0.3">
      <c r="I528" s="227"/>
    </row>
    <row r="529" spans="9:9" ht="15.75" customHeight="1" x14ac:dyDescent="0.3">
      <c r="I529" s="227"/>
    </row>
    <row r="530" spans="9:9" ht="15.75" customHeight="1" x14ac:dyDescent="0.3">
      <c r="I530" s="227"/>
    </row>
    <row r="531" spans="9:9" ht="15.75" customHeight="1" x14ac:dyDescent="0.3">
      <c r="I531" s="227"/>
    </row>
    <row r="532" spans="9:9" ht="15.75" customHeight="1" x14ac:dyDescent="0.3">
      <c r="I532" s="227"/>
    </row>
    <row r="533" spans="9:9" ht="15.75" customHeight="1" x14ac:dyDescent="0.3">
      <c r="I533" s="227"/>
    </row>
    <row r="534" spans="9:9" ht="15.75" customHeight="1" x14ac:dyDescent="0.3">
      <c r="I534" s="227"/>
    </row>
    <row r="535" spans="9:9" ht="15.75" customHeight="1" x14ac:dyDescent="0.3">
      <c r="I535" s="227"/>
    </row>
    <row r="536" spans="9:9" ht="15.75" customHeight="1" x14ac:dyDescent="0.3">
      <c r="I536" s="227"/>
    </row>
    <row r="537" spans="9:9" ht="15.75" customHeight="1" x14ac:dyDescent="0.3">
      <c r="I537" s="227"/>
    </row>
    <row r="538" spans="9:9" ht="15.75" customHeight="1" x14ac:dyDescent="0.3">
      <c r="I538" s="227"/>
    </row>
    <row r="539" spans="9:9" ht="15.75" customHeight="1" x14ac:dyDescent="0.3">
      <c r="I539" s="227"/>
    </row>
    <row r="540" spans="9:9" ht="15.75" customHeight="1" x14ac:dyDescent="0.3">
      <c r="I540" s="227"/>
    </row>
    <row r="541" spans="9:9" ht="15.75" customHeight="1" x14ac:dyDescent="0.3">
      <c r="I541" s="227"/>
    </row>
    <row r="542" spans="9:9" ht="15.75" customHeight="1" x14ac:dyDescent="0.3">
      <c r="I542" s="227"/>
    </row>
    <row r="543" spans="9:9" ht="15.75" customHeight="1" x14ac:dyDescent="0.3">
      <c r="I543" s="227"/>
    </row>
    <row r="544" spans="9:9" ht="15.75" customHeight="1" x14ac:dyDescent="0.3">
      <c r="I544" s="227"/>
    </row>
    <row r="545" spans="9:9" ht="15.75" customHeight="1" x14ac:dyDescent="0.3">
      <c r="I545" s="227"/>
    </row>
    <row r="546" spans="9:9" ht="15.75" customHeight="1" x14ac:dyDescent="0.3">
      <c r="I546" s="227"/>
    </row>
    <row r="547" spans="9:9" ht="15.75" customHeight="1" x14ac:dyDescent="0.3">
      <c r="I547" s="227"/>
    </row>
    <row r="548" spans="9:9" ht="15.75" customHeight="1" x14ac:dyDescent="0.3">
      <c r="I548" s="227"/>
    </row>
    <row r="549" spans="9:9" ht="15.75" customHeight="1" x14ac:dyDescent="0.3">
      <c r="I549" s="227"/>
    </row>
    <row r="550" spans="9:9" ht="15.75" customHeight="1" x14ac:dyDescent="0.3">
      <c r="I550" s="227"/>
    </row>
    <row r="551" spans="9:9" ht="15.75" customHeight="1" x14ac:dyDescent="0.3">
      <c r="I551" s="227"/>
    </row>
    <row r="552" spans="9:9" ht="15.75" customHeight="1" x14ac:dyDescent="0.3">
      <c r="I552" s="227"/>
    </row>
    <row r="553" spans="9:9" ht="15.75" customHeight="1" x14ac:dyDescent="0.3">
      <c r="I553" s="227"/>
    </row>
    <row r="554" spans="9:9" ht="15.75" customHeight="1" x14ac:dyDescent="0.3">
      <c r="I554" s="227"/>
    </row>
    <row r="555" spans="9:9" ht="15.75" customHeight="1" x14ac:dyDescent="0.3">
      <c r="I555" s="227"/>
    </row>
    <row r="556" spans="9:9" ht="15.75" customHeight="1" x14ac:dyDescent="0.3">
      <c r="I556" s="227"/>
    </row>
    <row r="557" spans="9:9" ht="15.75" customHeight="1" x14ac:dyDescent="0.3">
      <c r="I557" s="227"/>
    </row>
    <row r="558" spans="9:9" ht="15.75" customHeight="1" x14ac:dyDescent="0.3">
      <c r="I558" s="227"/>
    </row>
    <row r="559" spans="9:9" ht="15.75" customHeight="1" x14ac:dyDescent="0.3">
      <c r="I559" s="227"/>
    </row>
    <row r="560" spans="9:9" ht="15.75" customHeight="1" x14ac:dyDescent="0.3">
      <c r="I560" s="227"/>
    </row>
    <row r="561" spans="9:9" ht="15.75" customHeight="1" x14ac:dyDescent="0.3">
      <c r="I561" s="227"/>
    </row>
    <row r="562" spans="9:9" ht="15.75" customHeight="1" x14ac:dyDescent="0.3">
      <c r="I562" s="227"/>
    </row>
    <row r="563" spans="9:9" ht="15.75" customHeight="1" x14ac:dyDescent="0.3">
      <c r="I563" s="227"/>
    </row>
    <row r="564" spans="9:9" ht="15.75" customHeight="1" x14ac:dyDescent="0.3">
      <c r="I564" s="227"/>
    </row>
    <row r="565" spans="9:9" ht="15.75" customHeight="1" x14ac:dyDescent="0.3">
      <c r="I565" s="227"/>
    </row>
    <row r="566" spans="9:9" ht="15.75" customHeight="1" x14ac:dyDescent="0.3">
      <c r="I566" s="227"/>
    </row>
    <row r="567" spans="9:9" ht="15.75" customHeight="1" x14ac:dyDescent="0.3">
      <c r="I567" s="227"/>
    </row>
    <row r="568" spans="9:9" ht="15.75" customHeight="1" x14ac:dyDescent="0.3">
      <c r="I568" s="227"/>
    </row>
    <row r="569" spans="9:9" ht="15.75" customHeight="1" x14ac:dyDescent="0.3">
      <c r="I569" s="227"/>
    </row>
    <row r="570" spans="9:9" ht="15.75" customHeight="1" x14ac:dyDescent="0.3">
      <c r="I570" s="227"/>
    </row>
    <row r="571" spans="9:9" ht="15.75" customHeight="1" x14ac:dyDescent="0.3">
      <c r="I571" s="227"/>
    </row>
    <row r="572" spans="9:9" ht="15.75" customHeight="1" x14ac:dyDescent="0.3">
      <c r="I572" s="227"/>
    </row>
    <row r="573" spans="9:9" ht="15.75" customHeight="1" x14ac:dyDescent="0.3">
      <c r="I573" s="227"/>
    </row>
    <row r="574" spans="9:9" ht="15.75" customHeight="1" x14ac:dyDescent="0.3">
      <c r="I574" s="227"/>
    </row>
    <row r="575" spans="9:9" ht="15.75" customHeight="1" x14ac:dyDescent="0.3">
      <c r="I575" s="227"/>
    </row>
    <row r="576" spans="9:9" ht="15.75" customHeight="1" x14ac:dyDescent="0.3">
      <c r="I576" s="227"/>
    </row>
    <row r="577" spans="9:9" ht="15.75" customHeight="1" x14ac:dyDescent="0.3">
      <c r="I577" s="227"/>
    </row>
    <row r="578" spans="9:9" ht="15.75" customHeight="1" x14ac:dyDescent="0.3">
      <c r="I578" s="227"/>
    </row>
    <row r="579" spans="9:9" ht="15.75" customHeight="1" x14ac:dyDescent="0.3">
      <c r="I579" s="227"/>
    </row>
    <row r="580" spans="9:9" ht="15.75" customHeight="1" x14ac:dyDescent="0.3">
      <c r="I580" s="227"/>
    </row>
    <row r="581" spans="9:9" ht="15.75" customHeight="1" x14ac:dyDescent="0.3">
      <c r="I581" s="227"/>
    </row>
    <row r="582" spans="9:9" ht="15.75" customHeight="1" x14ac:dyDescent="0.3">
      <c r="I582" s="227"/>
    </row>
    <row r="583" spans="9:9" ht="15.75" customHeight="1" x14ac:dyDescent="0.3">
      <c r="I583" s="227"/>
    </row>
    <row r="584" spans="9:9" ht="15.75" customHeight="1" x14ac:dyDescent="0.3">
      <c r="I584" s="227"/>
    </row>
    <row r="585" spans="9:9" ht="15.75" customHeight="1" x14ac:dyDescent="0.3">
      <c r="I585" s="227"/>
    </row>
    <row r="586" spans="9:9" ht="15.75" customHeight="1" x14ac:dyDescent="0.3">
      <c r="I586" s="227"/>
    </row>
    <row r="587" spans="9:9" ht="15.75" customHeight="1" x14ac:dyDescent="0.3">
      <c r="I587" s="227"/>
    </row>
    <row r="588" spans="9:9" ht="15.75" customHeight="1" x14ac:dyDescent="0.3">
      <c r="I588" s="227"/>
    </row>
    <row r="589" spans="9:9" ht="15.75" customHeight="1" x14ac:dyDescent="0.3">
      <c r="I589" s="227"/>
    </row>
    <row r="590" spans="9:9" ht="15.75" customHeight="1" x14ac:dyDescent="0.3">
      <c r="I590" s="227"/>
    </row>
    <row r="591" spans="9:9" ht="15.75" customHeight="1" x14ac:dyDescent="0.3">
      <c r="I591" s="227"/>
    </row>
    <row r="592" spans="9:9" ht="15.75" customHeight="1" x14ac:dyDescent="0.3">
      <c r="I592" s="227"/>
    </row>
    <row r="593" spans="9:9" ht="15.75" customHeight="1" x14ac:dyDescent="0.3">
      <c r="I593" s="227"/>
    </row>
    <row r="594" spans="9:9" ht="15.75" customHeight="1" x14ac:dyDescent="0.3">
      <c r="I594" s="227"/>
    </row>
    <row r="595" spans="9:9" ht="15.75" customHeight="1" x14ac:dyDescent="0.3">
      <c r="I595" s="227"/>
    </row>
    <row r="596" spans="9:9" ht="15.75" customHeight="1" x14ac:dyDescent="0.3">
      <c r="I596" s="227"/>
    </row>
    <row r="597" spans="9:9" ht="15.75" customHeight="1" x14ac:dyDescent="0.3">
      <c r="I597" s="227"/>
    </row>
    <row r="598" spans="9:9" ht="15.75" customHeight="1" x14ac:dyDescent="0.3">
      <c r="I598" s="227"/>
    </row>
    <row r="599" spans="9:9" ht="15.75" customHeight="1" x14ac:dyDescent="0.3">
      <c r="I599" s="227"/>
    </row>
    <row r="600" spans="9:9" ht="15.75" customHeight="1" x14ac:dyDescent="0.3">
      <c r="I600" s="227"/>
    </row>
    <row r="601" spans="9:9" ht="15.75" customHeight="1" x14ac:dyDescent="0.3">
      <c r="I601" s="227"/>
    </row>
    <row r="602" spans="9:9" ht="15.75" customHeight="1" x14ac:dyDescent="0.3">
      <c r="I602" s="227"/>
    </row>
    <row r="603" spans="9:9" ht="15.75" customHeight="1" x14ac:dyDescent="0.3">
      <c r="I603" s="227"/>
    </row>
    <row r="604" spans="9:9" ht="15.75" customHeight="1" x14ac:dyDescent="0.3">
      <c r="I604" s="227"/>
    </row>
    <row r="605" spans="9:9" ht="15.75" customHeight="1" x14ac:dyDescent="0.3">
      <c r="I605" s="227"/>
    </row>
    <row r="606" spans="9:9" ht="15.75" customHeight="1" x14ac:dyDescent="0.3">
      <c r="I606" s="227"/>
    </row>
    <row r="607" spans="9:9" ht="15.75" customHeight="1" x14ac:dyDescent="0.3">
      <c r="I607" s="227"/>
    </row>
    <row r="608" spans="9:9" ht="15.75" customHeight="1" x14ac:dyDescent="0.3">
      <c r="I608" s="227"/>
    </row>
    <row r="609" spans="9:9" ht="15.75" customHeight="1" x14ac:dyDescent="0.3">
      <c r="I609" s="227"/>
    </row>
    <row r="610" spans="9:9" ht="15.75" customHeight="1" x14ac:dyDescent="0.3">
      <c r="I610" s="227"/>
    </row>
    <row r="611" spans="9:9" ht="15.75" customHeight="1" x14ac:dyDescent="0.3">
      <c r="I611" s="227"/>
    </row>
    <row r="612" spans="9:9" ht="15.75" customHeight="1" x14ac:dyDescent="0.3">
      <c r="I612" s="227"/>
    </row>
    <row r="613" spans="9:9" ht="15.75" customHeight="1" x14ac:dyDescent="0.3">
      <c r="I613" s="227"/>
    </row>
    <row r="614" spans="9:9" ht="15.75" customHeight="1" x14ac:dyDescent="0.3">
      <c r="I614" s="227"/>
    </row>
    <row r="615" spans="9:9" ht="15.75" customHeight="1" x14ac:dyDescent="0.3">
      <c r="I615" s="227"/>
    </row>
    <row r="616" spans="9:9" ht="15.75" customHeight="1" x14ac:dyDescent="0.3">
      <c r="I616" s="227"/>
    </row>
    <row r="617" spans="9:9" ht="15.75" customHeight="1" x14ac:dyDescent="0.3">
      <c r="I617" s="227"/>
    </row>
    <row r="618" spans="9:9" ht="15.75" customHeight="1" x14ac:dyDescent="0.3">
      <c r="I618" s="227"/>
    </row>
    <row r="619" spans="9:9" ht="15.75" customHeight="1" x14ac:dyDescent="0.3">
      <c r="I619" s="227"/>
    </row>
    <row r="620" spans="9:9" ht="15.75" customHeight="1" x14ac:dyDescent="0.3">
      <c r="I620" s="227"/>
    </row>
    <row r="621" spans="9:9" ht="15.75" customHeight="1" x14ac:dyDescent="0.3">
      <c r="I621" s="227"/>
    </row>
    <row r="622" spans="9:9" ht="15.75" customHeight="1" x14ac:dyDescent="0.3">
      <c r="I622" s="227"/>
    </row>
    <row r="623" spans="9:9" ht="15.75" customHeight="1" x14ac:dyDescent="0.3">
      <c r="I623" s="227"/>
    </row>
    <row r="624" spans="9:9" ht="15.75" customHeight="1" x14ac:dyDescent="0.3">
      <c r="I624" s="227"/>
    </row>
    <row r="625" spans="9:9" ht="15.75" customHeight="1" x14ac:dyDescent="0.3">
      <c r="I625" s="227"/>
    </row>
    <row r="626" spans="9:9" ht="15.75" customHeight="1" x14ac:dyDescent="0.3">
      <c r="I626" s="227"/>
    </row>
    <row r="627" spans="9:9" ht="15.75" customHeight="1" x14ac:dyDescent="0.3">
      <c r="I627" s="227"/>
    </row>
    <row r="628" spans="9:9" ht="15.75" customHeight="1" x14ac:dyDescent="0.3">
      <c r="I628" s="227"/>
    </row>
    <row r="629" spans="9:9" ht="15.75" customHeight="1" x14ac:dyDescent="0.3">
      <c r="I629" s="227"/>
    </row>
    <row r="630" spans="9:9" ht="15.75" customHeight="1" x14ac:dyDescent="0.3">
      <c r="I630" s="227"/>
    </row>
    <row r="631" spans="9:9" ht="15.75" customHeight="1" x14ac:dyDescent="0.3">
      <c r="I631" s="227"/>
    </row>
    <row r="632" spans="9:9" ht="15.75" customHeight="1" x14ac:dyDescent="0.3">
      <c r="I632" s="227"/>
    </row>
    <row r="633" spans="9:9" ht="15.75" customHeight="1" x14ac:dyDescent="0.3">
      <c r="I633" s="227"/>
    </row>
    <row r="634" spans="9:9" ht="15.75" customHeight="1" x14ac:dyDescent="0.3">
      <c r="I634" s="227"/>
    </row>
    <row r="635" spans="9:9" ht="15.75" customHeight="1" x14ac:dyDescent="0.3">
      <c r="I635" s="227"/>
    </row>
    <row r="636" spans="9:9" ht="15.75" customHeight="1" x14ac:dyDescent="0.3">
      <c r="I636" s="227"/>
    </row>
    <row r="637" spans="9:9" ht="15.75" customHeight="1" x14ac:dyDescent="0.3">
      <c r="I637" s="227"/>
    </row>
    <row r="638" spans="9:9" ht="15.75" customHeight="1" x14ac:dyDescent="0.3">
      <c r="I638" s="227"/>
    </row>
    <row r="639" spans="9:9" ht="15.75" customHeight="1" x14ac:dyDescent="0.3">
      <c r="I639" s="227"/>
    </row>
    <row r="640" spans="9:9" ht="15.75" customHeight="1" x14ac:dyDescent="0.3">
      <c r="I640" s="227"/>
    </row>
    <row r="641" spans="9:9" ht="15.75" customHeight="1" x14ac:dyDescent="0.3">
      <c r="I641" s="227"/>
    </row>
    <row r="642" spans="9:9" ht="15.75" customHeight="1" x14ac:dyDescent="0.3">
      <c r="I642" s="227"/>
    </row>
    <row r="643" spans="9:9" ht="15.75" customHeight="1" x14ac:dyDescent="0.3">
      <c r="I643" s="227"/>
    </row>
    <row r="644" spans="9:9" ht="15.75" customHeight="1" x14ac:dyDescent="0.3">
      <c r="I644" s="227"/>
    </row>
    <row r="645" spans="9:9" ht="15.75" customHeight="1" x14ac:dyDescent="0.3">
      <c r="I645" s="227"/>
    </row>
    <row r="646" spans="9:9" ht="15.75" customHeight="1" x14ac:dyDescent="0.3">
      <c r="I646" s="227"/>
    </row>
    <row r="647" spans="9:9" ht="15.75" customHeight="1" x14ac:dyDescent="0.3">
      <c r="I647" s="227"/>
    </row>
    <row r="648" spans="9:9" ht="15.75" customHeight="1" x14ac:dyDescent="0.3">
      <c r="I648" s="227"/>
    </row>
    <row r="649" spans="9:9" ht="15.75" customHeight="1" x14ac:dyDescent="0.3">
      <c r="I649" s="227"/>
    </row>
    <row r="650" spans="9:9" ht="15.75" customHeight="1" x14ac:dyDescent="0.3">
      <c r="I650" s="227"/>
    </row>
    <row r="651" spans="9:9" ht="15.75" customHeight="1" x14ac:dyDescent="0.3">
      <c r="I651" s="227"/>
    </row>
    <row r="652" spans="9:9" ht="15.75" customHeight="1" x14ac:dyDescent="0.3">
      <c r="I652" s="227"/>
    </row>
    <row r="653" spans="9:9" ht="15.75" customHeight="1" x14ac:dyDescent="0.3">
      <c r="I653" s="227"/>
    </row>
    <row r="654" spans="9:9" ht="15.75" customHeight="1" x14ac:dyDescent="0.3">
      <c r="I654" s="227"/>
    </row>
    <row r="655" spans="9:9" ht="15.75" customHeight="1" x14ac:dyDescent="0.3">
      <c r="I655" s="227"/>
    </row>
    <row r="656" spans="9:9" ht="15.75" customHeight="1" x14ac:dyDescent="0.3">
      <c r="I656" s="227"/>
    </row>
    <row r="657" spans="9:9" ht="15.75" customHeight="1" x14ac:dyDescent="0.3">
      <c r="I657" s="227"/>
    </row>
    <row r="658" spans="9:9" ht="15.75" customHeight="1" x14ac:dyDescent="0.3">
      <c r="I658" s="227"/>
    </row>
    <row r="659" spans="9:9" ht="15.75" customHeight="1" x14ac:dyDescent="0.3">
      <c r="I659" s="227"/>
    </row>
    <row r="660" spans="9:9" ht="15.75" customHeight="1" x14ac:dyDescent="0.3">
      <c r="I660" s="227"/>
    </row>
    <row r="661" spans="9:9" ht="15.75" customHeight="1" x14ac:dyDescent="0.3">
      <c r="I661" s="227"/>
    </row>
    <row r="662" spans="9:9" ht="15.75" customHeight="1" x14ac:dyDescent="0.3">
      <c r="I662" s="227"/>
    </row>
    <row r="663" spans="9:9" ht="15.75" customHeight="1" x14ac:dyDescent="0.3">
      <c r="I663" s="227"/>
    </row>
    <row r="664" spans="9:9" ht="15.75" customHeight="1" x14ac:dyDescent="0.3">
      <c r="I664" s="227"/>
    </row>
    <row r="665" spans="9:9" ht="15.75" customHeight="1" x14ac:dyDescent="0.3">
      <c r="I665" s="227"/>
    </row>
    <row r="666" spans="9:9" ht="15.75" customHeight="1" x14ac:dyDescent="0.3">
      <c r="I666" s="227"/>
    </row>
    <row r="667" spans="9:9" ht="15.75" customHeight="1" x14ac:dyDescent="0.3">
      <c r="I667" s="227"/>
    </row>
    <row r="668" spans="9:9" ht="15.75" customHeight="1" x14ac:dyDescent="0.3">
      <c r="I668" s="227"/>
    </row>
    <row r="669" spans="9:9" ht="15.75" customHeight="1" x14ac:dyDescent="0.3">
      <c r="I669" s="227"/>
    </row>
    <row r="670" spans="9:9" ht="15.75" customHeight="1" x14ac:dyDescent="0.3">
      <c r="I670" s="227"/>
    </row>
    <row r="671" spans="9:9" ht="15.75" customHeight="1" x14ac:dyDescent="0.3">
      <c r="I671" s="227"/>
    </row>
    <row r="672" spans="9:9" ht="15.75" customHeight="1" x14ac:dyDescent="0.3">
      <c r="I672" s="227"/>
    </row>
    <row r="673" spans="9:9" ht="15.75" customHeight="1" x14ac:dyDescent="0.3">
      <c r="I673" s="227"/>
    </row>
    <row r="674" spans="9:9" ht="15.75" customHeight="1" x14ac:dyDescent="0.3">
      <c r="I674" s="227"/>
    </row>
    <row r="675" spans="9:9" ht="15.75" customHeight="1" x14ac:dyDescent="0.3">
      <c r="I675" s="227"/>
    </row>
    <row r="676" spans="9:9" ht="15.75" customHeight="1" x14ac:dyDescent="0.3">
      <c r="I676" s="227"/>
    </row>
    <row r="677" spans="9:9" ht="15.75" customHeight="1" x14ac:dyDescent="0.3">
      <c r="I677" s="227"/>
    </row>
    <row r="678" spans="9:9" ht="15.75" customHeight="1" x14ac:dyDescent="0.3">
      <c r="I678" s="227"/>
    </row>
    <row r="679" spans="9:9" ht="15.75" customHeight="1" x14ac:dyDescent="0.3">
      <c r="I679" s="227"/>
    </row>
    <row r="680" spans="9:9" ht="15.75" customHeight="1" x14ac:dyDescent="0.3">
      <c r="I680" s="227"/>
    </row>
    <row r="681" spans="9:9" ht="15.75" customHeight="1" x14ac:dyDescent="0.3">
      <c r="I681" s="227"/>
    </row>
    <row r="682" spans="9:9" ht="15.75" customHeight="1" x14ac:dyDescent="0.3">
      <c r="I682" s="227"/>
    </row>
    <row r="683" spans="9:9" ht="15.75" customHeight="1" x14ac:dyDescent="0.3">
      <c r="I683" s="227"/>
    </row>
    <row r="684" spans="9:9" ht="15.75" customHeight="1" x14ac:dyDescent="0.3">
      <c r="I684" s="227"/>
    </row>
    <row r="685" spans="9:9" ht="15.75" customHeight="1" x14ac:dyDescent="0.3">
      <c r="I685" s="227"/>
    </row>
    <row r="686" spans="9:9" ht="15.75" customHeight="1" x14ac:dyDescent="0.3">
      <c r="I686" s="227"/>
    </row>
    <row r="687" spans="9:9" ht="15.75" customHeight="1" x14ac:dyDescent="0.3">
      <c r="I687" s="227"/>
    </row>
    <row r="688" spans="9:9" ht="15.75" customHeight="1" x14ac:dyDescent="0.3">
      <c r="I688" s="227"/>
    </row>
    <row r="689" spans="9:9" ht="15.75" customHeight="1" x14ac:dyDescent="0.3">
      <c r="I689" s="227"/>
    </row>
    <row r="690" spans="9:9" ht="15.75" customHeight="1" x14ac:dyDescent="0.3">
      <c r="I690" s="227"/>
    </row>
    <row r="691" spans="9:9" ht="15.75" customHeight="1" x14ac:dyDescent="0.3">
      <c r="I691" s="227"/>
    </row>
    <row r="692" spans="9:9" ht="15.75" customHeight="1" x14ac:dyDescent="0.3">
      <c r="I692" s="227"/>
    </row>
    <row r="693" spans="9:9" ht="15.75" customHeight="1" x14ac:dyDescent="0.3">
      <c r="I693" s="227"/>
    </row>
    <row r="694" spans="9:9" ht="15.75" customHeight="1" x14ac:dyDescent="0.3">
      <c r="I694" s="227"/>
    </row>
    <row r="695" spans="9:9" ht="15.75" customHeight="1" x14ac:dyDescent="0.3">
      <c r="I695" s="227"/>
    </row>
    <row r="696" spans="9:9" ht="15.75" customHeight="1" x14ac:dyDescent="0.3">
      <c r="I696" s="227"/>
    </row>
    <row r="697" spans="9:9" ht="15.75" customHeight="1" x14ac:dyDescent="0.3">
      <c r="I697" s="227"/>
    </row>
    <row r="698" spans="9:9" ht="15.75" customHeight="1" x14ac:dyDescent="0.3">
      <c r="I698" s="227"/>
    </row>
    <row r="699" spans="9:9" ht="15.75" customHeight="1" x14ac:dyDescent="0.3">
      <c r="I699" s="227"/>
    </row>
    <row r="700" spans="9:9" ht="15.75" customHeight="1" x14ac:dyDescent="0.3">
      <c r="I700" s="227"/>
    </row>
    <row r="701" spans="9:9" ht="15.75" customHeight="1" x14ac:dyDescent="0.3">
      <c r="I701" s="227"/>
    </row>
    <row r="702" spans="9:9" ht="15.75" customHeight="1" x14ac:dyDescent="0.3">
      <c r="I702" s="227"/>
    </row>
    <row r="703" spans="9:9" ht="15.75" customHeight="1" x14ac:dyDescent="0.3">
      <c r="I703" s="227"/>
    </row>
    <row r="704" spans="9:9" ht="15.75" customHeight="1" x14ac:dyDescent="0.3">
      <c r="I704" s="227"/>
    </row>
    <row r="705" spans="9:9" ht="15.75" customHeight="1" x14ac:dyDescent="0.3">
      <c r="I705" s="227"/>
    </row>
    <row r="706" spans="9:9" ht="15.75" customHeight="1" x14ac:dyDescent="0.3">
      <c r="I706" s="227"/>
    </row>
    <row r="707" spans="9:9" ht="15.75" customHeight="1" x14ac:dyDescent="0.3">
      <c r="I707" s="227"/>
    </row>
    <row r="708" spans="9:9" ht="15.75" customHeight="1" x14ac:dyDescent="0.3">
      <c r="I708" s="227"/>
    </row>
    <row r="709" spans="9:9" ht="15.75" customHeight="1" x14ac:dyDescent="0.3">
      <c r="I709" s="227"/>
    </row>
    <row r="710" spans="9:9" ht="15.75" customHeight="1" x14ac:dyDescent="0.3">
      <c r="I710" s="227"/>
    </row>
    <row r="711" spans="9:9" ht="15.75" customHeight="1" x14ac:dyDescent="0.3">
      <c r="I711" s="227"/>
    </row>
    <row r="712" spans="9:9" ht="15.75" customHeight="1" x14ac:dyDescent="0.3">
      <c r="I712" s="227"/>
    </row>
    <row r="713" spans="9:9" ht="15.75" customHeight="1" x14ac:dyDescent="0.3">
      <c r="I713" s="227"/>
    </row>
    <row r="714" spans="9:9" ht="15.75" customHeight="1" x14ac:dyDescent="0.3">
      <c r="I714" s="227"/>
    </row>
    <row r="715" spans="9:9" ht="15.75" customHeight="1" x14ac:dyDescent="0.3">
      <c r="I715" s="227"/>
    </row>
    <row r="716" spans="9:9" ht="15.75" customHeight="1" x14ac:dyDescent="0.3">
      <c r="I716" s="227"/>
    </row>
    <row r="717" spans="9:9" ht="15.75" customHeight="1" x14ac:dyDescent="0.3">
      <c r="I717" s="227"/>
    </row>
    <row r="718" spans="9:9" ht="15.75" customHeight="1" x14ac:dyDescent="0.3">
      <c r="I718" s="227"/>
    </row>
    <row r="719" spans="9:9" ht="15.75" customHeight="1" x14ac:dyDescent="0.3">
      <c r="I719" s="227"/>
    </row>
    <row r="720" spans="9:9" ht="15.75" customHeight="1" x14ac:dyDescent="0.3">
      <c r="I720" s="227"/>
    </row>
    <row r="721" spans="9:9" ht="15.75" customHeight="1" x14ac:dyDescent="0.3">
      <c r="I721" s="227"/>
    </row>
    <row r="722" spans="9:9" ht="15.75" customHeight="1" x14ac:dyDescent="0.3">
      <c r="I722" s="227"/>
    </row>
    <row r="723" spans="9:9" ht="15.75" customHeight="1" x14ac:dyDescent="0.3">
      <c r="I723" s="227"/>
    </row>
    <row r="724" spans="9:9" ht="15.75" customHeight="1" x14ac:dyDescent="0.3">
      <c r="I724" s="227"/>
    </row>
    <row r="725" spans="9:9" ht="15.75" customHeight="1" x14ac:dyDescent="0.3">
      <c r="I725" s="227"/>
    </row>
    <row r="726" spans="9:9" ht="15.75" customHeight="1" x14ac:dyDescent="0.3">
      <c r="I726" s="227"/>
    </row>
    <row r="727" spans="9:9" ht="15.75" customHeight="1" x14ac:dyDescent="0.3">
      <c r="I727" s="227"/>
    </row>
    <row r="728" spans="9:9" ht="15.75" customHeight="1" x14ac:dyDescent="0.3">
      <c r="I728" s="227"/>
    </row>
    <row r="729" spans="9:9" ht="15.75" customHeight="1" x14ac:dyDescent="0.3">
      <c r="I729" s="227"/>
    </row>
    <row r="730" spans="9:9" ht="15.75" customHeight="1" x14ac:dyDescent="0.3">
      <c r="I730" s="227"/>
    </row>
    <row r="731" spans="9:9" ht="15.75" customHeight="1" x14ac:dyDescent="0.3">
      <c r="I731" s="227"/>
    </row>
    <row r="732" spans="9:9" ht="15.75" customHeight="1" x14ac:dyDescent="0.3">
      <c r="I732" s="227"/>
    </row>
    <row r="733" spans="9:9" ht="15.75" customHeight="1" x14ac:dyDescent="0.3">
      <c r="I733" s="227"/>
    </row>
    <row r="734" spans="9:9" ht="15.75" customHeight="1" x14ac:dyDescent="0.3">
      <c r="I734" s="227"/>
    </row>
    <row r="735" spans="9:9" ht="15.75" customHeight="1" x14ac:dyDescent="0.3">
      <c r="I735" s="227"/>
    </row>
    <row r="736" spans="9:9" ht="15.75" customHeight="1" x14ac:dyDescent="0.3">
      <c r="I736" s="227"/>
    </row>
    <row r="737" spans="9:9" ht="15.75" customHeight="1" x14ac:dyDescent="0.3">
      <c r="I737" s="227"/>
    </row>
    <row r="738" spans="9:9" ht="15.75" customHeight="1" x14ac:dyDescent="0.3">
      <c r="I738" s="227"/>
    </row>
    <row r="739" spans="9:9" ht="15.75" customHeight="1" x14ac:dyDescent="0.3">
      <c r="I739" s="227"/>
    </row>
    <row r="740" spans="9:9" ht="15.75" customHeight="1" x14ac:dyDescent="0.3">
      <c r="I740" s="227"/>
    </row>
    <row r="741" spans="9:9" ht="15.75" customHeight="1" x14ac:dyDescent="0.3">
      <c r="I741" s="227"/>
    </row>
    <row r="742" spans="9:9" ht="15.75" customHeight="1" x14ac:dyDescent="0.3">
      <c r="I742" s="227"/>
    </row>
    <row r="743" spans="9:9" ht="15.75" customHeight="1" x14ac:dyDescent="0.3">
      <c r="I743" s="227"/>
    </row>
    <row r="744" spans="9:9" ht="15.75" customHeight="1" x14ac:dyDescent="0.3">
      <c r="I744" s="227"/>
    </row>
    <row r="745" spans="9:9" ht="15.75" customHeight="1" x14ac:dyDescent="0.3">
      <c r="I745" s="227"/>
    </row>
    <row r="746" spans="9:9" ht="15.75" customHeight="1" x14ac:dyDescent="0.3">
      <c r="I746" s="227"/>
    </row>
    <row r="747" spans="9:9" ht="15.75" customHeight="1" x14ac:dyDescent="0.3">
      <c r="I747" s="227"/>
    </row>
    <row r="748" spans="9:9" ht="15.75" customHeight="1" x14ac:dyDescent="0.3">
      <c r="I748" s="227"/>
    </row>
    <row r="749" spans="9:9" ht="15.75" customHeight="1" x14ac:dyDescent="0.3">
      <c r="I749" s="227"/>
    </row>
    <row r="750" spans="9:9" ht="15.75" customHeight="1" x14ac:dyDescent="0.3">
      <c r="I750" s="227"/>
    </row>
    <row r="751" spans="9:9" ht="15.75" customHeight="1" x14ac:dyDescent="0.3">
      <c r="I751" s="227"/>
    </row>
    <row r="752" spans="9:9" ht="15.75" customHeight="1" x14ac:dyDescent="0.3">
      <c r="I752" s="227"/>
    </row>
    <row r="753" spans="9:9" ht="15.75" customHeight="1" x14ac:dyDescent="0.3">
      <c r="I753" s="227"/>
    </row>
    <row r="754" spans="9:9" ht="15.75" customHeight="1" x14ac:dyDescent="0.3">
      <c r="I754" s="227"/>
    </row>
    <row r="755" spans="9:9" ht="15.75" customHeight="1" x14ac:dyDescent="0.3">
      <c r="I755" s="227"/>
    </row>
    <row r="756" spans="9:9" ht="15.75" customHeight="1" x14ac:dyDescent="0.3">
      <c r="I756" s="227"/>
    </row>
    <row r="757" spans="9:9" ht="15.75" customHeight="1" x14ac:dyDescent="0.3">
      <c r="I757" s="227"/>
    </row>
    <row r="758" spans="9:9" ht="15.75" customHeight="1" x14ac:dyDescent="0.3">
      <c r="I758" s="227"/>
    </row>
    <row r="759" spans="9:9" ht="15.75" customHeight="1" x14ac:dyDescent="0.3">
      <c r="I759" s="227"/>
    </row>
    <row r="760" spans="9:9" ht="15.75" customHeight="1" x14ac:dyDescent="0.3">
      <c r="I760" s="227"/>
    </row>
    <row r="761" spans="9:9" ht="15.75" customHeight="1" x14ac:dyDescent="0.3">
      <c r="I761" s="227"/>
    </row>
    <row r="762" spans="9:9" ht="15.75" customHeight="1" x14ac:dyDescent="0.3">
      <c r="I762" s="227"/>
    </row>
    <row r="763" spans="9:9" ht="15.75" customHeight="1" x14ac:dyDescent="0.3">
      <c r="I763" s="227"/>
    </row>
    <row r="764" spans="9:9" ht="15.75" customHeight="1" x14ac:dyDescent="0.3">
      <c r="I764" s="227"/>
    </row>
    <row r="765" spans="9:9" ht="15.75" customHeight="1" x14ac:dyDescent="0.3">
      <c r="I765" s="227"/>
    </row>
    <row r="766" spans="9:9" ht="15.75" customHeight="1" x14ac:dyDescent="0.3">
      <c r="I766" s="227"/>
    </row>
    <row r="767" spans="9:9" ht="15.75" customHeight="1" x14ac:dyDescent="0.3">
      <c r="I767" s="227"/>
    </row>
    <row r="768" spans="9:9" ht="15.75" customHeight="1" x14ac:dyDescent="0.3">
      <c r="I768" s="227"/>
    </row>
    <row r="769" spans="9:9" ht="15.75" customHeight="1" x14ac:dyDescent="0.3">
      <c r="I769" s="227"/>
    </row>
    <row r="770" spans="9:9" ht="15.75" customHeight="1" x14ac:dyDescent="0.3">
      <c r="I770" s="227"/>
    </row>
    <row r="771" spans="9:9" ht="15.75" customHeight="1" x14ac:dyDescent="0.3">
      <c r="I771" s="227"/>
    </row>
    <row r="772" spans="9:9" ht="15.75" customHeight="1" x14ac:dyDescent="0.3">
      <c r="I772" s="227"/>
    </row>
    <row r="773" spans="9:9" ht="15.75" customHeight="1" x14ac:dyDescent="0.3">
      <c r="I773" s="227"/>
    </row>
    <row r="774" spans="9:9" ht="15.75" customHeight="1" x14ac:dyDescent="0.3">
      <c r="I774" s="227"/>
    </row>
    <row r="775" spans="9:9" ht="15.75" customHeight="1" x14ac:dyDescent="0.3">
      <c r="I775" s="227"/>
    </row>
    <row r="776" spans="9:9" ht="15.75" customHeight="1" x14ac:dyDescent="0.3">
      <c r="I776" s="227"/>
    </row>
    <row r="777" spans="9:9" ht="15.75" customHeight="1" x14ac:dyDescent="0.3">
      <c r="I777" s="227"/>
    </row>
    <row r="778" spans="9:9" ht="15.75" customHeight="1" x14ac:dyDescent="0.3">
      <c r="I778" s="227"/>
    </row>
    <row r="779" spans="9:9" ht="15.75" customHeight="1" x14ac:dyDescent="0.3">
      <c r="I779" s="227"/>
    </row>
    <row r="780" spans="9:9" ht="15.75" customHeight="1" x14ac:dyDescent="0.3">
      <c r="I780" s="227"/>
    </row>
    <row r="781" spans="9:9" ht="15.75" customHeight="1" x14ac:dyDescent="0.3">
      <c r="I781" s="227"/>
    </row>
    <row r="782" spans="9:9" ht="15.75" customHeight="1" x14ac:dyDescent="0.3">
      <c r="I782" s="227"/>
    </row>
    <row r="783" spans="9:9" ht="15.75" customHeight="1" x14ac:dyDescent="0.3">
      <c r="I783" s="227"/>
    </row>
    <row r="784" spans="9:9" ht="15.75" customHeight="1" x14ac:dyDescent="0.3">
      <c r="I784" s="227"/>
    </row>
    <row r="785" spans="9:9" ht="15.75" customHeight="1" x14ac:dyDescent="0.3">
      <c r="I785" s="227"/>
    </row>
    <row r="786" spans="9:9" ht="15.75" customHeight="1" x14ac:dyDescent="0.3">
      <c r="I786" s="227"/>
    </row>
    <row r="787" spans="9:9" ht="15.75" customHeight="1" x14ac:dyDescent="0.3">
      <c r="I787" s="227"/>
    </row>
    <row r="788" spans="9:9" ht="15.75" customHeight="1" x14ac:dyDescent="0.3">
      <c r="I788" s="227"/>
    </row>
    <row r="789" spans="9:9" ht="15.75" customHeight="1" x14ac:dyDescent="0.3">
      <c r="I789" s="227"/>
    </row>
    <row r="790" spans="9:9" ht="15.75" customHeight="1" x14ac:dyDescent="0.3">
      <c r="I790" s="227"/>
    </row>
    <row r="791" spans="9:9" ht="15.75" customHeight="1" x14ac:dyDescent="0.3">
      <c r="I791" s="227"/>
    </row>
    <row r="792" spans="9:9" ht="15.75" customHeight="1" x14ac:dyDescent="0.3">
      <c r="I792" s="227"/>
    </row>
    <row r="793" spans="9:9" ht="15.75" customHeight="1" x14ac:dyDescent="0.3">
      <c r="I793" s="227"/>
    </row>
    <row r="794" spans="9:9" ht="15.75" customHeight="1" x14ac:dyDescent="0.3">
      <c r="I794" s="227"/>
    </row>
    <row r="795" spans="9:9" ht="15.75" customHeight="1" x14ac:dyDescent="0.3">
      <c r="I795" s="227"/>
    </row>
    <row r="796" spans="9:9" ht="15.75" customHeight="1" x14ac:dyDescent="0.3">
      <c r="I796" s="227"/>
    </row>
    <row r="797" spans="9:9" ht="15.75" customHeight="1" x14ac:dyDescent="0.3">
      <c r="I797" s="227"/>
    </row>
    <row r="798" spans="9:9" ht="15.75" customHeight="1" x14ac:dyDescent="0.3">
      <c r="I798" s="227"/>
    </row>
    <row r="799" spans="9:9" ht="15.75" customHeight="1" x14ac:dyDescent="0.3">
      <c r="I799" s="227"/>
    </row>
    <row r="800" spans="9:9" ht="15.75" customHeight="1" x14ac:dyDescent="0.3">
      <c r="I800" s="227"/>
    </row>
    <row r="801" spans="9:9" ht="15.75" customHeight="1" x14ac:dyDescent="0.3">
      <c r="I801" s="227"/>
    </row>
    <row r="802" spans="9:9" ht="15.75" customHeight="1" x14ac:dyDescent="0.3">
      <c r="I802" s="227"/>
    </row>
    <row r="803" spans="9:9" ht="15.75" customHeight="1" x14ac:dyDescent="0.3">
      <c r="I803" s="227"/>
    </row>
    <row r="804" spans="9:9" ht="15.75" customHeight="1" x14ac:dyDescent="0.3">
      <c r="I804" s="227"/>
    </row>
    <row r="805" spans="9:9" ht="15.75" customHeight="1" x14ac:dyDescent="0.3">
      <c r="I805" s="227"/>
    </row>
    <row r="806" spans="9:9" ht="15.75" customHeight="1" x14ac:dyDescent="0.3">
      <c r="I806" s="227"/>
    </row>
    <row r="807" spans="9:9" ht="15.75" customHeight="1" x14ac:dyDescent="0.3">
      <c r="I807" s="227"/>
    </row>
    <row r="808" spans="9:9" ht="15.75" customHeight="1" x14ac:dyDescent="0.3">
      <c r="I808" s="227"/>
    </row>
    <row r="809" spans="9:9" ht="15.75" customHeight="1" x14ac:dyDescent="0.3">
      <c r="I809" s="227"/>
    </row>
    <row r="810" spans="9:9" ht="15.75" customHeight="1" x14ac:dyDescent="0.3">
      <c r="I810" s="227"/>
    </row>
    <row r="811" spans="9:9" ht="15.75" customHeight="1" x14ac:dyDescent="0.3">
      <c r="I811" s="227"/>
    </row>
    <row r="812" spans="9:9" ht="15.75" customHeight="1" x14ac:dyDescent="0.3">
      <c r="I812" s="227"/>
    </row>
    <row r="813" spans="9:9" ht="15.75" customHeight="1" x14ac:dyDescent="0.3">
      <c r="I813" s="227"/>
    </row>
    <row r="814" spans="9:9" ht="15.75" customHeight="1" x14ac:dyDescent="0.3">
      <c r="I814" s="227"/>
    </row>
    <row r="815" spans="9:9" ht="15.75" customHeight="1" x14ac:dyDescent="0.3">
      <c r="I815" s="227"/>
    </row>
    <row r="816" spans="9:9" ht="15.75" customHeight="1" x14ac:dyDescent="0.3">
      <c r="I816" s="227"/>
    </row>
    <row r="817" spans="9:9" ht="15.75" customHeight="1" x14ac:dyDescent="0.3">
      <c r="I817" s="227"/>
    </row>
    <row r="818" spans="9:9" ht="15.75" customHeight="1" x14ac:dyDescent="0.3">
      <c r="I818" s="227"/>
    </row>
    <row r="819" spans="9:9" ht="15.75" customHeight="1" x14ac:dyDescent="0.3">
      <c r="I819" s="227"/>
    </row>
    <row r="820" spans="9:9" ht="15.75" customHeight="1" x14ac:dyDescent="0.3">
      <c r="I820" s="227"/>
    </row>
    <row r="821" spans="9:9" ht="15.75" customHeight="1" x14ac:dyDescent="0.3">
      <c r="I821" s="227"/>
    </row>
    <row r="822" spans="9:9" ht="15.75" customHeight="1" x14ac:dyDescent="0.3">
      <c r="I822" s="227"/>
    </row>
    <row r="823" spans="9:9" ht="15.75" customHeight="1" x14ac:dyDescent="0.3">
      <c r="I823" s="227"/>
    </row>
    <row r="824" spans="9:9" ht="15.75" customHeight="1" x14ac:dyDescent="0.3">
      <c r="I824" s="227"/>
    </row>
    <row r="825" spans="9:9" ht="15.75" customHeight="1" x14ac:dyDescent="0.3">
      <c r="I825" s="227"/>
    </row>
    <row r="826" spans="9:9" ht="15.75" customHeight="1" x14ac:dyDescent="0.3">
      <c r="I826" s="227"/>
    </row>
    <row r="827" spans="9:9" ht="15.75" customHeight="1" x14ac:dyDescent="0.3">
      <c r="I827" s="227"/>
    </row>
    <row r="828" spans="9:9" ht="15.75" customHeight="1" x14ac:dyDescent="0.3">
      <c r="I828" s="227"/>
    </row>
    <row r="829" spans="9:9" ht="15.75" customHeight="1" x14ac:dyDescent="0.3">
      <c r="I829" s="227"/>
    </row>
    <row r="830" spans="9:9" ht="15.75" customHeight="1" x14ac:dyDescent="0.3">
      <c r="I830" s="227"/>
    </row>
    <row r="831" spans="9:9" ht="15.75" customHeight="1" x14ac:dyDescent="0.3">
      <c r="I831" s="227"/>
    </row>
    <row r="832" spans="9:9" ht="15.75" customHeight="1" x14ac:dyDescent="0.3">
      <c r="I832" s="227"/>
    </row>
    <row r="833" spans="9:9" ht="15.75" customHeight="1" x14ac:dyDescent="0.3">
      <c r="I833" s="227"/>
    </row>
    <row r="834" spans="9:9" ht="15.75" customHeight="1" x14ac:dyDescent="0.3">
      <c r="I834" s="227"/>
    </row>
    <row r="835" spans="9:9" ht="15.75" customHeight="1" x14ac:dyDescent="0.3">
      <c r="I835" s="227"/>
    </row>
    <row r="836" spans="9:9" ht="15.75" customHeight="1" x14ac:dyDescent="0.3">
      <c r="I836" s="227"/>
    </row>
    <row r="837" spans="9:9" ht="15.75" customHeight="1" x14ac:dyDescent="0.3">
      <c r="I837" s="227"/>
    </row>
    <row r="838" spans="9:9" ht="15.75" customHeight="1" x14ac:dyDescent="0.3">
      <c r="I838" s="227"/>
    </row>
    <row r="839" spans="9:9" ht="15.75" customHeight="1" x14ac:dyDescent="0.3">
      <c r="I839" s="227"/>
    </row>
    <row r="840" spans="9:9" ht="15.75" customHeight="1" x14ac:dyDescent="0.3">
      <c r="I840" s="227"/>
    </row>
    <row r="841" spans="9:9" ht="15.75" customHeight="1" x14ac:dyDescent="0.3">
      <c r="I841" s="227"/>
    </row>
    <row r="842" spans="9:9" ht="15.75" customHeight="1" x14ac:dyDescent="0.3">
      <c r="I842" s="227"/>
    </row>
    <row r="843" spans="9:9" ht="15.75" customHeight="1" x14ac:dyDescent="0.3">
      <c r="I843" s="227"/>
    </row>
    <row r="844" spans="9:9" ht="15.75" customHeight="1" x14ac:dyDescent="0.3">
      <c r="I844" s="227"/>
    </row>
    <row r="845" spans="9:9" ht="15.75" customHeight="1" x14ac:dyDescent="0.3">
      <c r="I845" s="227"/>
    </row>
    <row r="846" spans="9:9" ht="15.75" customHeight="1" x14ac:dyDescent="0.3">
      <c r="I846" s="227"/>
    </row>
    <row r="847" spans="9:9" ht="15.75" customHeight="1" x14ac:dyDescent="0.3">
      <c r="I847" s="227"/>
    </row>
    <row r="848" spans="9:9" ht="15.75" customHeight="1" x14ac:dyDescent="0.3">
      <c r="I848" s="227"/>
    </row>
    <row r="849" spans="9:9" ht="15.75" customHeight="1" x14ac:dyDescent="0.3">
      <c r="I849" s="227"/>
    </row>
    <row r="850" spans="9:9" ht="15.75" customHeight="1" x14ac:dyDescent="0.3">
      <c r="I850" s="227"/>
    </row>
    <row r="851" spans="9:9" ht="15.75" customHeight="1" x14ac:dyDescent="0.3">
      <c r="I851" s="227"/>
    </row>
    <row r="852" spans="9:9" ht="15.75" customHeight="1" x14ac:dyDescent="0.3">
      <c r="I852" s="227"/>
    </row>
    <row r="853" spans="9:9" ht="15.75" customHeight="1" x14ac:dyDescent="0.3">
      <c r="I853" s="227"/>
    </row>
    <row r="854" spans="9:9" ht="15.75" customHeight="1" x14ac:dyDescent="0.3">
      <c r="I854" s="227"/>
    </row>
    <row r="855" spans="9:9" ht="15.75" customHeight="1" x14ac:dyDescent="0.3">
      <c r="I855" s="227"/>
    </row>
    <row r="856" spans="9:9" ht="15.75" customHeight="1" x14ac:dyDescent="0.3">
      <c r="I856" s="227"/>
    </row>
    <row r="857" spans="9:9" ht="15.75" customHeight="1" x14ac:dyDescent="0.3">
      <c r="I857" s="227"/>
    </row>
    <row r="858" spans="9:9" ht="15.75" customHeight="1" x14ac:dyDescent="0.3">
      <c r="I858" s="227"/>
    </row>
    <row r="859" spans="9:9" ht="15.75" customHeight="1" x14ac:dyDescent="0.3">
      <c r="I859" s="227"/>
    </row>
    <row r="860" spans="9:9" ht="15.75" customHeight="1" x14ac:dyDescent="0.3">
      <c r="I860" s="227"/>
    </row>
    <row r="861" spans="9:9" ht="15.75" customHeight="1" x14ac:dyDescent="0.3">
      <c r="I861" s="227"/>
    </row>
    <row r="862" spans="9:9" ht="15.75" customHeight="1" x14ac:dyDescent="0.3">
      <c r="I862" s="227"/>
    </row>
    <row r="863" spans="9:9" ht="15.75" customHeight="1" x14ac:dyDescent="0.3">
      <c r="I863" s="227"/>
    </row>
    <row r="864" spans="9:9" ht="15.75" customHeight="1" x14ac:dyDescent="0.3">
      <c r="I864" s="227"/>
    </row>
    <row r="865" spans="9:9" ht="15.75" customHeight="1" x14ac:dyDescent="0.3">
      <c r="I865" s="227"/>
    </row>
    <row r="866" spans="9:9" ht="15.75" customHeight="1" x14ac:dyDescent="0.3">
      <c r="I866" s="227"/>
    </row>
    <row r="867" spans="9:9" ht="15.75" customHeight="1" x14ac:dyDescent="0.3">
      <c r="I867" s="227"/>
    </row>
    <row r="868" spans="9:9" ht="15.75" customHeight="1" x14ac:dyDescent="0.3">
      <c r="I868" s="227"/>
    </row>
    <row r="869" spans="9:9" ht="15.75" customHeight="1" x14ac:dyDescent="0.3">
      <c r="I869" s="227"/>
    </row>
    <row r="870" spans="9:9" ht="15.75" customHeight="1" x14ac:dyDescent="0.3">
      <c r="I870" s="227"/>
    </row>
    <row r="871" spans="9:9" ht="15.75" customHeight="1" x14ac:dyDescent="0.3">
      <c r="I871" s="227"/>
    </row>
    <row r="872" spans="9:9" ht="15.75" customHeight="1" x14ac:dyDescent="0.3">
      <c r="I872" s="227"/>
    </row>
    <row r="873" spans="9:9" ht="15.75" customHeight="1" x14ac:dyDescent="0.3">
      <c r="I873" s="227"/>
    </row>
    <row r="874" spans="9:9" ht="15.75" customHeight="1" x14ac:dyDescent="0.3">
      <c r="I874" s="227"/>
    </row>
    <row r="875" spans="9:9" ht="15.75" customHeight="1" x14ac:dyDescent="0.3">
      <c r="I875" s="227"/>
    </row>
    <row r="876" spans="9:9" ht="15.75" customHeight="1" x14ac:dyDescent="0.3">
      <c r="I876" s="227"/>
    </row>
    <row r="877" spans="9:9" ht="15.75" customHeight="1" x14ac:dyDescent="0.3">
      <c r="I877" s="227"/>
    </row>
    <row r="878" spans="9:9" ht="15.75" customHeight="1" x14ac:dyDescent="0.3">
      <c r="I878" s="227"/>
    </row>
    <row r="879" spans="9:9" ht="15.75" customHeight="1" x14ac:dyDescent="0.3">
      <c r="I879" s="227"/>
    </row>
    <row r="880" spans="9:9" ht="15.75" customHeight="1" x14ac:dyDescent="0.3">
      <c r="I880" s="227"/>
    </row>
    <row r="881" spans="9:9" ht="15.75" customHeight="1" x14ac:dyDescent="0.3">
      <c r="I881" s="227"/>
    </row>
    <row r="882" spans="9:9" ht="15.75" customHeight="1" x14ac:dyDescent="0.3">
      <c r="I882" s="227"/>
    </row>
    <row r="883" spans="9:9" ht="15.75" customHeight="1" x14ac:dyDescent="0.3">
      <c r="I883" s="227"/>
    </row>
    <row r="884" spans="9:9" ht="15.75" customHeight="1" x14ac:dyDescent="0.3">
      <c r="I884" s="227"/>
    </row>
    <row r="885" spans="9:9" ht="15.75" customHeight="1" x14ac:dyDescent="0.3">
      <c r="I885" s="227"/>
    </row>
    <row r="886" spans="9:9" ht="15.75" customHeight="1" x14ac:dyDescent="0.3">
      <c r="I886" s="227"/>
    </row>
    <row r="887" spans="9:9" ht="15.75" customHeight="1" x14ac:dyDescent="0.3">
      <c r="I887" s="227"/>
    </row>
    <row r="888" spans="9:9" ht="15.75" customHeight="1" x14ac:dyDescent="0.3">
      <c r="I888" s="227"/>
    </row>
    <row r="889" spans="9:9" ht="15.75" customHeight="1" x14ac:dyDescent="0.3">
      <c r="I889" s="227"/>
    </row>
    <row r="890" spans="9:9" ht="15.75" customHeight="1" x14ac:dyDescent="0.3">
      <c r="I890" s="227"/>
    </row>
    <row r="891" spans="9:9" ht="15.75" customHeight="1" x14ac:dyDescent="0.3">
      <c r="I891" s="227"/>
    </row>
    <row r="892" spans="9:9" ht="15.75" customHeight="1" x14ac:dyDescent="0.3">
      <c r="I892" s="227"/>
    </row>
    <row r="893" spans="9:9" ht="15.75" customHeight="1" x14ac:dyDescent="0.3">
      <c r="I893" s="227"/>
    </row>
    <row r="894" spans="9:9" ht="15.75" customHeight="1" x14ac:dyDescent="0.3">
      <c r="I894" s="227"/>
    </row>
    <row r="895" spans="9:9" ht="15.75" customHeight="1" x14ac:dyDescent="0.3">
      <c r="I895" s="227"/>
    </row>
    <row r="896" spans="9:9" ht="15.75" customHeight="1" x14ac:dyDescent="0.3">
      <c r="I896" s="227"/>
    </row>
    <row r="897" spans="9:9" ht="15.75" customHeight="1" x14ac:dyDescent="0.3">
      <c r="I897" s="227"/>
    </row>
    <row r="898" spans="9:9" ht="15.75" customHeight="1" x14ac:dyDescent="0.3">
      <c r="I898" s="227"/>
    </row>
    <row r="899" spans="9:9" ht="15.75" customHeight="1" x14ac:dyDescent="0.3">
      <c r="I899" s="227"/>
    </row>
    <row r="900" spans="9:9" ht="15.75" customHeight="1" x14ac:dyDescent="0.3">
      <c r="I900" s="227"/>
    </row>
    <row r="901" spans="9:9" ht="15.75" customHeight="1" x14ac:dyDescent="0.3">
      <c r="I901" s="227"/>
    </row>
    <row r="902" spans="9:9" ht="15.75" customHeight="1" x14ac:dyDescent="0.3">
      <c r="I902" s="227"/>
    </row>
    <row r="903" spans="9:9" ht="15.75" customHeight="1" x14ac:dyDescent="0.3">
      <c r="I903" s="227"/>
    </row>
    <row r="904" spans="9:9" ht="15.75" customHeight="1" x14ac:dyDescent="0.3">
      <c r="I904" s="227"/>
    </row>
    <row r="905" spans="9:9" ht="15.75" customHeight="1" x14ac:dyDescent="0.3">
      <c r="I905" s="227"/>
    </row>
    <row r="906" spans="9:9" ht="15.75" customHeight="1" x14ac:dyDescent="0.3">
      <c r="I906" s="227"/>
    </row>
    <row r="907" spans="9:9" ht="15.75" customHeight="1" x14ac:dyDescent="0.3">
      <c r="I907" s="227"/>
    </row>
    <row r="908" spans="9:9" ht="15.75" customHeight="1" x14ac:dyDescent="0.3">
      <c r="I908" s="227"/>
    </row>
    <row r="909" spans="9:9" ht="15.75" customHeight="1" x14ac:dyDescent="0.3">
      <c r="I909" s="227"/>
    </row>
    <row r="910" spans="9:9" ht="15.75" customHeight="1" x14ac:dyDescent="0.3">
      <c r="I910" s="227"/>
    </row>
    <row r="911" spans="9:9" ht="15.75" customHeight="1" x14ac:dyDescent="0.3">
      <c r="I911" s="227"/>
    </row>
    <row r="912" spans="9:9" ht="15.75" customHeight="1" x14ac:dyDescent="0.3">
      <c r="I912" s="227"/>
    </row>
    <row r="913" spans="9:9" ht="15.75" customHeight="1" x14ac:dyDescent="0.3">
      <c r="I913" s="227"/>
    </row>
    <row r="914" spans="9:9" ht="15.75" customHeight="1" x14ac:dyDescent="0.3">
      <c r="I914" s="227"/>
    </row>
    <row r="915" spans="9:9" ht="15.75" customHeight="1" x14ac:dyDescent="0.3">
      <c r="I915" s="227"/>
    </row>
    <row r="916" spans="9:9" ht="15.75" customHeight="1" x14ac:dyDescent="0.3">
      <c r="I916" s="227"/>
    </row>
    <row r="917" spans="9:9" ht="15.75" customHeight="1" x14ac:dyDescent="0.3">
      <c r="I917" s="227"/>
    </row>
    <row r="918" spans="9:9" ht="15.75" customHeight="1" x14ac:dyDescent="0.3">
      <c r="I918" s="227"/>
    </row>
    <row r="919" spans="9:9" ht="15.75" customHeight="1" x14ac:dyDescent="0.3">
      <c r="I919" s="227"/>
    </row>
    <row r="920" spans="9:9" ht="15.75" customHeight="1" x14ac:dyDescent="0.3">
      <c r="I920" s="227"/>
    </row>
    <row r="921" spans="9:9" ht="15.75" customHeight="1" x14ac:dyDescent="0.3">
      <c r="I921" s="227"/>
    </row>
    <row r="922" spans="9:9" ht="15.75" customHeight="1" x14ac:dyDescent="0.3">
      <c r="I922" s="227"/>
    </row>
    <row r="923" spans="9:9" ht="15.75" customHeight="1" x14ac:dyDescent="0.3">
      <c r="I923" s="227"/>
    </row>
    <row r="924" spans="9:9" ht="15.75" customHeight="1" x14ac:dyDescent="0.3">
      <c r="I924" s="227"/>
    </row>
    <row r="925" spans="9:9" ht="15.75" customHeight="1" x14ac:dyDescent="0.3">
      <c r="I925" s="227"/>
    </row>
    <row r="926" spans="9:9" ht="15.75" customHeight="1" x14ac:dyDescent="0.3">
      <c r="I926" s="227"/>
    </row>
    <row r="927" spans="9:9" ht="15.75" customHeight="1" x14ac:dyDescent="0.3">
      <c r="I927" s="227"/>
    </row>
    <row r="928" spans="9:9" ht="15.75" customHeight="1" x14ac:dyDescent="0.3">
      <c r="I928" s="227"/>
    </row>
    <row r="929" spans="9:9" ht="15.75" customHeight="1" x14ac:dyDescent="0.3">
      <c r="I929" s="227"/>
    </row>
    <row r="930" spans="9:9" ht="15.75" customHeight="1" x14ac:dyDescent="0.3">
      <c r="I930" s="227"/>
    </row>
    <row r="931" spans="9:9" ht="15.75" customHeight="1" x14ac:dyDescent="0.3">
      <c r="I931" s="227"/>
    </row>
    <row r="932" spans="9:9" ht="15.75" customHeight="1" x14ac:dyDescent="0.3">
      <c r="I932" s="227"/>
    </row>
    <row r="933" spans="9:9" ht="15.75" customHeight="1" x14ac:dyDescent="0.3">
      <c r="I933" s="227"/>
    </row>
    <row r="934" spans="9:9" ht="15.75" customHeight="1" x14ac:dyDescent="0.3">
      <c r="I934" s="227"/>
    </row>
    <row r="935" spans="9:9" ht="15.75" customHeight="1" x14ac:dyDescent="0.3">
      <c r="I935" s="227"/>
    </row>
    <row r="936" spans="9:9" ht="15.75" customHeight="1" x14ac:dyDescent="0.3">
      <c r="I936" s="227"/>
    </row>
    <row r="937" spans="9:9" ht="15.75" customHeight="1" x14ac:dyDescent="0.3">
      <c r="I937" s="227"/>
    </row>
    <row r="938" spans="9:9" ht="15.75" customHeight="1" x14ac:dyDescent="0.3">
      <c r="I938" s="227"/>
    </row>
    <row r="939" spans="9:9" ht="15.75" customHeight="1" x14ac:dyDescent="0.3">
      <c r="I939" s="227"/>
    </row>
    <row r="940" spans="9:9" ht="15.75" customHeight="1" x14ac:dyDescent="0.3">
      <c r="I940" s="227"/>
    </row>
    <row r="941" spans="9:9" ht="15.75" customHeight="1" x14ac:dyDescent="0.3">
      <c r="I941" s="227"/>
    </row>
    <row r="942" spans="9:9" ht="15.75" customHeight="1" x14ac:dyDescent="0.3">
      <c r="I942" s="227"/>
    </row>
    <row r="943" spans="9:9" ht="15.75" customHeight="1" x14ac:dyDescent="0.3">
      <c r="I943" s="227"/>
    </row>
    <row r="944" spans="9:9" ht="15.75" customHeight="1" x14ac:dyDescent="0.3">
      <c r="I944" s="227"/>
    </row>
    <row r="945" spans="9:9" ht="15.75" customHeight="1" x14ac:dyDescent="0.3">
      <c r="I945" s="227"/>
    </row>
    <row r="946" spans="9:9" ht="15.75" customHeight="1" x14ac:dyDescent="0.3">
      <c r="I946" s="227"/>
    </row>
    <row r="947" spans="9:9" ht="15.75" customHeight="1" x14ac:dyDescent="0.3">
      <c r="I947" s="227"/>
    </row>
    <row r="948" spans="9:9" ht="15.75" customHeight="1" x14ac:dyDescent="0.3">
      <c r="I948" s="227"/>
    </row>
    <row r="949" spans="9:9" ht="15.75" customHeight="1" x14ac:dyDescent="0.3">
      <c r="I949" s="227"/>
    </row>
    <row r="950" spans="9:9" ht="15.75" customHeight="1" x14ac:dyDescent="0.3">
      <c r="I950" s="227"/>
    </row>
    <row r="951" spans="9:9" ht="15.75" customHeight="1" x14ac:dyDescent="0.3">
      <c r="I951" s="227"/>
    </row>
    <row r="952" spans="9:9" ht="15.75" customHeight="1" x14ac:dyDescent="0.3">
      <c r="I952" s="227"/>
    </row>
    <row r="953" spans="9:9" ht="15.75" customHeight="1" x14ac:dyDescent="0.3">
      <c r="I953" s="227"/>
    </row>
    <row r="954" spans="9:9" ht="15.75" customHeight="1" x14ac:dyDescent="0.3">
      <c r="I954" s="227"/>
    </row>
    <row r="955" spans="9:9" ht="15.75" customHeight="1" x14ac:dyDescent="0.3">
      <c r="I955" s="227"/>
    </row>
    <row r="956" spans="9:9" ht="15.75" customHeight="1" x14ac:dyDescent="0.3">
      <c r="I956" s="227"/>
    </row>
    <row r="957" spans="9:9" ht="15.75" customHeight="1" x14ac:dyDescent="0.3">
      <c r="I957" s="227"/>
    </row>
    <row r="958" spans="9:9" ht="15.75" customHeight="1" x14ac:dyDescent="0.3">
      <c r="I958" s="227"/>
    </row>
    <row r="959" spans="9:9" ht="15.75" customHeight="1" x14ac:dyDescent="0.3">
      <c r="I959" s="227"/>
    </row>
    <row r="960" spans="9:9" ht="15.75" customHeight="1" x14ac:dyDescent="0.3">
      <c r="I960" s="227"/>
    </row>
    <row r="961" spans="9:9" ht="15.75" customHeight="1" x14ac:dyDescent="0.3">
      <c r="I961" s="227"/>
    </row>
    <row r="962" spans="9:9" ht="15.75" customHeight="1" x14ac:dyDescent="0.3">
      <c r="I962" s="227"/>
    </row>
    <row r="963" spans="9:9" ht="15.75" customHeight="1" x14ac:dyDescent="0.3">
      <c r="I963" s="227"/>
    </row>
    <row r="964" spans="9:9" ht="15.75" customHeight="1" x14ac:dyDescent="0.3">
      <c r="I964" s="227"/>
    </row>
    <row r="965" spans="9:9" ht="15.75" customHeight="1" x14ac:dyDescent="0.3">
      <c r="I965" s="227"/>
    </row>
    <row r="966" spans="9:9" ht="15.75" customHeight="1" x14ac:dyDescent="0.3">
      <c r="I966" s="227"/>
    </row>
    <row r="967" spans="9:9" ht="15.75" customHeight="1" x14ac:dyDescent="0.3">
      <c r="I967" s="227"/>
    </row>
    <row r="968" spans="9:9" ht="15.75" customHeight="1" x14ac:dyDescent="0.3">
      <c r="I968" s="227"/>
    </row>
    <row r="969" spans="9:9" ht="15.75" customHeight="1" x14ac:dyDescent="0.3">
      <c r="I969" s="227"/>
    </row>
    <row r="970" spans="9:9" ht="15.75" customHeight="1" x14ac:dyDescent="0.3">
      <c r="I970" s="227"/>
    </row>
    <row r="971" spans="9:9" ht="15.75" customHeight="1" x14ac:dyDescent="0.3">
      <c r="I971" s="227"/>
    </row>
    <row r="972" spans="9:9" ht="15.75" customHeight="1" x14ac:dyDescent="0.3">
      <c r="I972" s="227"/>
    </row>
    <row r="973" spans="9:9" ht="15.75" customHeight="1" x14ac:dyDescent="0.3">
      <c r="I973" s="227"/>
    </row>
    <row r="974" spans="9:9" ht="15.75" customHeight="1" x14ac:dyDescent="0.3">
      <c r="I974" s="227"/>
    </row>
    <row r="975" spans="9:9" ht="15.75" customHeight="1" x14ac:dyDescent="0.3">
      <c r="I975" s="227"/>
    </row>
    <row r="976" spans="9:9" ht="15.75" customHeight="1" x14ac:dyDescent="0.3">
      <c r="I976" s="227"/>
    </row>
    <row r="977" spans="9:9" ht="15.75" customHeight="1" x14ac:dyDescent="0.3">
      <c r="I977" s="227"/>
    </row>
    <row r="978" spans="9:9" ht="15.75" customHeight="1" x14ac:dyDescent="0.3">
      <c r="I978" s="227"/>
    </row>
    <row r="979" spans="9:9" ht="15.75" customHeight="1" x14ac:dyDescent="0.3">
      <c r="I979" s="227"/>
    </row>
    <row r="980" spans="9:9" ht="15.75" customHeight="1" x14ac:dyDescent="0.3">
      <c r="I980" s="227"/>
    </row>
    <row r="981" spans="9:9" ht="15.75" customHeight="1" x14ac:dyDescent="0.3">
      <c r="I981" s="227"/>
    </row>
    <row r="982" spans="9:9" ht="15.75" customHeight="1" x14ac:dyDescent="0.3">
      <c r="I982" s="227"/>
    </row>
    <row r="983" spans="9:9" ht="15.75" customHeight="1" x14ac:dyDescent="0.3">
      <c r="I983" s="227"/>
    </row>
    <row r="984" spans="9:9" ht="15.75" customHeight="1" x14ac:dyDescent="0.3">
      <c r="I984" s="227"/>
    </row>
    <row r="985" spans="9:9" ht="15.75" customHeight="1" x14ac:dyDescent="0.3">
      <c r="I985" s="227"/>
    </row>
    <row r="986" spans="9:9" ht="15.75" customHeight="1" x14ac:dyDescent="0.3">
      <c r="I986" s="227"/>
    </row>
    <row r="987" spans="9:9" ht="15.75" customHeight="1" x14ac:dyDescent="0.3">
      <c r="I987" s="227"/>
    </row>
    <row r="988" spans="9:9" ht="15.75" customHeight="1" x14ac:dyDescent="0.3">
      <c r="I988" s="227"/>
    </row>
    <row r="989" spans="9:9" ht="15.75" customHeight="1" x14ac:dyDescent="0.3">
      <c r="I989" s="227"/>
    </row>
    <row r="990" spans="9:9" ht="15.75" customHeight="1" x14ac:dyDescent="0.3">
      <c r="I990" s="227"/>
    </row>
    <row r="991" spans="9:9" ht="15.75" customHeight="1" x14ac:dyDescent="0.3">
      <c r="I991" s="227"/>
    </row>
    <row r="992" spans="9:9" ht="15.75" customHeight="1" x14ac:dyDescent="0.3">
      <c r="I992" s="227"/>
    </row>
    <row r="993" spans="9:9" ht="15.75" customHeight="1" x14ac:dyDescent="0.3">
      <c r="I993" s="227"/>
    </row>
    <row r="994" spans="9:9" ht="15.75" customHeight="1" x14ac:dyDescent="0.3">
      <c r="I994" s="227"/>
    </row>
    <row r="995" spans="9:9" ht="15.75" customHeight="1" x14ac:dyDescent="0.3">
      <c r="I995" s="227"/>
    </row>
    <row r="996" spans="9:9" ht="15.75" customHeight="1" x14ac:dyDescent="0.3">
      <c r="I996" s="227"/>
    </row>
    <row r="997" spans="9:9" ht="15.75" customHeight="1" x14ac:dyDescent="0.3">
      <c r="I997" s="227"/>
    </row>
    <row r="998" spans="9:9" ht="15.75" customHeight="1" x14ac:dyDescent="0.3">
      <c r="I998" s="227"/>
    </row>
    <row r="999" spans="9:9" ht="15.75" customHeight="1" x14ac:dyDescent="0.3">
      <c r="I999" s="227"/>
    </row>
    <row r="1000" spans="9:9" ht="15.75" customHeight="1" x14ac:dyDescent="0.3">
      <c r="I1000" s="227"/>
    </row>
  </sheetData>
  <mergeCells count="20">
    <mergeCell ref="M1:M4"/>
    <mergeCell ref="J2:L2"/>
    <mergeCell ref="B3:I4"/>
    <mergeCell ref="J3:L3"/>
    <mergeCell ref="M10:M13"/>
    <mergeCell ref="J4:L4"/>
    <mergeCell ref="A5:M5"/>
    <mergeCell ref="B6:M6"/>
    <mergeCell ref="B7:M7"/>
    <mergeCell ref="A8:M8"/>
    <mergeCell ref="A10:A14"/>
    <mergeCell ref="B10:B14"/>
    <mergeCell ref="C10:C14"/>
    <mergeCell ref="E10:E13"/>
    <mergeCell ref="F10:F13"/>
    <mergeCell ref="G10:G13"/>
    <mergeCell ref="H10:H13"/>
    <mergeCell ref="A1:A4"/>
    <mergeCell ref="B1:I2"/>
    <mergeCell ref="J1:L1"/>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36C09"/>
  </sheetPr>
  <dimension ref="A1:Y1000"/>
  <sheetViews>
    <sheetView tabSelected="1" workbookViewId="0">
      <selection sqref="A1:A4"/>
    </sheetView>
  </sheetViews>
  <sheetFormatPr baseColWidth="10" defaultColWidth="14.44140625" defaultRowHeight="15" customHeight="1" x14ac:dyDescent="0.3"/>
  <cols>
    <col min="1" max="1" width="28.33203125" customWidth="1"/>
    <col min="2" max="2" width="26" customWidth="1"/>
    <col min="3" max="3" width="18.44140625" customWidth="1"/>
    <col min="4" max="4" width="33.6640625" customWidth="1"/>
    <col min="5" max="5" width="15.44140625" customWidth="1"/>
    <col min="6" max="6" width="15" customWidth="1"/>
    <col min="7" max="7" width="17.33203125" customWidth="1"/>
    <col min="8" max="8" width="22.5546875" customWidth="1"/>
    <col min="9" max="9" width="53.6640625" customWidth="1"/>
    <col min="10" max="10" width="39.33203125" customWidth="1"/>
    <col min="11" max="11" width="17.44140625" customWidth="1"/>
    <col min="12" max="12" width="22.44140625" customWidth="1"/>
    <col min="13" max="13" width="30.33203125" customWidth="1"/>
    <col min="14" max="14" width="46" hidden="1" customWidth="1"/>
    <col min="15" max="17" width="29.33203125" hidden="1" customWidth="1"/>
    <col min="18" max="25" width="11.44140625" customWidth="1"/>
  </cols>
  <sheetData>
    <row r="1" spans="1:25" ht="15.75" customHeight="1" x14ac:dyDescent="0.3">
      <c r="A1" s="584"/>
      <c r="B1" s="585" t="str">
        <f>CONTEXTO!B1</f>
        <v>PROCESO:  GESTION DOCUMENTAL</v>
      </c>
      <c r="C1" s="312"/>
      <c r="D1" s="312"/>
      <c r="E1" s="312"/>
      <c r="F1" s="312"/>
      <c r="G1" s="312"/>
      <c r="H1" s="312"/>
      <c r="I1" s="326"/>
      <c r="J1" s="516" t="s">
        <v>207</v>
      </c>
      <c r="K1" s="284"/>
      <c r="L1" s="382"/>
      <c r="M1" s="587"/>
      <c r="N1" s="253"/>
      <c r="O1" s="272"/>
      <c r="P1" s="272"/>
      <c r="Q1" s="272"/>
      <c r="R1" s="239"/>
      <c r="S1" s="239"/>
      <c r="T1" s="239"/>
      <c r="U1" s="239"/>
      <c r="V1" s="239"/>
      <c r="W1" s="239"/>
      <c r="X1" s="239"/>
      <c r="Y1" s="239"/>
    </row>
    <row r="2" spans="1:25" ht="15.75" customHeight="1" x14ac:dyDescent="0.3">
      <c r="A2" s="323"/>
      <c r="B2" s="356"/>
      <c r="C2" s="349"/>
      <c r="D2" s="349"/>
      <c r="E2" s="349"/>
      <c r="F2" s="349"/>
      <c r="G2" s="349"/>
      <c r="H2" s="349"/>
      <c r="I2" s="357"/>
      <c r="J2" s="446" t="s">
        <v>2</v>
      </c>
      <c r="K2" s="345"/>
      <c r="L2" s="371"/>
      <c r="M2" s="327"/>
      <c r="N2" s="253"/>
      <c r="O2" s="272"/>
      <c r="P2" s="272"/>
      <c r="Q2" s="272"/>
      <c r="R2" s="239"/>
      <c r="S2" s="239"/>
      <c r="T2" s="239"/>
      <c r="U2" s="239"/>
      <c r="V2" s="239"/>
      <c r="W2" s="239"/>
      <c r="X2" s="239"/>
      <c r="Y2" s="239"/>
    </row>
    <row r="3" spans="1:25" ht="15.75" customHeight="1" x14ac:dyDescent="0.3">
      <c r="A3" s="323"/>
      <c r="B3" s="586" t="s">
        <v>510</v>
      </c>
      <c r="C3" s="292"/>
      <c r="D3" s="292"/>
      <c r="E3" s="292"/>
      <c r="F3" s="292"/>
      <c r="G3" s="292"/>
      <c r="H3" s="292"/>
      <c r="I3" s="362"/>
      <c r="J3" s="446" t="s">
        <v>3</v>
      </c>
      <c r="K3" s="345"/>
      <c r="L3" s="371"/>
      <c r="M3" s="327"/>
      <c r="N3" s="253"/>
      <c r="O3" s="272"/>
      <c r="P3" s="272"/>
      <c r="Q3" s="272"/>
      <c r="R3" s="239"/>
      <c r="S3" s="239"/>
      <c r="T3" s="239"/>
      <c r="U3" s="239"/>
      <c r="V3" s="239"/>
      <c r="W3" s="239"/>
      <c r="X3" s="239"/>
      <c r="Y3" s="239"/>
    </row>
    <row r="4" spans="1:25" ht="15.75" customHeight="1" x14ac:dyDescent="0.3">
      <c r="A4" s="341"/>
      <c r="B4" s="356"/>
      <c r="C4" s="349"/>
      <c r="D4" s="349"/>
      <c r="E4" s="349"/>
      <c r="F4" s="349"/>
      <c r="G4" s="349"/>
      <c r="H4" s="349"/>
      <c r="I4" s="357"/>
      <c r="J4" s="446" t="s">
        <v>511</v>
      </c>
      <c r="K4" s="345"/>
      <c r="L4" s="371"/>
      <c r="M4" s="356"/>
      <c r="N4" s="253"/>
      <c r="O4" s="272"/>
      <c r="P4" s="272"/>
      <c r="Q4" s="272"/>
      <c r="R4" s="239"/>
      <c r="S4" s="239"/>
      <c r="T4" s="239"/>
      <c r="U4" s="239"/>
      <c r="V4" s="239"/>
      <c r="W4" s="239"/>
      <c r="X4" s="239"/>
      <c r="Y4" s="239"/>
    </row>
    <row r="5" spans="1:25" ht="15" customHeight="1" x14ac:dyDescent="0.3">
      <c r="A5" s="581"/>
      <c r="B5" s="345"/>
      <c r="C5" s="345"/>
      <c r="D5" s="345"/>
      <c r="E5" s="345"/>
      <c r="F5" s="345"/>
      <c r="G5" s="345"/>
      <c r="H5" s="345"/>
      <c r="I5" s="345"/>
      <c r="J5" s="345"/>
      <c r="K5" s="345"/>
      <c r="L5" s="345"/>
      <c r="M5" s="345"/>
      <c r="N5" s="254"/>
      <c r="O5" s="272"/>
      <c r="P5" s="272"/>
      <c r="Q5" s="272"/>
      <c r="R5" s="239"/>
      <c r="S5" s="239"/>
      <c r="T5" s="239"/>
      <c r="U5" s="239"/>
      <c r="V5" s="239"/>
      <c r="W5" s="239"/>
      <c r="X5" s="239"/>
      <c r="Y5" s="239"/>
    </row>
    <row r="6" spans="1:25" ht="26.25" customHeight="1" x14ac:dyDescent="0.3">
      <c r="A6" s="255" t="s">
        <v>512</v>
      </c>
      <c r="B6" s="582" t="s">
        <v>513</v>
      </c>
      <c r="C6" s="345"/>
      <c r="D6" s="345"/>
      <c r="E6" s="345"/>
      <c r="F6" s="345"/>
      <c r="G6" s="345"/>
      <c r="H6" s="345"/>
      <c r="I6" s="345"/>
      <c r="J6" s="345"/>
      <c r="K6" s="345"/>
      <c r="L6" s="345"/>
      <c r="M6" s="371"/>
      <c r="N6" s="256"/>
      <c r="O6" s="256"/>
      <c r="P6" s="256"/>
      <c r="Q6" s="256"/>
      <c r="R6" s="129"/>
      <c r="S6" s="129"/>
      <c r="T6" s="129"/>
      <c r="U6" s="129"/>
      <c r="V6" s="129"/>
      <c r="W6" s="129"/>
      <c r="X6" s="129"/>
      <c r="Y6" s="129"/>
    </row>
    <row r="7" spans="1:25" ht="42.75" customHeight="1" x14ac:dyDescent="0.3">
      <c r="A7" s="255" t="s">
        <v>514</v>
      </c>
      <c r="B7" s="367" t="s">
        <v>515</v>
      </c>
      <c r="C7" s="345"/>
      <c r="D7" s="345"/>
      <c r="E7" s="345"/>
      <c r="F7" s="345"/>
      <c r="G7" s="345"/>
      <c r="H7" s="345"/>
      <c r="I7" s="345"/>
      <c r="J7" s="345"/>
      <c r="K7" s="345"/>
      <c r="L7" s="345"/>
      <c r="M7" s="371"/>
      <c r="N7" s="43"/>
      <c r="O7" s="256"/>
      <c r="P7" s="256"/>
      <c r="Q7" s="256"/>
      <c r="R7" s="129"/>
      <c r="S7" s="129"/>
      <c r="T7" s="129"/>
      <c r="U7" s="129"/>
      <c r="V7" s="129"/>
      <c r="W7" s="129"/>
      <c r="X7" s="129"/>
      <c r="Y7" s="129"/>
    </row>
    <row r="8" spans="1:25" ht="15" customHeight="1" x14ac:dyDescent="0.3">
      <c r="A8" s="583"/>
      <c r="B8" s="345"/>
      <c r="C8" s="345"/>
      <c r="D8" s="345"/>
      <c r="E8" s="345"/>
      <c r="F8" s="345"/>
      <c r="G8" s="345"/>
      <c r="H8" s="345"/>
      <c r="I8" s="345"/>
      <c r="J8" s="345"/>
      <c r="K8" s="345"/>
      <c r="L8" s="345"/>
      <c r="M8" s="345"/>
      <c r="N8" s="128"/>
      <c r="O8" s="256"/>
      <c r="P8" s="256"/>
      <c r="Q8" s="256"/>
      <c r="R8" s="129"/>
      <c r="S8" s="129"/>
      <c r="T8" s="129"/>
      <c r="U8" s="129"/>
      <c r="V8" s="129"/>
      <c r="W8" s="129"/>
      <c r="X8" s="129"/>
      <c r="Y8" s="129"/>
    </row>
    <row r="9" spans="1:25" ht="60" customHeight="1" x14ac:dyDescent="0.3">
      <c r="A9" s="257" t="s">
        <v>516</v>
      </c>
      <c r="B9" s="258" t="s">
        <v>517</v>
      </c>
      <c r="C9" s="258" t="s">
        <v>263</v>
      </c>
      <c r="D9" s="258" t="s">
        <v>45</v>
      </c>
      <c r="E9" s="259" t="s">
        <v>518</v>
      </c>
      <c r="F9" s="259" t="s">
        <v>519</v>
      </c>
      <c r="G9" s="259" t="s">
        <v>520</v>
      </c>
      <c r="H9" s="259" t="s">
        <v>521</v>
      </c>
      <c r="I9" s="259" t="s">
        <v>522</v>
      </c>
      <c r="J9" s="258" t="s">
        <v>523</v>
      </c>
      <c r="K9" s="258" t="s">
        <v>524</v>
      </c>
      <c r="L9" s="258" t="s">
        <v>525</v>
      </c>
      <c r="M9" s="260" t="s">
        <v>526</v>
      </c>
      <c r="N9" s="261" t="s">
        <v>527</v>
      </c>
      <c r="O9" s="260" t="s">
        <v>543</v>
      </c>
      <c r="P9" s="273" t="s">
        <v>544</v>
      </c>
      <c r="Q9" s="274" t="s">
        <v>545</v>
      </c>
      <c r="R9" s="262"/>
      <c r="S9" s="262"/>
      <c r="T9" s="262"/>
      <c r="U9" s="262"/>
      <c r="V9" s="262"/>
      <c r="W9" s="262"/>
      <c r="X9" s="262"/>
      <c r="Y9" s="262"/>
    </row>
    <row r="10" spans="1:25" ht="118.5" customHeight="1" x14ac:dyDescent="0.3">
      <c r="A10" s="430" t="str">
        <f>(CONTEXTO!A8&amp;" "&amp;CONTEXTO!A9)</f>
        <v xml:space="preserve">PROCESO: GESTIÓN DOCUMENTAL OBJETIVO: IMPLEMENTAR EL PROGRAMA DE GESTIÓN DOCUMENTAL, APLICANDO LOS PROCESOS ESTABLECIDOS A TRAVÉS DE LOS INSTRUMENTOS ARCHIVÍSTICOS, EMPLEANDO TECNOLOGÍA PARA GARANTIZAR EL ACCESO A LA INFORMACIÓN EN FORMA OPORTUNA Y PRESERVAR LA MEMORIA INSTITUCIONAL.
</v>
      </c>
      <c r="B10" s="430" t="str">
        <f>DESCRIPCION!A10</f>
        <v>Posibilidad de recibir o solicitar cualquier dadiva o beneficio a nombre propio o de terceros, con el fin de manipular, ocultar, alterar o destruir un documento o expediente</v>
      </c>
      <c r="C10" s="438" t="str">
        <f>'IDENTIFICACION DE RIESGOS'!J10</f>
        <v>CORRUPCION</v>
      </c>
      <c r="D10" s="21" t="str">
        <f>DESCRIPCION!D10</f>
        <v>Baja competencia del personal contratado e idoneidad frente al manejo del proceso de Gestión Documental en las Unidades Administrativas</v>
      </c>
      <c r="E10" s="438" t="str">
        <f>'VALORACIÓN RIESGOS RESIDUAL'!E14:G14</f>
        <v>Casi seguro</v>
      </c>
      <c r="F10" s="438" t="str">
        <f>'VALORACIÓN RIESGOS RESIDUAL'!J14</f>
        <v>Mayor</v>
      </c>
      <c r="G10" s="430" t="str">
        <f>'VALORACIÓN RIESGOS RESIDUAL'!K11</f>
        <v>EXTREMA</v>
      </c>
      <c r="H10" s="438" t="s">
        <v>528</v>
      </c>
      <c r="I10" s="21" t="str">
        <f>DOFA!G26</f>
        <v>D1,D2,O1,O3,O5 Dar a conocer a través de diferentes canales de comunicación institucional la oferta  de   capacitación de la red interinstitucional, las herramientas técnicas y el material de apoyo  disponible de las entidades del Estado  a los funcionarios y contratistas</v>
      </c>
      <c r="J10" s="21" t="s">
        <v>529</v>
      </c>
      <c r="K10" s="63" t="s">
        <v>530</v>
      </c>
      <c r="L10" s="63" t="s">
        <v>531</v>
      </c>
      <c r="M10" s="580" t="s">
        <v>532</v>
      </c>
      <c r="N10" s="263" t="s">
        <v>546</v>
      </c>
      <c r="O10" s="275" t="s">
        <v>547</v>
      </c>
      <c r="P10" s="180" t="s">
        <v>548</v>
      </c>
      <c r="Q10" s="276" t="s">
        <v>549</v>
      </c>
      <c r="R10" s="129"/>
      <c r="S10" s="129"/>
      <c r="T10" s="129"/>
      <c r="U10" s="129"/>
      <c r="V10" s="129"/>
      <c r="W10" s="129"/>
      <c r="X10" s="129"/>
      <c r="Y10" s="129"/>
    </row>
    <row r="11" spans="1:25" ht="178.5" customHeight="1" x14ac:dyDescent="0.3">
      <c r="A11" s="379"/>
      <c r="B11" s="379"/>
      <c r="C11" s="379"/>
      <c r="D11" s="71" t="str">
        <f>DESCRIPCION!D11</f>
        <v>Falta de aplicación de manuales, procedimientos y formatos en los archivos de gestión establecidos en el proceso de gestión documental por parte de las unidades administrativas</v>
      </c>
      <c r="E11" s="379"/>
      <c r="F11" s="379"/>
      <c r="G11" s="379"/>
      <c r="H11" s="379"/>
      <c r="I11" s="21" t="str">
        <f>DOFA!J29</f>
        <v>F2,O5 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1" t="s">
        <v>533</v>
      </c>
      <c r="K11" s="63" t="s">
        <v>530</v>
      </c>
      <c r="L11" s="63" t="s">
        <v>534</v>
      </c>
      <c r="M11" s="379"/>
      <c r="N11" s="263" t="s">
        <v>535</v>
      </c>
      <c r="O11" s="275" t="s">
        <v>550</v>
      </c>
      <c r="P11" s="180" t="s">
        <v>551</v>
      </c>
      <c r="Q11" s="276" t="s">
        <v>552</v>
      </c>
      <c r="R11" s="129"/>
      <c r="S11" s="129"/>
      <c r="T11" s="129"/>
      <c r="U11" s="129"/>
      <c r="V11" s="129"/>
      <c r="W11" s="129"/>
      <c r="X11" s="129"/>
      <c r="Y11" s="129"/>
    </row>
    <row r="12" spans="1:25" ht="142.5" customHeight="1" x14ac:dyDescent="0.3">
      <c r="A12" s="379"/>
      <c r="B12" s="379"/>
      <c r="C12" s="379"/>
      <c r="D12" s="21" t="str">
        <f>DESCRIPCION!D12</f>
        <v>Ausencia de aplicación cultural de los principios y valores establecido en el código y Integridad y Buen Gobierno</v>
      </c>
      <c r="E12" s="379"/>
      <c r="F12" s="379"/>
      <c r="G12" s="379"/>
      <c r="H12" s="379"/>
      <c r="I12" s="21" t="str">
        <f>DOFA!G30</f>
        <v>D3,O3 Realizar reunión semestral con el grupo de gestión documental para socializar y fomentar los valores del código de integridad y buen gobierno</v>
      </c>
      <c r="J12" s="21" t="s">
        <v>536</v>
      </c>
      <c r="K12" s="63" t="s">
        <v>530</v>
      </c>
      <c r="L12" s="63" t="s">
        <v>534</v>
      </c>
      <c r="M12" s="379"/>
      <c r="N12" s="265"/>
      <c r="O12" s="277" t="s">
        <v>553</v>
      </c>
      <c r="P12" s="278" t="s">
        <v>554</v>
      </c>
      <c r="Q12" s="277" t="s">
        <v>555</v>
      </c>
      <c r="R12" s="129"/>
      <c r="S12" s="129"/>
      <c r="T12" s="129"/>
      <c r="U12" s="129"/>
      <c r="V12" s="129"/>
      <c r="W12" s="129"/>
      <c r="X12" s="129"/>
      <c r="Y12" s="129"/>
    </row>
    <row r="13" spans="1:25" ht="255" customHeight="1" x14ac:dyDescent="0.3">
      <c r="A13" s="379"/>
      <c r="B13" s="379"/>
      <c r="C13" s="379"/>
      <c r="D13" s="21" t="str">
        <f>DESCRIPCION!D13</f>
        <v>Deficiente seguimiento a la implementación del proceso de gestión documental en las unidades administrativas</v>
      </c>
      <c r="E13" s="343"/>
      <c r="F13" s="343"/>
      <c r="G13" s="343"/>
      <c r="H13" s="343"/>
      <c r="I13" s="21" t="str">
        <f>DOFA!G28</f>
        <v xml:space="preserve">D1,D2,D12,O2,O3,O4,O5 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1" t="s">
        <v>556</v>
      </c>
      <c r="K13" s="63" t="s">
        <v>530</v>
      </c>
      <c r="L13" s="63" t="s">
        <v>534</v>
      </c>
      <c r="M13" s="343"/>
      <c r="N13" s="266" t="s">
        <v>539</v>
      </c>
      <c r="O13" s="275" t="s">
        <v>557</v>
      </c>
      <c r="P13" s="180" t="s">
        <v>558</v>
      </c>
      <c r="Q13" s="275" t="s">
        <v>559</v>
      </c>
      <c r="R13" s="129"/>
      <c r="S13" s="129"/>
      <c r="T13" s="129"/>
      <c r="U13" s="129"/>
      <c r="V13" s="129"/>
      <c r="W13" s="129"/>
      <c r="X13" s="129"/>
      <c r="Y13" s="129"/>
    </row>
    <row r="14" spans="1:25" ht="243.75" customHeight="1" x14ac:dyDescent="0.3">
      <c r="A14" s="343"/>
      <c r="B14" s="343"/>
      <c r="C14" s="343"/>
      <c r="D14" s="21"/>
      <c r="E14" s="267"/>
      <c r="F14" s="267"/>
      <c r="G14" s="267"/>
      <c r="H14" s="268" t="s">
        <v>540</v>
      </c>
      <c r="I14" s="269" t="str">
        <f>DOFA!G33</f>
        <v>D2, D3, D8, A1, A9: 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1" t="s">
        <v>541</v>
      </c>
      <c r="K14" s="63" t="s">
        <v>530</v>
      </c>
      <c r="L14" s="63" t="s">
        <v>265</v>
      </c>
      <c r="M14" s="270" t="s">
        <v>542</v>
      </c>
      <c r="N14" s="279" t="s">
        <v>560</v>
      </c>
      <c r="O14" s="280"/>
      <c r="P14" s="281"/>
      <c r="Q14" s="280"/>
      <c r="R14" s="129"/>
      <c r="S14" s="129"/>
      <c r="T14" s="129"/>
      <c r="U14" s="129"/>
      <c r="V14" s="129"/>
      <c r="W14" s="129"/>
      <c r="X14" s="129"/>
      <c r="Y14" s="129"/>
    </row>
    <row r="15" spans="1:25" ht="12.75" customHeight="1" x14ac:dyDescent="0.3">
      <c r="A15" s="239"/>
      <c r="B15" s="239"/>
      <c r="C15" s="239"/>
      <c r="D15" s="282"/>
      <c r="E15" s="239"/>
      <c r="F15" s="239"/>
      <c r="G15" s="239"/>
      <c r="H15" s="239"/>
      <c r="I15" s="272"/>
      <c r="J15" s="239"/>
      <c r="K15" s="239"/>
      <c r="L15" s="253"/>
      <c r="M15" s="239"/>
      <c r="N15" s="239"/>
      <c r="O15" s="272"/>
      <c r="P15" s="272"/>
      <c r="Q15" s="272"/>
      <c r="R15" s="239"/>
      <c r="S15" s="239"/>
      <c r="T15" s="239"/>
      <c r="U15" s="239"/>
      <c r="V15" s="239"/>
      <c r="W15" s="239"/>
      <c r="X15" s="239"/>
      <c r="Y15" s="239"/>
    </row>
    <row r="16" spans="1:25" ht="12.75" customHeight="1" x14ac:dyDescent="0.3">
      <c r="A16" s="239"/>
      <c r="B16" s="239"/>
      <c r="C16" s="239"/>
      <c r="D16" s="282"/>
      <c r="E16" s="239"/>
      <c r="F16" s="239"/>
      <c r="G16" s="239"/>
      <c r="H16" s="239"/>
      <c r="I16" s="272"/>
      <c r="J16" s="239"/>
      <c r="K16" s="239"/>
      <c r="L16" s="253"/>
      <c r="M16" s="239"/>
      <c r="N16" s="239"/>
      <c r="O16" s="272"/>
      <c r="P16" s="272"/>
      <c r="Q16" s="272"/>
      <c r="R16" s="239"/>
      <c r="S16" s="239"/>
      <c r="T16" s="239"/>
      <c r="U16" s="239"/>
      <c r="V16" s="239"/>
      <c r="W16" s="239"/>
      <c r="X16" s="239"/>
      <c r="Y16" s="239"/>
    </row>
    <row r="17" spans="1:25" ht="12.75" customHeight="1" x14ac:dyDescent="0.3">
      <c r="A17" s="239"/>
      <c r="B17" s="239"/>
      <c r="C17" s="239"/>
      <c r="D17" s="282"/>
      <c r="E17" s="239"/>
      <c r="F17" s="239"/>
      <c r="G17" s="239"/>
      <c r="H17" s="239"/>
      <c r="I17" s="272"/>
      <c r="J17" s="239"/>
      <c r="K17" s="239"/>
      <c r="L17" s="253"/>
      <c r="M17" s="239"/>
      <c r="N17" s="239"/>
      <c r="O17" s="272"/>
      <c r="P17" s="272"/>
      <c r="Q17" s="272"/>
      <c r="R17" s="239"/>
      <c r="S17" s="239"/>
      <c r="T17" s="239"/>
      <c r="U17" s="239"/>
      <c r="V17" s="239"/>
      <c r="W17" s="239"/>
      <c r="X17" s="239"/>
      <c r="Y17" s="239"/>
    </row>
    <row r="18" spans="1:25" ht="12.75" customHeight="1" x14ac:dyDescent="0.3">
      <c r="A18" s="239"/>
      <c r="B18" s="239"/>
      <c r="C18" s="239"/>
      <c r="D18" s="282"/>
      <c r="E18" s="239"/>
      <c r="F18" s="239"/>
      <c r="G18" s="239"/>
      <c r="H18" s="239"/>
      <c r="I18" s="272"/>
      <c r="J18" s="239"/>
      <c r="K18" s="239"/>
      <c r="L18" s="253"/>
      <c r="M18" s="239"/>
      <c r="N18" s="239"/>
      <c r="O18" s="272"/>
      <c r="P18" s="272"/>
      <c r="Q18" s="272"/>
      <c r="R18" s="239"/>
      <c r="S18" s="239"/>
      <c r="T18" s="239"/>
      <c r="U18" s="239"/>
      <c r="V18" s="239"/>
      <c r="W18" s="239"/>
      <c r="X18" s="239"/>
      <c r="Y18" s="239"/>
    </row>
    <row r="19" spans="1:25" ht="12.75" customHeight="1" x14ac:dyDescent="0.3">
      <c r="A19" s="239"/>
      <c r="B19" s="239"/>
      <c r="C19" s="239"/>
      <c r="D19" s="282"/>
      <c r="E19" s="239"/>
      <c r="F19" s="239"/>
      <c r="G19" s="239"/>
      <c r="H19" s="239"/>
      <c r="I19" s="272"/>
      <c r="J19" s="239"/>
      <c r="K19" s="239"/>
      <c r="L19" s="253"/>
      <c r="M19" s="239"/>
      <c r="N19" s="239"/>
      <c r="O19" s="272"/>
      <c r="P19" s="272"/>
      <c r="Q19" s="272"/>
      <c r="R19" s="239"/>
      <c r="S19" s="239"/>
      <c r="T19" s="239"/>
      <c r="U19" s="239"/>
      <c r="V19" s="239"/>
      <c r="W19" s="239"/>
      <c r="X19" s="239"/>
      <c r="Y19" s="239"/>
    </row>
    <row r="20" spans="1:25" ht="12.75" customHeight="1" x14ac:dyDescent="0.3">
      <c r="A20" s="239"/>
      <c r="B20" s="239"/>
      <c r="C20" s="239"/>
      <c r="D20" s="282"/>
      <c r="E20" s="239"/>
      <c r="F20" s="239"/>
      <c r="G20" s="239"/>
      <c r="H20" s="239"/>
      <c r="I20" s="272"/>
      <c r="J20" s="239"/>
      <c r="K20" s="239"/>
      <c r="L20" s="253"/>
      <c r="M20" s="239"/>
      <c r="N20" s="239"/>
      <c r="O20" s="272"/>
      <c r="P20" s="272"/>
      <c r="Q20" s="272"/>
      <c r="R20" s="239"/>
      <c r="S20" s="239"/>
      <c r="T20" s="239"/>
      <c r="U20" s="239"/>
      <c r="V20" s="239"/>
      <c r="W20" s="239"/>
      <c r="X20" s="239"/>
      <c r="Y20" s="239"/>
    </row>
    <row r="21" spans="1:25" ht="12.75" customHeight="1" x14ac:dyDescent="0.3">
      <c r="A21" s="239"/>
      <c r="B21" s="239"/>
      <c r="C21" s="239"/>
      <c r="D21" s="282"/>
      <c r="E21" s="239"/>
      <c r="F21" s="239"/>
      <c r="G21" s="239"/>
      <c r="H21" s="239"/>
      <c r="I21" s="272"/>
      <c r="J21" s="239"/>
      <c r="K21" s="239"/>
      <c r="L21" s="253"/>
      <c r="M21" s="239"/>
      <c r="N21" s="239"/>
      <c r="O21" s="272"/>
      <c r="P21" s="272"/>
      <c r="Q21" s="272"/>
      <c r="R21" s="239"/>
      <c r="S21" s="239"/>
      <c r="T21" s="239"/>
      <c r="U21" s="239"/>
      <c r="V21" s="239"/>
      <c r="W21" s="239"/>
      <c r="X21" s="239"/>
      <c r="Y21" s="239"/>
    </row>
    <row r="22" spans="1:25" ht="12.75" customHeight="1" x14ac:dyDescent="0.3">
      <c r="A22" s="239"/>
      <c r="B22" s="239"/>
      <c r="C22" s="239"/>
      <c r="D22" s="282"/>
      <c r="E22" s="239"/>
      <c r="F22" s="239"/>
      <c r="G22" s="239"/>
      <c r="H22" s="239"/>
      <c r="I22" s="272"/>
      <c r="J22" s="239"/>
      <c r="K22" s="239"/>
      <c r="L22" s="253"/>
      <c r="M22" s="239"/>
      <c r="N22" s="239"/>
      <c r="O22" s="272"/>
      <c r="P22" s="272"/>
      <c r="Q22" s="272"/>
      <c r="R22" s="239"/>
      <c r="S22" s="239"/>
      <c r="T22" s="239"/>
      <c r="U22" s="239"/>
      <c r="V22" s="239"/>
      <c r="W22" s="239"/>
      <c r="X22" s="239"/>
      <c r="Y22" s="239"/>
    </row>
    <row r="23" spans="1:25" ht="12.75" customHeight="1" x14ac:dyDescent="0.3">
      <c r="A23" s="239"/>
      <c r="B23" s="239"/>
      <c r="C23" s="239"/>
      <c r="D23" s="282"/>
      <c r="E23" s="239"/>
      <c r="F23" s="239"/>
      <c r="G23" s="239"/>
      <c r="H23" s="239"/>
      <c r="I23" s="272"/>
      <c r="J23" s="239"/>
      <c r="K23" s="239"/>
      <c r="L23" s="253"/>
      <c r="M23" s="239"/>
      <c r="N23" s="239"/>
      <c r="O23" s="272"/>
      <c r="P23" s="272"/>
      <c r="Q23" s="272"/>
      <c r="R23" s="239"/>
      <c r="S23" s="239"/>
      <c r="T23" s="239"/>
      <c r="U23" s="239"/>
      <c r="V23" s="239"/>
      <c r="W23" s="239"/>
      <c r="X23" s="239"/>
      <c r="Y23" s="239"/>
    </row>
    <row r="24" spans="1:25" ht="12.75" customHeight="1" x14ac:dyDescent="0.3">
      <c r="A24" s="239"/>
      <c r="B24" s="239"/>
      <c r="C24" s="239"/>
      <c r="D24" s="282"/>
      <c r="E24" s="239"/>
      <c r="F24" s="239"/>
      <c r="G24" s="239"/>
      <c r="H24" s="239"/>
      <c r="I24" s="272"/>
      <c r="J24" s="239"/>
      <c r="K24" s="239"/>
      <c r="L24" s="253"/>
      <c r="M24" s="239"/>
      <c r="N24" s="239"/>
      <c r="O24" s="272"/>
      <c r="P24" s="272"/>
      <c r="Q24" s="272"/>
      <c r="R24" s="239"/>
      <c r="S24" s="239"/>
      <c r="T24" s="239"/>
      <c r="U24" s="239"/>
      <c r="V24" s="239"/>
      <c r="W24" s="239"/>
      <c r="X24" s="239"/>
      <c r="Y24" s="239"/>
    </row>
    <row r="25" spans="1:25" ht="12.75" customHeight="1" x14ac:dyDescent="0.3">
      <c r="A25" s="239"/>
      <c r="B25" s="239"/>
      <c r="C25" s="239"/>
      <c r="D25" s="282"/>
      <c r="E25" s="239"/>
      <c r="F25" s="239"/>
      <c r="G25" s="239"/>
      <c r="H25" s="239"/>
      <c r="I25" s="272"/>
      <c r="J25" s="239"/>
      <c r="K25" s="239"/>
      <c r="L25" s="253"/>
      <c r="M25" s="239"/>
      <c r="N25" s="239"/>
      <c r="O25" s="272"/>
      <c r="P25" s="272"/>
      <c r="Q25" s="272"/>
      <c r="R25" s="239"/>
      <c r="S25" s="239"/>
      <c r="T25" s="239"/>
      <c r="U25" s="239"/>
      <c r="V25" s="239"/>
      <c r="W25" s="239"/>
      <c r="X25" s="239"/>
      <c r="Y25" s="239"/>
    </row>
    <row r="26" spans="1:25" ht="12.75" customHeight="1" x14ac:dyDescent="0.3">
      <c r="A26" s="239"/>
      <c r="B26" s="239"/>
      <c r="C26" s="239"/>
      <c r="D26" s="282"/>
      <c r="E26" s="239"/>
      <c r="F26" s="239"/>
      <c r="G26" s="239"/>
      <c r="H26" s="239"/>
      <c r="I26" s="272"/>
      <c r="J26" s="239"/>
      <c r="K26" s="239"/>
      <c r="L26" s="253"/>
      <c r="M26" s="239"/>
      <c r="N26" s="239"/>
      <c r="O26" s="272"/>
      <c r="P26" s="272"/>
      <c r="Q26" s="272"/>
      <c r="R26" s="239"/>
      <c r="S26" s="239"/>
      <c r="T26" s="239"/>
      <c r="U26" s="239"/>
      <c r="V26" s="239"/>
      <c r="W26" s="239"/>
      <c r="X26" s="239"/>
      <c r="Y26" s="239"/>
    </row>
    <row r="27" spans="1:25" ht="12.75" customHeight="1" x14ac:dyDescent="0.3">
      <c r="A27" s="239"/>
      <c r="B27" s="239"/>
      <c r="C27" s="239"/>
      <c r="D27" s="282"/>
      <c r="E27" s="239"/>
      <c r="F27" s="239"/>
      <c r="G27" s="239"/>
      <c r="H27" s="239"/>
      <c r="I27" s="272"/>
      <c r="J27" s="239"/>
      <c r="K27" s="239"/>
      <c r="L27" s="253"/>
      <c r="M27" s="239"/>
      <c r="N27" s="239"/>
      <c r="O27" s="272"/>
      <c r="P27" s="272"/>
      <c r="Q27" s="272"/>
      <c r="R27" s="239"/>
      <c r="S27" s="239"/>
      <c r="T27" s="239"/>
      <c r="U27" s="239"/>
      <c r="V27" s="239"/>
      <c r="W27" s="239"/>
      <c r="X27" s="239"/>
      <c r="Y27" s="239"/>
    </row>
    <row r="28" spans="1:25" ht="12.75" customHeight="1" x14ac:dyDescent="0.3">
      <c r="A28" s="239"/>
      <c r="B28" s="239"/>
      <c r="C28" s="239"/>
      <c r="D28" s="282"/>
      <c r="E28" s="239"/>
      <c r="F28" s="239"/>
      <c r="G28" s="239"/>
      <c r="H28" s="239"/>
      <c r="I28" s="272"/>
      <c r="J28" s="239"/>
      <c r="K28" s="239"/>
      <c r="L28" s="253"/>
      <c r="M28" s="239"/>
      <c r="N28" s="239"/>
      <c r="O28" s="272"/>
      <c r="P28" s="272"/>
      <c r="Q28" s="272"/>
      <c r="R28" s="239"/>
      <c r="S28" s="239"/>
      <c r="T28" s="239"/>
      <c r="U28" s="239"/>
      <c r="V28" s="239"/>
      <c r="W28" s="239"/>
      <c r="X28" s="239"/>
      <c r="Y28" s="239"/>
    </row>
    <row r="29" spans="1:25" ht="12.75" customHeight="1" x14ac:dyDescent="0.3">
      <c r="A29" s="239"/>
      <c r="B29" s="239"/>
      <c r="C29" s="239"/>
      <c r="D29" s="282"/>
      <c r="E29" s="239"/>
      <c r="F29" s="239"/>
      <c r="G29" s="239"/>
      <c r="H29" s="239"/>
      <c r="I29" s="272"/>
      <c r="J29" s="239"/>
      <c r="K29" s="239"/>
      <c r="L29" s="253"/>
      <c r="M29" s="239"/>
      <c r="N29" s="239"/>
      <c r="O29" s="272"/>
      <c r="P29" s="272"/>
      <c r="Q29" s="272"/>
      <c r="R29" s="239"/>
      <c r="S29" s="239"/>
      <c r="T29" s="239"/>
      <c r="U29" s="239"/>
      <c r="V29" s="239"/>
      <c r="W29" s="239"/>
      <c r="X29" s="239"/>
      <c r="Y29" s="239"/>
    </row>
    <row r="30" spans="1:25" ht="12.75" customHeight="1" x14ac:dyDescent="0.3">
      <c r="A30" s="239"/>
      <c r="B30" s="239"/>
      <c r="C30" s="239"/>
      <c r="D30" s="282"/>
      <c r="E30" s="239"/>
      <c r="F30" s="239"/>
      <c r="G30" s="239"/>
      <c r="H30" s="239"/>
      <c r="I30" s="272"/>
      <c r="J30" s="239"/>
      <c r="K30" s="239"/>
      <c r="L30" s="253"/>
      <c r="M30" s="239"/>
      <c r="N30" s="239"/>
      <c r="O30" s="272"/>
      <c r="P30" s="272"/>
      <c r="Q30" s="272"/>
      <c r="R30" s="239"/>
      <c r="S30" s="239"/>
      <c r="T30" s="239"/>
      <c r="U30" s="239"/>
      <c r="V30" s="239"/>
      <c r="W30" s="239"/>
      <c r="X30" s="239"/>
      <c r="Y30" s="239"/>
    </row>
    <row r="31" spans="1:25" ht="12.75" customHeight="1" x14ac:dyDescent="0.3">
      <c r="A31" s="239"/>
      <c r="B31" s="239"/>
      <c r="C31" s="239"/>
      <c r="D31" s="282"/>
      <c r="E31" s="239"/>
      <c r="F31" s="239"/>
      <c r="G31" s="239"/>
      <c r="H31" s="239"/>
      <c r="I31" s="272"/>
      <c r="J31" s="239"/>
      <c r="K31" s="239"/>
      <c r="L31" s="253"/>
      <c r="M31" s="239"/>
      <c r="N31" s="239"/>
      <c r="O31" s="272"/>
      <c r="P31" s="272"/>
      <c r="Q31" s="272"/>
      <c r="R31" s="239"/>
      <c r="S31" s="239"/>
      <c r="T31" s="239"/>
      <c r="U31" s="239"/>
      <c r="V31" s="239"/>
      <c r="W31" s="239"/>
      <c r="X31" s="239"/>
      <c r="Y31" s="239"/>
    </row>
    <row r="32" spans="1:25" ht="12.75" customHeight="1" x14ac:dyDescent="0.3">
      <c r="A32" s="239"/>
      <c r="B32" s="239"/>
      <c r="C32" s="239"/>
      <c r="D32" s="282"/>
      <c r="E32" s="239"/>
      <c r="F32" s="239"/>
      <c r="G32" s="239"/>
      <c r="H32" s="239"/>
      <c r="I32" s="272"/>
      <c r="J32" s="239"/>
      <c r="K32" s="239"/>
      <c r="L32" s="253"/>
      <c r="M32" s="239"/>
      <c r="N32" s="239"/>
      <c r="O32" s="272"/>
      <c r="P32" s="272"/>
      <c r="Q32" s="272"/>
      <c r="R32" s="239"/>
      <c r="S32" s="239"/>
      <c r="T32" s="239"/>
      <c r="U32" s="239"/>
      <c r="V32" s="239"/>
      <c r="W32" s="239"/>
      <c r="X32" s="239"/>
      <c r="Y32" s="239"/>
    </row>
    <row r="33" spans="1:25" ht="12.75" customHeight="1" x14ac:dyDescent="0.3">
      <c r="A33" s="239"/>
      <c r="B33" s="239"/>
      <c r="C33" s="239"/>
      <c r="D33" s="282"/>
      <c r="E33" s="239"/>
      <c r="F33" s="239"/>
      <c r="G33" s="239"/>
      <c r="H33" s="239"/>
      <c r="I33" s="272"/>
      <c r="J33" s="239"/>
      <c r="K33" s="239"/>
      <c r="L33" s="253"/>
      <c r="M33" s="239"/>
      <c r="N33" s="239"/>
      <c r="O33" s="272"/>
      <c r="P33" s="272"/>
      <c r="Q33" s="272"/>
      <c r="R33" s="239"/>
      <c r="S33" s="239"/>
      <c r="T33" s="239"/>
      <c r="U33" s="239"/>
      <c r="V33" s="239"/>
      <c r="W33" s="239"/>
      <c r="X33" s="239"/>
      <c r="Y33" s="239"/>
    </row>
    <row r="34" spans="1:25" ht="12.75" customHeight="1" x14ac:dyDescent="0.3">
      <c r="A34" s="239"/>
      <c r="B34" s="239"/>
      <c r="C34" s="239"/>
      <c r="D34" s="282"/>
      <c r="E34" s="239"/>
      <c r="F34" s="239"/>
      <c r="G34" s="239"/>
      <c r="H34" s="239"/>
      <c r="I34" s="272"/>
      <c r="J34" s="239"/>
      <c r="K34" s="239"/>
      <c r="L34" s="253"/>
      <c r="M34" s="239"/>
      <c r="N34" s="239"/>
      <c r="O34" s="272"/>
      <c r="P34" s="272"/>
      <c r="Q34" s="272"/>
      <c r="R34" s="239"/>
      <c r="S34" s="239"/>
      <c r="T34" s="239"/>
      <c r="U34" s="239"/>
      <c r="V34" s="239"/>
      <c r="W34" s="239"/>
      <c r="X34" s="239"/>
      <c r="Y34" s="239"/>
    </row>
    <row r="35" spans="1:25" ht="12.75" customHeight="1" x14ac:dyDescent="0.3">
      <c r="A35" s="239"/>
      <c r="B35" s="239"/>
      <c r="C35" s="239"/>
      <c r="D35" s="282"/>
      <c r="E35" s="239"/>
      <c r="F35" s="239"/>
      <c r="G35" s="239"/>
      <c r="H35" s="239"/>
      <c r="I35" s="272"/>
      <c r="J35" s="239"/>
      <c r="K35" s="239"/>
      <c r="L35" s="253"/>
      <c r="M35" s="239"/>
      <c r="N35" s="239"/>
      <c r="O35" s="272"/>
      <c r="P35" s="272"/>
      <c r="Q35" s="272"/>
      <c r="R35" s="239"/>
      <c r="S35" s="239"/>
      <c r="T35" s="239"/>
      <c r="U35" s="239"/>
      <c r="V35" s="239"/>
      <c r="W35" s="239"/>
      <c r="X35" s="239"/>
      <c r="Y35" s="239"/>
    </row>
    <row r="36" spans="1:25" ht="12.75" customHeight="1" x14ac:dyDescent="0.3">
      <c r="A36" s="239"/>
      <c r="B36" s="239"/>
      <c r="C36" s="239"/>
      <c r="D36" s="282"/>
      <c r="E36" s="239"/>
      <c r="F36" s="239"/>
      <c r="G36" s="239"/>
      <c r="H36" s="239"/>
      <c r="I36" s="272"/>
      <c r="J36" s="239"/>
      <c r="K36" s="239"/>
      <c r="L36" s="253"/>
      <c r="M36" s="239"/>
      <c r="N36" s="239"/>
      <c r="O36" s="272"/>
      <c r="P36" s="272"/>
      <c r="Q36" s="272"/>
      <c r="R36" s="239"/>
      <c r="S36" s="239"/>
      <c r="T36" s="239"/>
      <c r="U36" s="239"/>
      <c r="V36" s="239"/>
      <c r="W36" s="239"/>
      <c r="X36" s="239"/>
      <c r="Y36" s="239"/>
    </row>
    <row r="37" spans="1:25" ht="12.75" customHeight="1" x14ac:dyDescent="0.3">
      <c r="A37" s="239"/>
      <c r="B37" s="239"/>
      <c r="C37" s="239"/>
      <c r="D37" s="282"/>
      <c r="E37" s="239"/>
      <c r="F37" s="239"/>
      <c r="G37" s="239"/>
      <c r="H37" s="239"/>
      <c r="I37" s="272"/>
      <c r="J37" s="239"/>
      <c r="K37" s="239"/>
      <c r="L37" s="253"/>
      <c r="M37" s="239"/>
      <c r="N37" s="239"/>
      <c r="O37" s="272"/>
      <c r="P37" s="272"/>
      <c r="Q37" s="272"/>
      <c r="R37" s="239"/>
      <c r="S37" s="239"/>
      <c r="T37" s="239"/>
      <c r="U37" s="239"/>
      <c r="V37" s="239"/>
      <c r="W37" s="239"/>
      <c r="X37" s="239"/>
      <c r="Y37" s="239"/>
    </row>
    <row r="38" spans="1:25" ht="12.75" customHeight="1" x14ac:dyDescent="0.3">
      <c r="A38" s="239"/>
      <c r="B38" s="239"/>
      <c r="C38" s="239"/>
      <c r="D38" s="282"/>
      <c r="E38" s="239"/>
      <c r="F38" s="239"/>
      <c r="G38" s="239"/>
      <c r="H38" s="239"/>
      <c r="I38" s="272"/>
      <c r="J38" s="239"/>
      <c r="K38" s="239"/>
      <c r="L38" s="253"/>
      <c r="M38" s="239"/>
      <c r="N38" s="239"/>
      <c r="O38" s="272"/>
      <c r="P38" s="272"/>
      <c r="Q38" s="272"/>
      <c r="R38" s="239"/>
      <c r="S38" s="239"/>
      <c r="T38" s="239"/>
      <c r="U38" s="239"/>
      <c r="V38" s="239"/>
      <c r="W38" s="239"/>
      <c r="X38" s="239"/>
      <c r="Y38" s="239"/>
    </row>
    <row r="39" spans="1:25" ht="12.75" customHeight="1" x14ac:dyDescent="0.3">
      <c r="A39" s="239"/>
      <c r="B39" s="239"/>
      <c r="C39" s="239"/>
      <c r="D39" s="282"/>
      <c r="E39" s="239"/>
      <c r="F39" s="239"/>
      <c r="G39" s="239"/>
      <c r="H39" s="239"/>
      <c r="I39" s="272"/>
      <c r="J39" s="239"/>
      <c r="K39" s="239"/>
      <c r="L39" s="253"/>
      <c r="M39" s="239"/>
      <c r="N39" s="239"/>
      <c r="O39" s="272"/>
      <c r="P39" s="272"/>
      <c r="Q39" s="272"/>
      <c r="R39" s="239"/>
      <c r="S39" s="239"/>
      <c r="T39" s="239"/>
      <c r="U39" s="239"/>
      <c r="V39" s="239"/>
      <c r="W39" s="239"/>
      <c r="X39" s="239"/>
      <c r="Y39" s="239"/>
    </row>
    <row r="40" spans="1:25" ht="12.75" customHeight="1" x14ac:dyDescent="0.3">
      <c r="A40" s="239"/>
      <c r="B40" s="239"/>
      <c r="C40" s="239"/>
      <c r="D40" s="282"/>
      <c r="E40" s="239"/>
      <c r="F40" s="239"/>
      <c r="G40" s="239"/>
      <c r="H40" s="239"/>
      <c r="I40" s="272"/>
      <c r="J40" s="239"/>
      <c r="K40" s="239"/>
      <c r="L40" s="253"/>
      <c r="M40" s="239"/>
      <c r="N40" s="239"/>
      <c r="O40" s="272"/>
      <c r="P40" s="272"/>
      <c r="Q40" s="272"/>
      <c r="R40" s="239"/>
      <c r="S40" s="239"/>
      <c r="T40" s="239"/>
      <c r="U40" s="239"/>
      <c r="V40" s="239"/>
      <c r="W40" s="239"/>
      <c r="X40" s="239"/>
      <c r="Y40" s="239"/>
    </row>
    <row r="41" spans="1:25" ht="12.75" customHeight="1" x14ac:dyDescent="0.3">
      <c r="A41" s="239"/>
      <c r="B41" s="239"/>
      <c r="C41" s="239"/>
      <c r="D41" s="282"/>
      <c r="E41" s="239"/>
      <c r="F41" s="239"/>
      <c r="G41" s="239"/>
      <c r="H41" s="239"/>
      <c r="I41" s="272"/>
      <c r="J41" s="239"/>
      <c r="K41" s="239"/>
      <c r="L41" s="253"/>
      <c r="M41" s="239"/>
      <c r="N41" s="239"/>
      <c r="O41" s="272"/>
      <c r="P41" s="272"/>
      <c r="Q41" s="272"/>
      <c r="R41" s="239"/>
      <c r="S41" s="239"/>
      <c r="T41" s="239"/>
      <c r="U41" s="239"/>
      <c r="V41" s="239"/>
      <c r="W41" s="239"/>
      <c r="X41" s="239"/>
      <c r="Y41" s="239"/>
    </row>
    <row r="42" spans="1:25" ht="12.75" customHeight="1" x14ac:dyDescent="0.3">
      <c r="A42" s="239"/>
      <c r="B42" s="239"/>
      <c r="C42" s="239"/>
      <c r="D42" s="282"/>
      <c r="E42" s="239"/>
      <c r="F42" s="239"/>
      <c r="G42" s="239"/>
      <c r="H42" s="239"/>
      <c r="I42" s="272"/>
      <c r="J42" s="239"/>
      <c r="K42" s="239"/>
      <c r="L42" s="253"/>
      <c r="M42" s="239"/>
      <c r="N42" s="239"/>
      <c r="O42" s="272"/>
      <c r="P42" s="272"/>
      <c r="Q42" s="272"/>
      <c r="R42" s="239"/>
      <c r="S42" s="239"/>
      <c r="T42" s="239"/>
      <c r="U42" s="239"/>
      <c r="V42" s="239"/>
      <c r="W42" s="239"/>
      <c r="X42" s="239"/>
      <c r="Y42" s="239"/>
    </row>
    <row r="43" spans="1:25" ht="12.75" customHeight="1" x14ac:dyDescent="0.3">
      <c r="A43" s="239"/>
      <c r="B43" s="239"/>
      <c r="C43" s="239"/>
      <c r="D43" s="282"/>
      <c r="E43" s="239"/>
      <c r="F43" s="239"/>
      <c r="G43" s="239"/>
      <c r="H43" s="239"/>
      <c r="I43" s="272"/>
      <c r="J43" s="239"/>
      <c r="K43" s="239"/>
      <c r="L43" s="253"/>
      <c r="M43" s="239"/>
      <c r="N43" s="239"/>
      <c r="O43" s="272"/>
      <c r="P43" s="272"/>
      <c r="Q43" s="272"/>
      <c r="R43" s="239"/>
      <c r="S43" s="239"/>
      <c r="T43" s="239"/>
      <c r="U43" s="239"/>
      <c r="V43" s="239"/>
      <c r="W43" s="239"/>
      <c r="X43" s="239"/>
      <c r="Y43" s="239"/>
    </row>
    <row r="44" spans="1:25" ht="12.75" customHeight="1" x14ac:dyDescent="0.3">
      <c r="A44" s="239"/>
      <c r="B44" s="239"/>
      <c r="C44" s="239"/>
      <c r="D44" s="282"/>
      <c r="E44" s="239"/>
      <c r="F44" s="239"/>
      <c r="G44" s="239"/>
      <c r="H44" s="239"/>
      <c r="I44" s="272"/>
      <c r="J44" s="239"/>
      <c r="K44" s="239"/>
      <c r="L44" s="253"/>
      <c r="M44" s="239"/>
      <c r="N44" s="239"/>
      <c r="O44" s="272"/>
      <c r="P44" s="272"/>
      <c r="Q44" s="272"/>
      <c r="R44" s="239"/>
      <c r="S44" s="239"/>
      <c r="T44" s="239"/>
      <c r="U44" s="239"/>
      <c r="V44" s="239"/>
      <c r="W44" s="239"/>
      <c r="X44" s="239"/>
      <c r="Y44" s="239"/>
    </row>
    <row r="45" spans="1:25" ht="12.75" customHeight="1" x14ac:dyDescent="0.3">
      <c r="A45" s="239"/>
      <c r="B45" s="239"/>
      <c r="C45" s="239"/>
      <c r="D45" s="282"/>
      <c r="E45" s="239"/>
      <c r="F45" s="239"/>
      <c r="G45" s="239"/>
      <c r="H45" s="239"/>
      <c r="I45" s="272"/>
      <c r="J45" s="239"/>
      <c r="K45" s="239"/>
      <c r="L45" s="253"/>
      <c r="M45" s="239"/>
      <c r="N45" s="239"/>
      <c r="O45" s="272"/>
      <c r="P45" s="272"/>
      <c r="Q45" s="272"/>
      <c r="R45" s="239"/>
      <c r="S45" s="239"/>
      <c r="T45" s="239"/>
      <c r="U45" s="239"/>
      <c r="V45" s="239"/>
      <c r="W45" s="239"/>
      <c r="X45" s="239"/>
      <c r="Y45" s="239"/>
    </row>
    <row r="46" spans="1:25" ht="12.75" customHeight="1" x14ac:dyDescent="0.3">
      <c r="A46" s="239"/>
      <c r="B46" s="239"/>
      <c r="C46" s="239"/>
      <c r="D46" s="282"/>
      <c r="E46" s="239"/>
      <c r="F46" s="239"/>
      <c r="G46" s="239"/>
      <c r="H46" s="239"/>
      <c r="I46" s="272"/>
      <c r="J46" s="239"/>
      <c r="K46" s="239"/>
      <c r="L46" s="253"/>
      <c r="M46" s="239"/>
      <c r="N46" s="239"/>
      <c r="O46" s="272"/>
      <c r="P46" s="272"/>
      <c r="Q46" s="272"/>
      <c r="R46" s="239"/>
      <c r="S46" s="239"/>
      <c r="T46" s="239"/>
      <c r="U46" s="239"/>
      <c r="V46" s="239"/>
      <c r="W46" s="239"/>
      <c r="X46" s="239"/>
      <c r="Y46" s="239"/>
    </row>
    <row r="47" spans="1:25" ht="12.75" customHeight="1" x14ac:dyDescent="0.3">
      <c r="A47" s="239"/>
      <c r="B47" s="239"/>
      <c r="C47" s="239"/>
      <c r="D47" s="282"/>
      <c r="E47" s="239"/>
      <c r="F47" s="239"/>
      <c r="G47" s="239"/>
      <c r="H47" s="239"/>
      <c r="I47" s="272"/>
      <c r="J47" s="239"/>
      <c r="K47" s="239"/>
      <c r="L47" s="253"/>
      <c r="M47" s="239"/>
      <c r="N47" s="239"/>
      <c r="O47" s="272"/>
      <c r="P47" s="272"/>
      <c r="Q47" s="272"/>
      <c r="R47" s="239"/>
      <c r="S47" s="239"/>
      <c r="T47" s="239"/>
      <c r="U47" s="239"/>
      <c r="V47" s="239"/>
      <c r="W47" s="239"/>
      <c r="X47" s="239"/>
      <c r="Y47" s="239"/>
    </row>
    <row r="48" spans="1:25" ht="12.75" customHeight="1" x14ac:dyDescent="0.3">
      <c r="A48" s="239"/>
      <c r="B48" s="239"/>
      <c r="C48" s="239"/>
      <c r="D48" s="282"/>
      <c r="E48" s="239"/>
      <c r="F48" s="239"/>
      <c r="G48" s="239"/>
      <c r="H48" s="239"/>
      <c r="I48" s="272"/>
      <c r="J48" s="239"/>
      <c r="K48" s="239"/>
      <c r="L48" s="253"/>
      <c r="M48" s="239"/>
      <c r="N48" s="239"/>
      <c r="O48" s="272"/>
      <c r="P48" s="272"/>
      <c r="Q48" s="272"/>
      <c r="R48" s="239"/>
      <c r="S48" s="239"/>
      <c r="T48" s="239"/>
      <c r="U48" s="239"/>
      <c r="V48" s="239"/>
      <c r="W48" s="239"/>
      <c r="X48" s="239"/>
      <c r="Y48" s="239"/>
    </row>
    <row r="49" spans="1:25" ht="12.75" customHeight="1" x14ac:dyDescent="0.3">
      <c r="A49" s="239"/>
      <c r="B49" s="239"/>
      <c r="C49" s="239"/>
      <c r="D49" s="282"/>
      <c r="E49" s="239"/>
      <c r="F49" s="239"/>
      <c r="G49" s="239"/>
      <c r="H49" s="239"/>
      <c r="I49" s="272"/>
      <c r="J49" s="239"/>
      <c r="K49" s="239"/>
      <c r="L49" s="253"/>
      <c r="M49" s="239"/>
      <c r="N49" s="239"/>
      <c r="O49" s="272"/>
      <c r="P49" s="272"/>
      <c r="Q49" s="272"/>
      <c r="R49" s="239"/>
      <c r="S49" s="239"/>
      <c r="T49" s="239"/>
      <c r="U49" s="239"/>
      <c r="V49" s="239"/>
      <c r="W49" s="239"/>
      <c r="X49" s="239"/>
      <c r="Y49" s="239"/>
    </row>
    <row r="50" spans="1:25" ht="12.75" customHeight="1" x14ac:dyDescent="0.3">
      <c r="A50" s="239"/>
      <c r="B50" s="239"/>
      <c r="C50" s="239"/>
      <c r="D50" s="282"/>
      <c r="E50" s="239"/>
      <c r="F50" s="239"/>
      <c r="G50" s="239"/>
      <c r="H50" s="239"/>
      <c r="I50" s="272"/>
      <c r="J50" s="239"/>
      <c r="K50" s="239"/>
      <c r="L50" s="253"/>
      <c r="M50" s="239"/>
      <c r="N50" s="239"/>
      <c r="O50" s="272"/>
      <c r="P50" s="272"/>
      <c r="Q50" s="272"/>
      <c r="R50" s="239"/>
      <c r="S50" s="239"/>
      <c r="T50" s="239"/>
      <c r="U50" s="239"/>
      <c r="V50" s="239"/>
      <c r="W50" s="239"/>
      <c r="X50" s="239"/>
      <c r="Y50" s="239"/>
    </row>
    <row r="51" spans="1:25" ht="12.75" customHeight="1" x14ac:dyDescent="0.3">
      <c r="A51" s="239"/>
      <c r="B51" s="239"/>
      <c r="C51" s="239"/>
      <c r="D51" s="282"/>
      <c r="E51" s="239"/>
      <c r="F51" s="239"/>
      <c r="G51" s="239"/>
      <c r="H51" s="239"/>
      <c r="I51" s="272"/>
      <c r="J51" s="239"/>
      <c r="K51" s="239"/>
      <c r="L51" s="253"/>
      <c r="M51" s="239"/>
      <c r="N51" s="239"/>
      <c r="O51" s="272"/>
      <c r="P51" s="272"/>
      <c r="Q51" s="272"/>
      <c r="R51" s="239"/>
      <c r="S51" s="239"/>
      <c r="T51" s="239"/>
      <c r="U51" s="239"/>
      <c r="V51" s="239"/>
      <c r="W51" s="239"/>
      <c r="X51" s="239"/>
      <c r="Y51" s="239"/>
    </row>
    <row r="52" spans="1:25" ht="12.75" customHeight="1" x14ac:dyDescent="0.3">
      <c r="A52" s="239"/>
      <c r="B52" s="239"/>
      <c r="C52" s="239"/>
      <c r="D52" s="282"/>
      <c r="E52" s="239"/>
      <c r="F52" s="239"/>
      <c r="G52" s="239"/>
      <c r="H52" s="239"/>
      <c r="I52" s="272"/>
      <c r="J52" s="239"/>
      <c r="K52" s="239"/>
      <c r="L52" s="253"/>
      <c r="M52" s="239"/>
      <c r="N52" s="239"/>
      <c r="O52" s="272"/>
      <c r="P52" s="272"/>
      <c r="Q52" s="272"/>
      <c r="R52" s="239"/>
      <c r="S52" s="239"/>
      <c r="T52" s="239"/>
      <c r="U52" s="239"/>
      <c r="V52" s="239"/>
      <c r="W52" s="239"/>
      <c r="X52" s="239"/>
      <c r="Y52" s="239"/>
    </row>
    <row r="53" spans="1:25" ht="12.75" customHeight="1" x14ac:dyDescent="0.3">
      <c r="A53" s="239"/>
      <c r="B53" s="239"/>
      <c r="C53" s="239"/>
      <c r="D53" s="282"/>
      <c r="E53" s="239"/>
      <c r="F53" s="239"/>
      <c r="G53" s="239"/>
      <c r="H53" s="239"/>
      <c r="I53" s="272"/>
      <c r="J53" s="239"/>
      <c r="K53" s="239"/>
      <c r="L53" s="253"/>
      <c r="M53" s="239"/>
      <c r="N53" s="239"/>
      <c r="O53" s="272"/>
      <c r="P53" s="272"/>
      <c r="Q53" s="272"/>
      <c r="R53" s="239"/>
      <c r="S53" s="239"/>
      <c r="T53" s="239"/>
      <c r="U53" s="239"/>
      <c r="V53" s="239"/>
      <c r="W53" s="239"/>
      <c r="X53" s="239"/>
      <c r="Y53" s="239"/>
    </row>
    <row r="54" spans="1:25" ht="12.75" customHeight="1" x14ac:dyDescent="0.3">
      <c r="A54" s="239"/>
      <c r="B54" s="239"/>
      <c r="C54" s="239"/>
      <c r="D54" s="282"/>
      <c r="E54" s="239"/>
      <c r="F54" s="239"/>
      <c r="G54" s="239"/>
      <c r="H54" s="239"/>
      <c r="I54" s="272"/>
      <c r="J54" s="239"/>
      <c r="K54" s="239"/>
      <c r="L54" s="253"/>
      <c r="M54" s="239"/>
      <c r="N54" s="239"/>
      <c r="O54" s="272"/>
      <c r="P54" s="272"/>
      <c r="Q54" s="272"/>
      <c r="R54" s="239"/>
      <c r="S54" s="239"/>
      <c r="T54" s="239"/>
      <c r="U54" s="239"/>
      <c r="V54" s="239"/>
      <c r="W54" s="239"/>
      <c r="X54" s="239"/>
      <c r="Y54" s="239"/>
    </row>
    <row r="55" spans="1:25" ht="12.75" customHeight="1" x14ac:dyDescent="0.3">
      <c r="A55" s="239"/>
      <c r="B55" s="239"/>
      <c r="C55" s="239"/>
      <c r="D55" s="282"/>
      <c r="E55" s="239"/>
      <c r="F55" s="239"/>
      <c r="G55" s="239"/>
      <c r="H55" s="239"/>
      <c r="I55" s="272"/>
      <c r="J55" s="239"/>
      <c r="K55" s="239"/>
      <c r="L55" s="253"/>
      <c r="M55" s="239"/>
      <c r="N55" s="239"/>
      <c r="O55" s="272"/>
      <c r="P55" s="272"/>
      <c r="Q55" s="272"/>
      <c r="R55" s="239"/>
      <c r="S55" s="239"/>
      <c r="T55" s="239"/>
      <c r="U55" s="239"/>
      <c r="V55" s="239"/>
      <c r="W55" s="239"/>
      <c r="X55" s="239"/>
      <c r="Y55" s="239"/>
    </row>
    <row r="56" spans="1:25" ht="12.75" customHeight="1" x14ac:dyDescent="0.3">
      <c r="A56" s="239"/>
      <c r="B56" s="239"/>
      <c r="C56" s="239"/>
      <c r="D56" s="282"/>
      <c r="E56" s="239"/>
      <c r="F56" s="239"/>
      <c r="G56" s="239"/>
      <c r="H56" s="239"/>
      <c r="I56" s="272"/>
      <c r="J56" s="239"/>
      <c r="K56" s="239"/>
      <c r="L56" s="253"/>
      <c r="M56" s="239"/>
      <c r="N56" s="239"/>
      <c r="O56" s="272"/>
      <c r="P56" s="272"/>
      <c r="Q56" s="272"/>
      <c r="R56" s="239"/>
      <c r="S56" s="239"/>
      <c r="T56" s="239"/>
      <c r="U56" s="239"/>
      <c r="V56" s="239"/>
      <c r="W56" s="239"/>
      <c r="X56" s="239"/>
      <c r="Y56" s="239"/>
    </row>
    <row r="57" spans="1:25" ht="12.75" customHeight="1" x14ac:dyDescent="0.3">
      <c r="A57" s="239"/>
      <c r="B57" s="239"/>
      <c r="C57" s="239"/>
      <c r="D57" s="282"/>
      <c r="E57" s="239"/>
      <c r="F57" s="239"/>
      <c r="G57" s="239"/>
      <c r="H57" s="239"/>
      <c r="I57" s="272"/>
      <c r="J57" s="239"/>
      <c r="K57" s="239"/>
      <c r="L57" s="253"/>
      <c r="M57" s="239"/>
      <c r="N57" s="239"/>
      <c r="O57" s="272"/>
      <c r="P57" s="272"/>
      <c r="Q57" s="272"/>
      <c r="R57" s="239"/>
      <c r="S57" s="239"/>
      <c r="T57" s="239"/>
      <c r="U57" s="239"/>
      <c r="V57" s="239"/>
      <c r="W57" s="239"/>
      <c r="X57" s="239"/>
      <c r="Y57" s="239"/>
    </row>
    <row r="58" spans="1:25" ht="12.75" customHeight="1" x14ac:dyDescent="0.3">
      <c r="A58" s="239"/>
      <c r="B58" s="239"/>
      <c r="C58" s="239"/>
      <c r="D58" s="282"/>
      <c r="E58" s="239"/>
      <c r="F58" s="239"/>
      <c r="G58" s="239"/>
      <c r="H58" s="239"/>
      <c r="I58" s="272"/>
      <c r="J58" s="239"/>
      <c r="K58" s="239"/>
      <c r="L58" s="253"/>
      <c r="M58" s="239"/>
      <c r="N58" s="239"/>
      <c r="O58" s="272"/>
      <c r="P58" s="272"/>
      <c r="Q58" s="272"/>
      <c r="R58" s="239"/>
      <c r="S58" s="239"/>
      <c r="T58" s="239"/>
      <c r="U58" s="239"/>
      <c r="V58" s="239"/>
      <c r="W58" s="239"/>
      <c r="X58" s="239"/>
      <c r="Y58" s="239"/>
    </row>
    <row r="59" spans="1:25" ht="12.75" customHeight="1" x14ac:dyDescent="0.3">
      <c r="A59" s="239"/>
      <c r="B59" s="239"/>
      <c r="C59" s="239"/>
      <c r="D59" s="282"/>
      <c r="E59" s="239"/>
      <c r="F59" s="239"/>
      <c r="G59" s="239"/>
      <c r="H59" s="239"/>
      <c r="I59" s="272"/>
      <c r="J59" s="239"/>
      <c r="K59" s="239"/>
      <c r="L59" s="253"/>
      <c r="M59" s="239"/>
      <c r="N59" s="239"/>
      <c r="O59" s="272"/>
      <c r="P59" s="272"/>
      <c r="Q59" s="272"/>
      <c r="R59" s="239"/>
      <c r="S59" s="239"/>
      <c r="T59" s="239"/>
      <c r="U59" s="239"/>
      <c r="V59" s="239"/>
      <c r="W59" s="239"/>
      <c r="X59" s="239"/>
      <c r="Y59" s="239"/>
    </row>
    <row r="60" spans="1:25" ht="12.75" customHeight="1" x14ac:dyDescent="0.3">
      <c r="A60" s="239"/>
      <c r="B60" s="239"/>
      <c r="C60" s="239"/>
      <c r="D60" s="282"/>
      <c r="E60" s="239"/>
      <c r="F60" s="239"/>
      <c r="G60" s="239"/>
      <c r="H60" s="239"/>
      <c r="I60" s="272"/>
      <c r="J60" s="239"/>
      <c r="K60" s="239"/>
      <c r="L60" s="253"/>
      <c r="M60" s="239"/>
      <c r="N60" s="239"/>
      <c r="O60" s="272"/>
      <c r="P60" s="272"/>
      <c r="Q60" s="272"/>
      <c r="R60" s="239"/>
      <c r="S60" s="239"/>
      <c r="T60" s="239"/>
      <c r="U60" s="239"/>
      <c r="V60" s="239"/>
      <c r="W60" s="239"/>
      <c r="X60" s="239"/>
      <c r="Y60" s="239"/>
    </row>
    <row r="61" spans="1:25" ht="12.75" customHeight="1" x14ac:dyDescent="0.3">
      <c r="A61" s="239"/>
      <c r="B61" s="239"/>
      <c r="C61" s="239"/>
      <c r="D61" s="282"/>
      <c r="E61" s="239"/>
      <c r="F61" s="239"/>
      <c r="G61" s="239"/>
      <c r="H61" s="239"/>
      <c r="I61" s="272"/>
      <c r="J61" s="239"/>
      <c r="K61" s="239"/>
      <c r="L61" s="253"/>
      <c r="M61" s="239"/>
      <c r="N61" s="239"/>
      <c r="O61" s="272"/>
      <c r="P61" s="272"/>
      <c r="Q61" s="272"/>
      <c r="R61" s="239"/>
      <c r="S61" s="239"/>
      <c r="T61" s="239"/>
      <c r="U61" s="239"/>
      <c r="V61" s="239"/>
      <c r="W61" s="239"/>
      <c r="X61" s="239"/>
      <c r="Y61" s="239"/>
    </row>
    <row r="62" spans="1:25" ht="12.75" customHeight="1" x14ac:dyDescent="0.3">
      <c r="A62" s="239"/>
      <c r="B62" s="239"/>
      <c r="C62" s="239"/>
      <c r="D62" s="282"/>
      <c r="E62" s="239"/>
      <c r="F62" s="239"/>
      <c r="G62" s="239"/>
      <c r="H62" s="239"/>
      <c r="I62" s="272"/>
      <c r="J62" s="239"/>
      <c r="K62" s="239"/>
      <c r="L62" s="253"/>
      <c r="M62" s="239"/>
      <c r="N62" s="239"/>
      <c r="O62" s="272"/>
      <c r="P62" s="272"/>
      <c r="Q62" s="272"/>
      <c r="R62" s="239"/>
      <c r="S62" s="239"/>
      <c r="T62" s="239"/>
      <c r="U62" s="239"/>
      <c r="V62" s="239"/>
      <c r="W62" s="239"/>
      <c r="X62" s="239"/>
      <c r="Y62" s="239"/>
    </row>
    <row r="63" spans="1:25" ht="12.75" customHeight="1" x14ac:dyDescent="0.3">
      <c r="A63" s="239"/>
      <c r="B63" s="239"/>
      <c r="C63" s="239"/>
      <c r="D63" s="282"/>
      <c r="E63" s="239"/>
      <c r="F63" s="239"/>
      <c r="G63" s="239"/>
      <c r="H63" s="239"/>
      <c r="I63" s="272"/>
      <c r="J63" s="239"/>
      <c r="K63" s="239"/>
      <c r="L63" s="253"/>
      <c r="M63" s="239"/>
      <c r="N63" s="239"/>
      <c r="O63" s="272"/>
      <c r="P63" s="272"/>
      <c r="Q63" s="272"/>
      <c r="R63" s="239"/>
      <c r="S63" s="239"/>
      <c r="T63" s="239"/>
      <c r="U63" s="239"/>
      <c r="V63" s="239"/>
      <c r="W63" s="239"/>
      <c r="X63" s="239"/>
      <c r="Y63" s="239"/>
    </row>
    <row r="64" spans="1:25" ht="12.75" customHeight="1" x14ac:dyDescent="0.3">
      <c r="A64" s="239"/>
      <c r="B64" s="239"/>
      <c r="C64" s="239"/>
      <c r="D64" s="282"/>
      <c r="E64" s="239"/>
      <c r="F64" s="239"/>
      <c r="G64" s="239"/>
      <c r="H64" s="239"/>
      <c r="I64" s="272"/>
      <c r="J64" s="239"/>
      <c r="K64" s="239"/>
      <c r="L64" s="253"/>
      <c r="M64" s="239"/>
      <c r="N64" s="239"/>
      <c r="O64" s="272"/>
      <c r="P64" s="272"/>
      <c r="Q64" s="272"/>
      <c r="R64" s="239"/>
      <c r="S64" s="239"/>
      <c r="T64" s="239"/>
      <c r="U64" s="239"/>
      <c r="V64" s="239"/>
      <c r="W64" s="239"/>
      <c r="X64" s="239"/>
      <c r="Y64" s="239"/>
    </row>
    <row r="65" spans="1:25" ht="12.75" customHeight="1" x14ac:dyDescent="0.3">
      <c r="A65" s="239"/>
      <c r="B65" s="239"/>
      <c r="C65" s="239"/>
      <c r="D65" s="282"/>
      <c r="E65" s="239"/>
      <c r="F65" s="239"/>
      <c r="G65" s="239"/>
      <c r="H65" s="239"/>
      <c r="I65" s="272"/>
      <c r="J65" s="239"/>
      <c r="K65" s="239"/>
      <c r="L65" s="253"/>
      <c r="M65" s="239"/>
      <c r="N65" s="239"/>
      <c r="O65" s="272"/>
      <c r="P65" s="272"/>
      <c r="Q65" s="272"/>
      <c r="R65" s="239"/>
      <c r="S65" s="239"/>
      <c r="T65" s="239"/>
      <c r="U65" s="239"/>
      <c r="V65" s="239"/>
      <c r="W65" s="239"/>
      <c r="X65" s="239"/>
      <c r="Y65" s="239"/>
    </row>
    <row r="66" spans="1:25" ht="12.75" customHeight="1" x14ac:dyDescent="0.3">
      <c r="A66" s="239"/>
      <c r="B66" s="239"/>
      <c r="C66" s="239"/>
      <c r="D66" s="282"/>
      <c r="E66" s="239"/>
      <c r="F66" s="239"/>
      <c r="G66" s="239"/>
      <c r="H66" s="239"/>
      <c r="I66" s="272"/>
      <c r="J66" s="239"/>
      <c r="K66" s="239"/>
      <c r="L66" s="253"/>
      <c r="M66" s="239"/>
      <c r="N66" s="239"/>
      <c r="O66" s="272"/>
      <c r="P66" s="272"/>
      <c r="Q66" s="272"/>
      <c r="R66" s="239"/>
      <c r="S66" s="239"/>
      <c r="T66" s="239"/>
      <c r="U66" s="239"/>
      <c r="V66" s="239"/>
      <c r="W66" s="239"/>
      <c r="X66" s="239"/>
      <c r="Y66" s="239"/>
    </row>
    <row r="67" spans="1:25" ht="12.75" customHeight="1" x14ac:dyDescent="0.3">
      <c r="A67" s="239"/>
      <c r="B67" s="239"/>
      <c r="C67" s="239"/>
      <c r="D67" s="282"/>
      <c r="E67" s="239"/>
      <c r="F67" s="239"/>
      <c r="G67" s="239"/>
      <c r="H67" s="239"/>
      <c r="I67" s="272"/>
      <c r="J67" s="239"/>
      <c r="K67" s="239"/>
      <c r="L67" s="253"/>
      <c r="M67" s="239"/>
      <c r="N67" s="239"/>
      <c r="O67" s="272"/>
      <c r="P67" s="272"/>
      <c r="Q67" s="272"/>
      <c r="R67" s="239"/>
      <c r="S67" s="239"/>
      <c r="T67" s="239"/>
      <c r="U67" s="239"/>
      <c r="V67" s="239"/>
      <c r="W67" s="239"/>
      <c r="X67" s="239"/>
      <c r="Y67" s="239"/>
    </row>
    <row r="68" spans="1:25" ht="12.75" customHeight="1" x14ac:dyDescent="0.3">
      <c r="A68" s="239"/>
      <c r="B68" s="239"/>
      <c r="C68" s="239"/>
      <c r="D68" s="282"/>
      <c r="E68" s="239"/>
      <c r="F68" s="239"/>
      <c r="G68" s="239"/>
      <c r="H68" s="239"/>
      <c r="I68" s="272"/>
      <c r="J68" s="239"/>
      <c r="K68" s="239"/>
      <c r="L68" s="253"/>
      <c r="M68" s="239"/>
      <c r="N68" s="239"/>
      <c r="O68" s="272"/>
      <c r="P68" s="272"/>
      <c r="Q68" s="272"/>
      <c r="R68" s="239"/>
      <c r="S68" s="239"/>
      <c r="T68" s="239"/>
      <c r="U68" s="239"/>
      <c r="V68" s="239"/>
      <c r="W68" s="239"/>
      <c r="X68" s="239"/>
      <c r="Y68" s="239"/>
    </row>
    <row r="69" spans="1:25" ht="12.75" customHeight="1" x14ac:dyDescent="0.3">
      <c r="A69" s="239"/>
      <c r="B69" s="239"/>
      <c r="C69" s="239"/>
      <c r="D69" s="282"/>
      <c r="E69" s="239"/>
      <c r="F69" s="239"/>
      <c r="G69" s="239"/>
      <c r="H69" s="239"/>
      <c r="I69" s="272"/>
      <c r="J69" s="239"/>
      <c r="K69" s="239"/>
      <c r="L69" s="253"/>
      <c r="M69" s="239"/>
      <c r="N69" s="239"/>
      <c r="O69" s="272"/>
      <c r="P69" s="272"/>
      <c r="Q69" s="272"/>
      <c r="R69" s="239"/>
      <c r="S69" s="239"/>
      <c r="T69" s="239"/>
      <c r="U69" s="239"/>
      <c r="V69" s="239"/>
      <c r="W69" s="239"/>
      <c r="X69" s="239"/>
      <c r="Y69" s="239"/>
    </row>
    <row r="70" spans="1:25" ht="12.75" customHeight="1" x14ac:dyDescent="0.3">
      <c r="A70" s="239"/>
      <c r="B70" s="239"/>
      <c r="C70" s="239"/>
      <c r="D70" s="282"/>
      <c r="E70" s="239"/>
      <c r="F70" s="239"/>
      <c r="G70" s="239"/>
      <c r="H70" s="239"/>
      <c r="I70" s="272"/>
      <c r="J70" s="239"/>
      <c r="K70" s="239"/>
      <c r="L70" s="253"/>
      <c r="M70" s="239"/>
      <c r="N70" s="239"/>
      <c r="O70" s="272"/>
      <c r="P70" s="272"/>
      <c r="Q70" s="272"/>
      <c r="R70" s="239"/>
      <c r="S70" s="239"/>
      <c r="T70" s="239"/>
      <c r="U70" s="239"/>
      <c r="V70" s="239"/>
      <c r="W70" s="239"/>
      <c r="X70" s="239"/>
      <c r="Y70" s="239"/>
    </row>
    <row r="71" spans="1:25" ht="12.75" customHeight="1" x14ac:dyDescent="0.3">
      <c r="A71" s="239"/>
      <c r="B71" s="239"/>
      <c r="C71" s="239"/>
      <c r="D71" s="282"/>
      <c r="E71" s="239"/>
      <c r="F71" s="239"/>
      <c r="G71" s="239"/>
      <c r="H71" s="239"/>
      <c r="I71" s="272"/>
      <c r="J71" s="239"/>
      <c r="K71" s="239"/>
      <c r="L71" s="253"/>
      <c r="M71" s="239"/>
      <c r="N71" s="239"/>
      <c r="O71" s="272"/>
      <c r="P71" s="272"/>
      <c r="Q71" s="272"/>
      <c r="R71" s="239"/>
      <c r="S71" s="239"/>
      <c r="T71" s="239"/>
      <c r="U71" s="239"/>
      <c r="V71" s="239"/>
      <c r="W71" s="239"/>
      <c r="X71" s="239"/>
      <c r="Y71" s="239"/>
    </row>
    <row r="72" spans="1:25" ht="12.75" customHeight="1" x14ac:dyDescent="0.3">
      <c r="A72" s="239"/>
      <c r="B72" s="239"/>
      <c r="C72" s="239"/>
      <c r="D72" s="282"/>
      <c r="E72" s="239"/>
      <c r="F72" s="239"/>
      <c r="G72" s="239"/>
      <c r="H72" s="239"/>
      <c r="I72" s="272"/>
      <c r="J72" s="239"/>
      <c r="K72" s="239"/>
      <c r="L72" s="253"/>
      <c r="M72" s="239"/>
      <c r="N72" s="239"/>
      <c r="O72" s="272"/>
      <c r="P72" s="272"/>
      <c r="Q72" s="272"/>
      <c r="R72" s="239"/>
      <c r="S72" s="239"/>
      <c r="T72" s="239"/>
      <c r="U72" s="239"/>
      <c r="V72" s="239"/>
      <c r="W72" s="239"/>
      <c r="X72" s="239"/>
      <c r="Y72" s="239"/>
    </row>
    <row r="73" spans="1:25" ht="12.75" customHeight="1" x14ac:dyDescent="0.3">
      <c r="A73" s="239"/>
      <c r="B73" s="239"/>
      <c r="C73" s="239"/>
      <c r="D73" s="282"/>
      <c r="E73" s="239"/>
      <c r="F73" s="239"/>
      <c r="G73" s="239"/>
      <c r="H73" s="239"/>
      <c r="I73" s="272"/>
      <c r="J73" s="239"/>
      <c r="K73" s="239"/>
      <c r="L73" s="253"/>
      <c r="M73" s="239"/>
      <c r="N73" s="239"/>
      <c r="O73" s="272"/>
      <c r="P73" s="272"/>
      <c r="Q73" s="272"/>
      <c r="R73" s="239"/>
      <c r="S73" s="239"/>
      <c r="T73" s="239"/>
      <c r="U73" s="239"/>
      <c r="V73" s="239"/>
      <c r="W73" s="239"/>
      <c r="X73" s="239"/>
      <c r="Y73" s="239"/>
    </row>
    <row r="74" spans="1:25" ht="12.75" customHeight="1" x14ac:dyDescent="0.3">
      <c r="A74" s="239"/>
      <c r="B74" s="239"/>
      <c r="C74" s="239"/>
      <c r="D74" s="282"/>
      <c r="E74" s="239"/>
      <c r="F74" s="239"/>
      <c r="G74" s="239"/>
      <c r="H74" s="239"/>
      <c r="I74" s="272"/>
      <c r="J74" s="239"/>
      <c r="K74" s="239"/>
      <c r="L74" s="253"/>
      <c r="M74" s="239"/>
      <c r="N74" s="239"/>
      <c r="O74" s="272"/>
      <c r="P74" s="272"/>
      <c r="Q74" s="272"/>
      <c r="R74" s="239"/>
      <c r="S74" s="239"/>
      <c r="T74" s="239"/>
      <c r="U74" s="239"/>
      <c r="V74" s="239"/>
      <c r="W74" s="239"/>
      <c r="X74" s="239"/>
      <c r="Y74" s="239"/>
    </row>
    <row r="75" spans="1:25" ht="12.75" customHeight="1" x14ac:dyDescent="0.3">
      <c r="A75" s="239"/>
      <c r="B75" s="239"/>
      <c r="C75" s="239"/>
      <c r="D75" s="282"/>
      <c r="E75" s="239"/>
      <c r="F75" s="239"/>
      <c r="G75" s="239"/>
      <c r="H75" s="239"/>
      <c r="I75" s="272"/>
      <c r="J75" s="239"/>
      <c r="K75" s="239"/>
      <c r="L75" s="253"/>
      <c r="M75" s="239"/>
      <c r="N75" s="239"/>
      <c r="O75" s="272"/>
      <c r="P75" s="272"/>
      <c r="Q75" s="272"/>
      <c r="R75" s="239"/>
      <c r="S75" s="239"/>
      <c r="T75" s="239"/>
      <c r="U75" s="239"/>
      <c r="V75" s="239"/>
      <c r="W75" s="239"/>
      <c r="X75" s="239"/>
      <c r="Y75" s="239"/>
    </row>
    <row r="76" spans="1:25" ht="12.75" customHeight="1" x14ac:dyDescent="0.3">
      <c r="A76" s="239"/>
      <c r="B76" s="239"/>
      <c r="C76" s="239"/>
      <c r="D76" s="282"/>
      <c r="E76" s="239"/>
      <c r="F76" s="239"/>
      <c r="G76" s="239"/>
      <c r="H76" s="239"/>
      <c r="I76" s="272"/>
      <c r="J76" s="239"/>
      <c r="K76" s="239"/>
      <c r="L76" s="253"/>
      <c r="M76" s="239"/>
      <c r="N76" s="239"/>
      <c r="O76" s="272"/>
      <c r="P76" s="272"/>
      <c r="Q76" s="272"/>
      <c r="R76" s="239"/>
      <c r="S76" s="239"/>
      <c r="T76" s="239"/>
      <c r="U76" s="239"/>
      <c r="V76" s="239"/>
      <c r="W76" s="239"/>
      <c r="X76" s="239"/>
      <c r="Y76" s="239"/>
    </row>
    <row r="77" spans="1:25" ht="12.75" customHeight="1" x14ac:dyDescent="0.3">
      <c r="A77" s="239"/>
      <c r="B77" s="239"/>
      <c r="C77" s="239"/>
      <c r="D77" s="282"/>
      <c r="E77" s="239"/>
      <c r="F77" s="239"/>
      <c r="G77" s="239"/>
      <c r="H77" s="239"/>
      <c r="I77" s="272"/>
      <c r="J77" s="239"/>
      <c r="K77" s="239"/>
      <c r="L77" s="253"/>
      <c r="M77" s="239"/>
      <c r="N77" s="239"/>
      <c r="O77" s="272"/>
      <c r="P77" s="272"/>
      <c r="Q77" s="272"/>
      <c r="R77" s="239"/>
      <c r="S77" s="239"/>
      <c r="T77" s="239"/>
      <c r="U77" s="239"/>
      <c r="V77" s="239"/>
      <c r="W77" s="239"/>
      <c r="X77" s="239"/>
      <c r="Y77" s="239"/>
    </row>
    <row r="78" spans="1:25" ht="12.75" customHeight="1" x14ac:dyDescent="0.3">
      <c r="A78" s="239"/>
      <c r="B78" s="239"/>
      <c r="C78" s="239"/>
      <c r="D78" s="282"/>
      <c r="E78" s="239"/>
      <c r="F78" s="239"/>
      <c r="G78" s="239"/>
      <c r="H78" s="239"/>
      <c r="I78" s="272"/>
      <c r="J78" s="239"/>
      <c r="K78" s="239"/>
      <c r="L78" s="253"/>
      <c r="M78" s="239"/>
      <c r="N78" s="239"/>
      <c r="O78" s="272"/>
      <c r="P78" s="272"/>
      <c r="Q78" s="272"/>
      <c r="R78" s="239"/>
      <c r="S78" s="239"/>
      <c r="T78" s="239"/>
      <c r="U78" s="239"/>
      <c r="V78" s="239"/>
      <c r="W78" s="239"/>
      <c r="X78" s="239"/>
      <c r="Y78" s="239"/>
    </row>
    <row r="79" spans="1:25" ht="12.75" customHeight="1" x14ac:dyDescent="0.3">
      <c r="A79" s="239"/>
      <c r="B79" s="239"/>
      <c r="C79" s="239"/>
      <c r="D79" s="282"/>
      <c r="E79" s="239"/>
      <c r="F79" s="239"/>
      <c r="G79" s="239"/>
      <c r="H79" s="239"/>
      <c r="I79" s="272"/>
      <c r="J79" s="239"/>
      <c r="K79" s="239"/>
      <c r="L79" s="253"/>
      <c r="M79" s="239"/>
      <c r="N79" s="239"/>
      <c r="O79" s="272"/>
      <c r="P79" s="272"/>
      <c r="Q79" s="272"/>
      <c r="R79" s="239"/>
      <c r="S79" s="239"/>
      <c r="T79" s="239"/>
      <c r="U79" s="239"/>
      <c r="V79" s="239"/>
      <c r="W79" s="239"/>
      <c r="X79" s="239"/>
      <c r="Y79" s="239"/>
    </row>
    <row r="80" spans="1:25" ht="12.75" customHeight="1" x14ac:dyDescent="0.3">
      <c r="A80" s="239"/>
      <c r="B80" s="239"/>
      <c r="C80" s="239"/>
      <c r="D80" s="282"/>
      <c r="E80" s="239"/>
      <c r="F80" s="239"/>
      <c r="G80" s="239"/>
      <c r="H80" s="239"/>
      <c r="I80" s="272"/>
      <c r="J80" s="239"/>
      <c r="K80" s="239"/>
      <c r="L80" s="253"/>
      <c r="M80" s="239"/>
      <c r="N80" s="239"/>
      <c r="O80" s="272"/>
      <c r="P80" s="272"/>
      <c r="Q80" s="272"/>
      <c r="R80" s="239"/>
      <c r="S80" s="239"/>
      <c r="T80" s="239"/>
      <c r="U80" s="239"/>
      <c r="V80" s="239"/>
      <c r="W80" s="239"/>
      <c r="X80" s="239"/>
      <c r="Y80" s="239"/>
    </row>
    <row r="81" spans="1:25" ht="12.75" customHeight="1" x14ac:dyDescent="0.3">
      <c r="A81" s="239"/>
      <c r="B81" s="239"/>
      <c r="C81" s="239"/>
      <c r="D81" s="282"/>
      <c r="E81" s="239"/>
      <c r="F81" s="239"/>
      <c r="G81" s="239"/>
      <c r="H81" s="239"/>
      <c r="I81" s="272"/>
      <c r="J81" s="239"/>
      <c r="K81" s="239"/>
      <c r="L81" s="253"/>
      <c r="M81" s="239"/>
      <c r="N81" s="239"/>
      <c r="O81" s="272"/>
      <c r="P81" s="272"/>
      <c r="Q81" s="272"/>
      <c r="R81" s="239"/>
      <c r="S81" s="239"/>
      <c r="T81" s="239"/>
      <c r="U81" s="239"/>
      <c r="V81" s="239"/>
      <c r="W81" s="239"/>
      <c r="X81" s="239"/>
      <c r="Y81" s="239"/>
    </row>
    <row r="82" spans="1:25" ht="12.75" customHeight="1" x14ac:dyDescent="0.3">
      <c r="A82" s="239"/>
      <c r="B82" s="239"/>
      <c r="C82" s="239"/>
      <c r="D82" s="282"/>
      <c r="E82" s="239"/>
      <c r="F82" s="239"/>
      <c r="G82" s="239"/>
      <c r="H82" s="239"/>
      <c r="I82" s="272"/>
      <c r="J82" s="239"/>
      <c r="K82" s="239"/>
      <c r="L82" s="253"/>
      <c r="M82" s="239"/>
      <c r="N82" s="239"/>
      <c r="O82" s="272"/>
      <c r="P82" s="272"/>
      <c r="Q82" s="272"/>
      <c r="R82" s="239"/>
      <c r="S82" s="239"/>
      <c r="T82" s="239"/>
      <c r="U82" s="239"/>
      <c r="V82" s="239"/>
      <c r="W82" s="239"/>
      <c r="X82" s="239"/>
      <c r="Y82" s="239"/>
    </row>
    <row r="83" spans="1:25" ht="12.75" customHeight="1" x14ac:dyDescent="0.3">
      <c r="A83" s="239"/>
      <c r="B83" s="239"/>
      <c r="C83" s="239"/>
      <c r="D83" s="282"/>
      <c r="E83" s="239"/>
      <c r="F83" s="239"/>
      <c r="G83" s="239"/>
      <c r="H83" s="239"/>
      <c r="I83" s="272"/>
      <c r="J83" s="239"/>
      <c r="K83" s="239"/>
      <c r="L83" s="253"/>
      <c r="M83" s="239"/>
      <c r="N83" s="239"/>
      <c r="O83" s="272"/>
      <c r="P83" s="272"/>
      <c r="Q83" s="272"/>
      <c r="R83" s="239"/>
      <c r="S83" s="239"/>
      <c r="T83" s="239"/>
      <c r="U83" s="239"/>
      <c r="V83" s="239"/>
      <c r="W83" s="239"/>
      <c r="X83" s="239"/>
      <c r="Y83" s="239"/>
    </row>
    <row r="84" spans="1:25" ht="12.75" customHeight="1" x14ac:dyDescent="0.3">
      <c r="A84" s="239"/>
      <c r="B84" s="239"/>
      <c r="C84" s="239"/>
      <c r="D84" s="282"/>
      <c r="E84" s="239"/>
      <c r="F84" s="239"/>
      <c r="G84" s="239"/>
      <c r="H84" s="239"/>
      <c r="I84" s="272"/>
      <c r="J84" s="239"/>
      <c r="K84" s="239"/>
      <c r="L84" s="253"/>
      <c r="M84" s="239"/>
      <c r="N84" s="239"/>
      <c r="O84" s="272"/>
      <c r="P84" s="272"/>
      <c r="Q84" s="272"/>
      <c r="R84" s="239"/>
      <c r="S84" s="239"/>
      <c r="T84" s="239"/>
      <c r="U84" s="239"/>
      <c r="V84" s="239"/>
      <c r="W84" s="239"/>
      <c r="X84" s="239"/>
      <c r="Y84" s="239"/>
    </row>
    <row r="85" spans="1:25" ht="12.75" customHeight="1" x14ac:dyDescent="0.3">
      <c r="A85" s="239"/>
      <c r="B85" s="239"/>
      <c r="C85" s="239"/>
      <c r="D85" s="282"/>
      <c r="E85" s="239"/>
      <c r="F85" s="239"/>
      <c r="G85" s="239"/>
      <c r="H85" s="239"/>
      <c r="I85" s="272"/>
      <c r="J85" s="239"/>
      <c r="K85" s="239"/>
      <c r="L85" s="253"/>
      <c r="M85" s="239"/>
      <c r="N85" s="239"/>
      <c r="O85" s="272"/>
      <c r="P85" s="272"/>
      <c r="Q85" s="272"/>
      <c r="R85" s="239"/>
      <c r="S85" s="239"/>
      <c r="T85" s="239"/>
      <c r="U85" s="239"/>
      <c r="V85" s="239"/>
      <c r="W85" s="239"/>
      <c r="X85" s="239"/>
      <c r="Y85" s="239"/>
    </row>
    <row r="86" spans="1:25" ht="12.75" customHeight="1" x14ac:dyDescent="0.3">
      <c r="A86" s="239"/>
      <c r="B86" s="239"/>
      <c r="C86" s="239"/>
      <c r="D86" s="282"/>
      <c r="E86" s="239"/>
      <c r="F86" s="239"/>
      <c r="G86" s="239"/>
      <c r="H86" s="239"/>
      <c r="I86" s="272"/>
      <c r="J86" s="239"/>
      <c r="K86" s="239"/>
      <c r="L86" s="253"/>
      <c r="M86" s="239"/>
      <c r="N86" s="239"/>
      <c r="O86" s="272"/>
      <c r="P86" s="272"/>
      <c r="Q86" s="272"/>
      <c r="R86" s="239"/>
      <c r="S86" s="239"/>
      <c r="T86" s="239"/>
      <c r="U86" s="239"/>
      <c r="V86" s="239"/>
      <c r="W86" s="239"/>
      <c r="X86" s="239"/>
      <c r="Y86" s="239"/>
    </row>
    <row r="87" spans="1:25" ht="12.75" customHeight="1" x14ac:dyDescent="0.3">
      <c r="A87" s="239"/>
      <c r="B87" s="239"/>
      <c r="C87" s="239"/>
      <c r="D87" s="282"/>
      <c r="E87" s="239"/>
      <c r="F87" s="239"/>
      <c r="G87" s="239"/>
      <c r="H87" s="239"/>
      <c r="I87" s="272"/>
      <c r="J87" s="239"/>
      <c r="K87" s="239"/>
      <c r="L87" s="253"/>
      <c r="M87" s="239"/>
      <c r="N87" s="239"/>
      <c r="O87" s="272"/>
      <c r="P87" s="272"/>
      <c r="Q87" s="272"/>
      <c r="R87" s="239"/>
      <c r="S87" s="239"/>
      <c r="T87" s="239"/>
      <c r="U87" s="239"/>
      <c r="V87" s="239"/>
      <c r="W87" s="239"/>
      <c r="X87" s="239"/>
      <c r="Y87" s="239"/>
    </row>
    <row r="88" spans="1:25" ht="12.75" customHeight="1" x14ac:dyDescent="0.3">
      <c r="A88" s="239"/>
      <c r="B88" s="239"/>
      <c r="C88" s="239"/>
      <c r="D88" s="282"/>
      <c r="E88" s="239"/>
      <c r="F88" s="239"/>
      <c r="G88" s="239"/>
      <c r="H88" s="239"/>
      <c r="I88" s="272"/>
      <c r="J88" s="239"/>
      <c r="K88" s="239"/>
      <c r="L88" s="253"/>
      <c r="M88" s="239"/>
      <c r="N88" s="239"/>
      <c r="O88" s="272"/>
      <c r="P88" s="272"/>
      <c r="Q88" s="272"/>
      <c r="R88" s="239"/>
      <c r="S88" s="239"/>
      <c r="T88" s="239"/>
      <c r="U88" s="239"/>
      <c r="V88" s="239"/>
      <c r="W88" s="239"/>
      <c r="X88" s="239"/>
      <c r="Y88" s="239"/>
    </row>
    <row r="89" spans="1:25" ht="12.75" customHeight="1" x14ac:dyDescent="0.3">
      <c r="A89" s="239"/>
      <c r="B89" s="239"/>
      <c r="C89" s="239"/>
      <c r="D89" s="282"/>
      <c r="E89" s="239"/>
      <c r="F89" s="239"/>
      <c r="G89" s="239"/>
      <c r="H89" s="239"/>
      <c r="I89" s="272"/>
      <c r="J89" s="239"/>
      <c r="K89" s="239"/>
      <c r="L89" s="253"/>
      <c r="M89" s="239"/>
      <c r="N89" s="239"/>
      <c r="O89" s="272"/>
      <c r="P89" s="272"/>
      <c r="Q89" s="272"/>
      <c r="R89" s="239"/>
      <c r="S89" s="239"/>
      <c r="T89" s="239"/>
      <c r="U89" s="239"/>
      <c r="V89" s="239"/>
      <c r="W89" s="239"/>
      <c r="X89" s="239"/>
      <c r="Y89" s="239"/>
    </row>
    <row r="90" spans="1:25" ht="12.75" customHeight="1" x14ac:dyDescent="0.3">
      <c r="A90" s="239"/>
      <c r="B90" s="239"/>
      <c r="C90" s="239"/>
      <c r="D90" s="282"/>
      <c r="E90" s="239"/>
      <c r="F90" s="239"/>
      <c r="G90" s="239"/>
      <c r="H90" s="239"/>
      <c r="I90" s="272"/>
      <c r="J90" s="239"/>
      <c r="K90" s="239"/>
      <c r="L90" s="253"/>
      <c r="M90" s="239"/>
      <c r="N90" s="239"/>
      <c r="O90" s="272"/>
      <c r="P90" s="272"/>
      <c r="Q90" s="272"/>
      <c r="R90" s="239"/>
      <c r="S90" s="239"/>
      <c r="T90" s="239"/>
      <c r="U90" s="239"/>
      <c r="V90" s="239"/>
      <c r="W90" s="239"/>
      <c r="X90" s="239"/>
      <c r="Y90" s="239"/>
    </row>
    <row r="91" spans="1:25" ht="12.75" customHeight="1" x14ac:dyDescent="0.3">
      <c r="A91" s="239"/>
      <c r="B91" s="239"/>
      <c r="C91" s="239"/>
      <c r="D91" s="282"/>
      <c r="E91" s="239"/>
      <c r="F91" s="239"/>
      <c r="G91" s="239"/>
      <c r="H91" s="239"/>
      <c r="I91" s="272"/>
      <c r="J91" s="239"/>
      <c r="K91" s="239"/>
      <c r="L91" s="253"/>
      <c r="M91" s="239"/>
      <c r="N91" s="239"/>
      <c r="O91" s="272"/>
      <c r="P91" s="272"/>
      <c r="Q91" s="272"/>
      <c r="R91" s="239"/>
      <c r="S91" s="239"/>
      <c r="T91" s="239"/>
      <c r="U91" s="239"/>
      <c r="V91" s="239"/>
      <c r="W91" s="239"/>
      <c r="X91" s="239"/>
      <c r="Y91" s="239"/>
    </row>
    <row r="92" spans="1:25" ht="12.75" customHeight="1" x14ac:dyDescent="0.3">
      <c r="A92" s="239"/>
      <c r="B92" s="239"/>
      <c r="C92" s="239"/>
      <c r="D92" s="282"/>
      <c r="E92" s="239"/>
      <c r="F92" s="239"/>
      <c r="G92" s="239"/>
      <c r="H92" s="239"/>
      <c r="I92" s="272"/>
      <c r="J92" s="239"/>
      <c r="K92" s="239"/>
      <c r="L92" s="253"/>
      <c r="M92" s="239"/>
      <c r="N92" s="239"/>
      <c r="O92" s="272"/>
      <c r="P92" s="272"/>
      <c r="Q92" s="272"/>
      <c r="R92" s="239"/>
      <c r="S92" s="239"/>
      <c r="T92" s="239"/>
      <c r="U92" s="239"/>
      <c r="V92" s="239"/>
      <c r="W92" s="239"/>
      <c r="X92" s="239"/>
      <c r="Y92" s="239"/>
    </row>
    <row r="93" spans="1:25" ht="12.75" customHeight="1" x14ac:dyDescent="0.3">
      <c r="A93" s="239"/>
      <c r="B93" s="239"/>
      <c r="C93" s="239"/>
      <c r="D93" s="282"/>
      <c r="E93" s="239"/>
      <c r="F93" s="239"/>
      <c r="G93" s="239"/>
      <c r="H93" s="239"/>
      <c r="I93" s="272"/>
      <c r="J93" s="239"/>
      <c r="K93" s="239"/>
      <c r="L93" s="253"/>
      <c r="M93" s="239"/>
      <c r="N93" s="239"/>
      <c r="O93" s="272"/>
      <c r="P93" s="272"/>
      <c r="Q93" s="272"/>
      <c r="R93" s="239"/>
      <c r="S93" s="239"/>
      <c r="T93" s="239"/>
      <c r="U93" s="239"/>
      <c r="V93" s="239"/>
      <c r="W93" s="239"/>
      <c r="X93" s="239"/>
      <c r="Y93" s="239"/>
    </row>
    <row r="94" spans="1:25" ht="12.75" customHeight="1" x14ac:dyDescent="0.3">
      <c r="A94" s="239"/>
      <c r="B94" s="239"/>
      <c r="C94" s="239"/>
      <c r="D94" s="282"/>
      <c r="E94" s="239"/>
      <c r="F94" s="239"/>
      <c r="G94" s="239"/>
      <c r="H94" s="239"/>
      <c r="I94" s="272"/>
      <c r="J94" s="239"/>
      <c r="K94" s="239"/>
      <c r="L94" s="253"/>
      <c r="M94" s="239"/>
      <c r="N94" s="239"/>
      <c r="O94" s="272"/>
      <c r="P94" s="272"/>
      <c r="Q94" s="272"/>
      <c r="R94" s="239"/>
      <c r="S94" s="239"/>
      <c r="T94" s="239"/>
      <c r="U94" s="239"/>
      <c r="V94" s="239"/>
      <c r="W94" s="239"/>
      <c r="X94" s="239"/>
      <c r="Y94" s="239"/>
    </row>
    <row r="95" spans="1:25" ht="12.75" customHeight="1" x14ac:dyDescent="0.3">
      <c r="A95" s="239"/>
      <c r="B95" s="239"/>
      <c r="C95" s="239"/>
      <c r="D95" s="282"/>
      <c r="E95" s="239"/>
      <c r="F95" s="239"/>
      <c r="G95" s="239"/>
      <c r="H95" s="239"/>
      <c r="I95" s="272"/>
      <c r="J95" s="239"/>
      <c r="K95" s="239"/>
      <c r="L95" s="253"/>
      <c r="M95" s="239"/>
      <c r="N95" s="239"/>
      <c r="O95" s="272"/>
      <c r="P95" s="272"/>
      <c r="Q95" s="272"/>
      <c r="R95" s="239"/>
      <c r="S95" s="239"/>
      <c r="T95" s="239"/>
      <c r="U95" s="239"/>
      <c r="V95" s="239"/>
      <c r="W95" s="239"/>
      <c r="X95" s="239"/>
      <c r="Y95" s="239"/>
    </row>
    <row r="96" spans="1:25" ht="12.75" customHeight="1" x14ac:dyDescent="0.3">
      <c r="A96" s="239"/>
      <c r="B96" s="239"/>
      <c r="C96" s="239"/>
      <c r="D96" s="282"/>
      <c r="E96" s="239"/>
      <c r="F96" s="239"/>
      <c r="G96" s="239"/>
      <c r="H96" s="239"/>
      <c r="I96" s="272"/>
      <c r="J96" s="239"/>
      <c r="K96" s="239"/>
      <c r="L96" s="253"/>
      <c r="M96" s="239"/>
      <c r="N96" s="239"/>
      <c r="O96" s="272"/>
      <c r="P96" s="272"/>
      <c r="Q96" s="272"/>
      <c r="R96" s="239"/>
      <c r="S96" s="239"/>
      <c r="T96" s="239"/>
      <c r="U96" s="239"/>
      <c r="V96" s="239"/>
      <c r="W96" s="239"/>
      <c r="X96" s="239"/>
      <c r="Y96" s="239"/>
    </row>
    <row r="97" spans="1:25" ht="12.75" customHeight="1" x14ac:dyDescent="0.3">
      <c r="A97" s="239"/>
      <c r="B97" s="239"/>
      <c r="C97" s="239"/>
      <c r="D97" s="282"/>
      <c r="E97" s="239"/>
      <c r="F97" s="239"/>
      <c r="G97" s="239"/>
      <c r="H97" s="239"/>
      <c r="I97" s="272"/>
      <c r="J97" s="239"/>
      <c r="K97" s="239"/>
      <c r="L97" s="253"/>
      <c r="M97" s="239"/>
      <c r="N97" s="239"/>
      <c r="O97" s="272"/>
      <c r="P97" s="272"/>
      <c r="Q97" s="272"/>
      <c r="R97" s="239"/>
      <c r="S97" s="239"/>
      <c r="T97" s="239"/>
      <c r="U97" s="239"/>
      <c r="V97" s="239"/>
      <c r="W97" s="239"/>
      <c r="X97" s="239"/>
      <c r="Y97" s="239"/>
    </row>
    <row r="98" spans="1:25" ht="12.75" customHeight="1" x14ac:dyDescent="0.3">
      <c r="A98" s="239"/>
      <c r="B98" s="239"/>
      <c r="C98" s="239"/>
      <c r="D98" s="282"/>
      <c r="E98" s="239"/>
      <c r="F98" s="239"/>
      <c r="G98" s="239"/>
      <c r="H98" s="239"/>
      <c r="I98" s="272"/>
      <c r="J98" s="239"/>
      <c r="K98" s="239"/>
      <c r="L98" s="253"/>
      <c r="M98" s="239"/>
      <c r="N98" s="239"/>
      <c r="O98" s="272"/>
      <c r="P98" s="272"/>
      <c r="Q98" s="272"/>
      <c r="R98" s="239"/>
      <c r="S98" s="239"/>
      <c r="T98" s="239"/>
      <c r="U98" s="239"/>
      <c r="V98" s="239"/>
      <c r="W98" s="239"/>
      <c r="X98" s="239"/>
      <c r="Y98" s="239"/>
    </row>
    <row r="99" spans="1:25" ht="12.75" customHeight="1" x14ac:dyDescent="0.3">
      <c r="A99" s="239"/>
      <c r="B99" s="239"/>
      <c r="C99" s="239"/>
      <c r="D99" s="282"/>
      <c r="E99" s="239"/>
      <c r="F99" s="239"/>
      <c r="G99" s="239"/>
      <c r="H99" s="239"/>
      <c r="I99" s="272"/>
      <c r="J99" s="239"/>
      <c r="K99" s="239"/>
      <c r="L99" s="253"/>
      <c r="M99" s="239"/>
      <c r="N99" s="239"/>
      <c r="O99" s="272"/>
      <c r="P99" s="272"/>
      <c r="Q99" s="272"/>
      <c r="R99" s="239"/>
      <c r="S99" s="239"/>
      <c r="T99" s="239"/>
      <c r="U99" s="239"/>
      <c r="V99" s="239"/>
      <c r="W99" s="239"/>
      <c r="X99" s="239"/>
      <c r="Y99" s="239"/>
    </row>
    <row r="100" spans="1:25" ht="12.75" customHeight="1" x14ac:dyDescent="0.3">
      <c r="A100" s="239"/>
      <c r="B100" s="239"/>
      <c r="C100" s="239"/>
      <c r="D100" s="282"/>
      <c r="E100" s="239"/>
      <c r="F100" s="239"/>
      <c r="G100" s="239"/>
      <c r="H100" s="239"/>
      <c r="I100" s="272"/>
      <c r="J100" s="239"/>
      <c r="K100" s="239"/>
      <c r="L100" s="253"/>
      <c r="M100" s="239"/>
      <c r="N100" s="239"/>
      <c r="O100" s="272"/>
      <c r="P100" s="272"/>
      <c r="Q100" s="272"/>
      <c r="R100" s="239"/>
      <c r="S100" s="239"/>
      <c r="T100" s="239"/>
      <c r="U100" s="239"/>
      <c r="V100" s="239"/>
      <c r="W100" s="239"/>
      <c r="X100" s="239"/>
      <c r="Y100" s="239"/>
    </row>
    <row r="101" spans="1:25" ht="12.75" customHeight="1" x14ac:dyDescent="0.3">
      <c r="A101" s="239"/>
      <c r="B101" s="239"/>
      <c r="C101" s="239"/>
      <c r="D101" s="282"/>
      <c r="E101" s="239"/>
      <c r="F101" s="239"/>
      <c r="G101" s="239"/>
      <c r="H101" s="239"/>
      <c r="I101" s="272"/>
      <c r="J101" s="239"/>
      <c r="K101" s="239"/>
      <c r="L101" s="253"/>
      <c r="M101" s="239"/>
      <c r="N101" s="239"/>
      <c r="O101" s="272"/>
      <c r="P101" s="272"/>
      <c r="Q101" s="272"/>
      <c r="R101" s="239"/>
      <c r="S101" s="239"/>
      <c r="T101" s="239"/>
      <c r="U101" s="239"/>
      <c r="V101" s="239"/>
      <c r="W101" s="239"/>
      <c r="X101" s="239"/>
      <c r="Y101" s="239"/>
    </row>
    <row r="102" spans="1:25" ht="12.75" customHeight="1" x14ac:dyDescent="0.3">
      <c r="A102" s="239"/>
      <c r="B102" s="239"/>
      <c r="C102" s="239"/>
      <c r="D102" s="282"/>
      <c r="E102" s="239"/>
      <c r="F102" s="239"/>
      <c r="G102" s="239"/>
      <c r="H102" s="239"/>
      <c r="I102" s="272"/>
      <c r="J102" s="239"/>
      <c r="K102" s="239"/>
      <c r="L102" s="253"/>
      <c r="M102" s="239"/>
      <c r="N102" s="239"/>
      <c r="O102" s="272"/>
      <c r="P102" s="272"/>
      <c r="Q102" s="272"/>
      <c r="R102" s="239"/>
      <c r="S102" s="239"/>
      <c r="T102" s="239"/>
      <c r="U102" s="239"/>
      <c r="V102" s="239"/>
      <c r="W102" s="239"/>
      <c r="X102" s="239"/>
      <c r="Y102" s="239"/>
    </row>
    <row r="103" spans="1:25" ht="12.75" customHeight="1" x14ac:dyDescent="0.3">
      <c r="A103" s="239"/>
      <c r="B103" s="239"/>
      <c r="C103" s="239"/>
      <c r="D103" s="282"/>
      <c r="E103" s="239"/>
      <c r="F103" s="239"/>
      <c r="G103" s="239"/>
      <c r="H103" s="239"/>
      <c r="I103" s="272"/>
      <c r="J103" s="239"/>
      <c r="K103" s="239"/>
      <c r="L103" s="253"/>
      <c r="M103" s="239"/>
      <c r="N103" s="239"/>
      <c r="O103" s="272"/>
      <c r="P103" s="272"/>
      <c r="Q103" s="272"/>
      <c r="R103" s="239"/>
      <c r="S103" s="239"/>
      <c r="T103" s="239"/>
      <c r="U103" s="239"/>
      <c r="V103" s="239"/>
      <c r="W103" s="239"/>
      <c r="X103" s="239"/>
      <c r="Y103" s="239"/>
    </row>
    <row r="104" spans="1:25" ht="12.75" customHeight="1" x14ac:dyDescent="0.3">
      <c r="A104" s="239"/>
      <c r="B104" s="239"/>
      <c r="C104" s="239"/>
      <c r="D104" s="282"/>
      <c r="E104" s="239"/>
      <c r="F104" s="239"/>
      <c r="G104" s="239"/>
      <c r="H104" s="239"/>
      <c r="I104" s="272"/>
      <c r="J104" s="239"/>
      <c r="K104" s="239"/>
      <c r="L104" s="253"/>
      <c r="M104" s="239"/>
      <c r="N104" s="239"/>
      <c r="O104" s="272"/>
      <c r="P104" s="272"/>
      <c r="Q104" s="272"/>
      <c r="R104" s="239"/>
      <c r="S104" s="239"/>
      <c r="T104" s="239"/>
      <c r="U104" s="239"/>
      <c r="V104" s="239"/>
      <c r="W104" s="239"/>
      <c r="X104" s="239"/>
      <c r="Y104" s="239"/>
    </row>
    <row r="105" spans="1:25" ht="12.75" customHeight="1" x14ac:dyDescent="0.3">
      <c r="A105" s="239"/>
      <c r="B105" s="239"/>
      <c r="C105" s="239"/>
      <c r="D105" s="282"/>
      <c r="E105" s="239"/>
      <c r="F105" s="239"/>
      <c r="G105" s="239"/>
      <c r="H105" s="239"/>
      <c r="I105" s="272"/>
      <c r="J105" s="239"/>
      <c r="K105" s="239"/>
      <c r="L105" s="253"/>
      <c r="M105" s="239"/>
      <c r="N105" s="239"/>
      <c r="O105" s="272"/>
      <c r="P105" s="272"/>
      <c r="Q105" s="272"/>
      <c r="R105" s="239"/>
      <c r="S105" s="239"/>
      <c r="T105" s="239"/>
      <c r="U105" s="239"/>
      <c r="V105" s="239"/>
      <c r="W105" s="239"/>
      <c r="X105" s="239"/>
      <c r="Y105" s="239"/>
    </row>
    <row r="106" spans="1:25" ht="12.75" customHeight="1" x14ac:dyDescent="0.3">
      <c r="A106" s="239"/>
      <c r="B106" s="239"/>
      <c r="C106" s="239"/>
      <c r="D106" s="282"/>
      <c r="E106" s="239"/>
      <c r="F106" s="239"/>
      <c r="G106" s="239"/>
      <c r="H106" s="239"/>
      <c r="I106" s="272"/>
      <c r="J106" s="239"/>
      <c r="K106" s="239"/>
      <c r="L106" s="253"/>
      <c r="M106" s="239"/>
      <c r="N106" s="239"/>
      <c r="O106" s="272"/>
      <c r="P106" s="272"/>
      <c r="Q106" s="272"/>
      <c r="R106" s="239"/>
      <c r="S106" s="239"/>
      <c r="T106" s="239"/>
      <c r="U106" s="239"/>
      <c r="V106" s="239"/>
      <c r="W106" s="239"/>
      <c r="X106" s="239"/>
      <c r="Y106" s="239"/>
    </row>
    <row r="107" spans="1:25" ht="12.75" customHeight="1" x14ac:dyDescent="0.3">
      <c r="A107" s="239"/>
      <c r="B107" s="239"/>
      <c r="C107" s="239"/>
      <c r="D107" s="282"/>
      <c r="E107" s="239"/>
      <c r="F107" s="239"/>
      <c r="G107" s="239"/>
      <c r="H107" s="239"/>
      <c r="I107" s="272"/>
      <c r="J107" s="239"/>
      <c r="K107" s="239"/>
      <c r="L107" s="253"/>
      <c r="M107" s="239"/>
      <c r="N107" s="239"/>
      <c r="O107" s="272"/>
      <c r="P107" s="272"/>
      <c r="Q107" s="272"/>
      <c r="R107" s="239"/>
      <c r="S107" s="239"/>
      <c r="T107" s="239"/>
      <c r="U107" s="239"/>
      <c r="V107" s="239"/>
      <c r="W107" s="239"/>
      <c r="X107" s="239"/>
      <c r="Y107" s="239"/>
    </row>
    <row r="108" spans="1:25" ht="12.75" customHeight="1" x14ac:dyDescent="0.3">
      <c r="A108" s="239"/>
      <c r="B108" s="239"/>
      <c r="C108" s="239"/>
      <c r="D108" s="282"/>
      <c r="E108" s="239"/>
      <c r="F108" s="239"/>
      <c r="G108" s="239"/>
      <c r="H108" s="239"/>
      <c r="I108" s="272"/>
      <c r="J108" s="239"/>
      <c r="K108" s="239"/>
      <c r="L108" s="253"/>
      <c r="M108" s="239"/>
      <c r="N108" s="239"/>
      <c r="O108" s="272"/>
      <c r="P108" s="272"/>
      <c r="Q108" s="272"/>
      <c r="R108" s="239"/>
      <c r="S108" s="239"/>
      <c r="T108" s="239"/>
      <c r="U108" s="239"/>
      <c r="V108" s="239"/>
      <c r="W108" s="239"/>
      <c r="X108" s="239"/>
      <c r="Y108" s="239"/>
    </row>
    <row r="109" spans="1:25" ht="12.75" customHeight="1" x14ac:dyDescent="0.3">
      <c r="A109" s="239"/>
      <c r="B109" s="239"/>
      <c r="C109" s="239"/>
      <c r="D109" s="282"/>
      <c r="E109" s="239"/>
      <c r="F109" s="239"/>
      <c r="G109" s="239"/>
      <c r="H109" s="239"/>
      <c r="I109" s="272"/>
      <c r="J109" s="239"/>
      <c r="K109" s="239"/>
      <c r="L109" s="253"/>
      <c r="M109" s="239"/>
      <c r="N109" s="239"/>
      <c r="O109" s="272"/>
      <c r="P109" s="272"/>
      <c r="Q109" s="272"/>
      <c r="R109" s="239"/>
      <c r="S109" s="239"/>
      <c r="T109" s="239"/>
      <c r="U109" s="239"/>
      <c r="V109" s="239"/>
      <c r="W109" s="239"/>
      <c r="X109" s="239"/>
      <c r="Y109" s="239"/>
    </row>
    <row r="110" spans="1:25" ht="12.75" customHeight="1" x14ac:dyDescent="0.3">
      <c r="A110" s="239"/>
      <c r="B110" s="239"/>
      <c r="C110" s="239"/>
      <c r="D110" s="282"/>
      <c r="E110" s="239"/>
      <c r="F110" s="239"/>
      <c r="G110" s="239"/>
      <c r="H110" s="239"/>
      <c r="I110" s="272"/>
      <c r="J110" s="239"/>
      <c r="K110" s="239"/>
      <c r="L110" s="253"/>
      <c r="M110" s="239"/>
      <c r="N110" s="239"/>
      <c r="O110" s="272"/>
      <c r="P110" s="272"/>
      <c r="Q110" s="272"/>
      <c r="R110" s="239"/>
      <c r="S110" s="239"/>
      <c r="T110" s="239"/>
      <c r="U110" s="239"/>
      <c r="V110" s="239"/>
      <c r="W110" s="239"/>
      <c r="X110" s="239"/>
      <c r="Y110" s="239"/>
    </row>
    <row r="111" spans="1:25" ht="12.75" customHeight="1" x14ac:dyDescent="0.3">
      <c r="A111" s="239"/>
      <c r="B111" s="239"/>
      <c r="C111" s="239"/>
      <c r="D111" s="282"/>
      <c r="E111" s="239"/>
      <c r="F111" s="239"/>
      <c r="G111" s="239"/>
      <c r="H111" s="239"/>
      <c r="I111" s="272"/>
      <c r="J111" s="239"/>
      <c r="K111" s="239"/>
      <c r="L111" s="253"/>
      <c r="M111" s="239"/>
      <c r="N111" s="239"/>
      <c r="O111" s="272"/>
      <c r="P111" s="272"/>
      <c r="Q111" s="272"/>
      <c r="R111" s="239"/>
      <c r="S111" s="239"/>
      <c r="T111" s="239"/>
      <c r="U111" s="239"/>
      <c r="V111" s="239"/>
      <c r="W111" s="239"/>
      <c r="X111" s="239"/>
      <c r="Y111" s="239"/>
    </row>
    <row r="112" spans="1:25" ht="12.75" customHeight="1" x14ac:dyDescent="0.3">
      <c r="A112" s="239"/>
      <c r="B112" s="239"/>
      <c r="C112" s="239"/>
      <c r="D112" s="282"/>
      <c r="E112" s="239"/>
      <c r="F112" s="239"/>
      <c r="G112" s="239"/>
      <c r="H112" s="239"/>
      <c r="I112" s="272"/>
      <c r="J112" s="239"/>
      <c r="K112" s="239"/>
      <c r="L112" s="253"/>
      <c r="M112" s="239"/>
      <c r="N112" s="239"/>
      <c r="O112" s="272"/>
      <c r="P112" s="272"/>
      <c r="Q112" s="272"/>
      <c r="R112" s="239"/>
      <c r="S112" s="239"/>
      <c r="T112" s="239"/>
      <c r="U112" s="239"/>
      <c r="V112" s="239"/>
      <c r="W112" s="239"/>
      <c r="X112" s="239"/>
      <c r="Y112" s="239"/>
    </row>
    <row r="113" spans="1:25" ht="12.75" customHeight="1" x14ac:dyDescent="0.3">
      <c r="A113" s="239"/>
      <c r="B113" s="239"/>
      <c r="C113" s="239"/>
      <c r="D113" s="282"/>
      <c r="E113" s="239"/>
      <c r="F113" s="239"/>
      <c r="G113" s="239"/>
      <c r="H113" s="239"/>
      <c r="I113" s="272"/>
      <c r="J113" s="239"/>
      <c r="K113" s="239"/>
      <c r="L113" s="253"/>
      <c r="M113" s="239"/>
      <c r="N113" s="239"/>
      <c r="O113" s="272"/>
      <c r="P113" s="272"/>
      <c r="Q113" s="272"/>
      <c r="R113" s="239"/>
      <c r="S113" s="239"/>
      <c r="T113" s="239"/>
      <c r="U113" s="239"/>
      <c r="V113" s="239"/>
      <c r="W113" s="239"/>
      <c r="X113" s="239"/>
      <c r="Y113" s="239"/>
    </row>
    <row r="114" spans="1:25" ht="12.75" customHeight="1" x14ac:dyDescent="0.3">
      <c r="A114" s="239"/>
      <c r="B114" s="239"/>
      <c r="C114" s="239"/>
      <c r="D114" s="282"/>
      <c r="E114" s="239"/>
      <c r="F114" s="239"/>
      <c r="G114" s="239"/>
      <c r="H114" s="239"/>
      <c r="I114" s="272"/>
      <c r="J114" s="239"/>
      <c r="K114" s="239"/>
      <c r="L114" s="253"/>
      <c r="M114" s="239"/>
      <c r="N114" s="239"/>
      <c r="O114" s="272"/>
      <c r="P114" s="272"/>
      <c r="Q114" s="272"/>
      <c r="R114" s="239"/>
      <c r="S114" s="239"/>
      <c r="T114" s="239"/>
      <c r="U114" s="239"/>
      <c r="V114" s="239"/>
      <c r="W114" s="239"/>
      <c r="X114" s="239"/>
      <c r="Y114" s="239"/>
    </row>
    <row r="115" spans="1:25" ht="12.75" customHeight="1" x14ac:dyDescent="0.3">
      <c r="A115" s="239"/>
      <c r="B115" s="239"/>
      <c r="C115" s="239"/>
      <c r="D115" s="282"/>
      <c r="E115" s="239"/>
      <c r="F115" s="239"/>
      <c r="G115" s="239"/>
      <c r="H115" s="239"/>
      <c r="I115" s="272"/>
      <c r="J115" s="239"/>
      <c r="K115" s="239"/>
      <c r="L115" s="253"/>
      <c r="M115" s="239"/>
      <c r="N115" s="239"/>
      <c r="O115" s="272"/>
      <c r="P115" s="272"/>
      <c r="Q115" s="272"/>
      <c r="R115" s="239"/>
      <c r="S115" s="239"/>
      <c r="T115" s="239"/>
      <c r="U115" s="239"/>
      <c r="V115" s="239"/>
      <c r="W115" s="239"/>
      <c r="X115" s="239"/>
      <c r="Y115" s="239"/>
    </row>
    <row r="116" spans="1:25" ht="12.75" customHeight="1" x14ac:dyDescent="0.3">
      <c r="A116" s="239"/>
      <c r="B116" s="239"/>
      <c r="C116" s="239"/>
      <c r="D116" s="282"/>
      <c r="E116" s="239"/>
      <c r="F116" s="239"/>
      <c r="G116" s="239"/>
      <c r="H116" s="239"/>
      <c r="I116" s="272"/>
      <c r="J116" s="239"/>
      <c r="K116" s="239"/>
      <c r="L116" s="253"/>
      <c r="M116" s="239"/>
      <c r="N116" s="239"/>
      <c r="O116" s="272"/>
      <c r="P116" s="272"/>
      <c r="Q116" s="272"/>
      <c r="R116" s="239"/>
      <c r="S116" s="239"/>
      <c r="T116" s="239"/>
      <c r="U116" s="239"/>
      <c r="V116" s="239"/>
      <c r="W116" s="239"/>
      <c r="X116" s="239"/>
      <c r="Y116" s="239"/>
    </row>
    <row r="117" spans="1:25" ht="12.75" customHeight="1" x14ac:dyDescent="0.3">
      <c r="A117" s="239"/>
      <c r="B117" s="239"/>
      <c r="C117" s="239"/>
      <c r="D117" s="282"/>
      <c r="E117" s="239"/>
      <c r="F117" s="239"/>
      <c r="G117" s="239"/>
      <c r="H117" s="239"/>
      <c r="I117" s="272"/>
      <c r="J117" s="239"/>
      <c r="K117" s="239"/>
      <c r="L117" s="253"/>
      <c r="M117" s="239"/>
      <c r="N117" s="239"/>
      <c r="O117" s="272"/>
      <c r="P117" s="272"/>
      <c r="Q117" s="272"/>
      <c r="R117" s="239"/>
      <c r="S117" s="239"/>
      <c r="T117" s="239"/>
      <c r="U117" s="239"/>
      <c r="V117" s="239"/>
      <c r="W117" s="239"/>
      <c r="X117" s="239"/>
      <c r="Y117" s="239"/>
    </row>
    <row r="118" spans="1:25" ht="12.75" customHeight="1" x14ac:dyDescent="0.3">
      <c r="A118" s="239"/>
      <c r="B118" s="239"/>
      <c r="C118" s="239"/>
      <c r="D118" s="282"/>
      <c r="E118" s="239"/>
      <c r="F118" s="239"/>
      <c r="G118" s="239"/>
      <c r="H118" s="239"/>
      <c r="I118" s="272"/>
      <c r="J118" s="239"/>
      <c r="K118" s="239"/>
      <c r="L118" s="253"/>
      <c r="M118" s="239"/>
      <c r="N118" s="239"/>
      <c r="O118" s="272"/>
      <c r="P118" s="272"/>
      <c r="Q118" s="272"/>
      <c r="R118" s="239"/>
      <c r="S118" s="239"/>
      <c r="T118" s="239"/>
      <c r="U118" s="239"/>
      <c r="V118" s="239"/>
      <c r="W118" s="239"/>
      <c r="X118" s="239"/>
      <c r="Y118" s="239"/>
    </row>
    <row r="119" spans="1:25" ht="12.75" customHeight="1" x14ac:dyDescent="0.3">
      <c r="A119" s="239"/>
      <c r="B119" s="239"/>
      <c r="C119" s="239"/>
      <c r="D119" s="282"/>
      <c r="E119" s="239"/>
      <c r="F119" s="239"/>
      <c r="G119" s="239"/>
      <c r="H119" s="239"/>
      <c r="I119" s="272"/>
      <c r="J119" s="239"/>
      <c r="K119" s="239"/>
      <c r="L119" s="253"/>
      <c r="M119" s="239"/>
      <c r="N119" s="239"/>
      <c r="O119" s="272"/>
      <c r="P119" s="272"/>
      <c r="Q119" s="272"/>
      <c r="R119" s="239"/>
      <c r="S119" s="239"/>
      <c r="T119" s="239"/>
      <c r="U119" s="239"/>
      <c r="V119" s="239"/>
      <c r="W119" s="239"/>
      <c r="X119" s="239"/>
      <c r="Y119" s="239"/>
    </row>
    <row r="120" spans="1:25" ht="12.75" customHeight="1" x14ac:dyDescent="0.3">
      <c r="A120" s="239"/>
      <c r="B120" s="239"/>
      <c r="C120" s="239"/>
      <c r="D120" s="282"/>
      <c r="E120" s="239"/>
      <c r="F120" s="239"/>
      <c r="G120" s="239"/>
      <c r="H120" s="239"/>
      <c r="I120" s="272"/>
      <c r="J120" s="239"/>
      <c r="K120" s="239"/>
      <c r="L120" s="253"/>
      <c r="M120" s="239"/>
      <c r="N120" s="239"/>
      <c r="O120" s="272"/>
      <c r="P120" s="272"/>
      <c r="Q120" s="272"/>
      <c r="R120" s="239"/>
      <c r="S120" s="239"/>
      <c r="T120" s="239"/>
      <c r="U120" s="239"/>
      <c r="V120" s="239"/>
      <c r="W120" s="239"/>
      <c r="X120" s="239"/>
      <c r="Y120" s="239"/>
    </row>
    <row r="121" spans="1:25" ht="12.75" customHeight="1" x14ac:dyDescent="0.3">
      <c r="A121" s="239"/>
      <c r="B121" s="239"/>
      <c r="C121" s="239"/>
      <c r="D121" s="282"/>
      <c r="E121" s="239"/>
      <c r="F121" s="239"/>
      <c r="G121" s="239"/>
      <c r="H121" s="239"/>
      <c r="I121" s="272"/>
      <c r="J121" s="239"/>
      <c r="K121" s="239"/>
      <c r="L121" s="253"/>
      <c r="M121" s="239"/>
      <c r="N121" s="239"/>
      <c r="O121" s="272"/>
      <c r="P121" s="272"/>
      <c r="Q121" s="272"/>
      <c r="R121" s="239"/>
      <c r="S121" s="239"/>
      <c r="T121" s="239"/>
      <c r="U121" s="239"/>
      <c r="V121" s="239"/>
      <c r="W121" s="239"/>
      <c r="X121" s="239"/>
      <c r="Y121" s="239"/>
    </row>
    <row r="122" spans="1:25" ht="12.75" customHeight="1" x14ac:dyDescent="0.3">
      <c r="A122" s="239"/>
      <c r="B122" s="239"/>
      <c r="C122" s="239"/>
      <c r="D122" s="282"/>
      <c r="E122" s="239"/>
      <c r="F122" s="239"/>
      <c r="G122" s="239"/>
      <c r="H122" s="239"/>
      <c r="I122" s="272"/>
      <c r="J122" s="239"/>
      <c r="K122" s="239"/>
      <c r="L122" s="253"/>
      <c r="M122" s="239"/>
      <c r="N122" s="239"/>
      <c r="O122" s="272"/>
      <c r="P122" s="272"/>
      <c r="Q122" s="272"/>
      <c r="R122" s="239"/>
      <c r="S122" s="239"/>
      <c r="T122" s="239"/>
      <c r="U122" s="239"/>
      <c r="V122" s="239"/>
      <c r="W122" s="239"/>
      <c r="X122" s="239"/>
      <c r="Y122" s="239"/>
    </row>
    <row r="123" spans="1:25" ht="12.75" customHeight="1" x14ac:dyDescent="0.3">
      <c r="A123" s="239"/>
      <c r="B123" s="239"/>
      <c r="C123" s="239"/>
      <c r="D123" s="282"/>
      <c r="E123" s="239"/>
      <c r="F123" s="239"/>
      <c r="G123" s="239"/>
      <c r="H123" s="239"/>
      <c r="I123" s="272"/>
      <c r="J123" s="239"/>
      <c r="K123" s="239"/>
      <c r="L123" s="253"/>
      <c r="M123" s="239"/>
      <c r="N123" s="239"/>
      <c r="O123" s="272"/>
      <c r="P123" s="272"/>
      <c r="Q123" s="272"/>
      <c r="R123" s="239"/>
      <c r="S123" s="239"/>
      <c r="T123" s="239"/>
      <c r="U123" s="239"/>
      <c r="V123" s="239"/>
      <c r="W123" s="239"/>
      <c r="X123" s="239"/>
      <c r="Y123" s="239"/>
    </row>
    <row r="124" spans="1:25" ht="12.75" customHeight="1" x14ac:dyDescent="0.3">
      <c r="A124" s="239"/>
      <c r="B124" s="239"/>
      <c r="C124" s="239"/>
      <c r="D124" s="282"/>
      <c r="E124" s="239"/>
      <c r="F124" s="239"/>
      <c r="G124" s="239"/>
      <c r="H124" s="239"/>
      <c r="I124" s="272"/>
      <c r="J124" s="239"/>
      <c r="K124" s="239"/>
      <c r="L124" s="253"/>
      <c r="M124" s="239"/>
      <c r="N124" s="239"/>
      <c r="O124" s="272"/>
      <c r="P124" s="272"/>
      <c r="Q124" s="272"/>
      <c r="R124" s="239"/>
      <c r="S124" s="239"/>
      <c r="T124" s="239"/>
      <c r="U124" s="239"/>
      <c r="V124" s="239"/>
      <c r="W124" s="239"/>
      <c r="X124" s="239"/>
      <c r="Y124" s="239"/>
    </row>
    <row r="125" spans="1:25" ht="12.75" customHeight="1" x14ac:dyDescent="0.3">
      <c r="A125" s="239"/>
      <c r="B125" s="239"/>
      <c r="C125" s="239"/>
      <c r="D125" s="282"/>
      <c r="E125" s="239"/>
      <c r="F125" s="239"/>
      <c r="G125" s="239"/>
      <c r="H125" s="239"/>
      <c r="I125" s="272"/>
      <c r="J125" s="239"/>
      <c r="K125" s="239"/>
      <c r="L125" s="253"/>
      <c r="M125" s="239"/>
      <c r="N125" s="239"/>
      <c r="O125" s="272"/>
      <c r="P125" s="272"/>
      <c r="Q125" s="272"/>
      <c r="R125" s="239"/>
      <c r="S125" s="239"/>
      <c r="T125" s="239"/>
      <c r="U125" s="239"/>
      <c r="V125" s="239"/>
      <c r="W125" s="239"/>
      <c r="X125" s="239"/>
      <c r="Y125" s="239"/>
    </row>
    <row r="126" spans="1:25" ht="12.75" customHeight="1" x14ac:dyDescent="0.3">
      <c r="A126" s="239"/>
      <c r="B126" s="239"/>
      <c r="C126" s="239"/>
      <c r="D126" s="282"/>
      <c r="E126" s="239"/>
      <c r="F126" s="239"/>
      <c r="G126" s="239"/>
      <c r="H126" s="239"/>
      <c r="I126" s="272"/>
      <c r="J126" s="239"/>
      <c r="K126" s="239"/>
      <c r="L126" s="253"/>
      <c r="M126" s="239"/>
      <c r="N126" s="239"/>
      <c r="O126" s="272"/>
      <c r="P126" s="272"/>
      <c r="Q126" s="272"/>
      <c r="R126" s="239"/>
      <c r="S126" s="239"/>
      <c r="T126" s="239"/>
      <c r="U126" s="239"/>
      <c r="V126" s="239"/>
      <c r="W126" s="239"/>
      <c r="X126" s="239"/>
      <c r="Y126" s="239"/>
    </row>
    <row r="127" spans="1:25" ht="12.75" customHeight="1" x14ac:dyDescent="0.3">
      <c r="A127" s="239"/>
      <c r="B127" s="239"/>
      <c r="C127" s="239"/>
      <c r="D127" s="282"/>
      <c r="E127" s="239"/>
      <c r="F127" s="239"/>
      <c r="G127" s="239"/>
      <c r="H127" s="239"/>
      <c r="I127" s="272"/>
      <c r="J127" s="239"/>
      <c r="K127" s="239"/>
      <c r="L127" s="253"/>
      <c r="M127" s="239"/>
      <c r="N127" s="239"/>
      <c r="O127" s="272"/>
      <c r="P127" s="272"/>
      <c r="Q127" s="272"/>
      <c r="R127" s="239"/>
      <c r="S127" s="239"/>
      <c r="T127" s="239"/>
      <c r="U127" s="239"/>
      <c r="V127" s="239"/>
      <c r="W127" s="239"/>
      <c r="X127" s="239"/>
      <c r="Y127" s="239"/>
    </row>
    <row r="128" spans="1:25" ht="12.75" customHeight="1" x14ac:dyDescent="0.3">
      <c r="A128" s="239"/>
      <c r="B128" s="239"/>
      <c r="C128" s="239"/>
      <c r="D128" s="282"/>
      <c r="E128" s="239"/>
      <c r="F128" s="239"/>
      <c r="G128" s="239"/>
      <c r="H128" s="239"/>
      <c r="I128" s="272"/>
      <c r="J128" s="239"/>
      <c r="K128" s="239"/>
      <c r="L128" s="253"/>
      <c r="M128" s="239"/>
      <c r="N128" s="239"/>
      <c r="O128" s="272"/>
      <c r="P128" s="272"/>
      <c r="Q128" s="272"/>
      <c r="R128" s="239"/>
      <c r="S128" s="239"/>
      <c r="T128" s="239"/>
      <c r="U128" s="239"/>
      <c r="V128" s="239"/>
      <c r="W128" s="239"/>
      <c r="X128" s="239"/>
      <c r="Y128" s="239"/>
    </row>
    <row r="129" spans="1:25" ht="12.75" customHeight="1" x14ac:dyDescent="0.3">
      <c r="A129" s="239"/>
      <c r="B129" s="239"/>
      <c r="C129" s="239"/>
      <c r="D129" s="282"/>
      <c r="E129" s="239"/>
      <c r="F129" s="239"/>
      <c r="G129" s="239"/>
      <c r="H129" s="239"/>
      <c r="I129" s="272"/>
      <c r="J129" s="239"/>
      <c r="K129" s="239"/>
      <c r="L129" s="253"/>
      <c r="M129" s="239"/>
      <c r="N129" s="239"/>
      <c r="O129" s="272"/>
      <c r="P129" s="272"/>
      <c r="Q129" s="272"/>
      <c r="R129" s="239"/>
      <c r="S129" s="239"/>
      <c r="T129" s="239"/>
      <c r="U129" s="239"/>
      <c r="V129" s="239"/>
      <c r="W129" s="239"/>
      <c r="X129" s="239"/>
      <c r="Y129" s="239"/>
    </row>
    <row r="130" spans="1:25" ht="12.75" customHeight="1" x14ac:dyDescent="0.3">
      <c r="A130" s="239"/>
      <c r="B130" s="239"/>
      <c r="C130" s="239"/>
      <c r="D130" s="282"/>
      <c r="E130" s="239"/>
      <c r="F130" s="239"/>
      <c r="G130" s="239"/>
      <c r="H130" s="239"/>
      <c r="I130" s="272"/>
      <c r="J130" s="239"/>
      <c r="K130" s="239"/>
      <c r="L130" s="253"/>
      <c r="M130" s="239"/>
      <c r="N130" s="239"/>
      <c r="O130" s="272"/>
      <c r="P130" s="272"/>
      <c r="Q130" s="272"/>
      <c r="R130" s="239"/>
      <c r="S130" s="239"/>
      <c r="T130" s="239"/>
      <c r="U130" s="239"/>
      <c r="V130" s="239"/>
      <c r="W130" s="239"/>
      <c r="X130" s="239"/>
      <c r="Y130" s="239"/>
    </row>
    <row r="131" spans="1:25" ht="12.75" customHeight="1" x14ac:dyDescent="0.3">
      <c r="A131" s="239"/>
      <c r="B131" s="239"/>
      <c r="C131" s="239"/>
      <c r="D131" s="282"/>
      <c r="E131" s="239"/>
      <c r="F131" s="239"/>
      <c r="G131" s="239"/>
      <c r="H131" s="239"/>
      <c r="I131" s="272"/>
      <c r="J131" s="239"/>
      <c r="K131" s="239"/>
      <c r="L131" s="253"/>
      <c r="M131" s="239"/>
      <c r="N131" s="239"/>
      <c r="O131" s="272"/>
      <c r="P131" s="272"/>
      <c r="Q131" s="272"/>
      <c r="R131" s="239"/>
      <c r="S131" s="239"/>
      <c r="T131" s="239"/>
      <c r="U131" s="239"/>
      <c r="V131" s="239"/>
      <c r="W131" s="239"/>
      <c r="X131" s="239"/>
      <c r="Y131" s="239"/>
    </row>
    <row r="132" spans="1:25" ht="12.75" customHeight="1" x14ac:dyDescent="0.3">
      <c r="A132" s="239"/>
      <c r="B132" s="239"/>
      <c r="C132" s="239"/>
      <c r="D132" s="282"/>
      <c r="E132" s="239"/>
      <c r="F132" s="239"/>
      <c r="G132" s="239"/>
      <c r="H132" s="239"/>
      <c r="I132" s="272"/>
      <c r="J132" s="239"/>
      <c r="K132" s="239"/>
      <c r="L132" s="253"/>
      <c r="M132" s="239"/>
      <c r="N132" s="239"/>
      <c r="O132" s="272"/>
      <c r="P132" s="272"/>
      <c r="Q132" s="272"/>
      <c r="R132" s="239"/>
      <c r="S132" s="239"/>
      <c r="T132" s="239"/>
      <c r="U132" s="239"/>
      <c r="V132" s="239"/>
      <c r="W132" s="239"/>
      <c r="X132" s="239"/>
      <c r="Y132" s="239"/>
    </row>
    <row r="133" spans="1:25" ht="12.75" customHeight="1" x14ac:dyDescent="0.3">
      <c r="A133" s="239"/>
      <c r="B133" s="239"/>
      <c r="C133" s="239"/>
      <c r="D133" s="282"/>
      <c r="E133" s="239"/>
      <c r="F133" s="239"/>
      <c r="G133" s="239"/>
      <c r="H133" s="239"/>
      <c r="I133" s="272"/>
      <c r="J133" s="239"/>
      <c r="K133" s="239"/>
      <c r="L133" s="253"/>
      <c r="M133" s="239"/>
      <c r="N133" s="239"/>
      <c r="O133" s="272"/>
      <c r="P133" s="272"/>
      <c r="Q133" s="272"/>
      <c r="R133" s="239"/>
      <c r="S133" s="239"/>
      <c r="T133" s="239"/>
      <c r="U133" s="239"/>
      <c r="V133" s="239"/>
      <c r="W133" s="239"/>
      <c r="X133" s="239"/>
      <c r="Y133" s="239"/>
    </row>
    <row r="134" spans="1:25" ht="12.75" customHeight="1" x14ac:dyDescent="0.3">
      <c r="A134" s="239"/>
      <c r="B134" s="239"/>
      <c r="C134" s="239"/>
      <c r="D134" s="282"/>
      <c r="E134" s="239"/>
      <c r="F134" s="239"/>
      <c r="G134" s="239"/>
      <c r="H134" s="239"/>
      <c r="I134" s="272"/>
      <c r="J134" s="239"/>
      <c r="K134" s="239"/>
      <c r="L134" s="253"/>
      <c r="M134" s="239"/>
      <c r="N134" s="239"/>
      <c r="O134" s="272"/>
      <c r="P134" s="272"/>
      <c r="Q134" s="272"/>
      <c r="R134" s="239"/>
      <c r="S134" s="239"/>
      <c r="T134" s="239"/>
      <c r="U134" s="239"/>
      <c r="V134" s="239"/>
      <c r="W134" s="239"/>
      <c r="X134" s="239"/>
      <c r="Y134" s="239"/>
    </row>
    <row r="135" spans="1:25" ht="12.75" customHeight="1" x14ac:dyDescent="0.3">
      <c r="A135" s="239"/>
      <c r="B135" s="239"/>
      <c r="C135" s="239"/>
      <c r="D135" s="282"/>
      <c r="E135" s="239"/>
      <c r="F135" s="239"/>
      <c r="G135" s="239"/>
      <c r="H135" s="239"/>
      <c r="I135" s="272"/>
      <c r="J135" s="239"/>
      <c r="K135" s="239"/>
      <c r="L135" s="253"/>
      <c r="M135" s="239"/>
      <c r="N135" s="239"/>
      <c r="O135" s="272"/>
      <c r="P135" s="272"/>
      <c r="Q135" s="272"/>
      <c r="R135" s="239"/>
      <c r="S135" s="239"/>
      <c r="T135" s="239"/>
      <c r="U135" s="239"/>
      <c r="V135" s="239"/>
      <c r="W135" s="239"/>
      <c r="X135" s="239"/>
      <c r="Y135" s="239"/>
    </row>
    <row r="136" spans="1:25" ht="12.75" customHeight="1" x14ac:dyDescent="0.3">
      <c r="A136" s="239"/>
      <c r="B136" s="239"/>
      <c r="C136" s="239"/>
      <c r="D136" s="282"/>
      <c r="E136" s="239"/>
      <c r="F136" s="239"/>
      <c r="G136" s="239"/>
      <c r="H136" s="239"/>
      <c r="I136" s="272"/>
      <c r="J136" s="239"/>
      <c r="K136" s="239"/>
      <c r="L136" s="253"/>
      <c r="M136" s="239"/>
      <c r="N136" s="239"/>
      <c r="O136" s="272"/>
      <c r="P136" s="272"/>
      <c r="Q136" s="272"/>
      <c r="R136" s="239"/>
      <c r="S136" s="239"/>
      <c r="T136" s="239"/>
      <c r="U136" s="239"/>
      <c r="V136" s="239"/>
      <c r="W136" s="239"/>
      <c r="X136" s="239"/>
      <c r="Y136" s="239"/>
    </row>
    <row r="137" spans="1:25" ht="12.75" customHeight="1" x14ac:dyDescent="0.3">
      <c r="A137" s="239"/>
      <c r="B137" s="239"/>
      <c r="C137" s="239"/>
      <c r="D137" s="282"/>
      <c r="E137" s="239"/>
      <c r="F137" s="239"/>
      <c r="G137" s="239"/>
      <c r="H137" s="239"/>
      <c r="I137" s="272"/>
      <c r="J137" s="239"/>
      <c r="K137" s="239"/>
      <c r="L137" s="253"/>
      <c r="M137" s="239"/>
      <c r="N137" s="239"/>
      <c r="O137" s="272"/>
      <c r="P137" s="272"/>
      <c r="Q137" s="272"/>
      <c r="R137" s="239"/>
      <c r="S137" s="239"/>
      <c r="T137" s="239"/>
      <c r="U137" s="239"/>
      <c r="V137" s="239"/>
      <c r="W137" s="239"/>
      <c r="X137" s="239"/>
      <c r="Y137" s="239"/>
    </row>
    <row r="138" spans="1:25" ht="12.75" customHeight="1" x14ac:dyDescent="0.3">
      <c r="A138" s="239"/>
      <c r="B138" s="239"/>
      <c r="C138" s="239"/>
      <c r="D138" s="282"/>
      <c r="E138" s="239"/>
      <c r="F138" s="239"/>
      <c r="G138" s="239"/>
      <c r="H138" s="239"/>
      <c r="I138" s="272"/>
      <c r="J138" s="239"/>
      <c r="K138" s="239"/>
      <c r="L138" s="253"/>
      <c r="M138" s="239"/>
      <c r="N138" s="239"/>
      <c r="O138" s="272"/>
      <c r="P138" s="272"/>
      <c r="Q138" s="272"/>
      <c r="R138" s="239"/>
      <c r="S138" s="239"/>
      <c r="T138" s="239"/>
      <c r="U138" s="239"/>
      <c r="V138" s="239"/>
      <c r="W138" s="239"/>
      <c r="X138" s="239"/>
      <c r="Y138" s="239"/>
    </row>
    <row r="139" spans="1:25" ht="12.75" customHeight="1" x14ac:dyDescent="0.3">
      <c r="A139" s="239"/>
      <c r="B139" s="239"/>
      <c r="C139" s="239"/>
      <c r="D139" s="282"/>
      <c r="E139" s="239"/>
      <c r="F139" s="239"/>
      <c r="G139" s="239"/>
      <c r="H139" s="239"/>
      <c r="I139" s="272"/>
      <c r="J139" s="239"/>
      <c r="K139" s="239"/>
      <c r="L139" s="253"/>
      <c r="M139" s="239"/>
      <c r="N139" s="239"/>
      <c r="O139" s="272"/>
      <c r="P139" s="272"/>
      <c r="Q139" s="272"/>
      <c r="R139" s="239"/>
      <c r="S139" s="239"/>
      <c r="T139" s="239"/>
      <c r="U139" s="239"/>
      <c r="V139" s="239"/>
      <c r="W139" s="239"/>
      <c r="X139" s="239"/>
      <c r="Y139" s="239"/>
    </row>
    <row r="140" spans="1:25" ht="12.75" customHeight="1" x14ac:dyDescent="0.3">
      <c r="A140" s="239"/>
      <c r="B140" s="239"/>
      <c r="C140" s="239"/>
      <c r="D140" s="282"/>
      <c r="E140" s="239"/>
      <c r="F140" s="239"/>
      <c r="G140" s="239"/>
      <c r="H140" s="239"/>
      <c r="I140" s="272"/>
      <c r="J140" s="239"/>
      <c r="K140" s="239"/>
      <c r="L140" s="253"/>
      <c r="M140" s="239"/>
      <c r="N140" s="239"/>
      <c r="O140" s="272"/>
      <c r="P140" s="272"/>
      <c r="Q140" s="272"/>
      <c r="R140" s="239"/>
      <c r="S140" s="239"/>
      <c r="T140" s="239"/>
      <c r="U140" s="239"/>
      <c r="V140" s="239"/>
      <c r="W140" s="239"/>
      <c r="X140" s="239"/>
      <c r="Y140" s="239"/>
    </row>
    <row r="141" spans="1:25" ht="12.75" customHeight="1" x14ac:dyDescent="0.3">
      <c r="A141" s="239"/>
      <c r="B141" s="239"/>
      <c r="C141" s="239"/>
      <c r="D141" s="282"/>
      <c r="E141" s="239"/>
      <c r="F141" s="239"/>
      <c r="G141" s="239"/>
      <c r="H141" s="239"/>
      <c r="I141" s="272"/>
      <c r="J141" s="239"/>
      <c r="K141" s="239"/>
      <c r="L141" s="253"/>
      <c r="M141" s="239"/>
      <c r="N141" s="239"/>
      <c r="O141" s="272"/>
      <c r="P141" s="272"/>
      <c r="Q141" s="272"/>
      <c r="R141" s="239"/>
      <c r="S141" s="239"/>
      <c r="T141" s="239"/>
      <c r="U141" s="239"/>
      <c r="V141" s="239"/>
      <c r="W141" s="239"/>
      <c r="X141" s="239"/>
      <c r="Y141" s="239"/>
    </row>
    <row r="142" spans="1:25" ht="12.75" customHeight="1" x14ac:dyDescent="0.3">
      <c r="A142" s="239"/>
      <c r="B142" s="239"/>
      <c r="C142" s="239"/>
      <c r="D142" s="282"/>
      <c r="E142" s="239"/>
      <c r="F142" s="239"/>
      <c r="G142" s="239"/>
      <c r="H142" s="239"/>
      <c r="I142" s="272"/>
      <c r="J142" s="239"/>
      <c r="K142" s="239"/>
      <c r="L142" s="253"/>
      <c r="M142" s="239"/>
      <c r="N142" s="239"/>
      <c r="O142" s="272"/>
      <c r="P142" s="272"/>
      <c r="Q142" s="272"/>
      <c r="R142" s="239"/>
      <c r="S142" s="239"/>
      <c r="T142" s="239"/>
      <c r="U142" s="239"/>
      <c r="V142" s="239"/>
      <c r="W142" s="239"/>
      <c r="X142" s="239"/>
      <c r="Y142" s="239"/>
    </row>
    <row r="143" spans="1:25" ht="12.75" customHeight="1" x14ac:dyDescent="0.3">
      <c r="A143" s="239"/>
      <c r="B143" s="239"/>
      <c r="C143" s="239"/>
      <c r="D143" s="282"/>
      <c r="E143" s="239"/>
      <c r="F143" s="239"/>
      <c r="G143" s="239"/>
      <c r="H143" s="239"/>
      <c r="I143" s="272"/>
      <c r="J143" s="239"/>
      <c r="K143" s="239"/>
      <c r="L143" s="253"/>
      <c r="M143" s="239"/>
      <c r="N143" s="239"/>
      <c r="O143" s="272"/>
      <c r="P143" s="272"/>
      <c r="Q143" s="272"/>
      <c r="R143" s="239"/>
      <c r="S143" s="239"/>
      <c r="T143" s="239"/>
      <c r="U143" s="239"/>
      <c r="V143" s="239"/>
      <c r="W143" s="239"/>
      <c r="X143" s="239"/>
      <c r="Y143" s="239"/>
    </row>
    <row r="144" spans="1:25" ht="12.75" customHeight="1" x14ac:dyDescent="0.3">
      <c r="A144" s="239"/>
      <c r="B144" s="239"/>
      <c r="C144" s="239"/>
      <c r="D144" s="282"/>
      <c r="E144" s="239"/>
      <c r="F144" s="239"/>
      <c r="G144" s="239"/>
      <c r="H144" s="239"/>
      <c r="I144" s="272"/>
      <c r="J144" s="239"/>
      <c r="K144" s="239"/>
      <c r="L144" s="253"/>
      <c r="M144" s="239"/>
      <c r="N144" s="239"/>
      <c r="O144" s="272"/>
      <c r="P144" s="272"/>
      <c r="Q144" s="272"/>
      <c r="R144" s="239"/>
      <c r="S144" s="239"/>
      <c r="T144" s="239"/>
      <c r="U144" s="239"/>
      <c r="V144" s="239"/>
      <c r="W144" s="239"/>
      <c r="X144" s="239"/>
      <c r="Y144" s="239"/>
    </row>
    <row r="145" spans="1:25" ht="12.75" customHeight="1" x14ac:dyDescent="0.3">
      <c r="A145" s="239"/>
      <c r="B145" s="239"/>
      <c r="C145" s="239"/>
      <c r="D145" s="282"/>
      <c r="E145" s="239"/>
      <c r="F145" s="239"/>
      <c r="G145" s="239"/>
      <c r="H145" s="239"/>
      <c r="I145" s="272"/>
      <c r="J145" s="239"/>
      <c r="K145" s="239"/>
      <c r="L145" s="253"/>
      <c r="M145" s="239"/>
      <c r="N145" s="239"/>
      <c r="O145" s="272"/>
      <c r="P145" s="272"/>
      <c r="Q145" s="272"/>
      <c r="R145" s="239"/>
      <c r="S145" s="239"/>
      <c r="T145" s="239"/>
      <c r="U145" s="239"/>
      <c r="V145" s="239"/>
      <c r="W145" s="239"/>
      <c r="X145" s="239"/>
      <c r="Y145" s="239"/>
    </row>
    <row r="146" spans="1:25" ht="12.75" customHeight="1" x14ac:dyDescent="0.3">
      <c r="A146" s="239"/>
      <c r="B146" s="239"/>
      <c r="C146" s="239"/>
      <c r="D146" s="282"/>
      <c r="E146" s="239"/>
      <c r="F146" s="239"/>
      <c r="G146" s="239"/>
      <c r="H146" s="239"/>
      <c r="I146" s="272"/>
      <c r="J146" s="239"/>
      <c r="K146" s="239"/>
      <c r="L146" s="253"/>
      <c r="M146" s="239"/>
      <c r="N146" s="239"/>
      <c r="O146" s="272"/>
      <c r="P146" s="272"/>
      <c r="Q146" s="272"/>
      <c r="R146" s="239"/>
      <c r="S146" s="239"/>
      <c r="T146" s="239"/>
      <c r="U146" s="239"/>
      <c r="V146" s="239"/>
      <c r="W146" s="239"/>
      <c r="X146" s="239"/>
      <c r="Y146" s="239"/>
    </row>
    <row r="147" spans="1:25" ht="12.75" customHeight="1" x14ac:dyDescent="0.3">
      <c r="A147" s="239"/>
      <c r="B147" s="239"/>
      <c r="C147" s="239"/>
      <c r="D147" s="282"/>
      <c r="E147" s="239"/>
      <c r="F147" s="239"/>
      <c r="G147" s="239"/>
      <c r="H147" s="239"/>
      <c r="I147" s="272"/>
      <c r="J147" s="239"/>
      <c r="K147" s="239"/>
      <c r="L147" s="253"/>
      <c r="M147" s="239"/>
      <c r="N147" s="239"/>
      <c r="O147" s="272"/>
      <c r="P147" s="272"/>
      <c r="Q147" s="272"/>
      <c r="R147" s="239"/>
      <c r="S147" s="239"/>
      <c r="T147" s="239"/>
      <c r="U147" s="239"/>
      <c r="V147" s="239"/>
      <c r="W147" s="239"/>
      <c r="X147" s="239"/>
      <c r="Y147" s="239"/>
    </row>
    <row r="148" spans="1:25" ht="12.75" customHeight="1" x14ac:dyDescent="0.3">
      <c r="A148" s="239"/>
      <c r="B148" s="239"/>
      <c r="C148" s="239"/>
      <c r="D148" s="282"/>
      <c r="E148" s="239"/>
      <c r="F148" s="239"/>
      <c r="G148" s="239"/>
      <c r="H148" s="239"/>
      <c r="I148" s="272"/>
      <c r="J148" s="239"/>
      <c r="K148" s="239"/>
      <c r="L148" s="253"/>
      <c r="M148" s="239"/>
      <c r="N148" s="239"/>
      <c r="O148" s="272"/>
      <c r="P148" s="272"/>
      <c r="Q148" s="272"/>
      <c r="R148" s="239"/>
      <c r="S148" s="239"/>
      <c r="T148" s="239"/>
      <c r="U148" s="239"/>
      <c r="V148" s="239"/>
      <c r="W148" s="239"/>
      <c r="X148" s="239"/>
      <c r="Y148" s="239"/>
    </row>
    <row r="149" spans="1:25" ht="12.75" customHeight="1" x14ac:dyDescent="0.3">
      <c r="A149" s="239"/>
      <c r="B149" s="239"/>
      <c r="C149" s="239"/>
      <c r="D149" s="282"/>
      <c r="E149" s="239"/>
      <c r="F149" s="239"/>
      <c r="G149" s="239"/>
      <c r="H149" s="239"/>
      <c r="I149" s="272"/>
      <c r="J149" s="239"/>
      <c r="K149" s="239"/>
      <c r="L149" s="253"/>
      <c r="M149" s="239"/>
      <c r="N149" s="239"/>
      <c r="O149" s="272"/>
      <c r="P149" s="272"/>
      <c r="Q149" s="272"/>
      <c r="R149" s="239"/>
      <c r="S149" s="239"/>
      <c r="T149" s="239"/>
      <c r="U149" s="239"/>
      <c r="V149" s="239"/>
      <c r="W149" s="239"/>
      <c r="X149" s="239"/>
      <c r="Y149" s="239"/>
    </row>
    <row r="150" spans="1:25" ht="12.75" customHeight="1" x14ac:dyDescent="0.3">
      <c r="A150" s="239"/>
      <c r="B150" s="239"/>
      <c r="C150" s="239"/>
      <c r="D150" s="282"/>
      <c r="E150" s="239"/>
      <c r="F150" s="239"/>
      <c r="G150" s="239"/>
      <c r="H150" s="239"/>
      <c r="I150" s="272"/>
      <c r="J150" s="239"/>
      <c r="K150" s="239"/>
      <c r="L150" s="253"/>
      <c r="M150" s="239"/>
      <c r="N150" s="239"/>
      <c r="O150" s="272"/>
      <c r="P150" s="272"/>
      <c r="Q150" s="272"/>
      <c r="R150" s="239"/>
      <c r="S150" s="239"/>
      <c r="T150" s="239"/>
      <c r="U150" s="239"/>
      <c r="V150" s="239"/>
      <c r="W150" s="239"/>
      <c r="X150" s="239"/>
      <c r="Y150" s="239"/>
    </row>
    <row r="151" spans="1:25" ht="12.75" customHeight="1" x14ac:dyDescent="0.3">
      <c r="A151" s="239"/>
      <c r="B151" s="239"/>
      <c r="C151" s="239"/>
      <c r="D151" s="282"/>
      <c r="E151" s="239"/>
      <c r="F151" s="239"/>
      <c r="G151" s="239"/>
      <c r="H151" s="239"/>
      <c r="I151" s="272"/>
      <c r="J151" s="239"/>
      <c r="K151" s="239"/>
      <c r="L151" s="253"/>
      <c r="M151" s="239"/>
      <c r="N151" s="239"/>
      <c r="O151" s="272"/>
      <c r="P151" s="272"/>
      <c r="Q151" s="272"/>
      <c r="R151" s="239"/>
      <c r="S151" s="239"/>
      <c r="T151" s="239"/>
      <c r="U151" s="239"/>
      <c r="V151" s="239"/>
      <c r="W151" s="239"/>
      <c r="X151" s="239"/>
      <c r="Y151" s="239"/>
    </row>
    <row r="152" spans="1:25" ht="12.75" customHeight="1" x14ac:dyDescent="0.3">
      <c r="A152" s="239"/>
      <c r="B152" s="239"/>
      <c r="C152" s="239"/>
      <c r="D152" s="282"/>
      <c r="E152" s="239"/>
      <c r="F152" s="239"/>
      <c r="G152" s="239"/>
      <c r="H152" s="239"/>
      <c r="I152" s="272"/>
      <c r="J152" s="239"/>
      <c r="K152" s="239"/>
      <c r="L152" s="253"/>
      <c r="M152" s="239"/>
      <c r="N152" s="239"/>
      <c r="O152" s="272"/>
      <c r="P152" s="272"/>
      <c r="Q152" s="272"/>
      <c r="R152" s="239"/>
      <c r="S152" s="239"/>
      <c r="T152" s="239"/>
      <c r="U152" s="239"/>
      <c r="V152" s="239"/>
      <c r="W152" s="239"/>
      <c r="X152" s="239"/>
      <c r="Y152" s="239"/>
    </row>
    <row r="153" spans="1:25" ht="12.75" customHeight="1" x14ac:dyDescent="0.3">
      <c r="A153" s="239"/>
      <c r="B153" s="239"/>
      <c r="C153" s="239"/>
      <c r="D153" s="282"/>
      <c r="E153" s="239"/>
      <c r="F153" s="239"/>
      <c r="G153" s="239"/>
      <c r="H153" s="239"/>
      <c r="I153" s="272"/>
      <c r="J153" s="239"/>
      <c r="K153" s="239"/>
      <c r="L153" s="253"/>
      <c r="M153" s="239"/>
      <c r="N153" s="239"/>
      <c r="O153" s="272"/>
      <c r="P153" s="272"/>
      <c r="Q153" s="272"/>
      <c r="R153" s="239"/>
      <c r="S153" s="239"/>
      <c r="T153" s="239"/>
      <c r="U153" s="239"/>
      <c r="V153" s="239"/>
      <c r="W153" s="239"/>
      <c r="X153" s="239"/>
      <c r="Y153" s="239"/>
    </row>
    <row r="154" spans="1:25" ht="12.75" customHeight="1" x14ac:dyDescent="0.3">
      <c r="A154" s="239"/>
      <c r="B154" s="239"/>
      <c r="C154" s="239"/>
      <c r="D154" s="282"/>
      <c r="E154" s="239"/>
      <c r="F154" s="239"/>
      <c r="G154" s="239"/>
      <c r="H154" s="239"/>
      <c r="I154" s="272"/>
      <c r="J154" s="239"/>
      <c r="K154" s="239"/>
      <c r="L154" s="253"/>
      <c r="M154" s="239"/>
      <c r="N154" s="239"/>
      <c r="O154" s="272"/>
      <c r="P154" s="272"/>
      <c r="Q154" s="272"/>
      <c r="R154" s="239"/>
      <c r="S154" s="239"/>
      <c r="T154" s="239"/>
      <c r="U154" s="239"/>
      <c r="V154" s="239"/>
      <c r="W154" s="239"/>
      <c r="X154" s="239"/>
      <c r="Y154" s="239"/>
    </row>
    <row r="155" spans="1:25" ht="12.75" customHeight="1" x14ac:dyDescent="0.3">
      <c r="A155" s="239"/>
      <c r="B155" s="239"/>
      <c r="C155" s="239"/>
      <c r="D155" s="282"/>
      <c r="E155" s="239"/>
      <c r="F155" s="239"/>
      <c r="G155" s="239"/>
      <c r="H155" s="239"/>
      <c r="I155" s="272"/>
      <c r="J155" s="239"/>
      <c r="K155" s="239"/>
      <c r="L155" s="253"/>
      <c r="M155" s="239"/>
      <c r="N155" s="239"/>
      <c r="O155" s="272"/>
      <c r="P155" s="272"/>
      <c r="Q155" s="272"/>
      <c r="R155" s="239"/>
      <c r="S155" s="239"/>
      <c r="T155" s="239"/>
      <c r="U155" s="239"/>
      <c r="V155" s="239"/>
      <c r="W155" s="239"/>
      <c r="X155" s="239"/>
      <c r="Y155" s="239"/>
    </row>
    <row r="156" spans="1:25" ht="12.75" customHeight="1" x14ac:dyDescent="0.3">
      <c r="A156" s="239"/>
      <c r="B156" s="239"/>
      <c r="C156" s="239"/>
      <c r="D156" s="282"/>
      <c r="E156" s="239"/>
      <c r="F156" s="239"/>
      <c r="G156" s="239"/>
      <c r="H156" s="239"/>
      <c r="I156" s="272"/>
      <c r="J156" s="239"/>
      <c r="K156" s="239"/>
      <c r="L156" s="253"/>
      <c r="M156" s="239"/>
      <c r="N156" s="239"/>
      <c r="O156" s="272"/>
      <c r="P156" s="272"/>
      <c r="Q156" s="272"/>
      <c r="R156" s="239"/>
      <c r="S156" s="239"/>
      <c r="T156" s="239"/>
      <c r="U156" s="239"/>
      <c r="V156" s="239"/>
      <c r="W156" s="239"/>
      <c r="X156" s="239"/>
      <c r="Y156" s="239"/>
    </row>
    <row r="157" spans="1:25" ht="12.75" customHeight="1" x14ac:dyDescent="0.3">
      <c r="A157" s="239"/>
      <c r="B157" s="239"/>
      <c r="C157" s="239"/>
      <c r="D157" s="282"/>
      <c r="E157" s="239"/>
      <c r="F157" s="239"/>
      <c r="G157" s="239"/>
      <c r="H157" s="239"/>
      <c r="I157" s="272"/>
      <c r="J157" s="239"/>
      <c r="K157" s="239"/>
      <c r="L157" s="253"/>
      <c r="M157" s="239"/>
      <c r="N157" s="239"/>
      <c r="O157" s="272"/>
      <c r="P157" s="272"/>
      <c r="Q157" s="272"/>
      <c r="R157" s="239"/>
      <c r="S157" s="239"/>
      <c r="T157" s="239"/>
      <c r="U157" s="239"/>
      <c r="V157" s="239"/>
      <c r="W157" s="239"/>
      <c r="X157" s="239"/>
      <c r="Y157" s="239"/>
    </row>
    <row r="158" spans="1:25" ht="12.75" customHeight="1" x14ac:dyDescent="0.3">
      <c r="A158" s="239"/>
      <c r="B158" s="239"/>
      <c r="C158" s="239"/>
      <c r="D158" s="282"/>
      <c r="E158" s="239"/>
      <c r="F158" s="239"/>
      <c r="G158" s="239"/>
      <c r="H158" s="239"/>
      <c r="I158" s="272"/>
      <c r="J158" s="239"/>
      <c r="K158" s="239"/>
      <c r="L158" s="253"/>
      <c r="M158" s="239"/>
      <c r="N158" s="239"/>
      <c r="O158" s="272"/>
      <c r="P158" s="272"/>
      <c r="Q158" s="272"/>
      <c r="R158" s="239"/>
      <c r="S158" s="239"/>
      <c r="T158" s="239"/>
      <c r="U158" s="239"/>
      <c r="V158" s="239"/>
      <c r="W158" s="239"/>
      <c r="X158" s="239"/>
      <c r="Y158" s="239"/>
    </row>
    <row r="159" spans="1:25" ht="12.75" customHeight="1" x14ac:dyDescent="0.3">
      <c r="A159" s="239"/>
      <c r="B159" s="239"/>
      <c r="C159" s="239"/>
      <c r="D159" s="282"/>
      <c r="E159" s="239"/>
      <c r="F159" s="239"/>
      <c r="G159" s="239"/>
      <c r="H159" s="239"/>
      <c r="I159" s="272"/>
      <c r="J159" s="239"/>
      <c r="K159" s="239"/>
      <c r="L159" s="253"/>
      <c r="M159" s="239"/>
      <c r="N159" s="239"/>
      <c r="O159" s="272"/>
      <c r="P159" s="272"/>
      <c r="Q159" s="272"/>
      <c r="R159" s="239"/>
      <c r="S159" s="239"/>
      <c r="T159" s="239"/>
      <c r="U159" s="239"/>
      <c r="V159" s="239"/>
      <c r="W159" s="239"/>
      <c r="X159" s="239"/>
      <c r="Y159" s="239"/>
    </row>
    <row r="160" spans="1:25" ht="12.75" customHeight="1" x14ac:dyDescent="0.3">
      <c r="A160" s="239"/>
      <c r="B160" s="239"/>
      <c r="C160" s="239"/>
      <c r="D160" s="282"/>
      <c r="E160" s="239"/>
      <c r="F160" s="239"/>
      <c r="G160" s="239"/>
      <c r="H160" s="239"/>
      <c r="I160" s="272"/>
      <c r="J160" s="239"/>
      <c r="K160" s="239"/>
      <c r="L160" s="253"/>
      <c r="M160" s="239"/>
      <c r="N160" s="239"/>
      <c r="O160" s="272"/>
      <c r="P160" s="272"/>
      <c r="Q160" s="272"/>
      <c r="R160" s="239"/>
      <c r="S160" s="239"/>
      <c r="T160" s="239"/>
      <c r="U160" s="239"/>
      <c r="V160" s="239"/>
      <c r="W160" s="239"/>
      <c r="X160" s="239"/>
      <c r="Y160" s="239"/>
    </row>
    <row r="161" spans="1:25" ht="12.75" customHeight="1" x14ac:dyDescent="0.3">
      <c r="A161" s="239"/>
      <c r="B161" s="239"/>
      <c r="C161" s="239"/>
      <c r="D161" s="282"/>
      <c r="E161" s="239"/>
      <c r="F161" s="239"/>
      <c r="G161" s="239"/>
      <c r="H161" s="239"/>
      <c r="I161" s="272"/>
      <c r="J161" s="239"/>
      <c r="K161" s="239"/>
      <c r="L161" s="253"/>
      <c r="M161" s="239"/>
      <c r="N161" s="239"/>
      <c r="O161" s="272"/>
      <c r="P161" s="272"/>
      <c r="Q161" s="272"/>
      <c r="R161" s="239"/>
      <c r="S161" s="239"/>
      <c r="T161" s="239"/>
      <c r="U161" s="239"/>
      <c r="V161" s="239"/>
      <c r="W161" s="239"/>
      <c r="X161" s="239"/>
      <c r="Y161" s="239"/>
    </row>
    <row r="162" spans="1:25" ht="12.75" customHeight="1" x14ac:dyDescent="0.3">
      <c r="A162" s="239"/>
      <c r="B162" s="239"/>
      <c r="C162" s="239"/>
      <c r="D162" s="282"/>
      <c r="E162" s="239"/>
      <c r="F162" s="239"/>
      <c r="G162" s="239"/>
      <c r="H162" s="239"/>
      <c r="I162" s="272"/>
      <c r="J162" s="239"/>
      <c r="K162" s="239"/>
      <c r="L162" s="253"/>
      <c r="M162" s="239"/>
      <c r="N162" s="239"/>
      <c r="O162" s="272"/>
      <c r="P162" s="272"/>
      <c r="Q162" s="272"/>
      <c r="R162" s="239"/>
      <c r="S162" s="239"/>
      <c r="T162" s="239"/>
      <c r="U162" s="239"/>
      <c r="V162" s="239"/>
      <c r="W162" s="239"/>
      <c r="X162" s="239"/>
      <c r="Y162" s="239"/>
    </row>
    <row r="163" spans="1:25" ht="12.75" customHeight="1" x14ac:dyDescent="0.3">
      <c r="A163" s="239"/>
      <c r="B163" s="239"/>
      <c r="C163" s="239"/>
      <c r="D163" s="282"/>
      <c r="E163" s="239"/>
      <c r="F163" s="239"/>
      <c r="G163" s="239"/>
      <c r="H163" s="239"/>
      <c r="I163" s="272"/>
      <c r="J163" s="239"/>
      <c r="K163" s="239"/>
      <c r="L163" s="253"/>
      <c r="M163" s="239"/>
      <c r="N163" s="239"/>
      <c r="O163" s="272"/>
      <c r="P163" s="272"/>
      <c r="Q163" s="272"/>
      <c r="R163" s="239"/>
      <c r="S163" s="239"/>
      <c r="T163" s="239"/>
      <c r="U163" s="239"/>
      <c r="V163" s="239"/>
      <c r="W163" s="239"/>
      <c r="X163" s="239"/>
      <c r="Y163" s="239"/>
    </row>
    <row r="164" spans="1:25" ht="12.75" customHeight="1" x14ac:dyDescent="0.3">
      <c r="A164" s="239"/>
      <c r="B164" s="239"/>
      <c r="C164" s="239"/>
      <c r="D164" s="282"/>
      <c r="E164" s="239"/>
      <c r="F164" s="239"/>
      <c r="G164" s="239"/>
      <c r="H164" s="239"/>
      <c r="I164" s="272"/>
      <c r="J164" s="239"/>
      <c r="K164" s="239"/>
      <c r="L164" s="253"/>
      <c r="M164" s="239"/>
      <c r="N164" s="239"/>
      <c r="O164" s="272"/>
      <c r="P164" s="272"/>
      <c r="Q164" s="272"/>
      <c r="R164" s="239"/>
      <c r="S164" s="239"/>
      <c r="T164" s="239"/>
      <c r="U164" s="239"/>
      <c r="V164" s="239"/>
      <c r="W164" s="239"/>
      <c r="X164" s="239"/>
      <c r="Y164" s="239"/>
    </row>
    <row r="165" spans="1:25" ht="12.75" customHeight="1" x14ac:dyDescent="0.3">
      <c r="A165" s="239"/>
      <c r="B165" s="239"/>
      <c r="C165" s="239"/>
      <c r="D165" s="282"/>
      <c r="E165" s="239"/>
      <c r="F165" s="239"/>
      <c r="G165" s="239"/>
      <c r="H165" s="239"/>
      <c r="I165" s="272"/>
      <c r="J165" s="239"/>
      <c r="K165" s="239"/>
      <c r="L165" s="253"/>
      <c r="M165" s="239"/>
      <c r="N165" s="239"/>
      <c r="O165" s="272"/>
      <c r="P165" s="272"/>
      <c r="Q165" s="272"/>
      <c r="R165" s="239"/>
      <c r="S165" s="239"/>
      <c r="T165" s="239"/>
      <c r="U165" s="239"/>
      <c r="V165" s="239"/>
      <c r="W165" s="239"/>
      <c r="X165" s="239"/>
      <c r="Y165" s="239"/>
    </row>
    <row r="166" spans="1:25" ht="12.75" customHeight="1" x14ac:dyDescent="0.3">
      <c r="A166" s="239"/>
      <c r="B166" s="239"/>
      <c r="C166" s="239"/>
      <c r="D166" s="282"/>
      <c r="E166" s="239"/>
      <c r="F166" s="239"/>
      <c r="G166" s="239"/>
      <c r="H166" s="239"/>
      <c r="I166" s="272"/>
      <c r="J166" s="239"/>
      <c r="K166" s="239"/>
      <c r="L166" s="253"/>
      <c r="M166" s="239"/>
      <c r="N166" s="239"/>
      <c r="O166" s="272"/>
      <c r="P166" s="272"/>
      <c r="Q166" s="272"/>
      <c r="R166" s="239"/>
      <c r="S166" s="239"/>
      <c r="T166" s="239"/>
      <c r="U166" s="239"/>
      <c r="V166" s="239"/>
      <c r="W166" s="239"/>
      <c r="X166" s="239"/>
      <c r="Y166" s="239"/>
    </row>
    <row r="167" spans="1:25" ht="12.75" customHeight="1" x14ac:dyDescent="0.3">
      <c r="A167" s="239"/>
      <c r="B167" s="239"/>
      <c r="C167" s="239"/>
      <c r="D167" s="282"/>
      <c r="E167" s="239"/>
      <c r="F167" s="239"/>
      <c r="G167" s="239"/>
      <c r="H167" s="239"/>
      <c r="I167" s="272"/>
      <c r="J167" s="239"/>
      <c r="K167" s="239"/>
      <c r="L167" s="253"/>
      <c r="M167" s="239"/>
      <c r="N167" s="239"/>
      <c r="O167" s="272"/>
      <c r="P167" s="272"/>
      <c r="Q167" s="272"/>
      <c r="R167" s="239"/>
      <c r="S167" s="239"/>
      <c r="T167" s="239"/>
      <c r="U167" s="239"/>
      <c r="V167" s="239"/>
      <c r="W167" s="239"/>
      <c r="X167" s="239"/>
      <c r="Y167" s="239"/>
    </row>
    <row r="168" spans="1:25" ht="12.75" customHeight="1" x14ac:dyDescent="0.3">
      <c r="A168" s="239"/>
      <c r="B168" s="239"/>
      <c r="C168" s="239"/>
      <c r="D168" s="282"/>
      <c r="E168" s="239"/>
      <c r="F168" s="239"/>
      <c r="G168" s="239"/>
      <c r="H168" s="239"/>
      <c r="I168" s="272"/>
      <c r="J168" s="239"/>
      <c r="K168" s="239"/>
      <c r="L168" s="253"/>
      <c r="M168" s="239"/>
      <c r="N168" s="239"/>
      <c r="O168" s="272"/>
      <c r="P168" s="272"/>
      <c r="Q168" s="272"/>
      <c r="R168" s="239"/>
      <c r="S168" s="239"/>
      <c r="T168" s="239"/>
      <c r="U168" s="239"/>
      <c r="V168" s="239"/>
      <c r="W168" s="239"/>
      <c r="X168" s="239"/>
      <c r="Y168" s="239"/>
    </row>
    <row r="169" spans="1:25" ht="12.75" customHeight="1" x14ac:dyDescent="0.3">
      <c r="A169" s="239"/>
      <c r="B169" s="239"/>
      <c r="C169" s="239"/>
      <c r="D169" s="282"/>
      <c r="E169" s="239"/>
      <c r="F169" s="239"/>
      <c r="G169" s="239"/>
      <c r="H169" s="239"/>
      <c r="I169" s="272"/>
      <c r="J169" s="239"/>
      <c r="K169" s="239"/>
      <c r="L169" s="253"/>
      <c r="M169" s="239"/>
      <c r="N169" s="239"/>
      <c r="O169" s="272"/>
      <c r="P169" s="272"/>
      <c r="Q169" s="272"/>
      <c r="R169" s="239"/>
      <c r="S169" s="239"/>
      <c r="T169" s="239"/>
      <c r="U169" s="239"/>
      <c r="V169" s="239"/>
      <c r="W169" s="239"/>
      <c r="X169" s="239"/>
      <c r="Y169" s="239"/>
    </row>
    <row r="170" spans="1:25" ht="12.75" customHeight="1" x14ac:dyDescent="0.3">
      <c r="A170" s="239"/>
      <c r="B170" s="239"/>
      <c r="C170" s="239"/>
      <c r="D170" s="282"/>
      <c r="E170" s="239"/>
      <c r="F170" s="239"/>
      <c r="G170" s="239"/>
      <c r="H170" s="239"/>
      <c r="I170" s="272"/>
      <c r="J170" s="239"/>
      <c r="K170" s="239"/>
      <c r="L170" s="253"/>
      <c r="M170" s="239"/>
      <c r="N170" s="239"/>
      <c r="O170" s="272"/>
      <c r="P170" s="272"/>
      <c r="Q170" s="272"/>
      <c r="R170" s="239"/>
      <c r="S170" s="239"/>
      <c r="T170" s="239"/>
      <c r="U170" s="239"/>
      <c r="V170" s="239"/>
      <c r="W170" s="239"/>
      <c r="X170" s="239"/>
      <c r="Y170" s="239"/>
    </row>
    <row r="171" spans="1:25" ht="12.75" customHeight="1" x14ac:dyDescent="0.3">
      <c r="A171" s="239"/>
      <c r="B171" s="239"/>
      <c r="C171" s="239"/>
      <c r="D171" s="282"/>
      <c r="E171" s="239"/>
      <c r="F171" s="239"/>
      <c r="G171" s="239"/>
      <c r="H171" s="239"/>
      <c r="I171" s="272"/>
      <c r="J171" s="239"/>
      <c r="K171" s="239"/>
      <c r="L171" s="253"/>
      <c r="M171" s="239"/>
      <c r="N171" s="239"/>
      <c r="O171" s="272"/>
      <c r="P171" s="272"/>
      <c r="Q171" s="272"/>
      <c r="R171" s="239"/>
      <c r="S171" s="239"/>
      <c r="T171" s="239"/>
      <c r="U171" s="239"/>
      <c r="V171" s="239"/>
      <c r="W171" s="239"/>
      <c r="X171" s="239"/>
      <c r="Y171" s="239"/>
    </row>
    <row r="172" spans="1:25" ht="12.75" customHeight="1" x14ac:dyDescent="0.3">
      <c r="A172" s="239"/>
      <c r="B172" s="239"/>
      <c r="C172" s="239"/>
      <c r="D172" s="282"/>
      <c r="E172" s="239"/>
      <c r="F172" s="239"/>
      <c r="G172" s="239"/>
      <c r="H172" s="239"/>
      <c r="I172" s="272"/>
      <c r="J172" s="239"/>
      <c r="K172" s="239"/>
      <c r="L172" s="253"/>
      <c r="M172" s="239"/>
      <c r="N172" s="239"/>
      <c r="O172" s="272"/>
      <c r="P172" s="272"/>
      <c r="Q172" s="272"/>
      <c r="R172" s="239"/>
      <c r="S172" s="239"/>
      <c r="T172" s="239"/>
      <c r="U172" s="239"/>
      <c r="V172" s="239"/>
      <c r="W172" s="239"/>
      <c r="X172" s="239"/>
      <c r="Y172" s="239"/>
    </row>
    <row r="173" spans="1:25" ht="12.75" customHeight="1" x14ac:dyDescent="0.3">
      <c r="A173" s="239"/>
      <c r="B173" s="239"/>
      <c r="C173" s="239"/>
      <c r="D173" s="282"/>
      <c r="E173" s="239"/>
      <c r="F173" s="239"/>
      <c r="G173" s="239"/>
      <c r="H173" s="239"/>
      <c r="I173" s="272"/>
      <c r="J173" s="239"/>
      <c r="K173" s="239"/>
      <c r="L173" s="253"/>
      <c r="M173" s="239"/>
      <c r="N173" s="239"/>
      <c r="O173" s="272"/>
      <c r="P173" s="272"/>
      <c r="Q173" s="272"/>
      <c r="R173" s="239"/>
      <c r="S173" s="239"/>
      <c r="T173" s="239"/>
      <c r="U173" s="239"/>
      <c r="V173" s="239"/>
      <c r="W173" s="239"/>
      <c r="X173" s="239"/>
      <c r="Y173" s="239"/>
    </row>
    <row r="174" spans="1:25" ht="12.75" customHeight="1" x14ac:dyDescent="0.3">
      <c r="A174" s="239"/>
      <c r="B174" s="239"/>
      <c r="C174" s="239"/>
      <c r="D174" s="282"/>
      <c r="E174" s="239"/>
      <c r="F174" s="239"/>
      <c r="G174" s="239"/>
      <c r="H174" s="239"/>
      <c r="I174" s="272"/>
      <c r="J174" s="239"/>
      <c r="K174" s="239"/>
      <c r="L174" s="253"/>
      <c r="M174" s="239"/>
      <c r="N174" s="239"/>
      <c r="O174" s="272"/>
      <c r="P174" s="272"/>
      <c r="Q174" s="272"/>
      <c r="R174" s="239"/>
      <c r="S174" s="239"/>
      <c r="T174" s="239"/>
      <c r="U174" s="239"/>
      <c r="V174" s="239"/>
      <c r="W174" s="239"/>
      <c r="X174" s="239"/>
      <c r="Y174" s="239"/>
    </row>
    <row r="175" spans="1:25" ht="12.75" customHeight="1" x14ac:dyDescent="0.3">
      <c r="A175" s="239"/>
      <c r="B175" s="239"/>
      <c r="C175" s="239"/>
      <c r="D175" s="282"/>
      <c r="E175" s="239"/>
      <c r="F175" s="239"/>
      <c r="G175" s="239"/>
      <c r="H175" s="239"/>
      <c r="I175" s="272"/>
      <c r="J175" s="239"/>
      <c r="K175" s="239"/>
      <c r="L175" s="253"/>
      <c r="M175" s="239"/>
      <c r="N175" s="239"/>
      <c r="O175" s="272"/>
      <c r="P175" s="272"/>
      <c r="Q175" s="272"/>
      <c r="R175" s="239"/>
      <c r="S175" s="239"/>
      <c r="T175" s="239"/>
      <c r="U175" s="239"/>
      <c r="V175" s="239"/>
      <c r="W175" s="239"/>
      <c r="X175" s="239"/>
      <c r="Y175" s="239"/>
    </row>
    <row r="176" spans="1:25" ht="12.75" customHeight="1" x14ac:dyDescent="0.3">
      <c r="A176" s="239"/>
      <c r="B176" s="239"/>
      <c r="C176" s="239"/>
      <c r="D176" s="282"/>
      <c r="E176" s="239"/>
      <c r="F176" s="239"/>
      <c r="G176" s="239"/>
      <c r="H176" s="239"/>
      <c r="I176" s="272"/>
      <c r="J176" s="239"/>
      <c r="K176" s="239"/>
      <c r="L176" s="253"/>
      <c r="M176" s="239"/>
      <c r="N176" s="239"/>
      <c r="O176" s="272"/>
      <c r="P176" s="272"/>
      <c r="Q176" s="272"/>
      <c r="R176" s="239"/>
      <c r="S176" s="239"/>
      <c r="T176" s="239"/>
      <c r="U176" s="239"/>
      <c r="V176" s="239"/>
      <c r="W176" s="239"/>
      <c r="X176" s="239"/>
      <c r="Y176" s="239"/>
    </row>
    <row r="177" spans="1:25" ht="12.75" customHeight="1" x14ac:dyDescent="0.3">
      <c r="A177" s="239"/>
      <c r="B177" s="239"/>
      <c r="C177" s="239"/>
      <c r="D177" s="282"/>
      <c r="E177" s="239"/>
      <c r="F177" s="239"/>
      <c r="G177" s="239"/>
      <c r="H177" s="239"/>
      <c r="I177" s="272"/>
      <c r="J177" s="239"/>
      <c r="K177" s="239"/>
      <c r="L177" s="253"/>
      <c r="M177" s="239"/>
      <c r="N177" s="239"/>
      <c r="O177" s="272"/>
      <c r="P177" s="272"/>
      <c r="Q177" s="272"/>
      <c r="R177" s="239"/>
      <c r="S177" s="239"/>
      <c r="T177" s="239"/>
      <c r="U177" s="239"/>
      <c r="V177" s="239"/>
      <c r="W177" s="239"/>
      <c r="X177" s="239"/>
      <c r="Y177" s="239"/>
    </row>
    <row r="178" spans="1:25" ht="12.75" customHeight="1" x14ac:dyDescent="0.3">
      <c r="A178" s="239"/>
      <c r="B178" s="239"/>
      <c r="C178" s="239"/>
      <c r="D178" s="282"/>
      <c r="E178" s="239"/>
      <c r="F178" s="239"/>
      <c r="G178" s="239"/>
      <c r="H178" s="239"/>
      <c r="I178" s="272"/>
      <c r="J178" s="239"/>
      <c r="K178" s="239"/>
      <c r="L178" s="253"/>
      <c r="M178" s="239"/>
      <c r="N178" s="239"/>
      <c r="O178" s="272"/>
      <c r="P178" s="272"/>
      <c r="Q178" s="272"/>
      <c r="R178" s="239"/>
      <c r="S178" s="239"/>
      <c r="T178" s="239"/>
      <c r="U178" s="239"/>
      <c r="V178" s="239"/>
      <c r="W178" s="239"/>
      <c r="X178" s="239"/>
      <c r="Y178" s="239"/>
    </row>
    <row r="179" spans="1:25" ht="12.75" customHeight="1" x14ac:dyDescent="0.3">
      <c r="A179" s="239"/>
      <c r="B179" s="239"/>
      <c r="C179" s="239"/>
      <c r="D179" s="282"/>
      <c r="E179" s="239"/>
      <c r="F179" s="239"/>
      <c r="G179" s="239"/>
      <c r="H179" s="239"/>
      <c r="I179" s="272"/>
      <c r="J179" s="239"/>
      <c r="K179" s="239"/>
      <c r="L179" s="253"/>
      <c r="M179" s="239"/>
      <c r="N179" s="239"/>
      <c r="O179" s="272"/>
      <c r="P179" s="272"/>
      <c r="Q179" s="272"/>
      <c r="R179" s="239"/>
      <c r="S179" s="239"/>
      <c r="T179" s="239"/>
      <c r="U179" s="239"/>
      <c r="V179" s="239"/>
      <c r="W179" s="239"/>
      <c r="X179" s="239"/>
      <c r="Y179" s="239"/>
    </row>
    <row r="180" spans="1:25" ht="12.75" customHeight="1" x14ac:dyDescent="0.3">
      <c r="A180" s="239"/>
      <c r="B180" s="239"/>
      <c r="C180" s="239"/>
      <c r="D180" s="282"/>
      <c r="E180" s="239"/>
      <c r="F180" s="239"/>
      <c r="G180" s="239"/>
      <c r="H180" s="239"/>
      <c r="I180" s="272"/>
      <c r="J180" s="239"/>
      <c r="K180" s="239"/>
      <c r="L180" s="253"/>
      <c r="M180" s="239"/>
      <c r="N180" s="239"/>
      <c r="O180" s="272"/>
      <c r="P180" s="272"/>
      <c r="Q180" s="272"/>
      <c r="R180" s="239"/>
      <c r="S180" s="239"/>
      <c r="T180" s="239"/>
      <c r="U180" s="239"/>
      <c r="V180" s="239"/>
      <c r="W180" s="239"/>
      <c r="X180" s="239"/>
      <c r="Y180" s="239"/>
    </row>
    <row r="181" spans="1:25" ht="12.75" customHeight="1" x14ac:dyDescent="0.3">
      <c r="A181" s="239"/>
      <c r="B181" s="239"/>
      <c r="C181" s="239"/>
      <c r="D181" s="282"/>
      <c r="E181" s="239"/>
      <c r="F181" s="239"/>
      <c r="G181" s="239"/>
      <c r="H181" s="239"/>
      <c r="I181" s="272"/>
      <c r="J181" s="239"/>
      <c r="K181" s="239"/>
      <c r="L181" s="253"/>
      <c r="M181" s="239"/>
      <c r="N181" s="239"/>
      <c r="O181" s="272"/>
      <c r="P181" s="272"/>
      <c r="Q181" s="272"/>
      <c r="R181" s="239"/>
      <c r="S181" s="239"/>
      <c r="T181" s="239"/>
      <c r="U181" s="239"/>
      <c r="V181" s="239"/>
      <c r="W181" s="239"/>
      <c r="X181" s="239"/>
      <c r="Y181" s="239"/>
    </row>
    <row r="182" spans="1:25" ht="12.75" customHeight="1" x14ac:dyDescent="0.3">
      <c r="A182" s="239"/>
      <c r="B182" s="239"/>
      <c r="C182" s="239"/>
      <c r="D182" s="282"/>
      <c r="E182" s="239"/>
      <c r="F182" s="239"/>
      <c r="G182" s="239"/>
      <c r="H182" s="239"/>
      <c r="I182" s="272"/>
      <c r="J182" s="239"/>
      <c r="K182" s="239"/>
      <c r="L182" s="253"/>
      <c r="M182" s="239"/>
      <c r="N182" s="239"/>
      <c r="O182" s="272"/>
      <c r="P182" s="272"/>
      <c r="Q182" s="272"/>
      <c r="R182" s="239"/>
      <c r="S182" s="239"/>
      <c r="T182" s="239"/>
      <c r="U182" s="239"/>
      <c r="V182" s="239"/>
      <c r="W182" s="239"/>
      <c r="X182" s="239"/>
      <c r="Y182" s="239"/>
    </row>
    <row r="183" spans="1:25" ht="12.75" customHeight="1" x14ac:dyDescent="0.3">
      <c r="A183" s="239"/>
      <c r="B183" s="239"/>
      <c r="C183" s="239"/>
      <c r="D183" s="282"/>
      <c r="E183" s="239"/>
      <c r="F183" s="239"/>
      <c r="G183" s="239"/>
      <c r="H183" s="239"/>
      <c r="I183" s="272"/>
      <c r="J183" s="239"/>
      <c r="K183" s="239"/>
      <c r="L183" s="253"/>
      <c r="M183" s="239"/>
      <c r="N183" s="239"/>
      <c r="O183" s="272"/>
      <c r="P183" s="272"/>
      <c r="Q183" s="272"/>
      <c r="R183" s="239"/>
      <c r="S183" s="239"/>
      <c r="T183" s="239"/>
      <c r="U183" s="239"/>
      <c r="V183" s="239"/>
      <c r="W183" s="239"/>
      <c r="X183" s="239"/>
      <c r="Y183" s="239"/>
    </row>
    <row r="184" spans="1:25" ht="12.75" customHeight="1" x14ac:dyDescent="0.3">
      <c r="A184" s="239"/>
      <c r="B184" s="239"/>
      <c r="C184" s="239"/>
      <c r="D184" s="282"/>
      <c r="E184" s="239"/>
      <c r="F184" s="239"/>
      <c r="G184" s="239"/>
      <c r="H184" s="239"/>
      <c r="I184" s="272"/>
      <c r="J184" s="239"/>
      <c r="K184" s="239"/>
      <c r="L184" s="253"/>
      <c r="M184" s="239"/>
      <c r="N184" s="239"/>
      <c r="O184" s="272"/>
      <c r="P184" s="272"/>
      <c r="Q184" s="272"/>
      <c r="R184" s="239"/>
      <c r="S184" s="239"/>
      <c r="T184" s="239"/>
      <c r="U184" s="239"/>
      <c r="V184" s="239"/>
      <c r="W184" s="239"/>
      <c r="X184" s="239"/>
      <c r="Y184" s="239"/>
    </row>
    <row r="185" spans="1:25" ht="12.75" customHeight="1" x14ac:dyDescent="0.3">
      <c r="A185" s="239"/>
      <c r="B185" s="239"/>
      <c r="C185" s="239"/>
      <c r="D185" s="282"/>
      <c r="E185" s="239"/>
      <c r="F185" s="239"/>
      <c r="G185" s="239"/>
      <c r="H185" s="239"/>
      <c r="I185" s="272"/>
      <c r="J185" s="239"/>
      <c r="K185" s="239"/>
      <c r="L185" s="253"/>
      <c r="M185" s="239"/>
      <c r="N185" s="239"/>
      <c r="O185" s="272"/>
      <c r="P185" s="272"/>
      <c r="Q185" s="272"/>
      <c r="R185" s="239"/>
      <c r="S185" s="239"/>
      <c r="T185" s="239"/>
      <c r="U185" s="239"/>
      <c r="V185" s="239"/>
      <c r="W185" s="239"/>
      <c r="X185" s="239"/>
      <c r="Y185" s="239"/>
    </row>
    <row r="186" spans="1:25" ht="12.75" customHeight="1" x14ac:dyDescent="0.3">
      <c r="A186" s="239"/>
      <c r="B186" s="239"/>
      <c r="C186" s="239"/>
      <c r="D186" s="282"/>
      <c r="E186" s="239"/>
      <c r="F186" s="239"/>
      <c r="G186" s="239"/>
      <c r="H186" s="239"/>
      <c r="I186" s="272"/>
      <c r="J186" s="239"/>
      <c r="K186" s="239"/>
      <c r="L186" s="253"/>
      <c r="M186" s="239"/>
      <c r="N186" s="239"/>
      <c r="O186" s="272"/>
      <c r="P186" s="272"/>
      <c r="Q186" s="272"/>
      <c r="R186" s="239"/>
      <c r="S186" s="239"/>
      <c r="T186" s="239"/>
      <c r="U186" s="239"/>
      <c r="V186" s="239"/>
      <c r="W186" s="239"/>
      <c r="X186" s="239"/>
      <c r="Y186" s="239"/>
    </row>
    <row r="187" spans="1:25" ht="12.75" customHeight="1" x14ac:dyDescent="0.3">
      <c r="A187" s="239"/>
      <c r="B187" s="239"/>
      <c r="C187" s="239"/>
      <c r="D187" s="282"/>
      <c r="E187" s="239"/>
      <c r="F187" s="239"/>
      <c r="G187" s="239"/>
      <c r="H187" s="239"/>
      <c r="I187" s="272"/>
      <c r="J187" s="239"/>
      <c r="K187" s="239"/>
      <c r="L187" s="253"/>
      <c r="M187" s="239"/>
      <c r="N187" s="239"/>
      <c r="O187" s="272"/>
      <c r="P187" s="272"/>
      <c r="Q187" s="272"/>
      <c r="R187" s="239"/>
      <c r="S187" s="239"/>
      <c r="T187" s="239"/>
      <c r="U187" s="239"/>
      <c r="V187" s="239"/>
      <c r="W187" s="239"/>
      <c r="X187" s="239"/>
      <c r="Y187" s="239"/>
    </row>
    <row r="188" spans="1:25" ht="12.75" customHeight="1" x14ac:dyDescent="0.3">
      <c r="A188" s="239"/>
      <c r="B188" s="239"/>
      <c r="C188" s="239"/>
      <c r="D188" s="282"/>
      <c r="E188" s="239"/>
      <c r="F188" s="239"/>
      <c r="G188" s="239"/>
      <c r="H188" s="239"/>
      <c r="I188" s="272"/>
      <c r="J188" s="239"/>
      <c r="K188" s="239"/>
      <c r="L188" s="253"/>
      <c r="M188" s="239"/>
      <c r="N188" s="239"/>
      <c r="O188" s="272"/>
      <c r="P188" s="272"/>
      <c r="Q188" s="272"/>
      <c r="R188" s="239"/>
      <c r="S188" s="239"/>
      <c r="T188" s="239"/>
      <c r="U188" s="239"/>
      <c r="V188" s="239"/>
      <c r="W188" s="239"/>
      <c r="X188" s="239"/>
      <c r="Y188" s="239"/>
    </row>
    <row r="189" spans="1:25" ht="12.75" customHeight="1" x14ac:dyDescent="0.3">
      <c r="A189" s="239"/>
      <c r="B189" s="239"/>
      <c r="C189" s="239"/>
      <c r="D189" s="282"/>
      <c r="E189" s="239"/>
      <c r="F189" s="239"/>
      <c r="G189" s="239"/>
      <c r="H189" s="239"/>
      <c r="I189" s="272"/>
      <c r="J189" s="239"/>
      <c r="K189" s="239"/>
      <c r="L189" s="253"/>
      <c r="M189" s="239"/>
      <c r="N189" s="239"/>
      <c r="O189" s="272"/>
      <c r="P189" s="272"/>
      <c r="Q189" s="272"/>
      <c r="R189" s="239"/>
      <c r="S189" s="239"/>
      <c r="T189" s="239"/>
      <c r="U189" s="239"/>
      <c r="V189" s="239"/>
      <c r="W189" s="239"/>
      <c r="X189" s="239"/>
      <c r="Y189" s="239"/>
    </row>
    <row r="190" spans="1:25" ht="12.75" customHeight="1" x14ac:dyDescent="0.3">
      <c r="A190" s="239"/>
      <c r="B190" s="239"/>
      <c r="C190" s="239"/>
      <c r="D190" s="282"/>
      <c r="E190" s="239"/>
      <c r="F190" s="239"/>
      <c r="G190" s="239"/>
      <c r="H190" s="239"/>
      <c r="I190" s="272"/>
      <c r="J190" s="239"/>
      <c r="K190" s="239"/>
      <c r="L190" s="253"/>
      <c r="M190" s="239"/>
      <c r="N190" s="239"/>
      <c r="O190" s="272"/>
      <c r="P190" s="272"/>
      <c r="Q190" s="272"/>
      <c r="R190" s="239"/>
      <c r="S190" s="239"/>
      <c r="T190" s="239"/>
      <c r="U190" s="239"/>
      <c r="V190" s="239"/>
      <c r="W190" s="239"/>
      <c r="X190" s="239"/>
      <c r="Y190" s="239"/>
    </row>
    <row r="191" spans="1:25" ht="12.75" customHeight="1" x14ac:dyDescent="0.3">
      <c r="A191" s="239"/>
      <c r="B191" s="239"/>
      <c r="C191" s="239"/>
      <c r="D191" s="282"/>
      <c r="E191" s="239"/>
      <c r="F191" s="239"/>
      <c r="G191" s="239"/>
      <c r="H191" s="239"/>
      <c r="I191" s="272"/>
      <c r="J191" s="239"/>
      <c r="K191" s="239"/>
      <c r="L191" s="253"/>
      <c r="M191" s="239"/>
      <c r="N191" s="239"/>
      <c r="O191" s="272"/>
      <c r="P191" s="272"/>
      <c r="Q191" s="272"/>
      <c r="R191" s="239"/>
      <c r="S191" s="239"/>
      <c r="T191" s="239"/>
      <c r="U191" s="239"/>
      <c r="V191" s="239"/>
      <c r="W191" s="239"/>
      <c r="X191" s="239"/>
      <c r="Y191" s="239"/>
    </row>
    <row r="192" spans="1:25" ht="12.75" customHeight="1" x14ac:dyDescent="0.3">
      <c r="A192" s="239"/>
      <c r="B192" s="239"/>
      <c r="C192" s="239"/>
      <c r="D192" s="282"/>
      <c r="E192" s="239"/>
      <c r="F192" s="239"/>
      <c r="G192" s="239"/>
      <c r="H192" s="239"/>
      <c r="I192" s="272"/>
      <c r="J192" s="239"/>
      <c r="K192" s="239"/>
      <c r="L192" s="253"/>
      <c r="M192" s="239"/>
      <c r="N192" s="239"/>
      <c r="O192" s="272"/>
      <c r="P192" s="272"/>
      <c r="Q192" s="272"/>
      <c r="R192" s="239"/>
      <c r="S192" s="239"/>
      <c r="T192" s="239"/>
      <c r="U192" s="239"/>
      <c r="V192" s="239"/>
      <c r="W192" s="239"/>
      <c r="X192" s="239"/>
      <c r="Y192" s="239"/>
    </row>
    <row r="193" spans="1:25" ht="12.75" customHeight="1" x14ac:dyDescent="0.3">
      <c r="A193" s="239"/>
      <c r="B193" s="239"/>
      <c r="C193" s="239"/>
      <c r="D193" s="282"/>
      <c r="E193" s="239"/>
      <c r="F193" s="239"/>
      <c r="G193" s="239"/>
      <c r="H193" s="239"/>
      <c r="I193" s="272"/>
      <c r="J193" s="239"/>
      <c r="K193" s="239"/>
      <c r="L193" s="253"/>
      <c r="M193" s="239"/>
      <c r="N193" s="239"/>
      <c r="O193" s="272"/>
      <c r="P193" s="272"/>
      <c r="Q193" s="272"/>
      <c r="R193" s="239"/>
      <c r="S193" s="239"/>
      <c r="T193" s="239"/>
      <c r="U193" s="239"/>
      <c r="V193" s="239"/>
      <c r="W193" s="239"/>
      <c r="X193" s="239"/>
      <c r="Y193" s="239"/>
    </row>
    <row r="194" spans="1:25" ht="12.75" customHeight="1" x14ac:dyDescent="0.3">
      <c r="A194" s="239"/>
      <c r="B194" s="239"/>
      <c r="C194" s="239"/>
      <c r="D194" s="282"/>
      <c r="E194" s="239"/>
      <c r="F194" s="239"/>
      <c r="G194" s="239"/>
      <c r="H194" s="239"/>
      <c r="I194" s="272"/>
      <c r="J194" s="239"/>
      <c r="K194" s="239"/>
      <c r="L194" s="253"/>
      <c r="M194" s="239"/>
      <c r="N194" s="239"/>
      <c r="O194" s="272"/>
      <c r="P194" s="272"/>
      <c r="Q194" s="272"/>
      <c r="R194" s="239"/>
      <c r="S194" s="239"/>
      <c r="T194" s="239"/>
      <c r="U194" s="239"/>
      <c r="V194" s="239"/>
      <c r="W194" s="239"/>
      <c r="X194" s="239"/>
      <c r="Y194" s="239"/>
    </row>
    <row r="195" spans="1:25" ht="12.75" customHeight="1" x14ac:dyDescent="0.3">
      <c r="A195" s="239"/>
      <c r="B195" s="239"/>
      <c r="C195" s="239"/>
      <c r="D195" s="282"/>
      <c r="E195" s="239"/>
      <c r="F195" s="239"/>
      <c r="G195" s="239"/>
      <c r="H195" s="239"/>
      <c r="I195" s="272"/>
      <c r="J195" s="239"/>
      <c r="K195" s="239"/>
      <c r="L195" s="253"/>
      <c r="M195" s="239"/>
      <c r="N195" s="239"/>
      <c r="O195" s="272"/>
      <c r="P195" s="272"/>
      <c r="Q195" s="272"/>
      <c r="R195" s="239"/>
      <c r="S195" s="239"/>
      <c r="T195" s="239"/>
      <c r="U195" s="239"/>
      <c r="V195" s="239"/>
      <c r="W195" s="239"/>
      <c r="X195" s="239"/>
      <c r="Y195" s="239"/>
    </row>
    <row r="196" spans="1:25" ht="12.75" customHeight="1" x14ac:dyDescent="0.3">
      <c r="A196" s="239"/>
      <c r="B196" s="239"/>
      <c r="C196" s="239"/>
      <c r="D196" s="282"/>
      <c r="E196" s="239"/>
      <c r="F196" s="239"/>
      <c r="G196" s="239"/>
      <c r="H196" s="239"/>
      <c r="I196" s="272"/>
      <c r="J196" s="239"/>
      <c r="K196" s="239"/>
      <c r="L196" s="253"/>
      <c r="M196" s="239"/>
      <c r="N196" s="239"/>
      <c r="O196" s="272"/>
      <c r="P196" s="272"/>
      <c r="Q196" s="272"/>
      <c r="R196" s="239"/>
      <c r="S196" s="239"/>
      <c r="T196" s="239"/>
      <c r="U196" s="239"/>
      <c r="V196" s="239"/>
      <c r="W196" s="239"/>
      <c r="X196" s="239"/>
      <c r="Y196" s="239"/>
    </row>
    <row r="197" spans="1:25" ht="12.75" customHeight="1" x14ac:dyDescent="0.3">
      <c r="A197" s="239"/>
      <c r="B197" s="239"/>
      <c r="C197" s="239"/>
      <c r="D197" s="282"/>
      <c r="E197" s="239"/>
      <c r="F197" s="239"/>
      <c r="G197" s="239"/>
      <c r="H197" s="239"/>
      <c r="I197" s="272"/>
      <c r="J197" s="239"/>
      <c r="K197" s="239"/>
      <c r="L197" s="253"/>
      <c r="M197" s="239"/>
      <c r="N197" s="239"/>
      <c r="O197" s="272"/>
      <c r="P197" s="272"/>
      <c r="Q197" s="272"/>
      <c r="R197" s="239"/>
      <c r="S197" s="239"/>
      <c r="T197" s="239"/>
      <c r="U197" s="239"/>
      <c r="V197" s="239"/>
      <c r="W197" s="239"/>
      <c r="X197" s="239"/>
      <c r="Y197" s="239"/>
    </row>
    <row r="198" spans="1:25" ht="12.75" customHeight="1" x14ac:dyDescent="0.3">
      <c r="A198" s="239"/>
      <c r="B198" s="239"/>
      <c r="C198" s="239"/>
      <c r="D198" s="282"/>
      <c r="E198" s="239"/>
      <c r="F198" s="239"/>
      <c r="G198" s="239"/>
      <c r="H198" s="239"/>
      <c r="I198" s="272"/>
      <c r="J198" s="239"/>
      <c r="K198" s="239"/>
      <c r="L198" s="253"/>
      <c r="M198" s="239"/>
      <c r="N198" s="239"/>
      <c r="O198" s="272"/>
      <c r="P198" s="272"/>
      <c r="Q198" s="272"/>
      <c r="R198" s="239"/>
      <c r="S198" s="239"/>
      <c r="T198" s="239"/>
      <c r="U198" s="239"/>
      <c r="V198" s="239"/>
      <c r="W198" s="239"/>
      <c r="X198" s="239"/>
      <c r="Y198" s="239"/>
    </row>
    <row r="199" spans="1:25" ht="12.75" customHeight="1" x14ac:dyDescent="0.3">
      <c r="A199" s="239"/>
      <c r="B199" s="239"/>
      <c r="C199" s="239"/>
      <c r="D199" s="282"/>
      <c r="E199" s="239"/>
      <c r="F199" s="239"/>
      <c r="G199" s="239"/>
      <c r="H199" s="239"/>
      <c r="I199" s="272"/>
      <c r="J199" s="239"/>
      <c r="K199" s="239"/>
      <c r="L199" s="253"/>
      <c r="M199" s="239"/>
      <c r="N199" s="239"/>
      <c r="O199" s="272"/>
      <c r="P199" s="272"/>
      <c r="Q199" s="272"/>
      <c r="R199" s="239"/>
      <c r="S199" s="239"/>
      <c r="T199" s="239"/>
      <c r="U199" s="239"/>
      <c r="V199" s="239"/>
      <c r="W199" s="239"/>
      <c r="X199" s="239"/>
      <c r="Y199" s="239"/>
    </row>
    <row r="200" spans="1:25" ht="12.75" customHeight="1" x14ac:dyDescent="0.3">
      <c r="A200" s="239"/>
      <c r="B200" s="239"/>
      <c r="C200" s="239"/>
      <c r="D200" s="282"/>
      <c r="E200" s="239"/>
      <c r="F200" s="239"/>
      <c r="G200" s="239"/>
      <c r="H200" s="239"/>
      <c r="I200" s="272"/>
      <c r="J200" s="239"/>
      <c r="K200" s="239"/>
      <c r="L200" s="253"/>
      <c r="M200" s="239"/>
      <c r="N200" s="239"/>
      <c r="O200" s="272"/>
      <c r="P200" s="272"/>
      <c r="Q200" s="272"/>
      <c r="R200" s="239"/>
      <c r="S200" s="239"/>
      <c r="T200" s="239"/>
      <c r="U200" s="239"/>
      <c r="V200" s="239"/>
      <c r="W200" s="239"/>
      <c r="X200" s="239"/>
      <c r="Y200" s="239"/>
    </row>
    <row r="201" spans="1:25" ht="12.75" customHeight="1" x14ac:dyDescent="0.3">
      <c r="A201" s="239"/>
      <c r="B201" s="239"/>
      <c r="C201" s="239"/>
      <c r="D201" s="282"/>
      <c r="E201" s="239"/>
      <c r="F201" s="239"/>
      <c r="G201" s="239"/>
      <c r="H201" s="239"/>
      <c r="I201" s="272"/>
      <c r="J201" s="239"/>
      <c r="K201" s="239"/>
      <c r="L201" s="253"/>
      <c r="M201" s="239"/>
      <c r="N201" s="239"/>
      <c r="O201" s="272"/>
      <c r="P201" s="272"/>
      <c r="Q201" s="272"/>
      <c r="R201" s="239"/>
      <c r="S201" s="239"/>
      <c r="T201" s="239"/>
      <c r="U201" s="239"/>
      <c r="V201" s="239"/>
      <c r="W201" s="239"/>
      <c r="X201" s="239"/>
      <c r="Y201" s="239"/>
    </row>
    <row r="202" spans="1:25" ht="12.75" customHeight="1" x14ac:dyDescent="0.3">
      <c r="A202" s="239"/>
      <c r="B202" s="239"/>
      <c r="C202" s="239"/>
      <c r="D202" s="282"/>
      <c r="E202" s="239"/>
      <c r="F202" s="239"/>
      <c r="G202" s="239"/>
      <c r="H202" s="239"/>
      <c r="I202" s="272"/>
      <c r="J202" s="239"/>
      <c r="K202" s="239"/>
      <c r="L202" s="253"/>
      <c r="M202" s="239"/>
      <c r="N202" s="239"/>
      <c r="O202" s="272"/>
      <c r="P202" s="272"/>
      <c r="Q202" s="272"/>
      <c r="R202" s="239"/>
      <c r="S202" s="239"/>
      <c r="T202" s="239"/>
      <c r="U202" s="239"/>
      <c r="V202" s="239"/>
      <c r="W202" s="239"/>
      <c r="X202" s="239"/>
      <c r="Y202" s="239"/>
    </row>
    <row r="203" spans="1:25" ht="12.75" customHeight="1" x14ac:dyDescent="0.3">
      <c r="A203" s="239"/>
      <c r="B203" s="239"/>
      <c r="C203" s="239"/>
      <c r="D203" s="282"/>
      <c r="E203" s="239"/>
      <c r="F203" s="239"/>
      <c r="G203" s="239"/>
      <c r="H203" s="239"/>
      <c r="I203" s="272"/>
      <c r="J203" s="239"/>
      <c r="K203" s="239"/>
      <c r="L203" s="253"/>
      <c r="M203" s="239"/>
      <c r="N203" s="239"/>
      <c r="O203" s="272"/>
      <c r="P203" s="272"/>
      <c r="Q203" s="272"/>
      <c r="R203" s="239"/>
      <c r="S203" s="239"/>
      <c r="T203" s="239"/>
      <c r="U203" s="239"/>
      <c r="V203" s="239"/>
      <c r="W203" s="239"/>
      <c r="X203" s="239"/>
      <c r="Y203" s="239"/>
    </row>
    <row r="204" spans="1:25" ht="12.75" customHeight="1" x14ac:dyDescent="0.3">
      <c r="A204" s="239"/>
      <c r="B204" s="239"/>
      <c r="C204" s="239"/>
      <c r="D204" s="282"/>
      <c r="E204" s="239"/>
      <c r="F204" s="239"/>
      <c r="G204" s="239"/>
      <c r="H204" s="239"/>
      <c r="I204" s="272"/>
      <c r="J204" s="239"/>
      <c r="K204" s="239"/>
      <c r="L204" s="253"/>
      <c r="M204" s="239"/>
      <c r="N204" s="239"/>
      <c r="O204" s="272"/>
      <c r="P204" s="272"/>
      <c r="Q204" s="272"/>
      <c r="R204" s="239"/>
      <c r="S204" s="239"/>
      <c r="T204" s="239"/>
      <c r="U204" s="239"/>
      <c r="V204" s="239"/>
      <c r="W204" s="239"/>
      <c r="X204" s="239"/>
      <c r="Y204" s="239"/>
    </row>
    <row r="205" spans="1:25" ht="12.75" customHeight="1" x14ac:dyDescent="0.3">
      <c r="A205" s="239"/>
      <c r="B205" s="239"/>
      <c r="C205" s="239"/>
      <c r="D205" s="282"/>
      <c r="E205" s="239"/>
      <c r="F205" s="239"/>
      <c r="G205" s="239"/>
      <c r="H205" s="239"/>
      <c r="I205" s="272"/>
      <c r="J205" s="239"/>
      <c r="K205" s="239"/>
      <c r="L205" s="253"/>
      <c r="M205" s="239"/>
      <c r="N205" s="239"/>
      <c r="O205" s="272"/>
      <c r="P205" s="272"/>
      <c r="Q205" s="272"/>
      <c r="R205" s="239"/>
      <c r="S205" s="239"/>
      <c r="T205" s="239"/>
      <c r="U205" s="239"/>
      <c r="V205" s="239"/>
      <c r="W205" s="239"/>
      <c r="X205" s="239"/>
      <c r="Y205" s="239"/>
    </row>
    <row r="206" spans="1:25" ht="12.75" customHeight="1" x14ac:dyDescent="0.3">
      <c r="A206" s="239"/>
      <c r="B206" s="239"/>
      <c r="C206" s="239"/>
      <c r="D206" s="282"/>
      <c r="E206" s="239"/>
      <c r="F206" s="239"/>
      <c r="G206" s="239"/>
      <c r="H206" s="239"/>
      <c r="I206" s="272"/>
      <c r="J206" s="239"/>
      <c r="K206" s="239"/>
      <c r="L206" s="253"/>
      <c r="M206" s="239"/>
      <c r="N206" s="239"/>
      <c r="O206" s="272"/>
      <c r="P206" s="272"/>
      <c r="Q206" s="272"/>
      <c r="R206" s="239"/>
      <c r="S206" s="239"/>
      <c r="T206" s="239"/>
      <c r="U206" s="239"/>
      <c r="V206" s="239"/>
      <c r="W206" s="239"/>
      <c r="X206" s="239"/>
      <c r="Y206" s="239"/>
    </row>
    <row r="207" spans="1:25" ht="12.75" customHeight="1" x14ac:dyDescent="0.3">
      <c r="A207" s="239"/>
      <c r="B207" s="239"/>
      <c r="C207" s="239"/>
      <c r="D207" s="282"/>
      <c r="E207" s="239"/>
      <c r="F207" s="239"/>
      <c r="G207" s="239"/>
      <c r="H207" s="239"/>
      <c r="I207" s="272"/>
      <c r="J207" s="239"/>
      <c r="K207" s="239"/>
      <c r="L207" s="253"/>
      <c r="M207" s="239"/>
      <c r="N207" s="239"/>
      <c r="O207" s="272"/>
      <c r="P207" s="272"/>
      <c r="Q207" s="272"/>
      <c r="R207" s="239"/>
      <c r="S207" s="239"/>
      <c r="T207" s="239"/>
      <c r="U207" s="239"/>
      <c r="V207" s="239"/>
      <c r="W207" s="239"/>
      <c r="X207" s="239"/>
      <c r="Y207" s="239"/>
    </row>
    <row r="208" spans="1:25" ht="12.75" customHeight="1" x14ac:dyDescent="0.3">
      <c r="A208" s="239"/>
      <c r="B208" s="239"/>
      <c r="C208" s="239"/>
      <c r="D208" s="282"/>
      <c r="E208" s="239"/>
      <c r="F208" s="239"/>
      <c r="G208" s="239"/>
      <c r="H208" s="239"/>
      <c r="I208" s="272"/>
      <c r="J208" s="239"/>
      <c r="K208" s="239"/>
      <c r="L208" s="253"/>
      <c r="M208" s="239"/>
      <c r="N208" s="239"/>
      <c r="O208" s="272"/>
      <c r="P208" s="272"/>
      <c r="Q208" s="272"/>
      <c r="R208" s="239"/>
      <c r="S208" s="239"/>
      <c r="T208" s="239"/>
      <c r="U208" s="239"/>
      <c r="V208" s="239"/>
      <c r="W208" s="239"/>
      <c r="X208" s="239"/>
      <c r="Y208" s="239"/>
    </row>
    <row r="209" spans="1:25" ht="12.75" customHeight="1" x14ac:dyDescent="0.3">
      <c r="A209" s="239"/>
      <c r="B209" s="239"/>
      <c r="C209" s="239"/>
      <c r="D209" s="282"/>
      <c r="E209" s="239"/>
      <c r="F209" s="239"/>
      <c r="G209" s="239"/>
      <c r="H209" s="239"/>
      <c r="I209" s="272"/>
      <c r="J209" s="239"/>
      <c r="K209" s="239"/>
      <c r="L209" s="253"/>
      <c r="M209" s="239"/>
      <c r="N209" s="239"/>
      <c r="O209" s="272"/>
      <c r="P209" s="272"/>
      <c r="Q209" s="272"/>
      <c r="R209" s="239"/>
      <c r="S209" s="239"/>
      <c r="T209" s="239"/>
      <c r="U209" s="239"/>
      <c r="V209" s="239"/>
      <c r="W209" s="239"/>
      <c r="X209" s="239"/>
      <c r="Y209" s="239"/>
    </row>
    <row r="210" spans="1:25" ht="12.75" customHeight="1" x14ac:dyDescent="0.3">
      <c r="A210" s="239"/>
      <c r="B210" s="239"/>
      <c r="C210" s="239"/>
      <c r="D210" s="282"/>
      <c r="E210" s="239"/>
      <c r="F210" s="239"/>
      <c r="G210" s="239"/>
      <c r="H210" s="239"/>
      <c r="I210" s="272"/>
      <c r="J210" s="239"/>
      <c r="K210" s="239"/>
      <c r="L210" s="253"/>
      <c r="M210" s="239"/>
      <c r="N210" s="239"/>
      <c r="O210" s="272"/>
      <c r="P210" s="272"/>
      <c r="Q210" s="272"/>
      <c r="R210" s="239"/>
      <c r="S210" s="239"/>
      <c r="T210" s="239"/>
      <c r="U210" s="239"/>
      <c r="V210" s="239"/>
      <c r="W210" s="239"/>
      <c r="X210" s="239"/>
      <c r="Y210" s="239"/>
    </row>
    <row r="211" spans="1:25" ht="12.75" customHeight="1" x14ac:dyDescent="0.3">
      <c r="A211" s="239"/>
      <c r="B211" s="239"/>
      <c r="C211" s="239"/>
      <c r="D211" s="282"/>
      <c r="E211" s="239"/>
      <c r="F211" s="239"/>
      <c r="G211" s="239"/>
      <c r="H211" s="239"/>
      <c r="I211" s="272"/>
      <c r="J211" s="239"/>
      <c r="K211" s="239"/>
      <c r="L211" s="253"/>
      <c r="M211" s="239"/>
      <c r="N211" s="239"/>
      <c r="O211" s="272"/>
      <c r="P211" s="272"/>
      <c r="Q211" s="272"/>
      <c r="R211" s="239"/>
      <c r="S211" s="239"/>
      <c r="T211" s="239"/>
      <c r="U211" s="239"/>
      <c r="V211" s="239"/>
      <c r="W211" s="239"/>
      <c r="X211" s="239"/>
      <c r="Y211" s="239"/>
    </row>
    <row r="212" spans="1:25" ht="12.75" customHeight="1" x14ac:dyDescent="0.3">
      <c r="A212" s="239"/>
      <c r="B212" s="239"/>
      <c r="C212" s="239"/>
      <c r="D212" s="282"/>
      <c r="E212" s="239"/>
      <c r="F212" s="239"/>
      <c r="G212" s="239"/>
      <c r="H212" s="239"/>
      <c r="I212" s="272"/>
      <c r="J212" s="239"/>
      <c r="K212" s="239"/>
      <c r="L212" s="253"/>
      <c r="M212" s="239"/>
      <c r="N212" s="239"/>
      <c r="O212" s="272"/>
      <c r="P212" s="272"/>
      <c r="Q212" s="272"/>
      <c r="R212" s="239"/>
      <c r="S212" s="239"/>
      <c r="T212" s="239"/>
      <c r="U212" s="239"/>
      <c r="V212" s="239"/>
      <c r="W212" s="239"/>
      <c r="X212" s="239"/>
      <c r="Y212" s="239"/>
    </row>
    <row r="213" spans="1:25" ht="12.75" customHeight="1" x14ac:dyDescent="0.3">
      <c r="A213" s="239"/>
      <c r="B213" s="239"/>
      <c r="C213" s="239"/>
      <c r="D213" s="282"/>
      <c r="E213" s="239"/>
      <c r="F213" s="239"/>
      <c r="G213" s="239"/>
      <c r="H213" s="239"/>
      <c r="I213" s="272"/>
      <c r="J213" s="239"/>
      <c r="K213" s="239"/>
      <c r="L213" s="253"/>
      <c r="M213" s="239"/>
      <c r="N213" s="239"/>
      <c r="O213" s="272"/>
      <c r="P213" s="272"/>
      <c r="Q213" s="272"/>
      <c r="R213" s="239"/>
      <c r="S213" s="239"/>
      <c r="T213" s="239"/>
      <c r="U213" s="239"/>
      <c r="V213" s="239"/>
      <c r="W213" s="239"/>
      <c r="X213" s="239"/>
      <c r="Y213" s="239"/>
    </row>
    <row r="214" spans="1:25" ht="12.75" customHeight="1" x14ac:dyDescent="0.3">
      <c r="A214" s="239"/>
      <c r="B214" s="239"/>
      <c r="C214" s="239"/>
      <c r="D214" s="282"/>
      <c r="E214" s="239"/>
      <c r="F214" s="239"/>
      <c r="G214" s="239"/>
      <c r="H214" s="239"/>
      <c r="I214" s="272"/>
      <c r="J214" s="239"/>
      <c r="K214" s="239"/>
      <c r="L214" s="253"/>
      <c r="M214" s="239"/>
      <c r="N214" s="239"/>
      <c r="O214" s="272"/>
      <c r="P214" s="272"/>
      <c r="Q214" s="272"/>
      <c r="R214" s="239"/>
      <c r="S214" s="239"/>
      <c r="T214" s="239"/>
      <c r="U214" s="239"/>
      <c r="V214" s="239"/>
      <c r="W214" s="239"/>
      <c r="X214" s="239"/>
      <c r="Y214" s="239"/>
    </row>
    <row r="215" spans="1:25" ht="12.75" customHeight="1" x14ac:dyDescent="0.3">
      <c r="A215" s="239"/>
      <c r="B215" s="239"/>
      <c r="C215" s="239"/>
      <c r="D215" s="282"/>
      <c r="E215" s="239"/>
      <c r="F215" s="239"/>
      <c r="G215" s="239"/>
      <c r="H215" s="239"/>
      <c r="I215" s="272"/>
      <c r="J215" s="239"/>
      <c r="K215" s="239"/>
      <c r="L215" s="253"/>
      <c r="M215" s="239"/>
      <c r="N215" s="239"/>
      <c r="O215" s="272"/>
      <c r="P215" s="272"/>
      <c r="Q215" s="272"/>
      <c r="R215" s="239"/>
      <c r="S215" s="239"/>
      <c r="T215" s="239"/>
      <c r="U215" s="239"/>
      <c r="V215" s="239"/>
      <c r="W215" s="239"/>
      <c r="X215" s="239"/>
      <c r="Y215" s="239"/>
    </row>
    <row r="216" spans="1:25" ht="12.75" customHeight="1" x14ac:dyDescent="0.3">
      <c r="A216" s="239"/>
      <c r="B216" s="239"/>
      <c r="C216" s="239"/>
      <c r="D216" s="282"/>
      <c r="E216" s="239"/>
      <c r="F216" s="239"/>
      <c r="G216" s="239"/>
      <c r="H216" s="239"/>
      <c r="I216" s="272"/>
      <c r="J216" s="239"/>
      <c r="K216" s="239"/>
      <c r="L216" s="253"/>
      <c r="M216" s="239"/>
      <c r="N216" s="239"/>
      <c r="O216" s="272"/>
      <c r="P216" s="272"/>
      <c r="Q216" s="272"/>
      <c r="R216" s="239"/>
      <c r="S216" s="239"/>
      <c r="T216" s="239"/>
      <c r="U216" s="239"/>
      <c r="V216" s="239"/>
      <c r="W216" s="239"/>
      <c r="X216" s="239"/>
      <c r="Y216" s="239"/>
    </row>
    <row r="217" spans="1:25" ht="12.75" customHeight="1" x14ac:dyDescent="0.3">
      <c r="A217" s="239"/>
      <c r="B217" s="239"/>
      <c r="C217" s="239"/>
      <c r="D217" s="282"/>
      <c r="E217" s="239"/>
      <c r="F217" s="239"/>
      <c r="G217" s="239"/>
      <c r="H217" s="239"/>
      <c r="I217" s="272"/>
      <c r="J217" s="239"/>
      <c r="K217" s="239"/>
      <c r="L217" s="253"/>
      <c r="M217" s="239"/>
      <c r="N217" s="239"/>
      <c r="O217" s="272"/>
      <c r="P217" s="272"/>
      <c r="Q217" s="272"/>
      <c r="R217" s="239"/>
      <c r="S217" s="239"/>
      <c r="T217" s="239"/>
      <c r="U217" s="239"/>
      <c r="V217" s="239"/>
      <c r="W217" s="239"/>
      <c r="X217" s="239"/>
      <c r="Y217" s="239"/>
    </row>
    <row r="218" spans="1:25" ht="12.75" customHeight="1" x14ac:dyDescent="0.3">
      <c r="A218" s="239"/>
      <c r="B218" s="239"/>
      <c r="C218" s="239"/>
      <c r="D218" s="282"/>
      <c r="E218" s="239"/>
      <c r="F218" s="239"/>
      <c r="G218" s="239"/>
      <c r="H218" s="239"/>
      <c r="I218" s="272"/>
      <c r="J218" s="239"/>
      <c r="K218" s="239"/>
      <c r="L218" s="253"/>
      <c r="M218" s="239"/>
      <c r="N218" s="239"/>
      <c r="O218" s="272"/>
      <c r="P218" s="272"/>
      <c r="Q218" s="272"/>
      <c r="R218" s="239"/>
      <c r="S218" s="239"/>
      <c r="T218" s="239"/>
      <c r="U218" s="239"/>
      <c r="V218" s="239"/>
      <c r="W218" s="239"/>
      <c r="X218" s="239"/>
      <c r="Y218" s="239"/>
    </row>
    <row r="219" spans="1:25" ht="12.75" customHeight="1" x14ac:dyDescent="0.3">
      <c r="A219" s="239"/>
      <c r="B219" s="239"/>
      <c r="C219" s="239"/>
      <c r="D219" s="282"/>
      <c r="E219" s="239"/>
      <c r="F219" s="239"/>
      <c r="G219" s="239"/>
      <c r="H219" s="239"/>
      <c r="I219" s="272"/>
      <c r="J219" s="239"/>
      <c r="K219" s="239"/>
      <c r="L219" s="253"/>
      <c r="M219" s="239"/>
      <c r="N219" s="239"/>
      <c r="O219" s="272"/>
      <c r="P219" s="272"/>
      <c r="Q219" s="272"/>
      <c r="R219" s="239"/>
      <c r="S219" s="239"/>
      <c r="T219" s="239"/>
      <c r="U219" s="239"/>
      <c r="V219" s="239"/>
      <c r="W219" s="239"/>
      <c r="X219" s="239"/>
      <c r="Y219" s="239"/>
    </row>
    <row r="220" spans="1:25" ht="12.75" customHeight="1" x14ac:dyDescent="0.3">
      <c r="A220" s="239"/>
      <c r="B220" s="239"/>
      <c r="C220" s="239"/>
      <c r="D220" s="282"/>
      <c r="E220" s="239"/>
      <c r="F220" s="239"/>
      <c r="G220" s="239"/>
      <c r="H220" s="239"/>
      <c r="I220" s="272"/>
      <c r="J220" s="239"/>
      <c r="K220" s="239"/>
      <c r="L220" s="253"/>
      <c r="M220" s="239"/>
      <c r="N220" s="239"/>
      <c r="O220" s="272"/>
      <c r="P220" s="272"/>
      <c r="Q220" s="272"/>
      <c r="R220" s="239"/>
      <c r="S220" s="239"/>
      <c r="T220" s="239"/>
      <c r="U220" s="239"/>
      <c r="V220" s="239"/>
      <c r="W220" s="239"/>
      <c r="X220" s="239"/>
      <c r="Y220" s="239"/>
    </row>
    <row r="221" spans="1:25" ht="15.75" customHeight="1" x14ac:dyDescent="0.3">
      <c r="D221" s="227"/>
      <c r="I221" s="227"/>
      <c r="O221" s="227"/>
      <c r="P221" s="227"/>
      <c r="Q221" s="227"/>
    </row>
    <row r="222" spans="1:25" ht="15.75" customHeight="1" x14ac:dyDescent="0.3">
      <c r="D222" s="227"/>
      <c r="I222" s="227"/>
      <c r="O222" s="227"/>
      <c r="P222" s="227"/>
      <c r="Q222" s="227"/>
    </row>
    <row r="223" spans="1:25" ht="15.75" customHeight="1" x14ac:dyDescent="0.3">
      <c r="D223" s="227"/>
      <c r="I223" s="227"/>
      <c r="O223" s="227"/>
      <c r="P223" s="227"/>
      <c r="Q223" s="227"/>
    </row>
    <row r="224" spans="1:25" ht="15.75" customHeight="1" x14ac:dyDescent="0.3">
      <c r="D224" s="227"/>
      <c r="I224" s="227"/>
      <c r="O224" s="227"/>
      <c r="P224" s="227"/>
      <c r="Q224" s="227"/>
    </row>
    <row r="225" spans="4:17" ht="15.75" customHeight="1" x14ac:dyDescent="0.3">
      <c r="D225" s="227"/>
      <c r="I225" s="227"/>
      <c r="O225" s="227"/>
      <c r="P225" s="227"/>
      <c r="Q225" s="227"/>
    </row>
    <row r="226" spans="4:17" ht="15.75" customHeight="1" x14ac:dyDescent="0.3">
      <c r="D226" s="227"/>
      <c r="I226" s="227"/>
      <c r="O226" s="227"/>
      <c r="P226" s="227"/>
      <c r="Q226" s="227"/>
    </row>
    <row r="227" spans="4:17" ht="15.75" customHeight="1" x14ac:dyDescent="0.3">
      <c r="D227" s="227"/>
      <c r="I227" s="227"/>
      <c r="O227" s="227"/>
      <c r="P227" s="227"/>
      <c r="Q227" s="227"/>
    </row>
    <row r="228" spans="4:17" ht="15.75" customHeight="1" x14ac:dyDescent="0.3">
      <c r="D228" s="227"/>
      <c r="I228" s="227"/>
      <c r="O228" s="227"/>
      <c r="P228" s="227"/>
      <c r="Q228" s="227"/>
    </row>
    <row r="229" spans="4:17" ht="15.75" customHeight="1" x14ac:dyDescent="0.3">
      <c r="D229" s="227"/>
      <c r="I229" s="227"/>
      <c r="O229" s="227"/>
      <c r="P229" s="227"/>
      <c r="Q229" s="227"/>
    </row>
    <row r="230" spans="4:17" ht="15.75" customHeight="1" x14ac:dyDescent="0.3">
      <c r="D230" s="227"/>
      <c r="I230" s="227"/>
      <c r="O230" s="227"/>
      <c r="P230" s="227"/>
      <c r="Q230" s="227"/>
    </row>
    <row r="231" spans="4:17" ht="15.75" customHeight="1" x14ac:dyDescent="0.3">
      <c r="D231" s="227"/>
      <c r="I231" s="227"/>
      <c r="O231" s="227"/>
      <c r="P231" s="227"/>
      <c r="Q231" s="227"/>
    </row>
    <row r="232" spans="4:17" ht="15.75" customHeight="1" x14ac:dyDescent="0.3">
      <c r="D232" s="227"/>
      <c r="I232" s="227"/>
      <c r="O232" s="227"/>
      <c r="P232" s="227"/>
      <c r="Q232" s="227"/>
    </row>
    <row r="233" spans="4:17" ht="15.75" customHeight="1" x14ac:dyDescent="0.3">
      <c r="D233" s="227"/>
      <c r="I233" s="227"/>
      <c r="O233" s="227"/>
      <c r="P233" s="227"/>
      <c r="Q233" s="227"/>
    </row>
    <row r="234" spans="4:17" ht="15.75" customHeight="1" x14ac:dyDescent="0.3">
      <c r="D234" s="227"/>
      <c r="I234" s="227"/>
      <c r="O234" s="227"/>
      <c r="P234" s="227"/>
      <c r="Q234" s="227"/>
    </row>
    <row r="235" spans="4:17" ht="15.75" customHeight="1" x14ac:dyDescent="0.3">
      <c r="D235" s="227"/>
      <c r="I235" s="227"/>
      <c r="O235" s="227"/>
      <c r="P235" s="227"/>
      <c r="Q235" s="227"/>
    </row>
    <row r="236" spans="4:17" ht="15.75" customHeight="1" x14ac:dyDescent="0.3">
      <c r="D236" s="227"/>
      <c r="I236" s="227"/>
      <c r="O236" s="227"/>
      <c r="P236" s="227"/>
      <c r="Q236" s="227"/>
    </row>
    <row r="237" spans="4:17" ht="15.75" customHeight="1" x14ac:dyDescent="0.3">
      <c r="D237" s="227"/>
      <c r="I237" s="227"/>
      <c r="O237" s="227"/>
      <c r="P237" s="227"/>
      <c r="Q237" s="227"/>
    </row>
    <row r="238" spans="4:17" ht="15.75" customHeight="1" x14ac:dyDescent="0.3">
      <c r="D238" s="227"/>
      <c r="I238" s="227"/>
      <c r="O238" s="227"/>
      <c r="P238" s="227"/>
      <c r="Q238" s="227"/>
    </row>
    <row r="239" spans="4:17" ht="15.75" customHeight="1" x14ac:dyDescent="0.3">
      <c r="D239" s="227"/>
      <c r="I239" s="227"/>
      <c r="O239" s="227"/>
      <c r="P239" s="227"/>
      <c r="Q239" s="227"/>
    </row>
    <row r="240" spans="4:17" ht="15.75" customHeight="1" x14ac:dyDescent="0.3">
      <c r="D240" s="227"/>
      <c r="I240" s="227"/>
      <c r="O240" s="227"/>
      <c r="P240" s="227"/>
      <c r="Q240" s="227"/>
    </row>
    <row r="241" spans="4:17" ht="15.75" customHeight="1" x14ac:dyDescent="0.3">
      <c r="D241" s="227"/>
      <c r="I241" s="227"/>
      <c r="O241" s="227"/>
      <c r="P241" s="227"/>
      <c r="Q241" s="227"/>
    </row>
    <row r="242" spans="4:17" ht="15.75" customHeight="1" x14ac:dyDescent="0.3">
      <c r="D242" s="227"/>
      <c r="I242" s="227"/>
      <c r="O242" s="227"/>
      <c r="P242" s="227"/>
      <c r="Q242" s="227"/>
    </row>
    <row r="243" spans="4:17" ht="15.75" customHeight="1" x14ac:dyDescent="0.3">
      <c r="D243" s="227"/>
      <c r="I243" s="227"/>
      <c r="O243" s="227"/>
      <c r="P243" s="227"/>
      <c r="Q243" s="227"/>
    </row>
    <row r="244" spans="4:17" ht="15.75" customHeight="1" x14ac:dyDescent="0.3">
      <c r="D244" s="227"/>
      <c r="I244" s="227"/>
      <c r="O244" s="227"/>
      <c r="P244" s="227"/>
      <c r="Q244" s="227"/>
    </row>
    <row r="245" spans="4:17" ht="15.75" customHeight="1" x14ac:dyDescent="0.3">
      <c r="D245" s="227"/>
      <c r="I245" s="227"/>
      <c r="O245" s="227"/>
      <c r="P245" s="227"/>
      <c r="Q245" s="227"/>
    </row>
    <row r="246" spans="4:17" ht="15.75" customHeight="1" x14ac:dyDescent="0.3">
      <c r="D246" s="227"/>
      <c r="I246" s="227"/>
      <c r="O246" s="227"/>
      <c r="P246" s="227"/>
      <c r="Q246" s="227"/>
    </row>
    <row r="247" spans="4:17" ht="15.75" customHeight="1" x14ac:dyDescent="0.3">
      <c r="D247" s="227"/>
      <c r="I247" s="227"/>
      <c r="O247" s="227"/>
      <c r="P247" s="227"/>
      <c r="Q247" s="227"/>
    </row>
    <row r="248" spans="4:17" ht="15.75" customHeight="1" x14ac:dyDescent="0.3">
      <c r="D248" s="227"/>
      <c r="I248" s="227"/>
      <c r="O248" s="227"/>
      <c r="P248" s="227"/>
      <c r="Q248" s="227"/>
    </row>
    <row r="249" spans="4:17" ht="15.75" customHeight="1" x14ac:dyDescent="0.3">
      <c r="D249" s="227"/>
      <c r="I249" s="227"/>
      <c r="O249" s="227"/>
      <c r="P249" s="227"/>
      <c r="Q249" s="227"/>
    </row>
    <row r="250" spans="4:17" ht="15.75" customHeight="1" x14ac:dyDescent="0.3">
      <c r="D250" s="227"/>
      <c r="I250" s="227"/>
      <c r="O250" s="227"/>
      <c r="P250" s="227"/>
      <c r="Q250" s="227"/>
    </row>
    <row r="251" spans="4:17" ht="15.75" customHeight="1" x14ac:dyDescent="0.3">
      <c r="D251" s="227"/>
      <c r="I251" s="227"/>
      <c r="O251" s="227"/>
      <c r="P251" s="227"/>
      <c r="Q251" s="227"/>
    </row>
    <row r="252" spans="4:17" ht="15.75" customHeight="1" x14ac:dyDescent="0.3">
      <c r="D252" s="227"/>
      <c r="I252" s="227"/>
      <c r="O252" s="227"/>
      <c r="P252" s="227"/>
      <c r="Q252" s="227"/>
    </row>
    <row r="253" spans="4:17" ht="15.75" customHeight="1" x14ac:dyDescent="0.3">
      <c r="D253" s="227"/>
      <c r="I253" s="227"/>
      <c r="O253" s="227"/>
      <c r="P253" s="227"/>
      <c r="Q253" s="227"/>
    </row>
    <row r="254" spans="4:17" ht="15.75" customHeight="1" x14ac:dyDescent="0.3">
      <c r="D254" s="227"/>
      <c r="I254" s="227"/>
      <c r="O254" s="227"/>
      <c r="P254" s="227"/>
      <c r="Q254" s="227"/>
    </row>
    <row r="255" spans="4:17" ht="15.75" customHeight="1" x14ac:dyDescent="0.3">
      <c r="D255" s="227"/>
      <c r="I255" s="227"/>
      <c r="O255" s="227"/>
      <c r="P255" s="227"/>
      <c r="Q255" s="227"/>
    </row>
    <row r="256" spans="4:17" ht="15.75" customHeight="1" x14ac:dyDescent="0.3">
      <c r="D256" s="227"/>
      <c r="I256" s="227"/>
      <c r="O256" s="227"/>
      <c r="P256" s="227"/>
      <c r="Q256" s="227"/>
    </row>
    <row r="257" spans="4:17" ht="15.75" customHeight="1" x14ac:dyDescent="0.3">
      <c r="D257" s="227"/>
      <c r="I257" s="227"/>
      <c r="O257" s="227"/>
      <c r="P257" s="227"/>
      <c r="Q257" s="227"/>
    </row>
    <row r="258" spans="4:17" ht="15.75" customHeight="1" x14ac:dyDescent="0.3">
      <c r="D258" s="227"/>
      <c r="I258" s="227"/>
      <c r="O258" s="227"/>
      <c r="P258" s="227"/>
      <c r="Q258" s="227"/>
    </row>
    <row r="259" spans="4:17" ht="15.75" customHeight="1" x14ac:dyDescent="0.3">
      <c r="D259" s="227"/>
      <c r="I259" s="227"/>
      <c r="O259" s="227"/>
      <c r="P259" s="227"/>
      <c r="Q259" s="227"/>
    </row>
    <row r="260" spans="4:17" ht="15.75" customHeight="1" x14ac:dyDescent="0.3">
      <c r="D260" s="227"/>
      <c r="I260" s="227"/>
      <c r="O260" s="227"/>
      <c r="P260" s="227"/>
      <c r="Q260" s="227"/>
    </row>
    <row r="261" spans="4:17" ht="15.75" customHeight="1" x14ac:dyDescent="0.3">
      <c r="D261" s="227"/>
      <c r="I261" s="227"/>
      <c r="O261" s="227"/>
      <c r="P261" s="227"/>
      <c r="Q261" s="227"/>
    </row>
    <row r="262" spans="4:17" ht="15.75" customHeight="1" x14ac:dyDescent="0.3">
      <c r="D262" s="227"/>
      <c r="I262" s="227"/>
      <c r="O262" s="227"/>
      <c r="P262" s="227"/>
      <c r="Q262" s="227"/>
    </row>
    <row r="263" spans="4:17" ht="15.75" customHeight="1" x14ac:dyDescent="0.3">
      <c r="D263" s="227"/>
      <c r="I263" s="227"/>
      <c r="O263" s="227"/>
      <c r="P263" s="227"/>
      <c r="Q263" s="227"/>
    </row>
    <row r="264" spans="4:17" ht="15.75" customHeight="1" x14ac:dyDescent="0.3">
      <c r="D264" s="227"/>
      <c r="I264" s="227"/>
      <c r="O264" s="227"/>
      <c r="P264" s="227"/>
      <c r="Q264" s="227"/>
    </row>
    <row r="265" spans="4:17" ht="15.75" customHeight="1" x14ac:dyDescent="0.3">
      <c r="D265" s="227"/>
      <c r="I265" s="227"/>
      <c r="O265" s="227"/>
      <c r="P265" s="227"/>
      <c r="Q265" s="227"/>
    </row>
    <row r="266" spans="4:17" ht="15.75" customHeight="1" x14ac:dyDescent="0.3">
      <c r="D266" s="227"/>
      <c r="I266" s="227"/>
      <c r="O266" s="227"/>
      <c r="P266" s="227"/>
      <c r="Q266" s="227"/>
    </row>
    <row r="267" spans="4:17" ht="15.75" customHeight="1" x14ac:dyDescent="0.3">
      <c r="D267" s="227"/>
      <c r="I267" s="227"/>
      <c r="O267" s="227"/>
      <c r="P267" s="227"/>
      <c r="Q267" s="227"/>
    </row>
    <row r="268" spans="4:17" ht="15.75" customHeight="1" x14ac:dyDescent="0.3">
      <c r="D268" s="227"/>
      <c r="I268" s="227"/>
      <c r="O268" s="227"/>
      <c r="P268" s="227"/>
      <c r="Q268" s="227"/>
    </row>
    <row r="269" spans="4:17" ht="15.75" customHeight="1" x14ac:dyDescent="0.3">
      <c r="D269" s="227"/>
      <c r="I269" s="227"/>
      <c r="O269" s="227"/>
      <c r="P269" s="227"/>
      <c r="Q269" s="227"/>
    </row>
    <row r="270" spans="4:17" ht="15.75" customHeight="1" x14ac:dyDescent="0.3">
      <c r="D270" s="227"/>
      <c r="I270" s="227"/>
      <c r="O270" s="227"/>
      <c r="P270" s="227"/>
      <c r="Q270" s="227"/>
    </row>
    <row r="271" spans="4:17" ht="15.75" customHeight="1" x14ac:dyDescent="0.3">
      <c r="D271" s="227"/>
      <c r="I271" s="227"/>
      <c r="O271" s="227"/>
      <c r="P271" s="227"/>
      <c r="Q271" s="227"/>
    </row>
    <row r="272" spans="4:17" ht="15.75" customHeight="1" x14ac:dyDescent="0.3">
      <c r="D272" s="227"/>
      <c r="I272" s="227"/>
      <c r="O272" s="227"/>
      <c r="P272" s="227"/>
      <c r="Q272" s="227"/>
    </row>
    <row r="273" spans="4:17" ht="15.75" customHeight="1" x14ac:dyDescent="0.3">
      <c r="D273" s="227"/>
      <c r="I273" s="227"/>
      <c r="O273" s="227"/>
      <c r="P273" s="227"/>
      <c r="Q273" s="227"/>
    </row>
    <row r="274" spans="4:17" ht="15.75" customHeight="1" x14ac:dyDescent="0.3">
      <c r="D274" s="227"/>
      <c r="I274" s="227"/>
      <c r="O274" s="227"/>
      <c r="P274" s="227"/>
      <c r="Q274" s="227"/>
    </row>
    <row r="275" spans="4:17" ht="15.75" customHeight="1" x14ac:dyDescent="0.3">
      <c r="D275" s="227"/>
      <c r="I275" s="227"/>
      <c r="O275" s="227"/>
      <c r="P275" s="227"/>
      <c r="Q275" s="227"/>
    </row>
    <row r="276" spans="4:17" ht="15.75" customHeight="1" x14ac:dyDescent="0.3">
      <c r="D276" s="227"/>
      <c r="I276" s="227"/>
      <c r="O276" s="227"/>
      <c r="P276" s="227"/>
      <c r="Q276" s="227"/>
    </row>
    <row r="277" spans="4:17" ht="15.75" customHeight="1" x14ac:dyDescent="0.3">
      <c r="D277" s="227"/>
      <c r="I277" s="227"/>
      <c r="O277" s="227"/>
      <c r="P277" s="227"/>
      <c r="Q277" s="227"/>
    </row>
    <row r="278" spans="4:17" ht="15.75" customHeight="1" x14ac:dyDescent="0.3">
      <c r="D278" s="227"/>
      <c r="I278" s="227"/>
      <c r="O278" s="227"/>
      <c r="P278" s="227"/>
      <c r="Q278" s="227"/>
    </row>
    <row r="279" spans="4:17" ht="15.75" customHeight="1" x14ac:dyDescent="0.3">
      <c r="D279" s="227"/>
      <c r="I279" s="227"/>
      <c r="O279" s="227"/>
      <c r="P279" s="227"/>
      <c r="Q279" s="227"/>
    </row>
    <row r="280" spans="4:17" ht="15.75" customHeight="1" x14ac:dyDescent="0.3">
      <c r="D280" s="227"/>
      <c r="I280" s="227"/>
      <c r="O280" s="227"/>
      <c r="P280" s="227"/>
      <c r="Q280" s="227"/>
    </row>
    <row r="281" spans="4:17" ht="15.75" customHeight="1" x14ac:dyDescent="0.3">
      <c r="D281" s="227"/>
      <c r="I281" s="227"/>
      <c r="O281" s="227"/>
      <c r="P281" s="227"/>
      <c r="Q281" s="227"/>
    </row>
    <row r="282" spans="4:17" ht="15.75" customHeight="1" x14ac:dyDescent="0.3">
      <c r="D282" s="227"/>
      <c r="I282" s="227"/>
      <c r="O282" s="227"/>
      <c r="P282" s="227"/>
      <c r="Q282" s="227"/>
    </row>
    <row r="283" spans="4:17" ht="15.75" customHeight="1" x14ac:dyDescent="0.3">
      <c r="D283" s="227"/>
      <c r="I283" s="227"/>
      <c r="O283" s="227"/>
      <c r="P283" s="227"/>
      <c r="Q283" s="227"/>
    </row>
    <row r="284" spans="4:17" ht="15.75" customHeight="1" x14ac:dyDescent="0.3">
      <c r="D284" s="227"/>
      <c r="I284" s="227"/>
      <c r="O284" s="227"/>
      <c r="P284" s="227"/>
      <c r="Q284" s="227"/>
    </row>
    <row r="285" spans="4:17" ht="15.75" customHeight="1" x14ac:dyDescent="0.3">
      <c r="D285" s="227"/>
      <c r="I285" s="227"/>
      <c r="O285" s="227"/>
      <c r="P285" s="227"/>
      <c r="Q285" s="227"/>
    </row>
    <row r="286" spans="4:17" ht="15.75" customHeight="1" x14ac:dyDescent="0.3">
      <c r="D286" s="227"/>
      <c r="I286" s="227"/>
      <c r="O286" s="227"/>
      <c r="P286" s="227"/>
      <c r="Q286" s="227"/>
    </row>
    <row r="287" spans="4:17" ht="15.75" customHeight="1" x14ac:dyDescent="0.3">
      <c r="D287" s="227"/>
      <c r="I287" s="227"/>
      <c r="O287" s="227"/>
      <c r="P287" s="227"/>
      <c r="Q287" s="227"/>
    </row>
    <row r="288" spans="4:17" ht="15.75" customHeight="1" x14ac:dyDescent="0.3">
      <c r="D288" s="227"/>
      <c r="I288" s="227"/>
      <c r="O288" s="227"/>
      <c r="P288" s="227"/>
      <c r="Q288" s="227"/>
    </row>
    <row r="289" spans="4:17" ht="15.75" customHeight="1" x14ac:dyDescent="0.3">
      <c r="D289" s="227"/>
      <c r="I289" s="227"/>
      <c r="O289" s="227"/>
      <c r="P289" s="227"/>
      <c r="Q289" s="227"/>
    </row>
    <row r="290" spans="4:17" ht="15.75" customHeight="1" x14ac:dyDescent="0.3">
      <c r="D290" s="227"/>
      <c r="I290" s="227"/>
      <c r="O290" s="227"/>
      <c r="P290" s="227"/>
      <c r="Q290" s="227"/>
    </row>
    <row r="291" spans="4:17" ht="15.75" customHeight="1" x14ac:dyDescent="0.3">
      <c r="D291" s="227"/>
      <c r="I291" s="227"/>
      <c r="O291" s="227"/>
      <c r="P291" s="227"/>
      <c r="Q291" s="227"/>
    </row>
    <row r="292" spans="4:17" ht="15.75" customHeight="1" x14ac:dyDescent="0.3">
      <c r="D292" s="227"/>
      <c r="I292" s="227"/>
      <c r="O292" s="227"/>
      <c r="P292" s="227"/>
      <c r="Q292" s="227"/>
    </row>
    <row r="293" spans="4:17" ht="15.75" customHeight="1" x14ac:dyDescent="0.3">
      <c r="D293" s="227"/>
      <c r="I293" s="227"/>
      <c r="O293" s="227"/>
      <c r="P293" s="227"/>
      <c r="Q293" s="227"/>
    </row>
    <row r="294" spans="4:17" ht="15.75" customHeight="1" x14ac:dyDescent="0.3">
      <c r="D294" s="227"/>
      <c r="I294" s="227"/>
      <c r="O294" s="227"/>
      <c r="P294" s="227"/>
      <c r="Q294" s="227"/>
    </row>
    <row r="295" spans="4:17" ht="15.75" customHeight="1" x14ac:dyDescent="0.3">
      <c r="D295" s="227"/>
      <c r="I295" s="227"/>
      <c r="O295" s="227"/>
      <c r="P295" s="227"/>
      <c r="Q295" s="227"/>
    </row>
    <row r="296" spans="4:17" ht="15.75" customHeight="1" x14ac:dyDescent="0.3">
      <c r="D296" s="227"/>
      <c r="I296" s="227"/>
      <c r="O296" s="227"/>
      <c r="P296" s="227"/>
      <c r="Q296" s="227"/>
    </row>
    <row r="297" spans="4:17" ht="15.75" customHeight="1" x14ac:dyDescent="0.3">
      <c r="D297" s="227"/>
      <c r="I297" s="227"/>
      <c r="O297" s="227"/>
      <c r="P297" s="227"/>
      <c r="Q297" s="227"/>
    </row>
    <row r="298" spans="4:17" ht="15.75" customHeight="1" x14ac:dyDescent="0.3">
      <c r="D298" s="227"/>
      <c r="I298" s="227"/>
      <c r="O298" s="227"/>
      <c r="P298" s="227"/>
      <c r="Q298" s="227"/>
    </row>
    <row r="299" spans="4:17" ht="15.75" customHeight="1" x14ac:dyDescent="0.3">
      <c r="D299" s="227"/>
      <c r="I299" s="227"/>
      <c r="O299" s="227"/>
      <c r="P299" s="227"/>
      <c r="Q299" s="227"/>
    </row>
    <row r="300" spans="4:17" ht="15.75" customHeight="1" x14ac:dyDescent="0.3">
      <c r="D300" s="227"/>
      <c r="I300" s="227"/>
      <c r="O300" s="227"/>
      <c r="P300" s="227"/>
      <c r="Q300" s="227"/>
    </row>
    <row r="301" spans="4:17" ht="15.75" customHeight="1" x14ac:dyDescent="0.3">
      <c r="D301" s="227"/>
      <c r="I301" s="227"/>
      <c r="O301" s="227"/>
      <c r="P301" s="227"/>
      <c r="Q301" s="227"/>
    </row>
    <row r="302" spans="4:17" ht="15.75" customHeight="1" x14ac:dyDescent="0.3">
      <c r="D302" s="227"/>
      <c r="I302" s="227"/>
      <c r="O302" s="227"/>
      <c r="P302" s="227"/>
      <c r="Q302" s="227"/>
    </row>
    <row r="303" spans="4:17" ht="15.75" customHeight="1" x14ac:dyDescent="0.3">
      <c r="D303" s="227"/>
      <c r="I303" s="227"/>
      <c r="O303" s="227"/>
      <c r="P303" s="227"/>
      <c r="Q303" s="227"/>
    </row>
    <row r="304" spans="4:17" ht="15.75" customHeight="1" x14ac:dyDescent="0.3">
      <c r="D304" s="227"/>
      <c r="I304" s="227"/>
      <c r="O304" s="227"/>
      <c r="P304" s="227"/>
      <c r="Q304" s="227"/>
    </row>
    <row r="305" spans="4:17" ht="15.75" customHeight="1" x14ac:dyDescent="0.3">
      <c r="D305" s="227"/>
      <c r="I305" s="227"/>
      <c r="O305" s="227"/>
      <c r="P305" s="227"/>
      <c r="Q305" s="227"/>
    </row>
    <row r="306" spans="4:17" ht="15.75" customHeight="1" x14ac:dyDescent="0.3">
      <c r="D306" s="227"/>
      <c r="I306" s="227"/>
      <c r="O306" s="227"/>
      <c r="P306" s="227"/>
      <c r="Q306" s="227"/>
    </row>
    <row r="307" spans="4:17" ht="15.75" customHeight="1" x14ac:dyDescent="0.3">
      <c r="D307" s="227"/>
      <c r="I307" s="227"/>
      <c r="O307" s="227"/>
      <c r="P307" s="227"/>
      <c r="Q307" s="227"/>
    </row>
    <row r="308" spans="4:17" ht="15.75" customHeight="1" x14ac:dyDescent="0.3">
      <c r="D308" s="227"/>
      <c r="I308" s="227"/>
      <c r="O308" s="227"/>
      <c r="P308" s="227"/>
      <c r="Q308" s="227"/>
    </row>
    <row r="309" spans="4:17" ht="15.75" customHeight="1" x14ac:dyDescent="0.3">
      <c r="D309" s="227"/>
      <c r="I309" s="227"/>
      <c r="O309" s="227"/>
      <c r="P309" s="227"/>
      <c r="Q309" s="227"/>
    </row>
    <row r="310" spans="4:17" ht="15.75" customHeight="1" x14ac:dyDescent="0.3">
      <c r="D310" s="227"/>
      <c r="I310" s="227"/>
      <c r="O310" s="227"/>
      <c r="P310" s="227"/>
      <c r="Q310" s="227"/>
    </row>
    <row r="311" spans="4:17" ht="15.75" customHeight="1" x14ac:dyDescent="0.3">
      <c r="D311" s="227"/>
      <c r="I311" s="227"/>
      <c r="O311" s="227"/>
      <c r="P311" s="227"/>
      <c r="Q311" s="227"/>
    </row>
    <row r="312" spans="4:17" ht="15.75" customHeight="1" x14ac:dyDescent="0.3">
      <c r="D312" s="227"/>
      <c r="I312" s="227"/>
      <c r="O312" s="227"/>
      <c r="P312" s="227"/>
      <c r="Q312" s="227"/>
    </row>
    <row r="313" spans="4:17" ht="15.75" customHeight="1" x14ac:dyDescent="0.3">
      <c r="D313" s="227"/>
      <c r="I313" s="227"/>
      <c r="O313" s="227"/>
      <c r="P313" s="227"/>
      <c r="Q313" s="227"/>
    </row>
    <row r="314" spans="4:17" ht="15.75" customHeight="1" x14ac:dyDescent="0.3">
      <c r="D314" s="227"/>
      <c r="I314" s="227"/>
      <c r="O314" s="227"/>
      <c r="P314" s="227"/>
      <c r="Q314" s="227"/>
    </row>
    <row r="315" spans="4:17" ht="15.75" customHeight="1" x14ac:dyDescent="0.3">
      <c r="D315" s="227"/>
      <c r="I315" s="227"/>
      <c r="O315" s="227"/>
      <c r="P315" s="227"/>
      <c r="Q315" s="227"/>
    </row>
    <row r="316" spans="4:17" ht="15.75" customHeight="1" x14ac:dyDescent="0.3">
      <c r="D316" s="227"/>
      <c r="I316" s="227"/>
      <c r="O316" s="227"/>
      <c r="P316" s="227"/>
      <c r="Q316" s="227"/>
    </row>
    <row r="317" spans="4:17" ht="15.75" customHeight="1" x14ac:dyDescent="0.3">
      <c r="D317" s="227"/>
      <c r="I317" s="227"/>
      <c r="O317" s="227"/>
      <c r="P317" s="227"/>
      <c r="Q317" s="227"/>
    </row>
    <row r="318" spans="4:17" ht="15.75" customHeight="1" x14ac:dyDescent="0.3">
      <c r="D318" s="227"/>
      <c r="I318" s="227"/>
      <c r="O318" s="227"/>
      <c r="P318" s="227"/>
      <c r="Q318" s="227"/>
    </row>
    <row r="319" spans="4:17" ht="15.75" customHeight="1" x14ac:dyDescent="0.3">
      <c r="D319" s="227"/>
      <c r="I319" s="227"/>
      <c r="O319" s="227"/>
      <c r="P319" s="227"/>
      <c r="Q319" s="227"/>
    </row>
    <row r="320" spans="4:17" ht="15.75" customHeight="1" x14ac:dyDescent="0.3">
      <c r="D320" s="227"/>
      <c r="I320" s="227"/>
      <c r="O320" s="227"/>
      <c r="P320" s="227"/>
      <c r="Q320" s="227"/>
    </row>
    <row r="321" spans="4:17" ht="15.75" customHeight="1" x14ac:dyDescent="0.3">
      <c r="D321" s="227"/>
      <c r="I321" s="227"/>
      <c r="O321" s="227"/>
      <c r="P321" s="227"/>
      <c r="Q321" s="227"/>
    </row>
    <row r="322" spans="4:17" ht="15.75" customHeight="1" x14ac:dyDescent="0.3">
      <c r="D322" s="227"/>
      <c r="I322" s="227"/>
      <c r="O322" s="227"/>
      <c r="P322" s="227"/>
      <c r="Q322" s="227"/>
    </row>
    <row r="323" spans="4:17" ht="15.75" customHeight="1" x14ac:dyDescent="0.3">
      <c r="D323" s="227"/>
      <c r="I323" s="227"/>
      <c r="O323" s="227"/>
      <c r="P323" s="227"/>
      <c r="Q323" s="227"/>
    </row>
    <row r="324" spans="4:17" ht="15.75" customHeight="1" x14ac:dyDescent="0.3">
      <c r="D324" s="227"/>
      <c r="I324" s="227"/>
      <c r="O324" s="227"/>
      <c r="P324" s="227"/>
      <c r="Q324" s="227"/>
    </row>
    <row r="325" spans="4:17" ht="15.75" customHeight="1" x14ac:dyDescent="0.3">
      <c r="D325" s="227"/>
      <c r="I325" s="227"/>
      <c r="O325" s="227"/>
      <c r="P325" s="227"/>
      <c r="Q325" s="227"/>
    </row>
    <row r="326" spans="4:17" ht="15.75" customHeight="1" x14ac:dyDescent="0.3">
      <c r="D326" s="227"/>
      <c r="I326" s="227"/>
      <c r="O326" s="227"/>
      <c r="P326" s="227"/>
      <c r="Q326" s="227"/>
    </row>
    <row r="327" spans="4:17" ht="15.75" customHeight="1" x14ac:dyDescent="0.3">
      <c r="D327" s="227"/>
      <c r="I327" s="227"/>
      <c r="O327" s="227"/>
      <c r="P327" s="227"/>
      <c r="Q327" s="227"/>
    </row>
    <row r="328" spans="4:17" ht="15.75" customHeight="1" x14ac:dyDescent="0.3">
      <c r="D328" s="227"/>
      <c r="I328" s="227"/>
      <c r="O328" s="227"/>
      <c r="P328" s="227"/>
      <c r="Q328" s="227"/>
    </row>
    <row r="329" spans="4:17" ht="15.75" customHeight="1" x14ac:dyDescent="0.3">
      <c r="D329" s="227"/>
      <c r="I329" s="227"/>
      <c r="O329" s="227"/>
      <c r="P329" s="227"/>
      <c r="Q329" s="227"/>
    </row>
    <row r="330" spans="4:17" ht="15.75" customHeight="1" x14ac:dyDescent="0.3">
      <c r="D330" s="227"/>
      <c r="I330" s="227"/>
      <c r="O330" s="227"/>
      <c r="P330" s="227"/>
      <c r="Q330" s="227"/>
    </row>
    <row r="331" spans="4:17" ht="15.75" customHeight="1" x14ac:dyDescent="0.3">
      <c r="D331" s="227"/>
      <c r="I331" s="227"/>
      <c r="O331" s="227"/>
      <c r="P331" s="227"/>
      <c r="Q331" s="227"/>
    </row>
    <row r="332" spans="4:17" ht="15.75" customHeight="1" x14ac:dyDescent="0.3">
      <c r="D332" s="227"/>
      <c r="I332" s="227"/>
      <c r="O332" s="227"/>
      <c r="P332" s="227"/>
      <c r="Q332" s="227"/>
    </row>
    <row r="333" spans="4:17" ht="15.75" customHeight="1" x14ac:dyDescent="0.3">
      <c r="D333" s="227"/>
      <c r="I333" s="227"/>
      <c r="O333" s="227"/>
      <c r="P333" s="227"/>
      <c r="Q333" s="227"/>
    </row>
    <row r="334" spans="4:17" ht="15.75" customHeight="1" x14ac:dyDescent="0.3">
      <c r="D334" s="227"/>
      <c r="I334" s="227"/>
      <c r="O334" s="227"/>
      <c r="P334" s="227"/>
      <c r="Q334" s="227"/>
    </row>
    <row r="335" spans="4:17" ht="15.75" customHeight="1" x14ac:dyDescent="0.3">
      <c r="D335" s="227"/>
      <c r="I335" s="227"/>
      <c r="O335" s="227"/>
      <c r="P335" s="227"/>
      <c r="Q335" s="227"/>
    </row>
    <row r="336" spans="4:17" ht="15.75" customHeight="1" x14ac:dyDescent="0.3">
      <c r="D336" s="227"/>
      <c r="I336" s="227"/>
      <c r="O336" s="227"/>
      <c r="P336" s="227"/>
      <c r="Q336" s="227"/>
    </row>
    <row r="337" spans="4:17" ht="15.75" customHeight="1" x14ac:dyDescent="0.3">
      <c r="D337" s="227"/>
      <c r="I337" s="227"/>
      <c r="O337" s="227"/>
      <c r="P337" s="227"/>
      <c r="Q337" s="227"/>
    </row>
    <row r="338" spans="4:17" ht="15.75" customHeight="1" x14ac:dyDescent="0.3">
      <c r="D338" s="227"/>
      <c r="I338" s="227"/>
      <c r="O338" s="227"/>
      <c r="P338" s="227"/>
      <c r="Q338" s="227"/>
    </row>
    <row r="339" spans="4:17" ht="15.75" customHeight="1" x14ac:dyDescent="0.3">
      <c r="D339" s="227"/>
      <c r="I339" s="227"/>
      <c r="O339" s="227"/>
      <c r="P339" s="227"/>
      <c r="Q339" s="227"/>
    </row>
    <row r="340" spans="4:17" ht="15.75" customHeight="1" x14ac:dyDescent="0.3">
      <c r="D340" s="227"/>
      <c r="I340" s="227"/>
      <c r="O340" s="227"/>
      <c r="P340" s="227"/>
      <c r="Q340" s="227"/>
    </row>
    <row r="341" spans="4:17" ht="15.75" customHeight="1" x14ac:dyDescent="0.3">
      <c r="D341" s="227"/>
      <c r="I341" s="227"/>
      <c r="O341" s="227"/>
      <c r="P341" s="227"/>
      <c r="Q341" s="227"/>
    </row>
    <row r="342" spans="4:17" ht="15.75" customHeight="1" x14ac:dyDescent="0.3">
      <c r="D342" s="227"/>
      <c r="I342" s="227"/>
      <c r="O342" s="227"/>
      <c r="P342" s="227"/>
      <c r="Q342" s="227"/>
    </row>
    <row r="343" spans="4:17" ht="15.75" customHeight="1" x14ac:dyDescent="0.3">
      <c r="D343" s="227"/>
      <c r="I343" s="227"/>
      <c r="O343" s="227"/>
      <c r="P343" s="227"/>
      <c r="Q343" s="227"/>
    </row>
    <row r="344" spans="4:17" ht="15.75" customHeight="1" x14ac:dyDescent="0.3">
      <c r="D344" s="227"/>
      <c r="I344" s="227"/>
      <c r="O344" s="227"/>
      <c r="P344" s="227"/>
      <c r="Q344" s="227"/>
    </row>
    <row r="345" spans="4:17" ht="15.75" customHeight="1" x14ac:dyDescent="0.3">
      <c r="D345" s="227"/>
      <c r="I345" s="227"/>
      <c r="O345" s="227"/>
      <c r="P345" s="227"/>
      <c r="Q345" s="227"/>
    </row>
    <row r="346" spans="4:17" ht="15.75" customHeight="1" x14ac:dyDescent="0.3">
      <c r="D346" s="227"/>
      <c r="I346" s="227"/>
      <c r="O346" s="227"/>
      <c r="P346" s="227"/>
      <c r="Q346" s="227"/>
    </row>
    <row r="347" spans="4:17" ht="15.75" customHeight="1" x14ac:dyDescent="0.3">
      <c r="D347" s="227"/>
      <c r="I347" s="227"/>
      <c r="O347" s="227"/>
      <c r="P347" s="227"/>
      <c r="Q347" s="227"/>
    </row>
    <row r="348" spans="4:17" ht="15.75" customHeight="1" x14ac:dyDescent="0.3">
      <c r="D348" s="227"/>
      <c r="I348" s="227"/>
      <c r="O348" s="227"/>
      <c r="P348" s="227"/>
      <c r="Q348" s="227"/>
    </row>
    <row r="349" spans="4:17" ht="15.75" customHeight="1" x14ac:dyDescent="0.3">
      <c r="D349" s="227"/>
      <c r="I349" s="227"/>
      <c r="O349" s="227"/>
      <c r="P349" s="227"/>
      <c r="Q349" s="227"/>
    </row>
    <row r="350" spans="4:17" ht="15.75" customHeight="1" x14ac:dyDescent="0.3">
      <c r="D350" s="227"/>
      <c r="I350" s="227"/>
      <c r="O350" s="227"/>
      <c r="P350" s="227"/>
      <c r="Q350" s="227"/>
    </row>
    <row r="351" spans="4:17" ht="15.75" customHeight="1" x14ac:dyDescent="0.3">
      <c r="D351" s="227"/>
      <c r="I351" s="227"/>
      <c r="O351" s="227"/>
      <c r="P351" s="227"/>
      <c r="Q351" s="227"/>
    </row>
    <row r="352" spans="4:17" ht="15.75" customHeight="1" x14ac:dyDescent="0.3">
      <c r="D352" s="227"/>
      <c r="I352" s="227"/>
      <c r="O352" s="227"/>
      <c r="P352" s="227"/>
      <c r="Q352" s="227"/>
    </row>
    <row r="353" spans="4:17" ht="15.75" customHeight="1" x14ac:dyDescent="0.3">
      <c r="D353" s="227"/>
      <c r="I353" s="227"/>
      <c r="O353" s="227"/>
      <c r="P353" s="227"/>
      <c r="Q353" s="227"/>
    </row>
    <row r="354" spans="4:17" ht="15.75" customHeight="1" x14ac:dyDescent="0.3">
      <c r="D354" s="227"/>
      <c r="I354" s="227"/>
      <c r="O354" s="227"/>
      <c r="P354" s="227"/>
      <c r="Q354" s="227"/>
    </row>
    <row r="355" spans="4:17" ht="15.75" customHeight="1" x14ac:dyDescent="0.3">
      <c r="D355" s="227"/>
      <c r="I355" s="227"/>
      <c r="O355" s="227"/>
      <c r="P355" s="227"/>
      <c r="Q355" s="227"/>
    </row>
    <row r="356" spans="4:17" ht="15.75" customHeight="1" x14ac:dyDescent="0.3">
      <c r="D356" s="227"/>
      <c r="I356" s="227"/>
      <c r="O356" s="227"/>
      <c r="P356" s="227"/>
      <c r="Q356" s="227"/>
    </row>
    <row r="357" spans="4:17" ht="15.75" customHeight="1" x14ac:dyDescent="0.3">
      <c r="D357" s="227"/>
      <c r="I357" s="227"/>
      <c r="O357" s="227"/>
      <c r="P357" s="227"/>
      <c r="Q357" s="227"/>
    </row>
    <row r="358" spans="4:17" ht="15.75" customHeight="1" x14ac:dyDescent="0.3">
      <c r="D358" s="227"/>
      <c r="I358" s="227"/>
      <c r="O358" s="227"/>
      <c r="P358" s="227"/>
      <c r="Q358" s="227"/>
    </row>
    <row r="359" spans="4:17" ht="15.75" customHeight="1" x14ac:dyDescent="0.3">
      <c r="D359" s="227"/>
      <c r="I359" s="227"/>
      <c r="O359" s="227"/>
      <c r="P359" s="227"/>
      <c r="Q359" s="227"/>
    </row>
    <row r="360" spans="4:17" ht="15.75" customHeight="1" x14ac:dyDescent="0.3">
      <c r="D360" s="227"/>
      <c r="I360" s="227"/>
      <c r="O360" s="227"/>
      <c r="P360" s="227"/>
      <c r="Q360" s="227"/>
    </row>
    <row r="361" spans="4:17" ht="15.75" customHeight="1" x14ac:dyDescent="0.3">
      <c r="D361" s="227"/>
      <c r="I361" s="227"/>
      <c r="O361" s="227"/>
      <c r="P361" s="227"/>
      <c r="Q361" s="227"/>
    </row>
    <row r="362" spans="4:17" ht="15.75" customHeight="1" x14ac:dyDescent="0.3">
      <c r="D362" s="227"/>
      <c r="I362" s="227"/>
      <c r="O362" s="227"/>
      <c r="P362" s="227"/>
      <c r="Q362" s="227"/>
    </row>
    <row r="363" spans="4:17" ht="15.75" customHeight="1" x14ac:dyDescent="0.3">
      <c r="D363" s="227"/>
      <c r="I363" s="227"/>
      <c r="O363" s="227"/>
      <c r="P363" s="227"/>
      <c r="Q363" s="227"/>
    </row>
    <row r="364" spans="4:17" ht="15.75" customHeight="1" x14ac:dyDescent="0.3">
      <c r="D364" s="227"/>
      <c r="I364" s="227"/>
      <c r="O364" s="227"/>
      <c r="P364" s="227"/>
      <c r="Q364" s="227"/>
    </row>
    <row r="365" spans="4:17" ht="15.75" customHeight="1" x14ac:dyDescent="0.3">
      <c r="D365" s="227"/>
      <c r="I365" s="227"/>
      <c r="O365" s="227"/>
      <c r="P365" s="227"/>
      <c r="Q365" s="227"/>
    </row>
    <row r="366" spans="4:17" ht="15.75" customHeight="1" x14ac:dyDescent="0.3">
      <c r="D366" s="227"/>
      <c r="I366" s="227"/>
      <c r="O366" s="227"/>
      <c r="P366" s="227"/>
      <c r="Q366" s="227"/>
    </row>
    <row r="367" spans="4:17" ht="15.75" customHeight="1" x14ac:dyDescent="0.3">
      <c r="D367" s="227"/>
      <c r="I367" s="227"/>
      <c r="O367" s="227"/>
      <c r="P367" s="227"/>
      <c r="Q367" s="227"/>
    </row>
    <row r="368" spans="4:17" ht="15.75" customHeight="1" x14ac:dyDescent="0.3">
      <c r="D368" s="227"/>
      <c r="I368" s="227"/>
      <c r="O368" s="227"/>
      <c r="P368" s="227"/>
      <c r="Q368" s="227"/>
    </row>
    <row r="369" spans="4:17" ht="15.75" customHeight="1" x14ac:dyDescent="0.3">
      <c r="D369" s="227"/>
      <c r="I369" s="227"/>
      <c r="O369" s="227"/>
      <c r="P369" s="227"/>
      <c r="Q369" s="227"/>
    </row>
    <row r="370" spans="4:17" ht="15.75" customHeight="1" x14ac:dyDescent="0.3">
      <c r="D370" s="227"/>
      <c r="I370" s="227"/>
      <c r="O370" s="227"/>
      <c r="P370" s="227"/>
      <c r="Q370" s="227"/>
    </row>
    <row r="371" spans="4:17" ht="15.75" customHeight="1" x14ac:dyDescent="0.3">
      <c r="D371" s="227"/>
      <c r="I371" s="227"/>
      <c r="O371" s="227"/>
      <c r="P371" s="227"/>
      <c r="Q371" s="227"/>
    </row>
    <row r="372" spans="4:17" ht="15.75" customHeight="1" x14ac:dyDescent="0.3">
      <c r="D372" s="227"/>
      <c r="I372" s="227"/>
      <c r="O372" s="227"/>
      <c r="P372" s="227"/>
      <c r="Q372" s="227"/>
    </row>
    <row r="373" spans="4:17" ht="15.75" customHeight="1" x14ac:dyDescent="0.3">
      <c r="D373" s="227"/>
      <c r="I373" s="227"/>
      <c r="O373" s="227"/>
      <c r="P373" s="227"/>
      <c r="Q373" s="227"/>
    </row>
    <row r="374" spans="4:17" ht="15.75" customHeight="1" x14ac:dyDescent="0.3">
      <c r="D374" s="227"/>
      <c r="I374" s="227"/>
      <c r="O374" s="227"/>
      <c r="P374" s="227"/>
      <c r="Q374" s="227"/>
    </row>
    <row r="375" spans="4:17" ht="15.75" customHeight="1" x14ac:dyDescent="0.3">
      <c r="D375" s="227"/>
      <c r="I375" s="227"/>
      <c r="O375" s="227"/>
      <c r="P375" s="227"/>
      <c r="Q375" s="227"/>
    </row>
    <row r="376" spans="4:17" ht="15.75" customHeight="1" x14ac:dyDescent="0.3">
      <c r="D376" s="227"/>
      <c r="I376" s="227"/>
      <c r="O376" s="227"/>
      <c r="P376" s="227"/>
      <c r="Q376" s="227"/>
    </row>
    <row r="377" spans="4:17" ht="15.75" customHeight="1" x14ac:dyDescent="0.3">
      <c r="D377" s="227"/>
      <c r="I377" s="227"/>
      <c r="O377" s="227"/>
      <c r="P377" s="227"/>
      <c r="Q377" s="227"/>
    </row>
    <row r="378" spans="4:17" ht="15.75" customHeight="1" x14ac:dyDescent="0.3">
      <c r="D378" s="227"/>
      <c r="I378" s="227"/>
      <c r="O378" s="227"/>
      <c r="P378" s="227"/>
      <c r="Q378" s="227"/>
    </row>
    <row r="379" spans="4:17" ht="15.75" customHeight="1" x14ac:dyDescent="0.3">
      <c r="D379" s="227"/>
      <c r="I379" s="227"/>
      <c r="O379" s="227"/>
      <c r="P379" s="227"/>
      <c r="Q379" s="227"/>
    </row>
    <row r="380" spans="4:17" ht="15.75" customHeight="1" x14ac:dyDescent="0.3">
      <c r="D380" s="227"/>
      <c r="I380" s="227"/>
      <c r="O380" s="227"/>
      <c r="P380" s="227"/>
      <c r="Q380" s="227"/>
    </row>
    <row r="381" spans="4:17" ht="15.75" customHeight="1" x14ac:dyDescent="0.3">
      <c r="D381" s="227"/>
      <c r="I381" s="227"/>
      <c r="O381" s="227"/>
      <c r="P381" s="227"/>
      <c r="Q381" s="227"/>
    </row>
    <row r="382" spans="4:17" ht="15.75" customHeight="1" x14ac:dyDescent="0.3">
      <c r="D382" s="227"/>
      <c r="I382" s="227"/>
      <c r="O382" s="227"/>
      <c r="P382" s="227"/>
      <c r="Q382" s="227"/>
    </row>
    <row r="383" spans="4:17" ht="15.75" customHeight="1" x14ac:dyDescent="0.3">
      <c r="D383" s="227"/>
      <c r="I383" s="227"/>
      <c r="O383" s="227"/>
      <c r="P383" s="227"/>
      <c r="Q383" s="227"/>
    </row>
    <row r="384" spans="4:17" ht="15.75" customHeight="1" x14ac:dyDescent="0.3">
      <c r="D384" s="227"/>
      <c r="I384" s="227"/>
      <c r="O384" s="227"/>
      <c r="P384" s="227"/>
      <c r="Q384" s="227"/>
    </row>
    <row r="385" spans="4:17" ht="15.75" customHeight="1" x14ac:dyDescent="0.3">
      <c r="D385" s="227"/>
      <c r="I385" s="227"/>
      <c r="O385" s="227"/>
      <c r="P385" s="227"/>
      <c r="Q385" s="227"/>
    </row>
    <row r="386" spans="4:17" ht="15.75" customHeight="1" x14ac:dyDescent="0.3">
      <c r="D386" s="227"/>
      <c r="I386" s="227"/>
      <c r="O386" s="227"/>
      <c r="P386" s="227"/>
      <c r="Q386" s="227"/>
    </row>
    <row r="387" spans="4:17" ht="15.75" customHeight="1" x14ac:dyDescent="0.3">
      <c r="D387" s="227"/>
      <c r="I387" s="227"/>
      <c r="O387" s="227"/>
      <c r="P387" s="227"/>
      <c r="Q387" s="227"/>
    </row>
    <row r="388" spans="4:17" ht="15.75" customHeight="1" x14ac:dyDescent="0.3">
      <c r="D388" s="227"/>
      <c r="I388" s="227"/>
      <c r="O388" s="227"/>
      <c r="P388" s="227"/>
      <c r="Q388" s="227"/>
    </row>
    <row r="389" spans="4:17" ht="15.75" customHeight="1" x14ac:dyDescent="0.3">
      <c r="D389" s="227"/>
      <c r="I389" s="227"/>
      <c r="O389" s="227"/>
      <c r="P389" s="227"/>
      <c r="Q389" s="227"/>
    </row>
    <row r="390" spans="4:17" ht="15.75" customHeight="1" x14ac:dyDescent="0.3">
      <c r="D390" s="227"/>
      <c r="I390" s="227"/>
      <c r="O390" s="227"/>
      <c r="P390" s="227"/>
      <c r="Q390" s="227"/>
    </row>
    <row r="391" spans="4:17" ht="15.75" customHeight="1" x14ac:dyDescent="0.3">
      <c r="D391" s="227"/>
      <c r="I391" s="227"/>
      <c r="O391" s="227"/>
      <c r="P391" s="227"/>
      <c r="Q391" s="227"/>
    </row>
    <row r="392" spans="4:17" ht="15.75" customHeight="1" x14ac:dyDescent="0.3">
      <c r="D392" s="227"/>
      <c r="I392" s="227"/>
      <c r="O392" s="227"/>
      <c r="P392" s="227"/>
      <c r="Q392" s="227"/>
    </row>
    <row r="393" spans="4:17" ht="15.75" customHeight="1" x14ac:dyDescent="0.3">
      <c r="D393" s="227"/>
      <c r="I393" s="227"/>
      <c r="O393" s="227"/>
      <c r="P393" s="227"/>
      <c r="Q393" s="227"/>
    </row>
    <row r="394" spans="4:17" ht="15.75" customHeight="1" x14ac:dyDescent="0.3">
      <c r="D394" s="227"/>
      <c r="I394" s="227"/>
      <c r="O394" s="227"/>
      <c r="P394" s="227"/>
      <c r="Q394" s="227"/>
    </row>
    <row r="395" spans="4:17" ht="15.75" customHeight="1" x14ac:dyDescent="0.3">
      <c r="D395" s="227"/>
      <c r="I395" s="227"/>
      <c r="O395" s="227"/>
      <c r="P395" s="227"/>
      <c r="Q395" s="227"/>
    </row>
    <row r="396" spans="4:17" ht="15.75" customHeight="1" x14ac:dyDescent="0.3">
      <c r="D396" s="227"/>
      <c r="I396" s="227"/>
      <c r="O396" s="227"/>
      <c r="P396" s="227"/>
      <c r="Q396" s="227"/>
    </row>
    <row r="397" spans="4:17" ht="15.75" customHeight="1" x14ac:dyDescent="0.3">
      <c r="D397" s="227"/>
      <c r="I397" s="227"/>
      <c r="O397" s="227"/>
      <c r="P397" s="227"/>
      <c r="Q397" s="227"/>
    </row>
    <row r="398" spans="4:17" ht="15.75" customHeight="1" x14ac:dyDescent="0.3">
      <c r="D398" s="227"/>
      <c r="I398" s="227"/>
      <c r="O398" s="227"/>
      <c r="P398" s="227"/>
      <c r="Q398" s="227"/>
    </row>
    <row r="399" spans="4:17" ht="15.75" customHeight="1" x14ac:dyDescent="0.3">
      <c r="D399" s="227"/>
      <c r="I399" s="227"/>
      <c r="O399" s="227"/>
      <c r="P399" s="227"/>
      <c r="Q399" s="227"/>
    </row>
    <row r="400" spans="4:17" ht="15.75" customHeight="1" x14ac:dyDescent="0.3">
      <c r="D400" s="227"/>
      <c r="I400" s="227"/>
      <c r="O400" s="227"/>
      <c r="P400" s="227"/>
      <c r="Q400" s="227"/>
    </row>
    <row r="401" spans="4:17" ht="15.75" customHeight="1" x14ac:dyDescent="0.3">
      <c r="D401" s="227"/>
      <c r="I401" s="227"/>
      <c r="O401" s="227"/>
      <c r="P401" s="227"/>
      <c r="Q401" s="227"/>
    </row>
    <row r="402" spans="4:17" ht="15.75" customHeight="1" x14ac:dyDescent="0.3">
      <c r="D402" s="227"/>
      <c r="I402" s="227"/>
      <c r="O402" s="227"/>
      <c r="P402" s="227"/>
      <c r="Q402" s="227"/>
    </row>
    <row r="403" spans="4:17" ht="15.75" customHeight="1" x14ac:dyDescent="0.3">
      <c r="D403" s="227"/>
      <c r="I403" s="227"/>
      <c r="O403" s="227"/>
      <c r="P403" s="227"/>
      <c r="Q403" s="227"/>
    </row>
    <row r="404" spans="4:17" ht="15.75" customHeight="1" x14ac:dyDescent="0.3">
      <c r="D404" s="227"/>
      <c r="I404" s="227"/>
      <c r="O404" s="227"/>
      <c r="P404" s="227"/>
      <c r="Q404" s="227"/>
    </row>
    <row r="405" spans="4:17" ht="15.75" customHeight="1" x14ac:dyDescent="0.3">
      <c r="D405" s="227"/>
      <c r="I405" s="227"/>
      <c r="O405" s="227"/>
      <c r="P405" s="227"/>
      <c r="Q405" s="227"/>
    </row>
    <row r="406" spans="4:17" ht="15.75" customHeight="1" x14ac:dyDescent="0.3">
      <c r="D406" s="227"/>
      <c r="I406" s="227"/>
      <c r="O406" s="227"/>
      <c r="P406" s="227"/>
      <c r="Q406" s="227"/>
    </row>
    <row r="407" spans="4:17" ht="15.75" customHeight="1" x14ac:dyDescent="0.3">
      <c r="D407" s="227"/>
      <c r="I407" s="227"/>
      <c r="O407" s="227"/>
      <c r="P407" s="227"/>
      <c r="Q407" s="227"/>
    </row>
    <row r="408" spans="4:17" ht="15.75" customHeight="1" x14ac:dyDescent="0.3">
      <c r="D408" s="227"/>
      <c r="I408" s="227"/>
      <c r="O408" s="227"/>
      <c r="P408" s="227"/>
      <c r="Q408" s="227"/>
    </row>
    <row r="409" spans="4:17" ht="15.75" customHeight="1" x14ac:dyDescent="0.3">
      <c r="D409" s="227"/>
      <c r="I409" s="227"/>
      <c r="O409" s="227"/>
      <c r="P409" s="227"/>
      <c r="Q409" s="227"/>
    </row>
    <row r="410" spans="4:17" ht="15.75" customHeight="1" x14ac:dyDescent="0.3">
      <c r="D410" s="227"/>
      <c r="I410" s="227"/>
      <c r="O410" s="227"/>
      <c r="P410" s="227"/>
      <c r="Q410" s="227"/>
    </row>
    <row r="411" spans="4:17" ht="15.75" customHeight="1" x14ac:dyDescent="0.3">
      <c r="D411" s="227"/>
      <c r="I411" s="227"/>
      <c r="O411" s="227"/>
      <c r="P411" s="227"/>
      <c r="Q411" s="227"/>
    </row>
    <row r="412" spans="4:17" ht="15.75" customHeight="1" x14ac:dyDescent="0.3">
      <c r="D412" s="227"/>
      <c r="I412" s="227"/>
      <c r="O412" s="227"/>
      <c r="P412" s="227"/>
      <c r="Q412" s="227"/>
    </row>
    <row r="413" spans="4:17" ht="15.75" customHeight="1" x14ac:dyDescent="0.3">
      <c r="D413" s="227"/>
      <c r="I413" s="227"/>
      <c r="O413" s="227"/>
      <c r="P413" s="227"/>
      <c r="Q413" s="227"/>
    </row>
    <row r="414" spans="4:17" ht="15.75" customHeight="1" x14ac:dyDescent="0.3">
      <c r="D414" s="227"/>
      <c r="I414" s="227"/>
      <c r="O414" s="227"/>
      <c r="P414" s="227"/>
      <c r="Q414" s="227"/>
    </row>
    <row r="415" spans="4:17" ht="15.75" customHeight="1" x14ac:dyDescent="0.3">
      <c r="D415" s="227"/>
      <c r="I415" s="227"/>
      <c r="O415" s="227"/>
      <c r="P415" s="227"/>
      <c r="Q415" s="227"/>
    </row>
    <row r="416" spans="4:17" ht="15.75" customHeight="1" x14ac:dyDescent="0.3">
      <c r="D416" s="227"/>
      <c r="I416" s="227"/>
      <c r="O416" s="227"/>
      <c r="P416" s="227"/>
      <c r="Q416" s="227"/>
    </row>
    <row r="417" spans="4:17" ht="15.75" customHeight="1" x14ac:dyDescent="0.3">
      <c r="D417" s="227"/>
      <c r="I417" s="227"/>
      <c r="O417" s="227"/>
      <c r="P417" s="227"/>
      <c r="Q417" s="227"/>
    </row>
    <row r="418" spans="4:17" ht="15.75" customHeight="1" x14ac:dyDescent="0.3">
      <c r="D418" s="227"/>
      <c r="I418" s="227"/>
      <c r="O418" s="227"/>
      <c r="P418" s="227"/>
      <c r="Q418" s="227"/>
    </row>
    <row r="419" spans="4:17" ht="15.75" customHeight="1" x14ac:dyDescent="0.3">
      <c r="D419" s="227"/>
      <c r="I419" s="227"/>
      <c r="O419" s="227"/>
      <c r="P419" s="227"/>
      <c r="Q419" s="227"/>
    </row>
    <row r="420" spans="4:17" ht="15.75" customHeight="1" x14ac:dyDescent="0.3">
      <c r="D420" s="227"/>
      <c r="I420" s="227"/>
      <c r="O420" s="227"/>
      <c r="P420" s="227"/>
      <c r="Q420" s="227"/>
    </row>
    <row r="421" spans="4:17" ht="15.75" customHeight="1" x14ac:dyDescent="0.3">
      <c r="D421" s="227"/>
      <c r="I421" s="227"/>
      <c r="O421" s="227"/>
      <c r="P421" s="227"/>
      <c r="Q421" s="227"/>
    </row>
    <row r="422" spans="4:17" ht="15.75" customHeight="1" x14ac:dyDescent="0.3">
      <c r="D422" s="227"/>
      <c r="I422" s="227"/>
      <c r="O422" s="227"/>
      <c r="P422" s="227"/>
      <c r="Q422" s="227"/>
    </row>
    <row r="423" spans="4:17" ht="15.75" customHeight="1" x14ac:dyDescent="0.3">
      <c r="D423" s="227"/>
      <c r="I423" s="227"/>
      <c r="O423" s="227"/>
      <c r="P423" s="227"/>
      <c r="Q423" s="227"/>
    </row>
    <row r="424" spans="4:17" ht="15.75" customHeight="1" x14ac:dyDescent="0.3">
      <c r="D424" s="227"/>
      <c r="I424" s="227"/>
      <c r="O424" s="227"/>
      <c r="P424" s="227"/>
      <c r="Q424" s="227"/>
    </row>
    <row r="425" spans="4:17" ht="15.75" customHeight="1" x14ac:dyDescent="0.3">
      <c r="D425" s="227"/>
      <c r="I425" s="227"/>
      <c r="O425" s="227"/>
      <c r="P425" s="227"/>
      <c r="Q425" s="227"/>
    </row>
    <row r="426" spans="4:17" ht="15.75" customHeight="1" x14ac:dyDescent="0.3">
      <c r="D426" s="227"/>
      <c r="I426" s="227"/>
      <c r="O426" s="227"/>
      <c r="P426" s="227"/>
      <c r="Q426" s="227"/>
    </row>
    <row r="427" spans="4:17" ht="15.75" customHeight="1" x14ac:dyDescent="0.3">
      <c r="D427" s="227"/>
      <c r="I427" s="227"/>
      <c r="O427" s="227"/>
      <c r="P427" s="227"/>
      <c r="Q427" s="227"/>
    </row>
    <row r="428" spans="4:17" ht="15.75" customHeight="1" x14ac:dyDescent="0.3">
      <c r="D428" s="227"/>
      <c r="I428" s="227"/>
      <c r="O428" s="227"/>
      <c r="P428" s="227"/>
      <c r="Q428" s="227"/>
    </row>
    <row r="429" spans="4:17" ht="15.75" customHeight="1" x14ac:dyDescent="0.3">
      <c r="D429" s="227"/>
      <c r="I429" s="227"/>
      <c r="O429" s="227"/>
      <c r="P429" s="227"/>
      <c r="Q429" s="227"/>
    </row>
    <row r="430" spans="4:17" ht="15.75" customHeight="1" x14ac:dyDescent="0.3">
      <c r="D430" s="227"/>
      <c r="I430" s="227"/>
      <c r="O430" s="227"/>
      <c r="P430" s="227"/>
      <c r="Q430" s="227"/>
    </row>
    <row r="431" spans="4:17" ht="15.75" customHeight="1" x14ac:dyDescent="0.3">
      <c r="D431" s="227"/>
      <c r="I431" s="227"/>
      <c r="O431" s="227"/>
      <c r="P431" s="227"/>
      <c r="Q431" s="227"/>
    </row>
    <row r="432" spans="4:17" ht="15.75" customHeight="1" x14ac:dyDescent="0.3">
      <c r="D432" s="227"/>
      <c r="I432" s="227"/>
      <c r="O432" s="227"/>
      <c r="P432" s="227"/>
      <c r="Q432" s="227"/>
    </row>
    <row r="433" spans="4:17" ht="15.75" customHeight="1" x14ac:dyDescent="0.3">
      <c r="D433" s="227"/>
      <c r="I433" s="227"/>
      <c r="O433" s="227"/>
      <c r="P433" s="227"/>
      <c r="Q433" s="227"/>
    </row>
    <row r="434" spans="4:17" ht="15.75" customHeight="1" x14ac:dyDescent="0.3">
      <c r="D434" s="227"/>
      <c r="I434" s="227"/>
      <c r="O434" s="227"/>
      <c r="P434" s="227"/>
      <c r="Q434" s="227"/>
    </row>
    <row r="435" spans="4:17" ht="15.75" customHeight="1" x14ac:dyDescent="0.3">
      <c r="D435" s="227"/>
      <c r="I435" s="227"/>
      <c r="O435" s="227"/>
      <c r="P435" s="227"/>
      <c r="Q435" s="227"/>
    </row>
    <row r="436" spans="4:17" ht="15.75" customHeight="1" x14ac:dyDescent="0.3">
      <c r="D436" s="227"/>
      <c r="I436" s="227"/>
      <c r="O436" s="227"/>
      <c r="P436" s="227"/>
      <c r="Q436" s="227"/>
    </row>
    <row r="437" spans="4:17" ht="15.75" customHeight="1" x14ac:dyDescent="0.3">
      <c r="D437" s="227"/>
      <c r="I437" s="227"/>
      <c r="O437" s="227"/>
      <c r="P437" s="227"/>
      <c r="Q437" s="227"/>
    </row>
    <row r="438" spans="4:17" ht="15.75" customHeight="1" x14ac:dyDescent="0.3">
      <c r="D438" s="227"/>
      <c r="I438" s="227"/>
      <c r="O438" s="227"/>
      <c r="P438" s="227"/>
      <c r="Q438" s="227"/>
    </row>
    <row r="439" spans="4:17" ht="15.75" customHeight="1" x14ac:dyDescent="0.3">
      <c r="D439" s="227"/>
      <c r="I439" s="227"/>
      <c r="O439" s="227"/>
      <c r="P439" s="227"/>
      <c r="Q439" s="227"/>
    </row>
    <row r="440" spans="4:17" ht="15.75" customHeight="1" x14ac:dyDescent="0.3">
      <c r="D440" s="227"/>
      <c r="I440" s="227"/>
      <c r="O440" s="227"/>
      <c r="P440" s="227"/>
      <c r="Q440" s="227"/>
    </row>
    <row r="441" spans="4:17" ht="15.75" customHeight="1" x14ac:dyDescent="0.3">
      <c r="D441" s="227"/>
      <c r="I441" s="227"/>
      <c r="O441" s="227"/>
      <c r="P441" s="227"/>
      <c r="Q441" s="227"/>
    </row>
    <row r="442" spans="4:17" ht="15.75" customHeight="1" x14ac:dyDescent="0.3">
      <c r="D442" s="227"/>
      <c r="I442" s="227"/>
      <c r="O442" s="227"/>
      <c r="P442" s="227"/>
      <c r="Q442" s="227"/>
    </row>
    <row r="443" spans="4:17" ht="15.75" customHeight="1" x14ac:dyDescent="0.3">
      <c r="D443" s="227"/>
      <c r="I443" s="227"/>
      <c r="O443" s="227"/>
      <c r="P443" s="227"/>
      <c r="Q443" s="227"/>
    </row>
    <row r="444" spans="4:17" ht="15.75" customHeight="1" x14ac:dyDescent="0.3">
      <c r="D444" s="227"/>
      <c r="I444" s="227"/>
      <c r="O444" s="227"/>
      <c r="P444" s="227"/>
      <c r="Q444" s="227"/>
    </row>
    <row r="445" spans="4:17" ht="15.75" customHeight="1" x14ac:dyDescent="0.3">
      <c r="D445" s="227"/>
      <c r="I445" s="227"/>
      <c r="O445" s="227"/>
      <c r="P445" s="227"/>
      <c r="Q445" s="227"/>
    </row>
    <row r="446" spans="4:17" ht="15.75" customHeight="1" x14ac:dyDescent="0.3">
      <c r="D446" s="227"/>
      <c r="I446" s="227"/>
      <c r="O446" s="227"/>
      <c r="P446" s="227"/>
      <c r="Q446" s="227"/>
    </row>
    <row r="447" spans="4:17" ht="15.75" customHeight="1" x14ac:dyDescent="0.3">
      <c r="D447" s="227"/>
      <c r="I447" s="227"/>
      <c r="O447" s="227"/>
      <c r="P447" s="227"/>
      <c r="Q447" s="227"/>
    </row>
    <row r="448" spans="4:17" ht="15.75" customHeight="1" x14ac:dyDescent="0.3">
      <c r="D448" s="227"/>
      <c r="I448" s="227"/>
      <c r="O448" s="227"/>
      <c r="P448" s="227"/>
      <c r="Q448" s="227"/>
    </row>
    <row r="449" spans="4:17" ht="15.75" customHeight="1" x14ac:dyDescent="0.3">
      <c r="D449" s="227"/>
      <c r="I449" s="227"/>
      <c r="O449" s="227"/>
      <c r="P449" s="227"/>
      <c r="Q449" s="227"/>
    </row>
    <row r="450" spans="4:17" ht="15.75" customHeight="1" x14ac:dyDescent="0.3">
      <c r="D450" s="227"/>
      <c r="I450" s="227"/>
      <c r="O450" s="227"/>
      <c r="P450" s="227"/>
      <c r="Q450" s="227"/>
    </row>
    <row r="451" spans="4:17" ht="15.75" customHeight="1" x14ac:dyDescent="0.3">
      <c r="D451" s="227"/>
      <c r="I451" s="227"/>
      <c r="O451" s="227"/>
      <c r="P451" s="227"/>
      <c r="Q451" s="227"/>
    </row>
    <row r="452" spans="4:17" ht="15.75" customHeight="1" x14ac:dyDescent="0.3">
      <c r="D452" s="227"/>
      <c r="I452" s="227"/>
      <c r="O452" s="227"/>
      <c r="P452" s="227"/>
      <c r="Q452" s="227"/>
    </row>
    <row r="453" spans="4:17" ht="15.75" customHeight="1" x14ac:dyDescent="0.3">
      <c r="D453" s="227"/>
      <c r="I453" s="227"/>
      <c r="O453" s="227"/>
      <c r="P453" s="227"/>
      <c r="Q453" s="227"/>
    </row>
    <row r="454" spans="4:17" ht="15.75" customHeight="1" x14ac:dyDescent="0.3">
      <c r="D454" s="227"/>
      <c r="I454" s="227"/>
      <c r="O454" s="227"/>
      <c r="P454" s="227"/>
      <c r="Q454" s="227"/>
    </row>
    <row r="455" spans="4:17" ht="15.75" customHeight="1" x14ac:dyDescent="0.3">
      <c r="D455" s="227"/>
      <c r="I455" s="227"/>
      <c r="O455" s="227"/>
      <c r="P455" s="227"/>
      <c r="Q455" s="227"/>
    </row>
    <row r="456" spans="4:17" ht="15.75" customHeight="1" x14ac:dyDescent="0.3">
      <c r="D456" s="227"/>
      <c r="I456" s="227"/>
      <c r="O456" s="227"/>
      <c r="P456" s="227"/>
      <c r="Q456" s="227"/>
    </row>
    <row r="457" spans="4:17" ht="15.75" customHeight="1" x14ac:dyDescent="0.3">
      <c r="D457" s="227"/>
      <c r="I457" s="227"/>
      <c r="O457" s="227"/>
      <c r="P457" s="227"/>
      <c r="Q457" s="227"/>
    </row>
    <row r="458" spans="4:17" ht="15.75" customHeight="1" x14ac:dyDescent="0.3">
      <c r="D458" s="227"/>
      <c r="I458" s="227"/>
      <c r="O458" s="227"/>
      <c r="P458" s="227"/>
      <c r="Q458" s="227"/>
    </row>
    <row r="459" spans="4:17" ht="15.75" customHeight="1" x14ac:dyDescent="0.3">
      <c r="D459" s="227"/>
      <c r="I459" s="227"/>
      <c r="O459" s="227"/>
      <c r="P459" s="227"/>
      <c r="Q459" s="227"/>
    </row>
    <row r="460" spans="4:17" ht="15.75" customHeight="1" x14ac:dyDescent="0.3">
      <c r="D460" s="227"/>
      <c r="I460" s="227"/>
      <c r="O460" s="227"/>
      <c r="P460" s="227"/>
      <c r="Q460" s="227"/>
    </row>
    <row r="461" spans="4:17" ht="15.75" customHeight="1" x14ac:dyDescent="0.3">
      <c r="D461" s="227"/>
      <c r="I461" s="227"/>
      <c r="O461" s="227"/>
      <c r="P461" s="227"/>
      <c r="Q461" s="227"/>
    </row>
    <row r="462" spans="4:17" ht="15.75" customHeight="1" x14ac:dyDescent="0.3">
      <c r="D462" s="227"/>
      <c r="I462" s="227"/>
      <c r="O462" s="227"/>
      <c r="P462" s="227"/>
      <c r="Q462" s="227"/>
    </row>
    <row r="463" spans="4:17" ht="15.75" customHeight="1" x14ac:dyDescent="0.3">
      <c r="D463" s="227"/>
      <c r="I463" s="227"/>
      <c r="O463" s="227"/>
      <c r="P463" s="227"/>
      <c r="Q463" s="227"/>
    </row>
    <row r="464" spans="4:17" ht="15.75" customHeight="1" x14ac:dyDescent="0.3">
      <c r="D464" s="227"/>
      <c r="I464" s="227"/>
      <c r="O464" s="227"/>
      <c r="P464" s="227"/>
      <c r="Q464" s="227"/>
    </row>
    <row r="465" spans="4:17" ht="15.75" customHeight="1" x14ac:dyDescent="0.3">
      <c r="D465" s="227"/>
      <c r="I465" s="227"/>
      <c r="O465" s="227"/>
      <c r="P465" s="227"/>
      <c r="Q465" s="227"/>
    </row>
    <row r="466" spans="4:17" ht="15.75" customHeight="1" x14ac:dyDescent="0.3">
      <c r="D466" s="227"/>
      <c r="I466" s="227"/>
      <c r="O466" s="227"/>
      <c r="P466" s="227"/>
      <c r="Q466" s="227"/>
    </row>
    <row r="467" spans="4:17" ht="15.75" customHeight="1" x14ac:dyDescent="0.3">
      <c r="D467" s="227"/>
      <c r="I467" s="227"/>
      <c r="O467" s="227"/>
      <c r="P467" s="227"/>
      <c r="Q467" s="227"/>
    </row>
    <row r="468" spans="4:17" ht="15.75" customHeight="1" x14ac:dyDescent="0.3">
      <c r="D468" s="227"/>
      <c r="I468" s="227"/>
      <c r="O468" s="227"/>
      <c r="P468" s="227"/>
      <c r="Q468" s="227"/>
    </row>
    <row r="469" spans="4:17" ht="15.75" customHeight="1" x14ac:dyDescent="0.3">
      <c r="D469" s="227"/>
      <c r="I469" s="227"/>
      <c r="O469" s="227"/>
      <c r="P469" s="227"/>
      <c r="Q469" s="227"/>
    </row>
    <row r="470" spans="4:17" ht="15.75" customHeight="1" x14ac:dyDescent="0.3">
      <c r="D470" s="227"/>
      <c r="I470" s="227"/>
      <c r="O470" s="227"/>
      <c r="P470" s="227"/>
      <c r="Q470" s="227"/>
    </row>
    <row r="471" spans="4:17" ht="15.75" customHeight="1" x14ac:dyDescent="0.3">
      <c r="D471" s="227"/>
      <c r="I471" s="227"/>
      <c r="O471" s="227"/>
      <c r="P471" s="227"/>
      <c r="Q471" s="227"/>
    </row>
    <row r="472" spans="4:17" ht="15.75" customHeight="1" x14ac:dyDescent="0.3">
      <c r="D472" s="227"/>
      <c r="I472" s="227"/>
      <c r="O472" s="227"/>
      <c r="P472" s="227"/>
      <c r="Q472" s="227"/>
    </row>
    <row r="473" spans="4:17" ht="15.75" customHeight="1" x14ac:dyDescent="0.3">
      <c r="D473" s="227"/>
      <c r="I473" s="227"/>
      <c r="O473" s="227"/>
      <c r="P473" s="227"/>
      <c r="Q473" s="227"/>
    </row>
    <row r="474" spans="4:17" ht="15.75" customHeight="1" x14ac:dyDescent="0.3">
      <c r="D474" s="227"/>
      <c r="I474" s="227"/>
      <c r="O474" s="227"/>
      <c r="P474" s="227"/>
      <c r="Q474" s="227"/>
    </row>
    <row r="475" spans="4:17" ht="15.75" customHeight="1" x14ac:dyDescent="0.3">
      <c r="D475" s="227"/>
      <c r="I475" s="227"/>
      <c r="O475" s="227"/>
      <c r="P475" s="227"/>
      <c r="Q475" s="227"/>
    </row>
    <row r="476" spans="4:17" ht="15.75" customHeight="1" x14ac:dyDescent="0.3">
      <c r="D476" s="227"/>
      <c r="I476" s="227"/>
      <c r="O476" s="227"/>
      <c r="P476" s="227"/>
      <c r="Q476" s="227"/>
    </row>
    <row r="477" spans="4:17" ht="15.75" customHeight="1" x14ac:dyDescent="0.3">
      <c r="D477" s="227"/>
      <c r="I477" s="227"/>
      <c r="O477" s="227"/>
      <c r="P477" s="227"/>
      <c r="Q477" s="227"/>
    </row>
    <row r="478" spans="4:17" ht="15.75" customHeight="1" x14ac:dyDescent="0.3">
      <c r="D478" s="227"/>
      <c r="I478" s="227"/>
      <c r="O478" s="227"/>
      <c r="P478" s="227"/>
      <c r="Q478" s="227"/>
    </row>
    <row r="479" spans="4:17" ht="15.75" customHeight="1" x14ac:dyDescent="0.3">
      <c r="D479" s="227"/>
      <c r="I479" s="227"/>
      <c r="O479" s="227"/>
      <c r="P479" s="227"/>
      <c r="Q479" s="227"/>
    </row>
    <row r="480" spans="4:17" ht="15.75" customHeight="1" x14ac:dyDescent="0.3">
      <c r="D480" s="227"/>
      <c r="I480" s="227"/>
      <c r="O480" s="227"/>
      <c r="P480" s="227"/>
      <c r="Q480" s="227"/>
    </row>
    <row r="481" spans="4:17" ht="15.75" customHeight="1" x14ac:dyDescent="0.3">
      <c r="D481" s="227"/>
      <c r="I481" s="227"/>
      <c r="O481" s="227"/>
      <c r="P481" s="227"/>
      <c r="Q481" s="227"/>
    </row>
    <row r="482" spans="4:17" ht="15.75" customHeight="1" x14ac:dyDescent="0.3">
      <c r="D482" s="227"/>
      <c r="I482" s="227"/>
      <c r="O482" s="227"/>
      <c r="P482" s="227"/>
      <c r="Q482" s="227"/>
    </row>
    <row r="483" spans="4:17" ht="15.75" customHeight="1" x14ac:dyDescent="0.3">
      <c r="D483" s="227"/>
      <c r="I483" s="227"/>
      <c r="O483" s="227"/>
      <c r="P483" s="227"/>
      <c r="Q483" s="227"/>
    </row>
    <row r="484" spans="4:17" ht="15.75" customHeight="1" x14ac:dyDescent="0.3">
      <c r="D484" s="227"/>
      <c r="I484" s="227"/>
      <c r="O484" s="227"/>
      <c r="P484" s="227"/>
      <c r="Q484" s="227"/>
    </row>
    <row r="485" spans="4:17" ht="15.75" customHeight="1" x14ac:dyDescent="0.3">
      <c r="D485" s="227"/>
      <c r="I485" s="227"/>
      <c r="O485" s="227"/>
      <c r="P485" s="227"/>
      <c r="Q485" s="227"/>
    </row>
    <row r="486" spans="4:17" ht="15.75" customHeight="1" x14ac:dyDescent="0.3">
      <c r="D486" s="227"/>
      <c r="I486" s="227"/>
      <c r="O486" s="227"/>
      <c r="P486" s="227"/>
      <c r="Q486" s="227"/>
    </row>
    <row r="487" spans="4:17" ht="15.75" customHeight="1" x14ac:dyDescent="0.3">
      <c r="D487" s="227"/>
      <c r="I487" s="227"/>
      <c r="O487" s="227"/>
      <c r="P487" s="227"/>
      <c r="Q487" s="227"/>
    </row>
    <row r="488" spans="4:17" ht="15.75" customHeight="1" x14ac:dyDescent="0.3">
      <c r="D488" s="227"/>
      <c r="I488" s="227"/>
      <c r="O488" s="227"/>
      <c r="P488" s="227"/>
      <c r="Q488" s="227"/>
    </row>
    <row r="489" spans="4:17" ht="15.75" customHeight="1" x14ac:dyDescent="0.3">
      <c r="D489" s="227"/>
      <c r="I489" s="227"/>
      <c r="O489" s="227"/>
      <c r="P489" s="227"/>
      <c r="Q489" s="227"/>
    </row>
    <row r="490" spans="4:17" ht="15.75" customHeight="1" x14ac:dyDescent="0.3">
      <c r="D490" s="227"/>
      <c r="I490" s="227"/>
      <c r="O490" s="227"/>
      <c r="P490" s="227"/>
      <c r="Q490" s="227"/>
    </row>
    <row r="491" spans="4:17" ht="15.75" customHeight="1" x14ac:dyDescent="0.3">
      <c r="D491" s="227"/>
      <c r="I491" s="227"/>
      <c r="O491" s="227"/>
      <c r="P491" s="227"/>
      <c r="Q491" s="227"/>
    </row>
    <row r="492" spans="4:17" ht="15.75" customHeight="1" x14ac:dyDescent="0.3">
      <c r="D492" s="227"/>
      <c r="I492" s="227"/>
      <c r="O492" s="227"/>
      <c r="P492" s="227"/>
      <c r="Q492" s="227"/>
    </row>
    <row r="493" spans="4:17" ht="15.75" customHeight="1" x14ac:dyDescent="0.3">
      <c r="D493" s="227"/>
      <c r="I493" s="227"/>
      <c r="O493" s="227"/>
      <c r="P493" s="227"/>
      <c r="Q493" s="227"/>
    </row>
    <row r="494" spans="4:17" ht="15.75" customHeight="1" x14ac:dyDescent="0.3">
      <c r="D494" s="227"/>
      <c r="I494" s="227"/>
      <c r="O494" s="227"/>
      <c r="P494" s="227"/>
      <c r="Q494" s="227"/>
    </row>
    <row r="495" spans="4:17" ht="15.75" customHeight="1" x14ac:dyDescent="0.3">
      <c r="D495" s="227"/>
      <c r="I495" s="227"/>
      <c r="O495" s="227"/>
      <c r="P495" s="227"/>
      <c r="Q495" s="227"/>
    </row>
    <row r="496" spans="4:17" ht="15.75" customHeight="1" x14ac:dyDescent="0.3">
      <c r="D496" s="227"/>
      <c r="I496" s="227"/>
      <c r="O496" s="227"/>
      <c r="P496" s="227"/>
      <c r="Q496" s="227"/>
    </row>
    <row r="497" spans="4:17" ht="15.75" customHeight="1" x14ac:dyDescent="0.3">
      <c r="D497" s="227"/>
      <c r="I497" s="227"/>
      <c r="O497" s="227"/>
      <c r="P497" s="227"/>
      <c r="Q497" s="227"/>
    </row>
    <row r="498" spans="4:17" ht="15.75" customHeight="1" x14ac:dyDescent="0.3">
      <c r="D498" s="227"/>
      <c r="I498" s="227"/>
      <c r="O498" s="227"/>
      <c r="P498" s="227"/>
      <c r="Q498" s="227"/>
    </row>
    <row r="499" spans="4:17" ht="15.75" customHeight="1" x14ac:dyDescent="0.3">
      <c r="D499" s="227"/>
      <c r="I499" s="227"/>
      <c r="O499" s="227"/>
      <c r="P499" s="227"/>
      <c r="Q499" s="227"/>
    </row>
    <row r="500" spans="4:17" ht="15.75" customHeight="1" x14ac:dyDescent="0.3">
      <c r="D500" s="227"/>
      <c r="I500" s="227"/>
      <c r="O500" s="227"/>
      <c r="P500" s="227"/>
      <c r="Q500" s="227"/>
    </row>
    <row r="501" spans="4:17" ht="15.75" customHeight="1" x14ac:dyDescent="0.3">
      <c r="D501" s="227"/>
      <c r="I501" s="227"/>
      <c r="O501" s="227"/>
      <c r="P501" s="227"/>
      <c r="Q501" s="227"/>
    </row>
    <row r="502" spans="4:17" ht="15.75" customHeight="1" x14ac:dyDescent="0.3">
      <c r="D502" s="227"/>
      <c r="I502" s="227"/>
      <c r="O502" s="227"/>
      <c r="P502" s="227"/>
      <c r="Q502" s="227"/>
    </row>
    <row r="503" spans="4:17" ht="15.75" customHeight="1" x14ac:dyDescent="0.3">
      <c r="D503" s="227"/>
      <c r="I503" s="227"/>
      <c r="O503" s="227"/>
      <c r="P503" s="227"/>
      <c r="Q503" s="227"/>
    </row>
    <row r="504" spans="4:17" ht="15.75" customHeight="1" x14ac:dyDescent="0.3">
      <c r="D504" s="227"/>
      <c r="I504" s="227"/>
      <c r="O504" s="227"/>
      <c r="P504" s="227"/>
      <c r="Q504" s="227"/>
    </row>
    <row r="505" spans="4:17" ht="15.75" customHeight="1" x14ac:dyDescent="0.3">
      <c r="D505" s="227"/>
      <c r="I505" s="227"/>
      <c r="O505" s="227"/>
      <c r="P505" s="227"/>
      <c r="Q505" s="227"/>
    </row>
    <row r="506" spans="4:17" ht="15.75" customHeight="1" x14ac:dyDescent="0.3">
      <c r="D506" s="227"/>
      <c r="I506" s="227"/>
      <c r="O506" s="227"/>
      <c r="P506" s="227"/>
      <c r="Q506" s="227"/>
    </row>
    <row r="507" spans="4:17" ht="15.75" customHeight="1" x14ac:dyDescent="0.3">
      <c r="D507" s="227"/>
      <c r="I507" s="227"/>
      <c r="O507" s="227"/>
      <c r="P507" s="227"/>
      <c r="Q507" s="227"/>
    </row>
    <row r="508" spans="4:17" ht="15.75" customHeight="1" x14ac:dyDescent="0.3">
      <c r="D508" s="227"/>
      <c r="I508" s="227"/>
      <c r="O508" s="227"/>
      <c r="P508" s="227"/>
      <c r="Q508" s="227"/>
    </row>
    <row r="509" spans="4:17" ht="15.75" customHeight="1" x14ac:dyDescent="0.3">
      <c r="D509" s="227"/>
      <c r="I509" s="227"/>
      <c r="O509" s="227"/>
      <c r="P509" s="227"/>
      <c r="Q509" s="227"/>
    </row>
    <row r="510" spans="4:17" ht="15.75" customHeight="1" x14ac:dyDescent="0.3">
      <c r="D510" s="227"/>
      <c r="I510" s="227"/>
      <c r="O510" s="227"/>
      <c r="P510" s="227"/>
      <c r="Q510" s="227"/>
    </row>
    <row r="511" spans="4:17" ht="15.75" customHeight="1" x14ac:dyDescent="0.3">
      <c r="D511" s="227"/>
      <c r="I511" s="227"/>
      <c r="O511" s="227"/>
      <c r="P511" s="227"/>
      <c r="Q511" s="227"/>
    </row>
    <row r="512" spans="4:17" ht="15.75" customHeight="1" x14ac:dyDescent="0.3">
      <c r="D512" s="227"/>
      <c r="I512" s="227"/>
      <c r="O512" s="227"/>
      <c r="P512" s="227"/>
      <c r="Q512" s="227"/>
    </row>
    <row r="513" spans="4:17" ht="15.75" customHeight="1" x14ac:dyDescent="0.3">
      <c r="D513" s="227"/>
      <c r="I513" s="227"/>
      <c r="O513" s="227"/>
      <c r="P513" s="227"/>
      <c r="Q513" s="227"/>
    </row>
    <row r="514" spans="4:17" ht="15.75" customHeight="1" x14ac:dyDescent="0.3">
      <c r="D514" s="227"/>
      <c r="I514" s="227"/>
      <c r="O514" s="227"/>
      <c r="P514" s="227"/>
      <c r="Q514" s="227"/>
    </row>
    <row r="515" spans="4:17" ht="15.75" customHeight="1" x14ac:dyDescent="0.3">
      <c r="D515" s="227"/>
      <c r="I515" s="227"/>
      <c r="O515" s="227"/>
      <c r="P515" s="227"/>
      <c r="Q515" s="227"/>
    </row>
    <row r="516" spans="4:17" ht="15.75" customHeight="1" x14ac:dyDescent="0.3">
      <c r="D516" s="227"/>
      <c r="I516" s="227"/>
      <c r="O516" s="227"/>
      <c r="P516" s="227"/>
      <c r="Q516" s="227"/>
    </row>
    <row r="517" spans="4:17" ht="15.75" customHeight="1" x14ac:dyDescent="0.3">
      <c r="D517" s="227"/>
      <c r="I517" s="227"/>
      <c r="O517" s="227"/>
      <c r="P517" s="227"/>
      <c r="Q517" s="227"/>
    </row>
    <row r="518" spans="4:17" ht="15.75" customHeight="1" x14ac:dyDescent="0.3">
      <c r="D518" s="227"/>
      <c r="I518" s="227"/>
      <c r="O518" s="227"/>
      <c r="P518" s="227"/>
      <c r="Q518" s="227"/>
    </row>
    <row r="519" spans="4:17" ht="15.75" customHeight="1" x14ac:dyDescent="0.3">
      <c r="D519" s="227"/>
      <c r="I519" s="227"/>
      <c r="O519" s="227"/>
      <c r="P519" s="227"/>
      <c r="Q519" s="227"/>
    </row>
    <row r="520" spans="4:17" ht="15.75" customHeight="1" x14ac:dyDescent="0.3">
      <c r="D520" s="227"/>
      <c r="I520" s="227"/>
      <c r="O520" s="227"/>
      <c r="P520" s="227"/>
      <c r="Q520" s="227"/>
    </row>
    <row r="521" spans="4:17" ht="15.75" customHeight="1" x14ac:dyDescent="0.3">
      <c r="D521" s="227"/>
      <c r="I521" s="227"/>
      <c r="O521" s="227"/>
      <c r="P521" s="227"/>
      <c r="Q521" s="227"/>
    </row>
    <row r="522" spans="4:17" ht="15.75" customHeight="1" x14ac:dyDescent="0.3">
      <c r="D522" s="227"/>
      <c r="I522" s="227"/>
      <c r="O522" s="227"/>
      <c r="P522" s="227"/>
      <c r="Q522" s="227"/>
    </row>
    <row r="523" spans="4:17" ht="15.75" customHeight="1" x14ac:dyDescent="0.3">
      <c r="D523" s="227"/>
      <c r="I523" s="227"/>
      <c r="O523" s="227"/>
      <c r="P523" s="227"/>
      <c r="Q523" s="227"/>
    </row>
    <row r="524" spans="4:17" ht="15.75" customHeight="1" x14ac:dyDescent="0.3">
      <c r="D524" s="227"/>
      <c r="I524" s="227"/>
      <c r="O524" s="227"/>
      <c r="P524" s="227"/>
      <c r="Q524" s="227"/>
    </row>
    <row r="525" spans="4:17" ht="15.75" customHeight="1" x14ac:dyDescent="0.3">
      <c r="D525" s="227"/>
      <c r="I525" s="227"/>
      <c r="O525" s="227"/>
      <c r="P525" s="227"/>
      <c r="Q525" s="227"/>
    </row>
    <row r="526" spans="4:17" ht="15.75" customHeight="1" x14ac:dyDescent="0.3">
      <c r="D526" s="227"/>
      <c r="I526" s="227"/>
      <c r="O526" s="227"/>
      <c r="P526" s="227"/>
      <c r="Q526" s="227"/>
    </row>
    <row r="527" spans="4:17" ht="15.75" customHeight="1" x14ac:dyDescent="0.3">
      <c r="D527" s="227"/>
      <c r="I527" s="227"/>
      <c r="O527" s="227"/>
      <c r="P527" s="227"/>
      <c r="Q527" s="227"/>
    </row>
    <row r="528" spans="4:17" ht="15.75" customHeight="1" x14ac:dyDescent="0.3">
      <c r="D528" s="227"/>
      <c r="I528" s="227"/>
      <c r="O528" s="227"/>
      <c r="P528" s="227"/>
      <c r="Q528" s="227"/>
    </row>
    <row r="529" spans="4:17" ht="15.75" customHeight="1" x14ac:dyDescent="0.3">
      <c r="D529" s="227"/>
      <c r="I529" s="227"/>
      <c r="O529" s="227"/>
      <c r="P529" s="227"/>
      <c r="Q529" s="227"/>
    </row>
    <row r="530" spans="4:17" ht="15.75" customHeight="1" x14ac:dyDescent="0.3">
      <c r="D530" s="227"/>
      <c r="I530" s="227"/>
      <c r="O530" s="227"/>
      <c r="P530" s="227"/>
      <c r="Q530" s="227"/>
    </row>
    <row r="531" spans="4:17" ht="15.75" customHeight="1" x14ac:dyDescent="0.3">
      <c r="D531" s="227"/>
      <c r="I531" s="227"/>
      <c r="O531" s="227"/>
      <c r="P531" s="227"/>
      <c r="Q531" s="227"/>
    </row>
    <row r="532" spans="4:17" ht="15.75" customHeight="1" x14ac:dyDescent="0.3">
      <c r="D532" s="227"/>
      <c r="I532" s="227"/>
      <c r="O532" s="227"/>
      <c r="P532" s="227"/>
      <c r="Q532" s="227"/>
    </row>
    <row r="533" spans="4:17" ht="15.75" customHeight="1" x14ac:dyDescent="0.3">
      <c r="D533" s="227"/>
      <c r="I533" s="227"/>
      <c r="O533" s="227"/>
      <c r="P533" s="227"/>
      <c r="Q533" s="227"/>
    </row>
    <row r="534" spans="4:17" ht="15.75" customHeight="1" x14ac:dyDescent="0.3">
      <c r="D534" s="227"/>
      <c r="I534" s="227"/>
      <c r="O534" s="227"/>
      <c r="P534" s="227"/>
      <c r="Q534" s="227"/>
    </row>
    <row r="535" spans="4:17" ht="15.75" customHeight="1" x14ac:dyDescent="0.3">
      <c r="D535" s="227"/>
      <c r="I535" s="227"/>
      <c r="O535" s="227"/>
      <c r="P535" s="227"/>
      <c r="Q535" s="227"/>
    </row>
    <row r="536" spans="4:17" ht="15.75" customHeight="1" x14ac:dyDescent="0.3">
      <c r="D536" s="227"/>
      <c r="I536" s="227"/>
      <c r="O536" s="227"/>
      <c r="P536" s="227"/>
      <c r="Q536" s="227"/>
    </row>
    <row r="537" spans="4:17" ht="15.75" customHeight="1" x14ac:dyDescent="0.3">
      <c r="D537" s="227"/>
      <c r="I537" s="227"/>
      <c r="O537" s="227"/>
      <c r="P537" s="227"/>
      <c r="Q537" s="227"/>
    </row>
    <row r="538" spans="4:17" ht="15.75" customHeight="1" x14ac:dyDescent="0.3">
      <c r="D538" s="227"/>
      <c r="I538" s="227"/>
      <c r="O538" s="227"/>
      <c r="P538" s="227"/>
      <c r="Q538" s="227"/>
    </row>
    <row r="539" spans="4:17" ht="15.75" customHeight="1" x14ac:dyDescent="0.3">
      <c r="D539" s="227"/>
      <c r="I539" s="227"/>
      <c r="O539" s="227"/>
      <c r="P539" s="227"/>
      <c r="Q539" s="227"/>
    </row>
    <row r="540" spans="4:17" ht="15.75" customHeight="1" x14ac:dyDescent="0.3">
      <c r="D540" s="227"/>
      <c r="I540" s="227"/>
      <c r="O540" s="227"/>
      <c r="P540" s="227"/>
      <c r="Q540" s="227"/>
    </row>
    <row r="541" spans="4:17" ht="15.75" customHeight="1" x14ac:dyDescent="0.3">
      <c r="D541" s="227"/>
      <c r="I541" s="227"/>
      <c r="O541" s="227"/>
      <c r="P541" s="227"/>
      <c r="Q541" s="227"/>
    </row>
    <row r="542" spans="4:17" ht="15.75" customHeight="1" x14ac:dyDescent="0.3">
      <c r="D542" s="227"/>
      <c r="I542" s="227"/>
      <c r="O542" s="227"/>
      <c r="P542" s="227"/>
      <c r="Q542" s="227"/>
    </row>
    <row r="543" spans="4:17" ht="15.75" customHeight="1" x14ac:dyDescent="0.3">
      <c r="D543" s="227"/>
      <c r="I543" s="227"/>
      <c r="O543" s="227"/>
      <c r="P543" s="227"/>
      <c r="Q543" s="227"/>
    </row>
    <row r="544" spans="4:17" ht="15.75" customHeight="1" x14ac:dyDescent="0.3">
      <c r="D544" s="227"/>
      <c r="I544" s="227"/>
      <c r="O544" s="227"/>
      <c r="P544" s="227"/>
      <c r="Q544" s="227"/>
    </row>
    <row r="545" spans="4:17" ht="15.75" customHeight="1" x14ac:dyDescent="0.3">
      <c r="D545" s="227"/>
      <c r="I545" s="227"/>
      <c r="O545" s="227"/>
      <c r="P545" s="227"/>
      <c r="Q545" s="227"/>
    </row>
    <row r="546" spans="4:17" ht="15.75" customHeight="1" x14ac:dyDescent="0.3">
      <c r="D546" s="227"/>
      <c r="I546" s="227"/>
      <c r="O546" s="227"/>
      <c r="P546" s="227"/>
      <c r="Q546" s="227"/>
    </row>
    <row r="547" spans="4:17" ht="15.75" customHeight="1" x14ac:dyDescent="0.3">
      <c r="D547" s="227"/>
      <c r="I547" s="227"/>
      <c r="O547" s="227"/>
      <c r="P547" s="227"/>
      <c r="Q547" s="227"/>
    </row>
    <row r="548" spans="4:17" ht="15.75" customHeight="1" x14ac:dyDescent="0.3">
      <c r="D548" s="227"/>
      <c r="I548" s="227"/>
      <c r="O548" s="227"/>
      <c r="P548" s="227"/>
      <c r="Q548" s="227"/>
    </row>
    <row r="549" spans="4:17" ht="15.75" customHeight="1" x14ac:dyDescent="0.3">
      <c r="D549" s="227"/>
      <c r="I549" s="227"/>
      <c r="O549" s="227"/>
      <c r="P549" s="227"/>
      <c r="Q549" s="227"/>
    </row>
    <row r="550" spans="4:17" ht="15.75" customHeight="1" x14ac:dyDescent="0.3">
      <c r="D550" s="227"/>
      <c r="I550" s="227"/>
      <c r="O550" s="227"/>
      <c r="P550" s="227"/>
      <c r="Q550" s="227"/>
    </row>
    <row r="551" spans="4:17" ht="15.75" customHeight="1" x14ac:dyDescent="0.3">
      <c r="D551" s="227"/>
      <c r="I551" s="227"/>
      <c r="O551" s="227"/>
      <c r="P551" s="227"/>
      <c r="Q551" s="227"/>
    </row>
    <row r="552" spans="4:17" ht="15.75" customHeight="1" x14ac:dyDescent="0.3">
      <c r="D552" s="227"/>
      <c r="I552" s="227"/>
      <c r="O552" s="227"/>
      <c r="P552" s="227"/>
      <c r="Q552" s="227"/>
    </row>
    <row r="553" spans="4:17" ht="15.75" customHeight="1" x14ac:dyDescent="0.3">
      <c r="D553" s="227"/>
      <c r="I553" s="227"/>
      <c r="O553" s="227"/>
      <c r="P553" s="227"/>
      <c r="Q553" s="227"/>
    </row>
    <row r="554" spans="4:17" ht="15.75" customHeight="1" x14ac:dyDescent="0.3">
      <c r="D554" s="227"/>
      <c r="I554" s="227"/>
      <c r="O554" s="227"/>
      <c r="P554" s="227"/>
      <c r="Q554" s="227"/>
    </row>
    <row r="555" spans="4:17" ht="15.75" customHeight="1" x14ac:dyDescent="0.3">
      <c r="D555" s="227"/>
      <c r="I555" s="227"/>
      <c r="O555" s="227"/>
      <c r="P555" s="227"/>
      <c r="Q555" s="227"/>
    </row>
    <row r="556" spans="4:17" ht="15.75" customHeight="1" x14ac:dyDescent="0.3">
      <c r="D556" s="227"/>
      <c r="I556" s="227"/>
      <c r="O556" s="227"/>
      <c r="P556" s="227"/>
      <c r="Q556" s="227"/>
    </row>
    <row r="557" spans="4:17" ht="15.75" customHeight="1" x14ac:dyDescent="0.3">
      <c r="D557" s="227"/>
      <c r="I557" s="227"/>
      <c r="O557" s="227"/>
      <c r="P557" s="227"/>
      <c r="Q557" s="227"/>
    </row>
    <row r="558" spans="4:17" ht="15.75" customHeight="1" x14ac:dyDescent="0.3">
      <c r="D558" s="227"/>
      <c r="I558" s="227"/>
      <c r="O558" s="227"/>
      <c r="P558" s="227"/>
      <c r="Q558" s="227"/>
    </row>
    <row r="559" spans="4:17" ht="15.75" customHeight="1" x14ac:dyDescent="0.3">
      <c r="D559" s="227"/>
      <c r="I559" s="227"/>
      <c r="O559" s="227"/>
      <c r="P559" s="227"/>
      <c r="Q559" s="227"/>
    </row>
    <row r="560" spans="4:17" ht="15.75" customHeight="1" x14ac:dyDescent="0.3">
      <c r="D560" s="227"/>
      <c r="I560" s="227"/>
      <c r="O560" s="227"/>
      <c r="P560" s="227"/>
      <c r="Q560" s="227"/>
    </row>
    <row r="561" spans="4:17" ht="15.75" customHeight="1" x14ac:dyDescent="0.3">
      <c r="D561" s="227"/>
      <c r="I561" s="227"/>
      <c r="O561" s="227"/>
      <c r="P561" s="227"/>
      <c r="Q561" s="227"/>
    </row>
    <row r="562" spans="4:17" ht="15.75" customHeight="1" x14ac:dyDescent="0.3">
      <c r="D562" s="227"/>
      <c r="I562" s="227"/>
      <c r="O562" s="227"/>
      <c r="P562" s="227"/>
      <c r="Q562" s="227"/>
    </row>
    <row r="563" spans="4:17" ht="15.75" customHeight="1" x14ac:dyDescent="0.3">
      <c r="D563" s="227"/>
      <c r="I563" s="227"/>
      <c r="O563" s="227"/>
      <c r="P563" s="227"/>
      <c r="Q563" s="227"/>
    </row>
    <row r="564" spans="4:17" ht="15.75" customHeight="1" x14ac:dyDescent="0.3">
      <c r="D564" s="227"/>
      <c r="I564" s="227"/>
      <c r="O564" s="227"/>
      <c r="P564" s="227"/>
      <c r="Q564" s="227"/>
    </row>
    <row r="565" spans="4:17" ht="15.75" customHeight="1" x14ac:dyDescent="0.3">
      <c r="D565" s="227"/>
      <c r="I565" s="227"/>
      <c r="O565" s="227"/>
      <c r="P565" s="227"/>
      <c r="Q565" s="227"/>
    </row>
    <row r="566" spans="4:17" ht="15.75" customHeight="1" x14ac:dyDescent="0.3">
      <c r="D566" s="227"/>
      <c r="I566" s="227"/>
      <c r="O566" s="227"/>
      <c r="P566" s="227"/>
      <c r="Q566" s="227"/>
    </row>
    <row r="567" spans="4:17" ht="15.75" customHeight="1" x14ac:dyDescent="0.3">
      <c r="D567" s="227"/>
      <c r="I567" s="227"/>
      <c r="O567" s="227"/>
      <c r="P567" s="227"/>
      <c r="Q567" s="227"/>
    </row>
    <row r="568" spans="4:17" ht="15.75" customHeight="1" x14ac:dyDescent="0.3">
      <c r="D568" s="227"/>
      <c r="I568" s="227"/>
      <c r="O568" s="227"/>
      <c r="P568" s="227"/>
      <c r="Q568" s="227"/>
    </row>
    <row r="569" spans="4:17" ht="15.75" customHeight="1" x14ac:dyDescent="0.3">
      <c r="D569" s="227"/>
      <c r="I569" s="227"/>
      <c r="O569" s="227"/>
      <c r="P569" s="227"/>
      <c r="Q569" s="227"/>
    </row>
    <row r="570" spans="4:17" ht="15.75" customHeight="1" x14ac:dyDescent="0.3">
      <c r="D570" s="227"/>
      <c r="I570" s="227"/>
      <c r="O570" s="227"/>
      <c r="P570" s="227"/>
      <c r="Q570" s="227"/>
    </row>
    <row r="571" spans="4:17" ht="15.75" customHeight="1" x14ac:dyDescent="0.3">
      <c r="D571" s="227"/>
      <c r="I571" s="227"/>
      <c r="O571" s="227"/>
      <c r="P571" s="227"/>
      <c r="Q571" s="227"/>
    </row>
    <row r="572" spans="4:17" ht="15.75" customHeight="1" x14ac:dyDescent="0.3">
      <c r="D572" s="227"/>
      <c r="I572" s="227"/>
      <c r="O572" s="227"/>
      <c r="P572" s="227"/>
      <c r="Q572" s="227"/>
    </row>
    <row r="573" spans="4:17" ht="15.75" customHeight="1" x14ac:dyDescent="0.3">
      <c r="D573" s="227"/>
      <c r="I573" s="227"/>
      <c r="O573" s="227"/>
      <c r="P573" s="227"/>
      <c r="Q573" s="227"/>
    </row>
    <row r="574" spans="4:17" ht="15.75" customHeight="1" x14ac:dyDescent="0.3">
      <c r="D574" s="227"/>
      <c r="I574" s="227"/>
      <c r="O574" s="227"/>
      <c r="P574" s="227"/>
      <c r="Q574" s="227"/>
    </row>
    <row r="575" spans="4:17" ht="15.75" customHeight="1" x14ac:dyDescent="0.3">
      <c r="D575" s="227"/>
      <c r="I575" s="227"/>
      <c r="O575" s="227"/>
      <c r="P575" s="227"/>
      <c r="Q575" s="227"/>
    </row>
    <row r="576" spans="4:17" ht="15.75" customHeight="1" x14ac:dyDescent="0.3">
      <c r="D576" s="227"/>
      <c r="I576" s="227"/>
      <c r="O576" s="227"/>
      <c r="P576" s="227"/>
      <c r="Q576" s="227"/>
    </row>
    <row r="577" spans="4:17" ht="15.75" customHeight="1" x14ac:dyDescent="0.3">
      <c r="D577" s="227"/>
      <c r="I577" s="227"/>
      <c r="O577" s="227"/>
      <c r="P577" s="227"/>
      <c r="Q577" s="227"/>
    </row>
    <row r="578" spans="4:17" ht="15.75" customHeight="1" x14ac:dyDescent="0.3">
      <c r="D578" s="227"/>
      <c r="I578" s="227"/>
      <c r="O578" s="227"/>
      <c r="P578" s="227"/>
      <c r="Q578" s="227"/>
    </row>
    <row r="579" spans="4:17" ht="15.75" customHeight="1" x14ac:dyDescent="0.3">
      <c r="D579" s="227"/>
      <c r="I579" s="227"/>
      <c r="O579" s="227"/>
      <c r="P579" s="227"/>
      <c r="Q579" s="227"/>
    </row>
    <row r="580" spans="4:17" ht="15.75" customHeight="1" x14ac:dyDescent="0.3">
      <c r="D580" s="227"/>
      <c r="I580" s="227"/>
      <c r="O580" s="227"/>
      <c r="P580" s="227"/>
      <c r="Q580" s="227"/>
    </row>
    <row r="581" spans="4:17" ht="15.75" customHeight="1" x14ac:dyDescent="0.3">
      <c r="D581" s="227"/>
      <c r="I581" s="227"/>
      <c r="O581" s="227"/>
      <c r="P581" s="227"/>
      <c r="Q581" s="227"/>
    </row>
    <row r="582" spans="4:17" ht="15.75" customHeight="1" x14ac:dyDescent="0.3">
      <c r="D582" s="227"/>
      <c r="I582" s="227"/>
      <c r="O582" s="227"/>
      <c r="P582" s="227"/>
      <c r="Q582" s="227"/>
    </row>
    <row r="583" spans="4:17" ht="15.75" customHeight="1" x14ac:dyDescent="0.3">
      <c r="D583" s="227"/>
      <c r="I583" s="227"/>
      <c r="O583" s="227"/>
      <c r="P583" s="227"/>
      <c r="Q583" s="227"/>
    </row>
    <row r="584" spans="4:17" ht="15.75" customHeight="1" x14ac:dyDescent="0.3">
      <c r="D584" s="227"/>
      <c r="I584" s="227"/>
      <c r="O584" s="227"/>
      <c r="P584" s="227"/>
      <c r="Q584" s="227"/>
    </row>
    <row r="585" spans="4:17" ht="15.75" customHeight="1" x14ac:dyDescent="0.3">
      <c r="D585" s="227"/>
      <c r="I585" s="227"/>
      <c r="O585" s="227"/>
      <c r="P585" s="227"/>
      <c r="Q585" s="227"/>
    </row>
    <row r="586" spans="4:17" ht="15.75" customHeight="1" x14ac:dyDescent="0.3">
      <c r="D586" s="227"/>
      <c r="I586" s="227"/>
      <c r="O586" s="227"/>
      <c r="P586" s="227"/>
      <c r="Q586" s="227"/>
    </row>
    <row r="587" spans="4:17" ht="15.75" customHeight="1" x14ac:dyDescent="0.3">
      <c r="D587" s="227"/>
      <c r="I587" s="227"/>
      <c r="O587" s="227"/>
      <c r="P587" s="227"/>
      <c r="Q587" s="227"/>
    </row>
    <row r="588" spans="4:17" ht="15.75" customHeight="1" x14ac:dyDescent="0.3">
      <c r="D588" s="227"/>
      <c r="I588" s="227"/>
      <c r="O588" s="227"/>
      <c r="P588" s="227"/>
      <c r="Q588" s="227"/>
    </row>
    <row r="589" spans="4:17" ht="15.75" customHeight="1" x14ac:dyDescent="0.3">
      <c r="D589" s="227"/>
      <c r="I589" s="227"/>
      <c r="O589" s="227"/>
      <c r="P589" s="227"/>
      <c r="Q589" s="227"/>
    </row>
    <row r="590" spans="4:17" ht="15.75" customHeight="1" x14ac:dyDescent="0.3">
      <c r="D590" s="227"/>
      <c r="I590" s="227"/>
      <c r="O590" s="227"/>
      <c r="P590" s="227"/>
      <c r="Q590" s="227"/>
    </row>
    <row r="591" spans="4:17" ht="15.75" customHeight="1" x14ac:dyDescent="0.3">
      <c r="D591" s="227"/>
      <c r="I591" s="227"/>
      <c r="O591" s="227"/>
      <c r="P591" s="227"/>
      <c r="Q591" s="227"/>
    </row>
    <row r="592" spans="4:17" ht="15.75" customHeight="1" x14ac:dyDescent="0.3">
      <c r="D592" s="227"/>
      <c r="I592" s="227"/>
      <c r="O592" s="227"/>
      <c r="P592" s="227"/>
      <c r="Q592" s="227"/>
    </row>
    <row r="593" spans="4:17" ht="15.75" customHeight="1" x14ac:dyDescent="0.3">
      <c r="D593" s="227"/>
      <c r="I593" s="227"/>
      <c r="O593" s="227"/>
      <c r="P593" s="227"/>
      <c r="Q593" s="227"/>
    </row>
    <row r="594" spans="4:17" ht="15.75" customHeight="1" x14ac:dyDescent="0.3">
      <c r="D594" s="227"/>
      <c r="I594" s="227"/>
      <c r="O594" s="227"/>
      <c r="P594" s="227"/>
      <c r="Q594" s="227"/>
    </row>
    <row r="595" spans="4:17" ht="15.75" customHeight="1" x14ac:dyDescent="0.3">
      <c r="D595" s="227"/>
      <c r="I595" s="227"/>
      <c r="O595" s="227"/>
      <c r="P595" s="227"/>
      <c r="Q595" s="227"/>
    </row>
    <row r="596" spans="4:17" ht="15.75" customHeight="1" x14ac:dyDescent="0.3">
      <c r="D596" s="227"/>
      <c r="I596" s="227"/>
      <c r="O596" s="227"/>
      <c r="P596" s="227"/>
      <c r="Q596" s="227"/>
    </row>
    <row r="597" spans="4:17" ht="15.75" customHeight="1" x14ac:dyDescent="0.3">
      <c r="D597" s="227"/>
      <c r="I597" s="227"/>
      <c r="O597" s="227"/>
      <c r="P597" s="227"/>
      <c r="Q597" s="227"/>
    </row>
    <row r="598" spans="4:17" ht="15.75" customHeight="1" x14ac:dyDescent="0.3">
      <c r="D598" s="227"/>
      <c r="I598" s="227"/>
      <c r="O598" s="227"/>
      <c r="P598" s="227"/>
      <c r="Q598" s="227"/>
    </row>
    <row r="599" spans="4:17" ht="15.75" customHeight="1" x14ac:dyDescent="0.3">
      <c r="D599" s="227"/>
      <c r="I599" s="227"/>
      <c r="O599" s="227"/>
      <c r="P599" s="227"/>
      <c r="Q599" s="227"/>
    </row>
    <row r="600" spans="4:17" ht="15.75" customHeight="1" x14ac:dyDescent="0.3">
      <c r="D600" s="227"/>
      <c r="I600" s="227"/>
      <c r="O600" s="227"/>
      <c r="P600" s="227"/>
      <c r="Q600" s="227"/>
    </row>
    <row r="601" spans="4:17" ht="15.75" customHeight="1" x14ac:dyDescent="0.3">
      <c r="D601" s="227"/>
      <c r="I601" s="227"/>
      <c r="O601" s="227"/>
      <c r="P601" s="227"/>
      <c r="Q601" s="227"/>
    </row>
    <row r="602" spans="4:17" ht="15.75" customHeight="1" x14ac:dyDescent="0.3">
      <c r="D602" s="227"/>
      <c r="I602" s="227"/>
      <c r="O602" s="227"/>
      <c r="P602" s="227"/>
      <c r="Q602" s="227"/>
    </row>
    <row r="603" spans="4:17" ht="15.75" customHeight="1" x14ac:dyDescent="0.3">
      <c r="D603" s="227"/>
      <c r="I603" s="227"/>
      <c r="O603" s="227"/>
      <c r="P603" s="227"/>
      <c r="Q603" s="227"/>
    </row>
    <row r="604" spans="4:17" ht="15.75" customHeight="1" x14ac:dyDescent="0.3">
      <c r="D604" s="227"/>
      <c r="I604" s="227"/>
      <c r="O604" s="227"/>
      <c r="P604" s="227"/>
      <c r="Q604" s="227"/>
    </row>
    <row r="605" spans="4:17" ht="15.75" customHeight="1" x14ac:dyDescent="0.3">
      <c r="D605" s="227"/>
      <c r="I605" s="227"/>
      <c r="O605" s="227"/>
      <c r="P605" s="227"/>
      <c r="Q605" s="227"/>
    </row>
    <row r="606" spans="4:17" ht="15.75" customHeight="1" x14ac:dyDescent="0.3">
      <c r="D606" s="227"/>
      <c r="I606" s="227"/>
      <c r="O606" s="227"/>
      <c r="P606" s="227"/>
      <c r="Q606" s="227"/>
    </row>
    <row r="607" spans="4:17" ht="15.75" customHeight="1" x14ac:dyDescent="0.3">
      <c r="D607" s="227"/>
      <c r="I607" s="227"/>
      <c r="O607" s="227"/>
      <c r="P607" s="227"/>
      <c r="Q607" s="227"/>
    </row>
    <row r="608" spans="4:17" ht="15.75" customHeight="1" x14ac:dyDescent="0.3">
      <c r="D608" s="227"/>
      <c r="I608" s="227"/>
      <c r="O608" s="227"/>
      <c r="P608" s="227"/>
      <c r="Q608" s="227"/>
    </row>
    <row r="609" spans="4:17" ht="15.75" customHeight="1" x14ac:dyDescent="0.3">
      <c r="D609" s="227"/>
      <c r="I609" s="227"/>
      <c r="O609" s="227"/>
      <c r="P609" s="227"/>
      <c r="Q609" s="227"/>
    </row>
    <row r="610" spans="4:17" ht="15.75" customHeight="1" x14ac:dyDescent="0.3">
      <c r="D610" s="227"/>
      <c r="I610" s="227"/>
      <c r="O610" s="227"/>
      <c r="P610" s="227"/>
      <c r="Q610" s="227"/>
    </row>
    <row r="611" spans="4:17" ht="15.75" customHeight="1" x14ac:dyDescent="0.3">
      <c r="D611" s="227"/>
      <c r="I611" s="227"/>
      <c r="O611" s="227"/>
      <c r="P611" s="227"/>
      <c r="Q611" s="227"/>
    </row>
    <row r="612" spans="4:17" ht="15.75" customHeight="1" x14ac:dyDescent="0.3">
      <c r="D612" s="227"/>
      <c r="I612" s="227"/>
      <c r="O612" s="227"/>
      <c r="P612" s="227"/>
      <c r="Q612" s="227"/>
    </row>
    <row r="613" spans="4:17" ht="15.75" customHeight="1" x14ac:dyDescent="0.3">
      <c r="D613" s="227"/>
      <c r="I613" s="227"/>
      <c r="O613" s="227"/>
      <c r="P613" s="227"/>
      <c r="Q613" s="227"/>
    </row>
    <row r="614" spans="4:17" ht="15.75" customHeight="1" x14ac:dyDescent="0.3">
      <c r="D614" s="227"/>
      <c r="I614" s="227"/>
      <c r="O614" s="227"/>
      <c r="P614" s="227"/>
      <c r="Q614" s="227"/>
    </row>
    <row r="615" spans="4:17" ht="15.75" customHeight="1" x14ac:dyDescent="0.3">
      <c r="D615" s="227"/>
      <c r="I615" s="227"/>
      <c r="O615" s="227"/>
      <c r="P615" s="227"/>
      <c r="Q615" s="227"/>
    </row>
    <row r="616" spans="4:17" ht="15.75" customHeight="1" x14ac:dyDescent="0.3">
      <c r="D616" s="227"/>
      <c r="I616" s="227"/>
      <c r="O616" s="227"/>
      <c r="P616" s="227"/>
      <c r="Q616" s="227"/>
    </row>
    <row r="617" spans="4:17" ht="15.75" customHeight="1" x14ac:dyDescent="0.3">
      <c r="D617" s="227"/>
      <c r="I617" s="227"/>
      <c r="O617" s="227"/>
      <c r="P617" s="227"/>
      <c r="Q617" s="227"/>
    </row>
    <row r="618" spans="4:17" ht="15.75" customHeight="1" x14ac:dyDescent="0.3">
      <c r="D618" s="227"/>
      <c r="I618" s="227"/>
      <c r="O618" s="227"/>
      <c r="P618" s="227"/>
      <c r="Q618" s="227"/>
    </row>
    <row r="619" spans="4:17" ht="15.75" customHeight="1" x14ac:dyDescent="0.3">
      <c r="D619" s="227"/>
      <c r="I619" s="227"/>
      <c r="O619" s="227"/>
      <c r="P619" s="227"/>
      <c r="Q619" s="227"/>
    </row>
    <row r="620" spans="4:17" ht="15.75" customHeight="1" x14ac:dyDescent="0.3">
      <c r="D620" s="227"/>
      <c r="I620" s="227"/>
      <c r="O620" s="227"/>
      <c r="P620" s="227"/>
      <c r="Q620" s="227"/>
    </row>
    <row r="621" spans="4:17" ht="15.75" customHeight="1" x14ac:dyDescent="0.3">
      <c r="D621" s="227"/>
      <c r="I621" s="227"/>
      <c r="O621" s="227"/>
      <c r="P621" s="227"/>
      <c r="Q621" s="227"/>
    </row>
    <row r="622" spans="4:17" ht="15.75" customHeight="1" x14ac:dyDescent="0.3">
      <c r="D622" s="227"/>
      <c r="I622" s="227"/>
      <c r="O622" s="227"/>
      <c r="P622" s="227"/>
      <c r="Q622" s="227"/>
    </row>
    <row r="623" spans="4:17" ht="15.75" customHeight="1" x14ac:dyDescent="0.3">
      <c r="D623" s="227"/>
      <c r="I623" s="227"/>
      <c r="O623" s="227"/>
      <c r="P623" s="227"/>
      <c r="Q623" s="227"/>
    </row>
    <row r="624" spans="4:17" ht="15.75" customHeight="1" x14ac:dyDescent="0.3">
      <c r="D624" s="227"/>
      <c r="I624" s="227"/>
      <c r="O624" s="227"/>
      <c r="P624" s="227"/>
      <c r="Q624" s="227"/>
    </row>
    <row r="625" spans="4:17" ht="15.75" customHeight="1" x14ac:dyDescent="0.3">
      <c r="D625" s="227"/>
      <c r="I625" s="227"/>
      <c r="O625" s="227"/>
      <c r="P625" s="227"/>
      <c r="Q625" s="227"/>
    </row>
    <row r="626" spans="4:17" ht="15.75" customHeight="1" x14ac:dyDescent="0.3">
      <c r="D626" s="227"/>
      <c r="I626" s="227"/>
      <c r="O626" s="227"/>
      <c r="P626" s="227"/>
      <c r="Q626" s="227"/>
    </row>
    <row r="627" spans="4:17" ht="15.75" customHeight="1" x14ac:dyDescent="0.3">
      <c r="D627" s="227"/>
      <c r="I627" s="227"/>
      <c r="O627" s="227"/>
      <c r="P627" s="227"/>
      <c r="Q627" s="227"/>
    </row>
    <row r="628" spans="4:17" ht="15.75" customHeight="1" x14ac:dyDescent="0.3">
      <c r="D628" s="227"/>
      <c r="I628" s="227"/>
      <c r="O628" s="227"/>
      <c r="P628" s="227"/>
      <c r="Q628" s="227"/>
    </row>
    <row r="629" spans="4:17" ht="15.75" customHeight="1" x14ac:dyDescent="0.3">
      <c r="D629" s="227"/>
      <c r="I629" s="227"/>
      <c r="O629" s="227"/>
      <c r="P629" s="227"/>
      <c r="Q629" s="227"/>
    </row>
    <row r="630" spans="4:17" ht="15.75" customHeight="1" x14ac:dyDescent="0.3">
      <c r="D630" s="227"/>
      <c r="I630" s="227"/>
      <c r="O630" s="227"/>
      <c r="P630" s="227"/>
      <c r="Q630" s="227"/>
    </row>
    <row r="631" spans="4:17" ht="15.75" customHeight="1" x14ac:dyDescent="0.3">
      <c r="D631" s="227"/>
      <c r="I631" s="227"/>
      <c r="O631" s="227"/>
      <c r="P631" s="227"/>
      <c r="Q631" s="227"/>
    </row>
    <row r="632" spans="4:17" ht="15.75" customHeight="1" x14ac:dyDescent="0.3">
      <c r="D632" s="227"/>
      <c r="I632" s="227"/>
      <c r="O632" s="227"/>
      <c r="P632" s="227"/>
      <c r="Q632" s="227"/>
    </row>
    <row r="633" spans="4:17" ht="15.75" customHeight="1" x14ac:dyDescent="0.3">
      <c r="D633" s="227"/>
      <c r="I633" s="227"/>
      <c r="O633" s="227"/>
      <c r="P633" s="227"/>
      <c r="Q633" s="227"/>
    </row>
    <row r="634" spans="4:17" ht="15.75" customHeight="1" x14ac:dyDescent="0.3">
      <c r="D634" s="227"/>
      <c r="I634" s="227"/>
      <c r="O634" s="227"/>
      <c r="P634" s="227"/>
      <c r="Q634" s="227"/>
    </row>
    <row r="635" spans="4:17" ht="15.75" customHeight="1" x14ac:dyDescent="0.3">
      <c r="D635" s="227"/>
      <c r="I635" s="227"/>
      <c r="O635" s="227"/>
      <c r="P635" s="227"/>
      <c r="Q635" s="227"/>
    </row>
    <row r="636" spans="4:17" ht="15.75" customHeight="1" x14ac:dyDescent="0.3">
      <c r="D636" s="227"/>
      <c r="I636" s="227"/>
      <c r="O636" s="227"/>
      <c r="P636" s="227"/>
      <c r="Q636" s="227"/>
    </row>
    <row r="637" spans="4:17" ht="15.75" customHeight="1" x14ac:dyDescent="0.3">
      <c r="D637" s="227"/>
      <c r="I637" s="227"/>
      <c r="O637" s="227"/>
      <c r="P637" s="227"/>
      <c r="Q637" s="227"/>
    </row>
    <row r="638" spans="4:17" ht="15.75" customHeight="1" x14ac:dyDescent="0.3">
      <c r="D638" s="227"/>
      <c r="I638" s="227"/>
      <c r="O638" s="227"/>
      <c r="P638" s="227"/>
      <c r="Q638" s="227"/>
    </row>
    <row r="639" spans="4:17" ht="15.75" customHeight="1" x14ac:dyDescent="0.3">
      <c r="D639" s="227"/>
      <c r="I639" s="227"/>
      <c r="O639" s="227"/>
      <c r="P639" s="227"/>
      <c r="Q639" s="227"/>
    </row>
    <row r="640" spans="4:17" ht="15.75" customHeight="1" x14ac:dyDescent="0.3">
      <c r="D640" s="227"/>
      <c r="I640" s="227"/>
      <c r="O640" s="227"/>
      <c r="P640" s="227"/>
      <c r="Q640" s="227"/>
    </row>
    <row r="641" spans="4:17" ht="15.75" customHeight="1" x14ac:dyDescent="0.3">
      <c r="D641" s="227"/>
      <c r="I641" s="227"/>
      <c r="O641" s="227"/>
      <c r="P641" s="227"/>
      <c r="Q641" s="227"/>
    </row>
    <row r="642" spans="4:17" ht="15.75" customHeight="1" x14ac:dyDescent="0.3">
      <c r="D642" s="227"/>
      <c r="I642" s="227"/>
      <c r="O642" s="227"/>
      <c r="P642" s="227"/>
      <c r="Q642" s="227"/>
    </row>
    <row r="643" spans="4:17" ht="15.75" customHeight="1" x14ac:dyDescent="0.3">
      <c r="D643" s="227"/>
      <c r="I643" s="227"/>
      <c r="O643" s="227"/>
      <c r="P643" s="227"/>
      <c r="Q643" s="227"/>
    </row>
    <row r="644" spans="4:17" ht="15.75" customHeight="1" x14ac:dyDescent="0.3">
      <c r="D644" s="227"/>
      <c r="I644" s="227"/>
      <c r="O644" s="227"/>
      <c r="P644" s="227"/>
      <c r="Q644" s="227"/>
    </row>
    <row r="645" spans="4:17" ht="15.75" customHeight="1" x14ac:dyDescent="0.3">
      <c r="D645" s="227"/>
      <c r="I645" s="227"/>
      <c r="O645" s="227"/>
      <c r="P645" s="227"/>
      <c r="Q645" s="227"/>
    </row>
    <row r="646" spans="4:17" ht="15.75" customHeight="1" x14ac:dyDescent="0.3">
      <c r="D646" s="227"/>
      <c r="I646" s="227"/>
      <c r="O646" s="227"/>
      <c r="P646" s="227"/>
      <c r="Q646" s="227"/>
    </row>
    <row r="647" spans="4:17" ht="15.75" customHeight="1" x14ac:dyDescent="0.3">
      <c r="D647" s="227"/>
      <c r="I647" s="227"/>
      <c r="O647" s="227"/>
      <c r="P647" s="227"/>
      <c r="Q647" s="227"/>
    </row>
    <row r="648" spans="4:17" ht="15.75" customHeight="1" x14ac:dyDescent="0.3">
      <c r="D648" s="227"/>
      <c r="I648" s="227"/>
      <c r="O648" s="227"/>
      <c r="P648" s="227"/>
      <c r="Q648" s="227"/>
    </row>
    <row r="649" spans="4:17" ht="15.75" customHeight="1" x14ac:dyDescent="0.3">
      <c r="D649" s="227"/>
      <c r="I649" s="227"/>
      <c r="O649" s="227"/>
      <c r="P649" s="227"/>
      <c r="Q649" s="227"/>
    </row>
    <row r="650" spans="4:17" ht="15.75" customHeight="1" x14ac:dyDescent="0.3">
      <c r="D650" s="227"/>
      <c r="I650" s="227"/>
      <c r="O650" s="227"/>
      <c r="P650" s="227"/>
      <c r="Q650" s="227"/>
    </row>
    <row r="651" spans="4:17" ht="15.75" customHeight="1" x14ac:dyDescent="0.3">
      <c r="D651" s="227"/>
      <c r="I651" s="227"/>
      <c r="O651" s="227"/>
      <c r="P651" s="227"/>
      <c r="Q651" s="227"/>
    </row>
    <row r="652" spans="4:17" ht="15.75" customHeight="1" x14ac:dyDescent="0.3">
      <c r="D652" s="227"/>
      <c r="I652" s="227"/>
      <c r="O652" s="227"/>
      <c r="P652" s="227"/>
      <c r="Q652" s="227"/>
    </row>
    <row r="653" spans="4:17" ht="15.75" customHeight="1" x14ac:dyDescent="0.3">
      <c r="D653" s="227"/>
      <c r="I653" s="227"/>
      <c r="O653" s="227"/>
      <c r="P653" s="227"/>
      <c r="Q653" s="227"/>
    </row>
    <row r="654" spans="4:17" ht="15.75" customHeight="1" x14ac:dyDescent="0.3">
      <c r="D654" s="227"/>
      <c r="I654" s="227"/>
      <c r="O654" s="227"/>
      <c r="P654" s="227"/>
      <c r="Q654" s="227"/>
    </row>
    <row r="655" spans="4:17" ht="15.75" customHeight="1" x14ac:dyDescent="0.3">
      <c r="D655" s="227"/>
      <c r="I655" s="227"/>
      <c r="O655" s="227"/>
      <c r="P655" s="227"/>
      <c r="Q655" s="227"/>
    </row>
    <row r="656" spans="4:17" ht="15.75" customHeight="1" x14ac:dyDescent="0.3">
      <c r="D656" s="227"/>
      <c r="I656" s="227"/>
      <c r="O656" s="227"/>
      <c r="P656" s="227"/>
      <c r="Q656" s="227"/>
    </row>
    <row r="657" spans="4:17" ht="15.75" customHeight="1" x14ac:dyDescent="0.3">
      <c r="D657" s="227"/>
      <c r="I657" s="227"/>
      <c r="O657" s="227"/>
      <c r="P657" s="227"/>
      <c r="Q657" s="227"/>
    </row>
    <row r="658" spans="4:17" ht="15.75" customHeight="1" x14ac:dyDescent="0.3">
      <c r="D658" s="227"/>
      <c r="I658" s="227"/>
      <c r="O658" s="227"/>
      <c r="P658" s="227"/>
      <c r="Q658" s="227"/>
    </row>
    <row r="659" spans="4:17" ht="15.75" customHeight="1" x14ac:dyDescent="0.3">
      <c r="D659" s="227"/>
      <c r="I659" s="227"/>
      <c r="O659" s="227"/>
      <c r="P659" s="227"/>
      <c r="Q659" s="227"/>
    </row>
    <row r="660" spans="4:17" ht="15.75" customHeight="1" x14ac:dyDescent="0.3">
      <c r="D660" s="227"/>
      <c r="I660" s="227"/>
      <c r="O660" s="227"/>
      <c r="P660" s="227"/>
      <c r="Q660" s="227"/>
    </row>
    <row r="661" spans="4:17" ht="15.75" customHeight="1" x14ac:dyDescent="0.3">
      <c r="D661" s="227"/>
      <c r="I661" s="227"/>
      <c r="O661" s="227"/>
      <c r="P661" s="227"/>
      <c r="Q661" s="227"/>
    </row>
    <row r="662" spans="4:17" ht="15.75" customHeight="1" x14ac:dyDescent="0.3">
      <c r="D662" s="227"/>
      <c r="I662" s="227"/>
      <c r="O662" s="227"/>
      <c r="P662" s="227"/>
      <c r="Q662" s="227"/>
    </row>
    <row r="663" spans="4:17" ht="15.75" customHeight="1" x14ac:dyDescent="0.3">
      <c r="D663" s="227"/>
      <c r="I663" s="227"/>
      <c r="O663" s="227"/>
      <c r="P663" s="227"/>
      <c r="Q663" s="227"/>
    </row>
    <row r="664" spans="4:17" ht="15.75" customHeight="1" x14ac:dyDescent="0.3">
      <c r="D664" s="227"/>
      <c r="I664" s="227"/>
      <c r="O664" s="227"/>
      <c r="P664" s="227"/>
      <c r="Q664" s="227"/>
    </row>
    <row r="665" spans="4:17" ht="15.75" customHeight="1" x14ac:dyDescent="0.3">
      <c r="D665" s="227"/>
      <c r="I665" s="227"/>
      <c r="O665" s="227"/>
      <c r="P665" s="227"/>
      <c r="Q665" s="227"/>
    </row>
    <row r="666" spans="4:17" ht="15.75" customHeight="1" x14ac:dyDescent="0.3">
      <c r="D666" s="227"/>
      <c r="I666" s="227"/>
      <c r="O666" s="227"/>
      <c r="P666" s="227"/>
      <c r="Q666" s="227"/>
    </row>
    <row r="667" spans="4:17" ht="15.75" customHeight="1" x14ac:dyDescent="0.3">
      <c r="D667" s="227"/>
      <c r="I667" s="227"/>
      <c r="O667" s="227"/>
      <c r="P667" s="227"/>
      <c r="Q667" s="227"/>
    </row>
    <row r="668" spans="4:17" ht="15.75" customHeight="1" x14ac:dyDescent="0.3">
      <c r="D668" s="227"/>
      <c r="I668" s="227"/>
      <c r="O668" s="227"/>
      <c r="P668" s="227"/>
      <c r="Q668" s="227"/>
    </row>
    <row r="669" spans="4:17" ht="15.75" customHeight="1" x14ac:dyDescent="0.3">
      <c r="D669" s="227"/>
      <c r="I669" s="227"/>
      <c r="O669" s="227"/>
      <c r="P669" s="227"/>
      <c r="Q669" s="227"/>
    </row>
    <row r="670" spans="4:17" ht="15.75" customHeight="1" x14ac:dyDescent="0.3">
      <c r="D670" s="227"/>
      <c r="I670" s="227"/>
      <c r="O670" s="227"/>
      <c r="P670" s="227"/>
      <c r="Q670" s="227"/>
    </row>
    <row r="671" spans="4:17" ht="15.75" customHeight="1" x14ac:dyDescent="0.3">
      <c r="D671" s="227"/>
      <c r="I671" s="227"/>
      <c r="O671" s="227"/>
      <c r="P671" s="227"/>
      <c r="Q671" s="227"/>
    </row>
    <row r="672" spans="4:17" ht="15.75" customHeight="1" x14ac:dyDescent="0.3">
      <c r="D672" s="227"/>
      <c r="I672" s="227"/>
      <c r="O672" s="227"/>
      <c r="P672" s="227"/>
      <c r="Q672" s="227"/>
    </row>
    <row r="673" spans="4:17" ht="15.75" customHeight="1" x14ac:dyDescent="0.3">
      <c r="D673" s="227"/>
      <c r="I673" s="227"/>
      <c r="O673" s="227"/>
      <c r="P673" s="227"/>
      <c r="Q673" s="227"/>
    </row>
    <row r="674" spans="4:17" ht="15.75" customHeight="1" x14ac:dyDescent="0.3">
      <c r="D674" s="227"/>
      <c r="I674" s="227"/>
      <c r="O674" s="227"/>
      <c r="P674" s="227"/>
      <c r="Q674" s="227"/>
    </row>
    <row r="675" spans="4:17" ht="15.75" customHeight="1" x14ac:dyDescent="0.3">
      <c r="D675" s="227"/>
      <c r="I675" s="227"/>
      <c r="O675" s="227"/>
      <c r="P675" s="227"/>
      <c r="Q675" s="227"/>
    </row>
    <row r="676" spans="4:17" ht="15.75" customHeight="1" x14ac:dyDescent="0.3">
      <c r="D676" s="227"/>
      <c r="I676" s="227"/>
      <c r="O676" s="227"/>
      <c r="P676" s="227"/>
      <c r="Q676" s="227"/>
    </row>
    <row r="677" spans="4:17" ht="15.75" customHeight="1" x14ac:dyDescent="0.3">
      <c r="D677" s="227"/>
      <c r="I677" s="227"/>
      <c r="O677" s="227"/>
      <c r="P677" s="227"/>
      <c r="Q677" s="227"/>
    </row>
    <row r="678" spans="4:17" ht="15.75" customHeight="1" x14ac:dyDescent="0.3">
      <c r="D678" s="227"/>
      <c r="I678" s="227"/>
      <c r="O678" s="227"/>
      <c r="P678" s="227"/>
      <c r="Q678" s="227"/>
    </row>
    <row r="679" spans="4:17" ht="15.75" customHeight="1" x14ac:dyDescent="0.3">
      <c r="D679" s="227"/>
      <c r="I679" s="227"/>
      <c r="O679" s="227"/>
      <c r="P679" s="227"/>
      <c r="Q679" s="227"/>
    </row>
    <row r="680" spans="4:17" ht="15.75" customHeight="1" x14ac:dyDescent="0.3">
      <c r="D680" s="227"/>
      <c r="I680" s="227"/>
      <c r="O680" s="227"/>
      <c r="P680" s="227"/>
      <c r="Q680" s="227"/>
    </row>
    <row r="681" spans="4:17" ht="15.75" customHeight="1" x14ac:dyDescent="0.3">
      <c r="D681" s="227"/>
      <c r="I681" s="227"/>
      <c r="O681" s="227"/>
      <c r="P681" s="227"/>
      <c r="Q681" s="227"/>
    </row>
    <row r="682" spans="4:17" ht="15.75" customHeight="1" x14ac:dyDescent="0.3">
      <c r="D682" s="227"/>
      <c r="I682" s="227"/>
      <c r="O682" s="227"/>
      <c r="P682" s="227"/>
      <c r="Q682" s="227"/>
    </row>
    <row r="683" spans="4:17" ht="15.75" customHeight="1" x14ac:dyDescent="0.3">
      <c r="D683" s="227"/>
      <c r="I683" s="227"/>
      <c r="O683" s="227"/>
      <c r="P683" s="227"/>
      <c r="Q683" s="227"/>
    </row>
    <row r="684" spans="4:17" ht="15.75" customHeight="1" x14ac:dyDescent="0.3">
      <c r="D684" s="227"/>
      <c r="I684" s="227"/>
      <c r="O684" s="227"/>
      <c r="P684" s="227"/>
      <c r="Q684" s="227"/>
    </row>
    <row r="685" spans="4:17" ht="15.75" customHeight="1" x14ac:dyDescent="0.3">
      <c r="D685" s="227"/>
      <c r="I685" s="227"/>
      <c r="O685" s="227"/>
      <c r="P685" s="227"/>
      <c r="Q685" s="227"/>
    </row>
    <row r="686" spans="4:17" ht="15.75" customHeight="1" x14ac:dyDescent="0.3">
      <c r="D686" s="227"/>
      <c r="I686" s="227"/>
      <c r="O686" s="227"/>
      <c r="P686" s="227"/>
      <c r="Q686" s="227"/>
    </row>
    <row r="687" spans="4:17" ht="15.75" customHeight="1" x14ac:dyDescent="0.3">
      <c r="D687" s="227"/>
      <c r="I687" s="227"/>
      <c r="O687" s="227"/>
      <c r="P687" s="227"/>
      <c r="Q687" s="227"/>
    </row>
    <row r="688" spans="4:17" ht="15.75" customHeight="1" x14ac:dyDescent="0.3">
      <c r="D688" s="227"/>
      <c r="I688" s="227"/>
      <c r="O688" s="227"/>
      <c r="P688" s="227"/>
      <c r="Q688" s="227"/>
    </row>
    <row r="689" spans="4:17" ht="15.75" customHeight="1" x14ac:dyDescent="0.3">
      <c r="D689" s="227"/>
      <c r="I689" s="227"/>
      <c r="O689" s="227"/>
      <c r="P689" s="227"/>
      <c r="Q689" s="227"/>
    </row>
    <row r="690" spans="4:17" ht="15.75" customHeight="1" x14ac:dyDescent="0.3">
      <c r="D690" s="227"/>
      <c r="I690" s="227"/>
      <c r="O690" s="227"/>
      <c r="P690" s="227"/>
      <c r="Q690" s="227"/>
    </row>
    <row r="691" spans="4:17" ht="15.75" customHeight="1" x14ac:dyDescent="0.3">
      <c r="D691" s="227"/>
      <c r="I691" s="227"/>
      <c r="O691" s="227"/>
      <c r="P691" s="227"/>
      <c r="Q691" s="227"/>
    </row>
    <row r="692" spans="4:17" ht="15.75" customHeight="1" x14ac:dyDescent="0.3">
      <c r="D692" s="227"/>
      <c r="I692" s="227"/>
      <c r="O692" s="227"/>
      <c r="P692" s="227"/>
      <c r="Q692" s="227"/>
    </row>
    <row r="693" spans="4:17" ht="15.75" customHeight="1" x14ac:dyDescent="0.3">
      <c r="D693" s="227"/>
      <c r="I693" s="227"/>
      <c r="O693" s="227"/>
      <c r="P693" s="227"/>
      <c r="Q693" s="227"/>
    </row>
    <row r="694" spans="4:17" ht="15.75" customHeight="1" x14ac:dyDescent="0.3">
      <c r="D694" s="227"/>
      <c r="I694" s="227"/>
      <c r="O694" s="227"/>
      <c r="P694" s="227"/>
      <c r="Q694" s="227"/>
    </row>
    <row r="695" spans="4:17" ht="15.75" customHeight="1" x14ac:dyDescent="0.3">
      <c r="D695" s="227"/>
      <c r="I695" s="227"/>
      <c r="O695" s="227"/>
      <c r="P695" s="227"/>
      <c r="Q695" s="227"/>
    </row>
    <row r="696" spans="4:17" ht="15.75" customHeight="1" x14ac:dyDescent="0.3">
      <c r="D696" s="227"/>
      <c r="I696" s="227"/>
      <c r="O696" s="227"/>
      <c r="P696" s="227"/>
      <c r="Q696" s="227"/>
    </row>
    <row r="697" spans="4:17" ht="15.75" customHeight="1" x14ac:dyDescent="0.3">
      <c r="D697" s="227"/>
      <c r="I697" s="227"/>
      <c r="O697" s="227"/>
      <c r="P697" s="227"/>
      <c r="Q697" s="227"/>
    </row>
    <row r="698" spans="4:17" ht="15.75" customHeight="1" x14ac:dyDescent="0.3">
      <c r="D698" s="227"/>
      <c r="I698" s="227"/>
      <c r="O698" s="227"/>
      <c r="P698" s="227"/>
      <c r="Q698" s="227"/>
    </row>
    <row r="699" spans="4:17" ht="15.75" customHeight="1" x14ac:dyDescent="0.3">
      <c r="D699" s="227"/>
      <c r="I699" s="227"/>
      <c r="O699" s="227"/>
      <c r="P699" s="227"/>
      <c r="Q699" s="227"/>
    </row>
    <row r="700" spans="4:17" ht="15.75" customHeight="1" x14ac:dyDescent="0.3">
      <c r="D700" s="227"/>
      <c r="I700" s="227"/>
      <c r="O700" s="227"/>
      <c r="P700" s="227"/>
      <c r="Q700" s="227"/>
    </row>
    <row r="701" spans="4:17" ht="15.75" customHeight="1" x14ac:dyDescent="0.3">
      <c r="D701" s="227"/>
      <c r="I701" s="227"/>
      <c r="O701" s="227"/>
      <c r="P701" s="227"/>
      <c r="Q701" s="227"/>
    </row>
    <row r="702" spans="4:17" ht="15.75" customHeight="1" x14ac:dyDescent="0.3">
      <c r="D702" s="227"/>
      <c r="I702" s="227"/>
      <c r="O702" s="227"/>
      <c r="P702" s="227"/>
      <c r="Q702" s="227"/>
    </row>
    <row r="703" spans="4:17" ht="15.75" customHeight="1" x14ac:dyDescent="0.3">
      <c r="D703" s="227"/>
      <c r="I703" s="227"/>
      <c r="O703" s="227"/>
      <c r="P703" s="227"/>
      <c r="Q703" s="227"/>
    </row>
    <row r="704" spans="4:17" ht="15.75" customHeight="1" x14ac:dyDescent="0.3">
      <c r="D704" s="227"/>
      <c r="I704" s="227"/>
      <c r="O704" s="227"/>
      <c r="P704" s="227"/>
      <c r="Q704" s="227"/>
    </row>
    <row r="705" spans="4:17" ht="15.75" customHeight="1" x14ac:dyDescent="0.3">
      <c r="D705" s="227"/>
      <c r="I705" s="227"/>
      <c r="O705" s="227"/>
      <c r="P705" s="227"/>
      <c r="Q705" s="227"/>
    </row>
    <row r="706" spans="4:17" ht="15.75" customHeight="1" x14ac:dyDescent="0.3">
      <c r="D706" s="227"/>
      <c r="I706" s="227"/>
      <c r="O706" s="227"/>
      <c r="P706" s="227"/>
      <c r="Q706" s="227"/>
    </row>
    <row r="707" spans="4:17" ht="15.75" customHeight="1" x14ac:dyDescent="0.3">
      <c r="D707" s="227"/>
      <c r="I707" s="227"/>
      <c r="O707" s="227"/>
      <c r="P707" s="227"/>
      <c r="Q707" s="227"/>
    </row>
    <row r="708" spans="4:17" ht="15.75" customHeight="1" x14ac:dyDescent="0.3">
      <c r="D708" s="227"/>
      <c r="I708" s="227"/>
      <c r="O708" s="227"/>
      <c r="P708" s="227"/>
      <c r="Q708" s="227"/>
    </row>
    <row r="709" spans="4:17" ht="15.75" customHeight="1" x14ac:dyDescent="0.3">
      <c r="D709" s="227"/>
      <c r="I709" s="227"/>
      <c r="O709" s="227"/>
      <c r="P709" s="227"/>
      <c r="Q709" s="227"/>
    </row>
    <row r="710" spans="4:17" ht="15.75" customHeight="1" x14ac:dyDescent="0.3">
      <c r="D710" s="227"/>
      <c r="I710" s="227"/>
      <c r="O710" s="227"/>
      <c r="P710" s="227"/>
      <c r="Q710" s="227"/>
    </row>
    <row r="711" spans="4:17" ht="15.75" customHeight="1" x14ac:dyDescent="0.3">
      <c r="D711" s="227"/>
      <c r="I711" s="227"/>
      <c r="O711" s="227"/>
      <c r="P711" s="227"/>
      <c r="Q711" s="227"/>
    </row>
    <row r="712" spans="4:17" ht="15.75" customHeight="1" x14ac:dyDescent="0.3">
      <c r="D712" s="227"/>
      <c r="I712" s="227"/>
      <c r="O712" s="227"/>
      <c r="P712" s="227"/>
      <c r="Q712" s="227"/>
    </row>
    <row r="713" spans="4:17" ht="15.75" customHeight="1" x14ac:dyDescent="0.3">
      <c r="D713" s="227"/>
      <c r="I713" s="227"/>
      <c r="O713" s="227"/>
      <c r="P713" s="227"/>
      <c r="Q713" s="227"/>
    </row>
    <row r="714" spans="4:17" ht="15.75" customHeight="1" x14ac:dyDescent="0.3">
      <c r="D714" s="227"/>
      <c r="I714" s="227"/>
      <c r="O714" s="227"/>
      <c r="P714" s="227"/>
      <c r="Q714" s="227"/>
    </row>
    <row r="715" spans="4:17" ht="15.75" customHeight="1" x14ac:dyDescent="0.3">
      <c r="D715" s="227"/>
      <c r="I715" s="227"/>
      <c r="O715" s="227"/>
      <c r="P715" s="227"/>
      <c r="Q715" s="227"/>
    </row>
    <row r="716" spans="4:17" ht="15.75" customHeight="1" x14ac:dyDescent="0.3">
      <c r="D716" s="227"/>
      <c r="I716" s="227"/>
      <c r="O716" s="227"/>
      <c r="P716" s="227"/>
      <c r="Q716" s="227"/>
    </row>
    <row r="717" spans="4:17" ht="15.75" customHeight="1" x14ac:dyDescent="0.3">
      <c r="D717" s="227"/>
      <c r="I717" s="227"/>
      <c r="O717" s="227"/>
      <c r="P717" s="227"/>
      <c r="Q717" s="227"/>
    </row>
    <row r="718" spans="4:17" ht="15.75" customHeight="1" x14ac:dyDescent="0.3">
      <c r="D718" s="227"/>
      <c r="I718" s="227"/>
      <c r="O718" s="227"/>
      <c r="P718" s="227"/>
      <c r="Q718" s="227"/>
    </row>
    <row r="719" spans="4:17" ht="15.75" customHeight="1" x14ac:dyDescent="0.3">
      <c r="D719" s="227"/>
      <c r="I719" s="227"/>
      <c r="O719" s="227"/>
      <c r="P719" s="227"/>
      <c r="Q719" s="227"/>
    </row>
    <row r="720" spans="4:17" ht="15.75" customHeight="1" x14ac:dyDescent="0.3">
      <c r="D720" s="227"/>
      <c r="I720" s="227"/>
      <c r="O720" s="227"/>
      <c r="P720" s="227"/>
      <c r="Q720" s="227"/>
    </row>
    <row r="721" spans="4:17" ht="15.75" customHeight="1" x14ac:dyDescent="0.3">
      <c r="D721" s="227"/>
      <c r="I721" s="227"/>
      <c r="O721" s="227"/>
      <c r="P721" s="227"/>
      <c r="Q721" s="227"/>
    </row>
    <row r="722" spans="4:17" ht="15.75" customHeight="1" x14ac:dyDescent="0.3">
      <c r="D722" s="227"/>
      <c r="I722" s="227"/>
      <c r="O722" s="227"/>
      <c r="P722" s="227"/>
      <c r="Q722" s="227"/>
    </row>
    <row r="723" spans="4:17" ht="15.75" customHeight="1" x14ac:dyDescent="0.3">
      <c r="D723" s="227"/>
      <c r="I723" s="227"/>
      <c r="O723" s="227"/>
      <c r="P723" s="227"/>
      <c r="Q723" s="227"/>
    </row>
    <row r="724" spans="4:17" ht="15.75" customHeight="1" x14ac:dyDescent="0.3">
      <c r="D724" s="227"/>
      <c r="I724" s="227"/>
      <c r="O724" s="227"/>
      <c r="P724" s="227"/>
      <c r="Q724" s="227"/>
    </row>
    <row r="725" spans="4:17" ht="15.75" customHeight="1" x14ac:dyDescent="0.3">
      <c r="D725" s="227"/>
      <c r="I725" s="227"/>
      <c r="O725" s="227"/>
      <c r="P725" s="227"/>
      <c r="Q725" s="227"/>
    </row>
    <row r="726" spans="4:17" ht="15.75" customHeight="1" x14ac:dyDescent="0.3">
      <c r="D726" s="227"/>
      <c r="I726" s="227"/>
      <c r="O726" s="227"/>
      <c r="P726" s="227"/>
      <c r="Q726" s="227"/>
    </row>
    <row r="727" spans="4:17" ht="15.75" customHeight="1" x14ac:dyDescent="0.3">
      <c r="D727" s="227"/>
      <c r="I727" s="227"/>
      <c r="O727" s="227"/>
      <c r="P727" s="227"/>
      <c r="Q727" s="227"/>
    </row>
    <row r="728" spans="4:17" ht="15.75" customHeight="1" x14ac:dyDescent="0.3">
      <c r="D728" s="227"/>
      <c r="I728" s="227"/>
      <c r="O728" s="227"/>
      <c r="P728" s="227"/>
      <c r="Q728" s="227"/>
    </row>
    <row r="729" spans="4:17" ht="15.75" customHeight="1" x14ac:dyDescent="0.3">
      <c r="D729" s="227"/>
      <c r="I729" s="227"/>
      <c r="O729" s="227"/>
      <c r="P729" s="227"/>
      <c r="Q729" s="227"/>
    </row>
    <row r="730" spans="4:17" ht="15.75" customHeight="1" x14ac:dyDescent="0.3">
      <c r="D730" s="227"/>
      <c r="I730" s="227"/>
      <c r="O730" s="227"/>
      <c r="P730" s="227"/>
      <c r="Q730" s="227"/>
    </row>
    <row r="731" spans="4:17" ht="15.75" customHeight="1" x14ac:dyDescent="0.3">
      <c r="D731" s="227"/>
      <c r="I731" s="227"/>
      <c r="O731" s="227"/>
      <c r="P731" s="227"/>
      <c r="Q731" s="227"/>
    </row>
    <row r="732" spans="4:17" ht="15.75" customHeight="1" x14ac:dyDescent="0.3">
      <c r="D732" s="227"/>
      <c r="I732" s="227"/>
      <c r="O732" s="227"/>
      <c r="P732" s="227"/>
      <c r="Q732" s="227"/>
    </row>
    <row r="733" spans="4:17" ht="15.75" customHeight="1" x14ac:dyDescent="0.3">
      <c r="D733" s="227"/>
      <c r="I733" s="227"/>
      <c r="O733" s="227"/>
      <c r="P733" s="227"/>
      <c r="Q733" s="227"/>
    </row>
    <row r="734" spans="4:17" ht="15.75" customHeight="1" x14ac:dyDescent="0.3">
      <c r="D734" s="227"/>
      <c r="I734" s="227"/>
      <c r="O734" s="227"/>
      <c r="P734" s="227"/>
      <c r="Q734" s="227"/>
    </row>
    <row r="735" spans="4:17" ht="15.75" customHeight="1" x14ac:dyDescent="0.3">
      <c r="D735" s="227"/>
      <c r="I735" s="227"/>
      <c r="O735" s="227"/>
      <c r="P735" s="227"/>
      <c r="Q735" s="227"/>
    </row>
    <row r="736" spans="4:17" ht="15.75" customHeight="1" x14ac:dyDescent="0.3">
      <c r="D736" s="227"/>
      <c r="I736" s="227"/>
      <c r="O736" s="227"/>
      <c r="P736" s="227"/>
      <c r="Q736" s="227"/>
    </row>
    <row r="737" spans="4:17" ht="15.75" customHeight="1" x14ac:dyDescent="0.3">
      <c r="D737" s="227"/>
      <c r="I737" s="227"/>
      <c r="O737" s="227"/>
      <c r="P737" s="227"/>
      <c r="Q737" s="227"/>
    </row>
    <row r="738" spans="4:17" ht="15.75" customHeight="1" x14ac:dyDescent="0.3">
      <c r="D738" s="227"/>
      <c r="I738" s="227"/>
      <c r="O738" s="227"/>
      <c r="P738" s="227"/>
      <c r="Q738" s="227"/>
    </row>
    <row r="739" spans="4:17" ht="15.75" customHeight="1" x14ac:dyDescent="0.3">
      <c r="D739" s="227"/>
      <c r="I739" s="227"/>
      <c r="O739" s="227"/>
      <c r="P739" s="227"/>
      <c r="Q739" s="227"/>
    </row>
    <row r="740" spans="4:17" ht="15.75" customHeight="1" x14ac:dyDescent="0.3">
      <c r="D740" s="227"/>
      <c r="I740" s="227"/>
      <c r="O740" s="227"/>
      <c r="P740" s="227"/>
      <c r="Q740" s="227"/>
    </row>
    <row r="741" spans="4:17" ht="15.75" customHeight="1" x14ac:dyDescent="0.3">
      <c r="D741" s="227"/>
      <c r="I741" s="227"/>
      <c r="O741" s="227"/>
      <c r="P741" s="227"/>
      <c r="Q741" s="227"/>
    </row>
    <row r="742" spans="4:17" ht="15.75" customHeight="1" x14ac:dyDescent="0.3">
      <c r="D742" s="227"/>
      <c r="I742" s="227"/>
      <c r="O742" s="227"/>
      <c r="P742" s="227"/>
      <c r="Q742" s="227"/>
    </row>
    <row r="743" spans="4:17" ht="15.75" customHeight="1" x14ac:dyDescent="0.3">
      <c r="D743" s="227"/>
      <c r="I743" s="227"/>
      <c r="O743" s="227"/>
      <c r="P743" s="227"/>
      <c r="Q743" s="227"/>
    </row>
    <row r="744" spans="4:17" ht="15.75" customHeight="1" x14ac:dyDescent="0.3">
      <c r="D744" s="227"/>
      <c r="I744" s="227"/>
      <c r="O744" s="227"/>
      <c r="P744" s="227"/>
      <c r="Q744" s="227"/>
    </row>
    <row r="745" spans="4:17" ht="15.75" customHeight="1" x14ac:dyDescent="0.3">
      <c r="D745" s="227"/>
      <c r="I745" s="227"/>
      <c r="O745" s="227"/>
      <c r="P745" s="227"/>
      <c r="Q745" s="227"/>
    </row>
    <row r="746" spans="4:17" ht="15.75" customHeight="1" x14ac:dyDescent="0.3">
      <c r="D746" s="227"/>
      <c r="I746" s="227"/>
      <c r="O746" s="227"/>
      <c r="P746" s="227"/>
      <c r="Q746" s="227"/>
    </row>
    <row r="747" spans="4:17" ht="15.75" customHeight="1" x14ac:dyDescent="0.3">
      <c r="D747" s="227"/>
      <c r="I747" s="227"/>
      <c r="O747" s="227"/>
      <c r="P747" s="227"/>
      <c r="Q747" s="227"/>
    </row>
    <row r="748" spans="4:17" ht="15.75" customHeight="1" x14ac:dyDescent="0.3">
      <c r="D748" s="227"/>
      <c r="I748" s="227"/>
      <c r="O748" s="227"/>
      <c r="P748" s="227"/>
      <c r="Q748" s="227"/>
    </row>
    <row r="749" spans="4:17" ht="15.75" customHeight="1" x14ac:dyDescent="0.3">
      <c r="D749" s="227"/>
      <c r="I749" s="227"/>
      <c r="O749" s="227"/>
      <c r="P749" s="227"/>
      <c r="Q749" s="227"/>
    </row>
    <row r="750" spans="4:17" ht="15.75" customHeight="1" x14ac:dyDescent="0.3">
      <c r="D750" s="227"/>
      <c r="I750" s="227"/>
      <c r="O750" s="227"/>
      <c r="P750" s="227"/>
      <c r="Q750" s="227"/>
    </row>
    <row r="751" spans="4:17" ht="15.75" customHeight="1" x14ac:dyDescent="0.3">
      <c r="D751" s="227"/>
      <c r="I751" s="227"/>
      <c r="O751" s="227"/>
      <c r="P751" s="227"/>
      <c r="Q751" s="227"/>
    </row>
    <row r="752" spans="4:17" ht="15.75" customHeight="1" x14ac:dyDescent="0.3">
      <c r="D752" s="227"/>
      <c r="I752" s="227"/>
      <c r="O752" s="227"/>
      <c r="P752" s="227"/>
      <c r="Q752" s="227"/>
    </row>
    <row r="753" spans="4:17" ht="15.75" customHeight="1" x14ac:dyDescent="0.3">
      <c r="D753" s="227"/>
      <c r="I753" s="227"/>
      <c r="O753" s="227"/>
      <c r="P753" s="227"/>
      <c r="Q753" s="227"/>
    </row>
    <row r="754" spans="4:17" ht="15.75" customHeight="1" x14ac:dyDescent="0.3">
      <c r="D754" s="227"/>
      <c r="I754" s="227"/>
      <c r="O754" s="227"/>
      <c r="P754" s="227"/>
      <c r="Q754" s="227"/>
    </row>
    <row r="755" spans="4:17" ht="15.75" customHeight="1" x14ac:dyDescent="0.3">
      <c r="D755" s="227"/>
      <c r="I755" s="227"/>
      <c r="O755" s="227"/>
      <c r="P755" s="227"/>
      <c r="Q755" s="227"/>
    </row>
    <row r="756" spans="4:17" ht="15.75" customHeight="1" x14ac:dyDescent="0.3">
      <c r="D756" s="227"/>
      <c r="I756" s="227"/>
      <c r="O756" s="227"/>
      <c r="P756" s="227"/>
      <c r="Q756" s="227"/>
    </row>
    <row r="757" spans="4:17" ht="15.75" customHeight="1" x14ac:dyDescent="0.3">
      <c r="D757" s="227"/>
      <c r="I757" s="227"/>
      <c r="O757" s="227"/>
      <c r="P757" s="227"/>
      <c r="Q757" s="227"/>
    </row>
    <row r="758" spans="4:17" ht="15.75" customHeight="1" x14ac:dyDescent="0.3">
      <c r="D758" s="227"/>
      <c r="I758" s="227"/>
      <c r="O758" s="227"/>
      <c r="P758" s="227"/>
      <c r="Q758" s="227"/>
    </row>
    <row r="759" spans="4:17" ht="15.75" customHeight="1" x14ac:dyDescent="0.3">
      <c r="D759" s="227"/>
      <c r="I759" s="227"/>
      <c r="O759" s="227"/>
      <c r="P759" s="227"/>
      <c r="Q759" s="227"/>
    </row>
    <row r="760" spans="4:17" ht="15.75" customHeight="1" x14ac:dyDescent="0.3">
      <c r="D760" s="227"/>
      <c r="I760" s="227"/>
      <c r="O760" s="227"/>
      <c r="P760" s="227"/>
      <c r="Q760" s="227"/>
    </row>
    <row r="761" spans="4:17" ht="15.75" customHeight="1" x14ac:dyDescent="0.3">
      <c r="D761" s="227"/>
      <c r="I761" s="227"/>
      <c r="O761" s="227"/>
      <c r="P761" s="227"/>
      <c r="Q761" s="227"/>
    </row>
    <row r="762" spans="4:17" ht="15.75" customHeight="1" x14ac:dyDescent="0.3">
      <c r="D762" s="227"/>
      <c r="I762" s="227"/>
      <c r="O762" s="227"/>
      <c r="P762" s="227"/>
      <c r="Q762" s="227"/>
    </row>
    <row r="763" spans="4:17" ht="15.75" customHeight="1" x14ac:dyDescent="0.3">
      <c r="D763" s="227"/>
      <c r="I763" s="227"/>
      <c r="O763" s="227"/>
      <c r="P763" s="227"/>
      <c r="Q763" s="227"/>
    </row>
    <row r="764" spans="4:17" ht="15.75" customHeight="1" x14ac:dyDescent="0.3">
      <c r="D764" s="227"/>
      <c r="I764" s="227"/>
      <c r="O764" s="227"/>
      <c r="P764" s="227"/>
      <c r="Q764" s="227"/>
    </row>
    <row r="765" spans="4:17" ht="15.75" customHeight="1" x14ac:dyDescent="0.3">
      <c r="D765" s="227"/>
      <c r="I765" s="227"/>
      <c r="O765" s="227"/>
      <c r="P765" s="227"/>
      <c r="Q765" s="227"/>
    </row>
    <row r="766" spans="4:17" ht="15.75" customHeight="1" x14ac:dyDescent="0.3">
      <c r="D766" s="227"/>
      <c r="I766" s="227"/>
      <c r="O766" s="227"/>
      <c r="P766" s="227"/>
      <c r="Q766" s="227"/>
    </row>
    <row r="767" spans="4:17" ht="15.75" customHeight="1" x14ac:dyDescent="0.3">
      <c r="D767" s="227"/>
      <c r="I767" s="227"/>
      <c r="O767" s="227"/>
      <c r="P767" s="227"/>
      <c r="Q767" s="227"/>
    </row>
    <row r="768" spans="4:17" ht="15.75" customHeight="1" x14ac:dyDescent="0.3">
      <c r="D768" s="227"/>
      <c r="I768" s="227"/>
      <c r="O768" s="227"/>
      <c r="P768" s="227"/>
      <c r="Q768" s="227"/>
    </row>
    <row r="769" spans="4:17" ht="15.75" customHeight="1" x14ac:dyDescent="0.3">
      <c r="D769" s="227"/>
      <c r="I769" s="227"/>
      <c r="O769" s="227"/>
      <c r="P769" s="227"/>
      <c r="Q769" s="227"/>
    </row>
    <row r="770" spans="4:17" ht="15.75" customHeight="1" x14ac:dyDescent="0.3">
      <c r="D770" s="227"/>
      <c r="I770" s="227"/>
      <c r="O770" s="227"/>
      <c r="P770" s="227"/>
      <c r="Q770" s="227"/>
    </row>
    <row r="771" spans="4:17" ht="15.75" customHeight="1" x14ac:dyDescent="0.3">
      <c r="D771" s="227"/>
      <c r="I771" s="227"/>
      <c r="O771" s="227"/>
      <c r="P771" s="227"/>
      <c r="Q771" s="227"/>
    </row>
    <row r="772" spans="4:17" ht="15.75" customHeight="1" x14ac:dyDescent="0.3">
      <c r="D772" s="227"/>
      <c r="I772" s="227"/>
      <c r="O772" s="227"/>
      <c r="P772" s="227"/>
      <c r="Q772" s="227"/>
    </row>
    <row r="773" spans="4:17" ht="15.75" customHeight="1" x14ac:dyDescent="0.3">
      <c r="D773" s="227"/>
      <c r="I773" s="227"/>
      <c r="O773" s="227"/>
      <c r="P773" s="227"/>
      <c r="Q773" s="227"/>
    </row>
    <row r="774" spans="4:17" ht="15.75" customHeight="1" x14ac:dyDescent="0.3">
      <c r="D774" s="227"/>
      <c r="I774" s="227"/>
      <c r="O774" s="227"/>
      <c r="P774" s="227"/>
      <c r="Q774" s="227"/>
    </row>
    <row r="775" spans="4:17" ht="15.75" customHeight="1" x14ac:dyDescent="0.3">
      <c r="D775" s="227"/>
      <c r="I775" s="227"/>
      <c r="O775" s="227"/>
      <c r="P775" s="227"/>
      <c r="Q775" s="227"/>
    </row>
    <row r="776" spans="4:17" ht="15.75" customHeight="1" x14ac:dyDescent="0.3">
      <c r="D776" s="227"/>
      <c r="I776" s="227"/>
      <c r="O776" s="227"/>
      <c r="P776" s="227"/>
      <c r="Q776" s="227"/>
    </row>
    <row r="777" spans="4:17" ht="15.75" customHeight="1" x14ac:dyDescent="0.3">
      <c r="D777" s="227"/>
      <c r="I777" s="227"/>
      <c r="O777" s="227"/>
      <c r="P777" s="227"/>
      <c r="Q777" s="227"/>
    </row>
    <row r="778" spans="4:17" ht="15.75" customHeight="1" x14ac:dyDescent="0.3">
      <c r="D778" s="227"/>
      <c r="I778" s="227"/>
      <c r="O778" s="227"/>
      <c r="P778" s="227"/>
      <c r="Q778" s="227"/>
    </row>
    <row r="779" spans="4:17" ht="15.75" customHeight="1" x14ac:dyDescent="0.3">
      <c r="D779" s="227"/>
      <c r="I779" s="227"/>
      <c r="O779" s="227"/>
      <c r="P779" s="227"/>
      <c r="Q779" s="227"/>
    </row>
    <row r="780" spans="4:17" ht="15.75" customHeight="1" x14ac:dyDescent="0.3">
      <c r="D780" s="227"/>
      <c r="I780" s="227"/>
      <c r="O780" s="227"/>
      <c r="P780" s="227"/>
      <c r="Q780" s="227"/>
    </row>
    <row r="781" spans="4:17" ht="15.75" customHeight="1" x14ac:dyDescent="0.3">
      <c r="D781" s="227"/>
      <c r="I781" s="227"/>
      <c r="O781" s="227"/>
      <c r="P781" s="227"/>
      <c r="Q781" s="227"/>
    </row>
    <row r="782" spans="4:17" ht="15.75" customHeight="1" x14ac:dyDescent="0.3">
      <c r="D782" s="227"/>
      <c r="I782" s="227"/>
      <c r="O782" s="227"/>
      <c r="P782" s="227"/>
      <c r="Q782" s="227"/>
    </row>
    <row r="783" spans="4:17" ht="15.75" customHeight="1" x14ac:dyDescent="0.3">
      <c r="D783" s="227"/>
      <c r="I783" s="227"/>
      <c r="O783" s="227"/>
      <c r="P783" s="227"/>
      <c r="Q783" s="227"/>
    </row>
    <row r="784" spans="4:17" ht="15.75" customHeight="1" x14ac:dyDescent="0.3">
      <c r="D784" s="227"/>
      <c r="I784" s="227"/>
      <c r="O784" s="227"/>
      <c r="P784" s="227"/>
      <c r="Q784" s="227"/>
    </row>
    <row r="785" spans="4:17" ht="15.75" customHeight="1" x14ac:dyDescent="0.3">
      <c r="D785" s="227"/>
      <c r="I785" s="227"/>
      <c r="O785" s="227"/>
      <c r="P785" s="227"/>
      <c r="Q785" s="227"/>
    </row>
    <row r="786" spans="4:17" ht="15.75" customHeight="1" x14ac:dyDescent="0.3">
      <c r="D786" s="227"/>
      <c r="I786" s="227"/>
      <c r="O786" s="227"/>
      <c r="P786" s="227"/>
      <c r="Q786" s="227"/>
    </row>
    <row r="787" spans="4:17" ht="15.75" customHeight="1" x14ac:dyDescent="0.3">
      <c r="D787" s="227"/>
      <c r="I787" s="227"/>
      <c r="O787" s="227"/>
      <c r="P787" s="227"/>
      <c r="Q787" s="227"/>
    </row>
    <row r="788" spans="4:17" ht="15.75" customHeight="1" x14ac:dyDescent="0.3">
      <c r="D788" s="227"/>
      <c r="I788" s="227"/>
      <c r="O788" s="227"/>
      <c r="P788" s="227"/>
      <c r="Q788" s="227"/>
    </row>
    <row r="789" spans="4:17" ht="15.75" customHeight="1" x14ac:dyDescent="0.3">
      <c r="D789" s="227"/>
      <c r="I789" s="227"/>
      <c r="O789" s="227"/>
      <c r="P789" s="227"/>
      <c r="Q789" s="227"/>
    </row>
    <row r="790" spans="4:17" ht="15.75" customHeight="1" x14ac:dyDescent="0.3">
      <c r="D790" s="227"/>
      <c r="I790" s="227"/>
      <c r="O790" s="227"/>
      <c r="P790" s="227"/>
      <c r="Q790" s="227"/>
    </row>
    <row r="791" spans="4:17" ht="15.75" customHeight="1" x14ac:dyDescent="0.3">
      <c r="D791" s="227"/>
      <c r="I791" s="227"/>
      <c r="O791" s="227"/>
      <c r="P791" s="227"/>
      <c r="Q791" s="227"/>
    </row>
    <row r="792" spans="4:17" ht="15.75" customHeight="1" x14ac:dyDescent="0.3">
      <c r="D792" s="227"/>
      <c r="I792" s="227"/>
      <c r="O792" s="227"/>
      <c r="P792" s="227"/>
      <c r="Q792" s="227"/>
    </row>
    <row r="793" spans="4:17" ht="15.75" customHeight="1" x14ac:dyDescent="0.3">
      <c r="D793" s="227"/>
      <c r="I793" s="227"/>
      <c r="O793" s="227"/>
      <c r="P793" s="227"/>
      <c r="Q793" s="227"/>
    </row>
    <row r="794" spans="4:17" ht="15.75" customHeight="1" x14ac:dyDescent="0.3">
      <c r="D794" s="227"/>
      <c r="I794" s="227"/>
      <c r="O794" s="227"/>
      <c r="P794" s="227"/>
      <c r="Q794" s="227"/>
    </row>
    <row r="795" spans="4:17" ht="15.75" customHeight="1" x14ac:dyDescent="0.3">
      <c r="D795" s="227"/>
      <c r="I795" s="227"/>
      <c r="O795" s="227"/>
      <c r="P795" s="227"/>
      <c r="Q795" s="227"/>
    </row>
    <row r="796" spans="4:17" ht="15.75" customHeight="1" x14ac:dyDescent="0.3">
      <c r="D796" s="227"/>
      <c r="I796" s="227"/>
      <c r="O796" s="227"/>
      <c r="P796" s="227"/>
      <c r="Q796" s="227"/>
    </row>
    <row r="797" spans="4:17" ht="15.75" customHeight="1" x14ac:dyDescent="0.3">
      <c r="D797" s="227"/>
      <c r="I797" s="227"/>
      <c r="O797" s="227"/>
      <c r="P797" s="227"/>
      <c r="Q797" s="227"/>
    </row>
    <row r="798" spans="4:17" ht="15.75" customHeight="1" x14ac:dyDescent="0.3">
      <c r="D798" s="227"/>
      <c r="I798" s="227"/>
      <c r="O798" s="227"/>
      <c r="P798" s="227"/>
      <c r="Q798" s="227"/>
    </row>
    <row r="799" spans="4:17" ht="15.75" customHeight="1" x14ac:dyDescent="0.3">
      <c r="D799" s="227"/>
      <c r="I799" s="227"/>
      <c r="O799" s="227"/>
      <c r="P799" s="227"/>
      <c r="Q799" s="227"/>
    </row>
    <row r="800" spans="4:17" ht="15.75" customHeight="1" x14ac:dyDescent="0.3">
      <c r="D800" s="227"/>
      <c r="I800" s="227"/>
      <c r="O800" s="227"/>
      <c r="P800" s="227"/>
      <c r="Q800" s="227"/>
    </row>
    <row r="801" spans="4:17" ht="15.75" customHeight="1" x14ac:dyDescent="0.3">
      <c r="D801" s="227"/>
      <c r="I801" s="227"/>
      <c r="O801" s="227"/>
      <c r="P801" s="227"/>
      <c r="Q801" s="227"/>
    </row>
    <row r="802" spans="4:17" ht="15.75" customHeight="1" x14ac:dyDescent="0.3">
      <c r="D802" s="227"/>
      <c r="I802" s="227"/>
      <c r="O802" s="227"/>
      <c r="P802" s="227"/>
      <c r="Q802" s="227"/>
    </row>
    <row r="803" spans="4:17" ht="15.75" customHeight="1" x14ac:dyDescent="0.3">
      <c r="D803" s="227"/>
      <c r="I803" s="227"/>
      <c r="O803" s="227"/>
      <c r="P803" s="227"/>
      <c r="Q803" s="227"/>
    </row>
    <row r="804" spans="4:17" ht="15.75" customHeight="1" x14ac:dyDescent="0.3">
      <c r="D804" s="227"/>
      <c r="I804" s="227"/>
      <c r="O804" s="227"/>
      <c r="P804" s="227"/>
      <c r="Q804" s="227"/>
    </row>
    <row r="805" spans="4:17" ht="15.75" customHeight="1" x14ac:dyDescent="0.3">
      <c r="D805" s="227"/>
      <c r="I805" s="227"/>
      <c r="O805" s="227"/>
      <c r="P805" s="227"/>
      <c r="Q805" s="227"/>
    </row>
    <row r="806" spans="4:17" ht="15.75" customHeight="1" x14ac:dyDescent="0.3">
      <c r="D806" s="227"/>
      <c r="I806" s="227"/>
      <c r="O806" s="227"/>
      <c r="P806" s="227"/>
      <c r="Q806" s="227"/>
    </row>
    <row r="807" spans="4:17" ht="15.75" customHeight="1" x14ac:dyDescent="0.3">
      <c r="D807" s="227"/>
      <c r="I807" s="227"/>
      <c r="O807" s="227"/>
      <c r="P807" s="227"/>
      <c r="Q807" s="227"/>
    </row>
    <row r="808" spans="4:17" ht="15.75" customHeight="1" x14ac:dyDescent="0.3">
      <c r="D808" s="227"/>
      <c r="I808" s="227"/>
      <c r="O808" s="227"/>
      <c r="P808" s="227"/>
      <c r="Q808" s="227"/>
    </row>
    <row r="809" spans="4:17" ht="15.75" customHeight="1" x14ac:dyDescent="0.3">
      <c r="D809" s="227"/>
      <c r="I809" s="227"/>
      <c r="O809" s="227"/>
      <c r="P809" s="227"/>
      <c r="Q809" s="227"/>
    </row>
    <row r="810" spans="4:17" ht="15.75" customHeight="1" x14ac:dyDescent="0.3">
      <c r="D810" s="227"/>
      <c r="I810" s="227"/>
      <c r="O810" s="227"/>
      <c r="P810" s="227"/>
      <c r="Q810" s="227"/>
    </row>
    <row r="811" spans="4:17" ht="15.75" customHeight="1" x14ac:dyDescent="0.3">
      <c r="D811" s="227"/>
      <c r="I811" s="227"/>
      <c r="O811" s="227"/>
      <c r="P811" s="227"/>
      <c r="Q811" s="227"/>
    </row>
    <row r="812" spans="4:17" ht="15.75" customHeight="1" x14ac:dyDescent="0.3">
      <c r="D812" s="227"/>
      <c r="I812" s="227"/>
      <c r="O812" s="227"/>
      <c r="P812" s="227"/>
      <c r="Q812" s="227"/>
    </row>
    <row r="813" spans="4:17" ht="15.75" customHeight="1" x14ac:dyDescent="0.3">
      <c r="D813" s="227"/>
      <c r="I813" s="227"/>
      <c r="O813" s="227"/>
      <c r="P813" s="227"/>
      <c r="Q813" s="227"/>
    </row>
    <row r="814" spans="4:17" ht="15.75" customHeight="1" x14ac:dyDescent="0.3">
      <c r="D814" s="227"/>
      <c r="I814" s="227"/>
      <c r="O814" s="227"/>
      <c r="P814" s="227"/>
      <c r="Q814" s="227"/>
    </row>
    <row r="815" spans="4:17" ht="15.75" customHeight="1" x14ac:dyDescent="0.3">
      <c r="D815" s="227"/>
      <c r="I815" s="227"/>
      <c r="O815" s="227"/>
      <c r="P815" s="227"/>
      <c r="Q815" s="227"/>
    </row>
    <row r="816" spans="4:17" ht="15.75" customHeight="1" x14ac:dyDescent="0.3">
      <c r="D816" s="227"/>
      <c r="I816" s="227"/>
      <c r="O816" s="227"/>
      <c r="P816" s="227"/>
      <c r="Q816" s="227"/>
    </row>
    <row r="817" spans="4:17" ht="15.75" customHeight="1" x14ac:dyDescent="0.3">
      <c r="D817" s="227"/>
      <c r="I817" s="227"/>
      <c r="O817" s="227"/>
      <c r="P817" s="227"/>
      <c r="Q817" s="227"/>
    </row>
    <row r="818" spans="4:17" ht="15.75" customHeight="1" x14ac:dyDescent="0.3">
      <c r="D818" s="227"/>
      <c r="I818" s="227"/>
      <c r="O818" s="227"/>
      <c r="P818" s="227"/>
      <c r="Q818" s="227"/>
    </row>
    <row r="819" spans="4:17" ht="15.75" customHeight="1" x14ac:dyDescent="0.3">
      <c r="D819" s="227"/>
      <c r="I819" s="227"/>
      <c r="O819" s="227"/>
      <c r="P819" s="227"/>
      <c r="Q819" s="227"/>
    </row>
    <row r="820" spans="4:17" ht="15.75" customHeight="1" x14ac:dyDescent="0.3">
      <c r="D820" s="227"/>
      <c r="I820" s="227"/>
      <c r="O820" s="227"/>
      <c r="P820" s="227"/>
      <c r="Q820" s="227"/>
    </row>
    <row r="821" spans="4:17" ht="15.75" customHeight="1" x14ac:dyDescent="0.3">
      <c r="D821" s="227"/>
      <c r="I821" s="227"/>
      <c r="O821" s="227"/>
      <c r="P821" s="227"/>
      <c r="Q821" s="227"/>
    </row>
    <row r="822" spans="4:17" ht="15.75" customHeight="1" x14ac:dyDescent="0.3">
      <c r="D822" s="227"/>
      <c r="I822" s="227"/>
      <c r="O822" s="227"/>
      <c r="P822" s="227"/>
      <c r="Q822" s="227"/>
    </row>
    <row r="823" spans="4:17" ht="15.75" customHeight="1" x14ac:dyDescent="0.3">
      <c r="D823" s="227"/>
      <c r="I823" s="227"/>
      <c r="O823" s="227"/>
      <c r="P823" s="227"/>
      <c r="Q823" s="227"/>
    </row>
    <row r="824" spans="4:17" ht="15.75" customHeight="1" x14ac:dyDescent="0.3">
      <c r="D824" s="227"/>
      <c r="I824" s="227"/>
      <c r="O824" s="227"/>
      <c r="P824" s="227"/>
      <c r="Q824" s="227"/>
    </row>
    <row r="825" spans="4:17" ht="15.75" customHeight="1" x14ac:dyDescent="0.3">
      <c r="D825" s="227"/>
      <c r="I825" s="227"/>
      <c r="O825" s="227"/>
      <c r="P825" s="227"/>
      <c r="Q825" s="227"/>
    </row>
    <row r="826" spans="4:17" ht="15.75" customHeight="1" x14ac:dyDescent="0.3">
      <c r="D826" s="227"/>
      <c r="I826" s="227"/>
      <c r="O826" s="227"/>
      <c r="P826" s="227"/>
      <c r="Q826" s="227"/>
    </row>
    <row r="827" spans="4:17" ht="15.75" customHeight="1" x14ac:dyDescent="0.3">
      <c r="D827" s="227"/>
      <c r="I827" s="227"/>
      <c r="O827" s="227"/>
      <c r="P827" s="227"/>
      <c r="Q827" s="227"/>
    </row>
    <row r="828" spans="4:17" ht="15.75" customHeight="1" x14ac:dyDescent="0.3">
      <c r="D828" s="227"/>
      <c r="I828" s="227"/>
      <c r="O828" s="227"/>
      <c r="P828" s="227"/>
      <c r="Q828" s="227"/>
    </row>
    <row r="829" spans="4:17" ht="15.75" customHeight="1" x14ac:dyDescent="0.3">
      <c r="D829" s="227"/>
      <c r="I829" s="227"/>
      <c r="O829" s="227"/>
      <c r="P829" s="227"/>
      <c r="Q829" s="227"/>
    </row>
    <row r="830" spans="4:17" ht="15.75" customHeight="1" x14ac:dyDescent="0.3">
      <c r="D830" s="227"/>
      <c r="I830" s="227"/>
      <c r="O830" s="227"/>
      <c r="P830" s="227"/>
      <c r="Q830" s="227"/>
    </row>
    <row r="831" spans="4:17" ht="15.75" customHeight="1" x14ac:dyDescent="0.3">
      <c r="D831" s="227"/>
      <c r="I831" s="227"/>
      <c r="O831" s="227"/>
      <c r="P831" s="227"/>
      <c r="Q831" s="227"/>
    </row>
    <row r="832" spans="4:17" ht="15.75" customHeight="1" x14ac:dyDescent="0.3">
      <c r="D832" s="227"/>
      <c r="I832" s="227"/>
      <c r="O832" s="227"/>
      <c r="P832" s="227"/>
      <c r="Q832" s="227"/>
    </row>
    <row r="833" spans="4:17" ht="15.75" customHeight="1" x14ac:dyDescent="0.3">
      <c r="D833" s="227"/>
      <c r="I833" s="227"/>
      <c r="O833" s="227"/>
      <c r="P833" s="227"/>
      <c r="Q833" s="227"/>
    </row>
    <row r="834" spans="4:17" ht="15.75" customHeight="1" x14ac:dyDescent="0.3">
      <c r="D834" s="227"/>
      <c r="I834" s="227"/>
      <c r="O834" s="227"/>
      <c r="P834" s="227"/>
      <c r="Q834" s="227"/>
    </row>
    <row r="835" spans="4:17" ht="15.75" customHeight="1" x14ac:dyDescent="0.3">
      <c r="D835" s="227"/>
      <c r="I835" s="227"/>
      <c r="O835" s="227"/>
      <c r="P835" s="227"/>
      <c r="Q835" s="227"/>
    </row>
    <row r="836" spans="4:17" ht="15.75" customHeight="1" x14ac:dyDescent="0.3">
      <c r="D836" s="227"/>
      <c r="I836" s="227"/>
      <c r="O836" s="227"/>
      <c r="P836" s="227"/>
      <c r="Q836" s="227"/>
    </row>
    <row r="837" spans="4:17" ht="15.75" customHeight="1" x14ac:dyDescent="0.3">
      <c r="D837" s="227"/>
      <c r="I837" s="227"/>
      <c r="O837" s="227"/>
      <c r="P837" s="227"/>
      <c r="Q837" s="227"/>
    </row>
    <row r="838" spans="4:17" ht="15.75" customHeight="1" x14ac:dyDescent="0.3">
      <c r="D838" s="227"/>
      <c r="I838" s="227"/>
      <c r="O838" s="227"/>
      <c r="P838" s="227"/>
      <c r="Q838" s="227"/>
    </row>
    <row r="839" spans="4:17" ht="15.75" customHeight="1" x14ac:dyDescent="0.3">
      <c r="D839" s="227"/>
      <c r="I839" s="227"/>
      <c r="O839" s="227"/>
      <c r="P839" s="227"/>
      <c r="Q839" s="227"/>
    </row>
    <row r="840" spans="4:17" ht="15.75" customHeight="1" x14ac:dyDescent="0.3">
      <c r="D840" s="227"/>
      <c r="I840" s="227"/>
      <c r="O840" s="227"/>
      <c r="P840" s="227"/>
      <c r="Q840" s="227"/>
    </row>
    <row r="841" spans="4:17" ht="15.75" customHeight="1" x14ac:dyDescent="0.3">
      <c r="D841" s="227"/>
      <c r="I841" s="227"/>
      <c r="O841" s="227"/>
      <c r="P841" s="227"/>
      <c r="Q841" s="227"/>
    </row>
    <row r="842" spans="4:17" ht="15.75" customHeight="1" x14ac:dyDescent="0.3">
      <c r="D842" s="227"/>
      <c r="I842" s="227"/>
      <c r="O842" s="227"/>
      <c r="P842" s="227"/>
      <c r="Q842" s="227"/>
    </row>
    <row r="843" spans="4:17" ht="15.75" customHeight="1" x14ac:dyDescent="0.3">
      <c r="D843" s="227"/>
      <c r="I843" s="227"/>
      <c r="O843" s="227"/>
      <c r="P843" s="227"/>
      <c r="Q843" s="227"/>
    </row>
    <row r="844" spans="4:17" ht="15.75" customHeight="1" x14ac:dyDescent="0.3">
      <c r="D844" s="227"/>
      <c r="I844" s="227"/>
      <c r="O844" s="227"/>
      <c r="P844" s="227"/>
      <c r="Q844" s="227"/>
    </row>
    <row r="845" spans="4:17" ht="15.75" customHeight="1" x14ac:dyDescent="0.3">
      <c r="D845" s="227"/>
      <c r="I845" s="227"/>
      <c r="O845" s="227"/>
      <c r="P845" s="227"/>
      <c r="Q845" s="227"/>
    </row>
    <row r="846" spans="4:17" ht="15.75" customHeight="1" x14ac:dyDescent="0.3">
      <c r="D846" s="227"/>
      <c r="I846" s="227"/>
      <c r="O846" s="227"/>
      <c r="P846" s="227"/>
      <c r="Q846" s="227"/>
    </row>
    <row r="847" spans="4:17" ht="15.75" customHeight="1" x14ac:dyDescent="0.3">
      <c r="D847" s="227"/>
      <c r="I847" s="227"/>
      <c r="O847" s="227"/>
      <c r="P847" s="227"/>
      <c r="Q847" s="227"/>
    </row>
    <row r="848" spans="4:17" ht="15.75" customHeight="1" x14ac:dyDescent="0.3">
      <c r="D848" s="227"/>
      <c r="I848" s="227"/>
      <c r="O848" s="227"/>
      <c r="P848" s="227"/>
      <c r="Q848" s="227"/>
    </row>
    <row r="849" spans="4:17" ht="15.75" customHeight="1" x14ac:dyDescent="0.3">
      <c r="D849" s="227"/>
      <c r="I849" s="227"/>
      <c r="O849" s="227"/>
      <c r="P849" s="227"/>
      <c r="Q849" s="227"/>
    </row>
    <row r="850" spans="4:17" ht="15.75" customHeight="1" x14ac:dyDescent="0.3">
      <c r="D850" s="227"/>
      <c r="I850" s="227"/>
      <c r="O850" s="227"/>
      <c r="P850" s="227"/>
      <c r="Q850" s="227"/>
    </row>
    <row r="851" spans="4:17" ht="15.75" customHeight="1" x14ac:dyDescent="0.3">
      <c r="D851" s="227"/>
      <c r="I851" s="227"/>
      <c r="O851" s="227"/>
      <c r="P851" s="227"/>
      <c r="Q851" s="227"/>
    </row>
    <row r="852" spans="4:17" ht="15.75" customHeight="1" x14ac:dyDescent="0.3">
      <c r="D852" s="227"/>
      <c r="I852" s="227"/>
      <c r="O852" s="227"/>
      <c r="P852" s="227"/>
      <c r="Q852" s="227"/>
    </row>
    <row r="853" spans="4:17" ht="15.75" customHeight="1" x14ac:dyDescent="0.3">
      <c r="D853" s="227"/>
      <c r="I853" s="227"/>
      <c r="O853" s="227"/>
      <c r="P853" s="227"/>
      <c r="Q853" s="227"/>
    </row>
    <row r="854" spans="4:17" ht="15.75" customHeight="1" x14ac:dyDescent="0.3">
      <c r="D854" s="227"/>
      <c r="I854" s="227"/>
      <c r="O854" s="227"/>
      <c r="P854" s="227"/>
      <c r="Q854" s="227"/>
    </row>
    <row r="855" spans="4:17" ht="15.75" customHeight="1" x14ac:dyDescent="0.3">
      <c r="D855" s="227"/>
      <c r="I855" s="227"/>
      <c r="O855" s="227"/>
      <c r="P855" s="227"/>
      <c r="Q855" s="227"/>
    </row>
    <row r="856" spans="4:17" ht="15.75" customHeight="1" x14ac:dyDescent="0.3">
      <c r="D856" s="227"/>
      <c r="I856" s="227"/>
      <c r="O856" s="227"/>
      <c r="P856" s="227"/>
      <c r="Q856" s="227"/>
    </row>
    <row r="857" spans="4:17" ht="15.75" customHeight="1" x14ac:dyDescent="0.3">
      <c r="D857" s="227"/>
      <c r="I857" s="227"/>
      <c r="O857" s="227"/>
      <c r="P857" s="227"/>
      <c r="Q857" s="227"/>
    </row>
    <row r="858" spans="4:17" ht="15.75" customHeight="1" x14ac:dyDescent="0.3">
      <c r="D858" s="227"/>
      <c r="I858" s="227"/>
      <c r="O858" s="227"/>
      <c r="P858" s="227"/>
      <c r="Q858" s="227"/>
    </row>
    <row r="859" spans="4:17" ht="15.75" customHeight="1" x14ac:dyDescent="0.3">
      <c r="D859" s="227"/>
      <c r="I859" s="227"/>
      <c r="O859" s="227"/>
      <c r="P859" s="227"/>
      <c r="Q859" s="227"/>
    </row>
    <row r="860" spans="4:17" ht="15.75" customHeight="1" x14ac:dyDescent="0.3">
      <c r="D860" s="227"/>
      <c r="I860" s="227"/>
      <c r="O860" s="227"/>
      <c r="P860" s="227"/>
      <c r="Q860" s="227"/>
    </row>
    <row r="861" spans="4:17" ht="15.75" customHeight="1" x14ac:dyDescent="0.3">
      <c r="D861" s="227"/>
      <c r="I861" s="227"/>
      <c r="O861" s="227"/>
      <c r="P861" s="227"/>
      <c r="Q861" s="227"/>
    </row>
    <row r="862" spans="4:17" ht="15.75" customHeight="1" x14ac:dyDescent="0.3">
      <c r="D862" s="227"/>
      <c r="I862" s="227"/>
      <c r="O862" s="227"/>
      <c r="P862" s="227"/>
      <c r="Q862" s="227"/>
    </row>
    <row r="863" spans="4:17" ht="15.75" customHeight="1" x14ac:dyDescent="0.3">
      <c r="D863" s="227"/>
      <c r="I863" s="227"/>
      <c r="O863" s="227"/>
      <c r="P863" s="227"/>
      <c r="Q863" s="227"/>
    </row>
    <row r="864" spans="4:17" ht="15.75" customHeight="1" x14ac:dyDescent="0.3">
      <c r="D864" s="227"/>
      <c r="I864" s="227"/>
      <c r="O864" s="227"/>
      <c r="P864" s="227"/>
      <c r="Q864" s="227"/>
    </row>
    <row r="865" spans="4:17" ht="15.75" customHeight="1" x14ac:dyDescent="0.3">
      <c r="D865" s="227"/>
      <c r="I865" s="227"/>
      <c r="O865" s="227"/>
      <c r="P865" s="227"/>
      <c r="Q865" s="227"/>
    </row>
    <row r="866" spans="4:17" ht="15.75" customHeight="1" x14ac:dyDescent="0.3">
      <c r="D866" s="227"/>
      <c r="I866" s="227"/>
      <c r="O866" s="227"/>
      <c r="P866" s="227"/>
      <c r="Q866" s="227"/>
    </row>
    <row r="867" spans="4:17" ht="15.75" customHeight="1" x14ac:dyDescent="0.3">
      <c r="D867" s="227"/>
      <c r="I867" s="227"/>
      <c r="O867" s="227"/>
      <c r="P867" s="227"/>
      <c r="Q867" s="227"/>
    </row>
    <row r="868" spans="4:17" ht="15.75" customHeight="1" x14ac:dyDescent="0.3">
      <c r="D868" s="227"/>
      <c r="I868" s="227"/>
      <c r="O868" s="227"/>
      <c r="P868" s="227"/>
      <c r="Q868" s="227"/>
    </row>
    <row r="869" spans="4:17" ht="15.75" customHeight="1" x14ac:dyDescent="0.3">
      <c r="D869" s="227"/>
      <c r="I869" s="227"/>
      <c r="O869" s="227"/>
      <c r="P869" s="227"/>
      <c r="Q869" s="227"/>
    </row>
    <row r="870" spans="4:17" ht="15.75" customHeight="1" x14ac:dyDescent="0.3">
      <c r="D870" s="227"/>
      <c r="I870" s="227"/>
      <c r="O870" s="227"/>
      <c r="P870" s="227"/>
      <c r="Q870" s="227"/>
    </row>
    <row r="871" spans="4:17" ht="15.75" customHeight="1" x14ac:dyDescent="0.3">
      <c r="D871" s="227"/>
      <c r="I871" s="227"/>
      <c r="O871" s="227"/>
      <c r="P871" s="227"/>
      <c r="Q871" s="227"/>
    </row>
    <row r="872" spans="4:17" ht="15.75" customHeight="1" x14ac:dyDescent="0.3">
      <c r="D872" s="227"/>
      <c r="I872" s="227"/>
      <c r="O872" s="227"/>
      <c r="P872" s="227"/>
      <c r="Q872" s="227"/>
    </row>
    <row r="873" spans="4:17" ht="15.75" customHeight="1" x14ac:dyDescent="0.3">
      <c r="D873" s="227"/>
      <c r="I873" s="227"/>
      <c r="O873" s="227"/>
      <c r="P873" s="227"/>
      <c r="Q873" s="227"/>
    </row>
    <row r="874" spans="4:17" ht="15.75" customHeight="1" x14ac:dyDescent="0.3">
      <c r="D874" s="227"/>
      <c r="I874" s="227"/>
      <c r="O874" s="227"/>
      <c r="P874" s="227"/>
      <c r="Q874" s="227"/>
    </row>
    <row r="875" spans="4:17" ht="15.75" customHeight="1" x14ac:dyDescent="0.3">
      <c r="D875" s="227"/>
      <c r="I875" s="227"/>
      <c r="O875" s="227"/>
      <c r="P875" s="227"/>
      <c r="Q875" s="227"/>
    </row>
    <row r="876" spans="4:17" ht="15.75" customHeight="1" x14ac:dyDescent="0.3">
      <c r="D876" s="227"/>
      <c r="I876" s="227"/>
      <c r="O876" s="227"/>
      <c r="P876" s="227"/>
      <c r="Q876" s="227"/>
    </row>
    <row r="877" spans="4:17" ht="15.75" customHeight="1" x14ac:dyDescent="0.3">
      <c r="D877" s="227"/>
      <c r="I877" s="227"/>
      <c r="O877" s="227"/>
      <c r="P877" s="227"/>
      <c r="Q877" s="227"/>
    </row>
    <row r="878" spans="4:17" ht="15.75" customHeight="1" x14ac:dyDescent="0.3">
      <c r="D878" s="227"/>
      <c r="I878" s="227"/>
      <c r="O878" s="227"/>
      <c r="P878" s="227"/>
      <c r="Q878" s="227"/>
    </row>
    <row r="879" spans="4:17" ht="15.75" customHeight="1" x14ac:dyDescent="0.3">
      <c r="D879" s="227"/>
      <c r="I879" s="227"/>
      <c r="O879" s="227"/>
      <c r="P879" s="227"/>
      <c r="Q879" s="227"/>
    </row>
    <row r="880" spans="4:17" ht="15.75" customHeight="1" x14ac:dyDescent="0.3">
      <c r="D880" s="227"/>
      <c r="I880" s="227"/>
      <c r="O880" s="227"/>
      <c r="P880" s="227"/>
      <c r="Q880" s="227"/>
    </row>
    <row r="881" spans="4:17" ht="15.75" customHeight="1" x14ac:dyDescent="0.3">
      <c r="D881" s="227"/>
      <c r="I881" s="227"/>
      <c r="O881" s="227"/>
      <c r="P881" s="227"/>
      <c r="Q881" s="227"/>
    </row>
    <row r="882" spans="4:17" ht="15.75" customHeight="1" x14ac:dyDescent="0.3">
      <c r="D882" s="227"/>
      <c r="I882" s="227"/>
      <c r="O882" s="227"/>
      <c r="P882" s="227"/>
      <c r="Q882" s="227"/>
    </row>
    <row r="883" spans="4:17" ht="15.75" customHeight="1" x14ac:dyDescent="0.3">
      <c r="D883" s="227"/>
      <c r="I883" s="227"/>
      <c r="O883" s="227"/>
      <c r="P883" s="227"/>
      <c r="Q883" s="227"/>
    </row>
    <row r="884" spans="4:17" ht="15.75" customHeight="1" x14ac:dyDescent="0.3">
      <c r="D884" s="227"/>
      <c r="I884" s="227"/>
      <c r="O884" s="227"/>
      <c r="P884" s="227"/>
      <c r="Q884" s="227"/>
    </row>
    <row r="885" spans="4:17" ht="15.75" customHeight="1" x14ac:dyDescent="0.3">
      <c r="D885" s="227"/>
      <c r="I885" s="227"/>
      <c r="O885" s="227"/>
      <c r="P885" s="227"/>
      <c r="Q885" s="227"/>
    </row>
    <row r="886" spans="4:17" ht="15.75" customHeight="1" x14ac:dyDescent="0.3">
      <c r="D886" s="227"/>
      <c r="I886" s="227"/>
      <c r="O886" s="227"/>
      <c r="P886" s="227"/>
      <c r="Q886" s="227"/>
    </row>
    <row r="887" spans="4:17" ht="15.75" customHeight="1" x14ac:dyDescent="0.3">
      <c r="D887" s="227"/>
      <c r="I887" s="227"/>
      <c r="O887" s="227"/>
      <c r="P887" s="227"/>
      <c r="Q887" s="227"/>
    </row>
    <row r="888" spans="4:17" ht="15.75" customHeight="1" x14ac:dyDescent="0.3">
      <c r="D888" s="227"/>
      <c r="I888" s="227"/>
      <c r="O888" s="227"/>
      <c r="P888" s="227"/>
      <c r="Q888" s="227"/>
    </row>
    <row r="889" spans="4:17" ht="15.75" customHeight="1" x14ac:dyDescent="0.3">
      <c r="D889" s="227"/>
      <c r="I889" s="227"/>
      <c r="O889" s="227"/>
      <c r="P889" s="227"/>
      <c r="Q889" s="227"/>
    </row>
    <row r="890" spans="4:17" ht="15.75" customHeight="1" x14ac:dyDescent="0.3">
      <c r="D890" s="227"/>
      <c r="I890" s="227"/>
      <c r="O890" s="227"/>
      <c r="P890" s="227"/>
      <c r="Q890" s="227"/>
    </row>
    <row r="891" spans="4:17" ht="15.75" customHeight="1" x14ac:dyDescent="0.3">
      <c r="D891" s="227"/>
      <c r="I891" s="227"/>
      <c r="O891" s="227"/>
      <c r="P891" s="227"/>
      <c r="Q891" s="227"/>
    </row>
    <row r="892" spans="4:17" ht="15.75" customHeight="1" x14ac:dyDescent="0.3">
      <c r="D892" s="227"/>
      <c r="I892" s="227"/>
      <c r="O892" s="227"/>
      <c r="P892" s="227"/>
      <c r="Q892" s="227"/>
    </row>
    <row r="893" spans="4:17" ht="15.75" customHeight="1" x14ac:dyDescent="0.3">
      <c r="D893" s="227"/>
      <c r="I893" s="227"/>
      <c r="O893" s="227"/>
      <c r="P893" s="227"/>
      <c r="Q893" s="227"/>
    </row>
    <row r="894" spans="4:17" ht="15.75" customHeight="1" x14ac:dyDescent="0.3">
      <c r="D894" s="227"/>
      <c r="I894" s="227"/>
      <c r="O894" s="227"/>
      <c r="P894" s="227"/>
      <c r="Q894" s="227"/>
    </row>
    <row r="895" spans="4:17" ht="15.75" customHeight="1" x14ac:dyDescent="0.3">
      <c r="D895" s="227"/>
      <c r="I895" s="227"/>
      <c r="O895" s="227"/>
      <c r="P895" s="227"/>
      <c r="Q895" s="227"/>
    </row>
    <row r="896" spans="4:17" ht="15.75" customHeight="1" x14ac:dyDescent="0.3">
      <c r="D896" s="227"/>
      <c r="I896" s="227"/>
      <c r="O896" s="227"/>
      <c r="P896" s="227"/>
      <c r="Q896" s="227"/>
    </row>
    <row r="897" spans="4:17" ht="15.75" customHeight="1" x14ac:dyDescent="0.3">
      <c r="D897" s="227"/>
      <c r="I897" s="227"/>
      <c r="O897" s="227"/>
      <c r="P897" s="227"/>
      <c r="Q897" s="227"/>
    </row>
    <row r="898" spans="4:17" ht="15.75" customHeight="1" x14ac:dyDescent="0.3">
      <c r="D898" s="227"/>
      <c r="I898" s="227"/>
      <c r="O898" s="227"/>
      <c r="P898" s="227"/>
      <c r="Q898" s="227"/>
    </row>
    <row r="899" spans="4:17" ht="15.75" customHeight="1" x14ac:dyDescent="0.3">
      <c r="D899" s="227"/>
      <c r="I899" s="227"/>
      <c r="O899" s="227"/>
      <c r="P899" s="227"/>
      <c r="Q899" s="227"/>
    </row>
    <row r="900" spans="4:17" ht="15.75" customHeight="1" x14ac:dyDescent="0.3">
      <c r="D900" s="227"/>
      <c r="I900" s="227"/>
      <c r="O900" s="227"/>
      <c r="P900" s="227"/>
      <c r="Q900" s="227"/>
    </row>
    <row r="901" spans="4:17" ht="15.75" customHeight="1" x14ac:dyDescent="0.3">
      <c r="D901" s="227"/>
      <c r="I901" s="227"/>
      <c r="O901" s="227"/>
      <c r="P901" s="227"/>
      <c r="Q901" s="227"/>
    </row>
    <row r="902" spans="4:17" ht="15.75" customHeight="1" x14ac:dyDescent="0.3">
      <c r="D902" s="227"/>
      <c r="I902" s="227"/>
      <c r="O902" s="227"/>
      <c r="P902" s="227"/>
      <c r="Q902" s="227"/>
    </row>
    <row r="903" spans="4:17" ht="15.75" customHeight="1" x14ac:dyDescent="0.3">
      <c r="D903" s="227"/>
      <c r="I903" s="227"/>
      <c r="O903" s="227"/>
      <c r="P903" s="227"/>
      <c r="Q903" s="227"/>
    </row>
    <row r="904" spans="4:17" ht="15.75" customHeight="1" x14ac:dyDescent="0.3">
      <c r="D904" s="227"/>
      <c r="I904" s="227"/>
      <c r="O904" s="227"/>
      <c r="P904" s="227"/>
      <c r="Q904" s="227"/>
    </row>
    <row r="905" spans="4:17" ht="15.75" customHeight="1" x14ac:dyDescent="0.3">
      <c r="D905" s="227"/>
      <c r="I905" s="227"/>
      <c r="O905" s="227"/>
      <c r="P905" s="227"/>
      <c r="Q905" s="227"/>
    </row>
    <row r="906" spans="4:17" ht="15.75" customHeight="1" x14ac:dyDescent="0.3">
      <c r="D906" s="227"/>
      <c r="I906" s="227"/>
      <c r="O906" s="227"/>
      <c r="P906" s="227"/>
      <c r="Q906" s="227"/>
    </row>
    <row r="907" spans="4:17" ht="15.75" customHeight="1" x14ac:dyDescent="0.3">
      <c r="D907" s="227"/>
      <c r="I907" s="227"/>
      <c r="O907" s="227"/>
      <c r="P907" s="227"/>
      <c r="Q907" s="227"/>
    </row>
    <row r="908" spans="4:17" ht="15.75" customHeight="1" x14ac:dyDescent="0.3">
      <c r="D908" s="227"/>
      <c r="I908" s="227"/>
      <c r="O908" s="227"/>
      <c r="P908" s="227"/>
      <c r="Q908" s="227"/>
    </row>
    <row r="909" spans="4:17" ht="15.75" customHeight="1" x14ac:dyDescent="0.3">
      <c r="D909" s="227"/>
      <c r="I909" s="227"/>
      <c r="O909" s="227"/>
      <c r="P909" s="227"/>
      <c r="Q909" s="227"/>
    </row>
    <row r="910" spans="4:17" ht="15.75" customHeight="1" x14ac:dyDescent="0.3">
      <c r="D910" s="227"/>
      <c r="I910" s="227"/>
      <c r="O910" s="227"/>
      <c r="P910" s="227"/>
      <c r="Q910" s="227"/>
    </row>
    <row r="911" spans="4:17" ht="15.75" customHeight="1" x14ac:dyDescent="0.3">
      <c r="D911" s="227"/>
      <c r="I911" s="227"/>
      <c r="O911" s="227"/>
      <c r="P911" s="227"/>
      <c r="Q911" s="227"/>
    </row>
    <row r="912" spans="4:17" ht="15.75" customHeight="1" x14ac:dyDescent="0.3">
      <c r="D912" s="227"/>
      <c r="I912" s="227"/>
      <c r="O912" s="227"/>
      <c r="P912" s="227"/>
      <c r="Q912" s="227"/>
    </row>
    <row r="913" spans="4:17" ht="15.75" customHeight="1" x14ac:dyDescent="0.3">
      <c r="D913" s="227"/>
      <c r="I913" s="227"/>
      <c r="O913" s="227"/>
      <c r="P913" s="227"/>
      <c r="Q913" s="227"/>
    </row>
    <row r="914" spans="4:17" ht="15.75" customHeight="1" x14ac:dyDescent="0.3">
      <c r="D914" s="227"/>
      <c r="I914" s="227"/>
      <c r="O914" s="227"/>
      <c r="P914" s="227"/>
      <c r="Q914" s="227"/>
    </row>
    <row r="915" spans="4:17" ht="15.75" customHeight="1" x14ac:dyDescent="0.3">
      <c r="D915" s="227"/>
      <c r="I915" s="227"/>
      <c r="O915" s="227"/>
      <c r="P915" s="227"/>
      <c r="Q915" s="227"/>
    </row>
    <row r="916" spans="4:17" ht="15.75" customHeight="1" x14ac:dyDescent="0.3">
      <c r="D916" s="227"/>
      <c r="I916" s="227"/>
      <c r="O916" s="227"/>
      <c r="P916" s="227"/>
      <c r="Q916" s="227"/>
    </row>
    <row r="917" spans="4:17" ht="15.75" customHeight="1" x14ac:dyDescent="0.3">
      <c r="D917" s="227"/>
      <c r="I917" s="227"/>
      <c r="O917" s="227"/>
      <c r="P917" s="227"/>
      <c r="Q917" s="227"/>
    </row>
    <row r="918" spans="4:17" ht="15.75" customHeight="1" x14ac:dyDescent="0.3">
      <c r="D918" s="227"/>
      <c r="I918" s="227"/>
      <c r="O918" s="227"/>
      <c r="P918" s="227"/>
      <c r="Q918" s="227"/>
    </row>
    <row r="919" spans="4:17" ht="15.75" customHeight="1" x14ac:dyDescent="0.3">
      <c r="D919" s="227"/>
      <c r="I919" s="227"/>
      <c r="O919" s="227"/>
      <c r="P919" s="227"/>
      <c r="Q919" s="227"/>
    </row>
    <row r="920" spans="4:17" ht="15.75" customHeight="1" x14ac:dyDescent="0.3">
      <c r="D920" s="227"/>
      <c r="I920" s="227"/>
      <c r="O920" s="227"/>
      <c r="P920" s="227"/>
      <c r="Q920" s="227"/>
    </row>
    <row r="921" spans="4:17" ht="15.75" customHeight="1" x14ac:dyDescent="0.3">
      <c r="D921" s="227"/>
      <c r="I921" s="227"/>
      <c r="O921" s="227"/>
      <c r="P921" s="227"/>
      <c r="Q921" s="227"/>
    </row>
    <row r="922" spans="4:17" ht="15.75" customHeight="1" x14ac:dyDescent="0.3">
      <c r="D922" s="227"/>
      <c r="I922" s="227"/>
      <c r="O922" s="227"/>
      <c r="P922" s="227"/>
      <c r="Q922" s="227"/>
    </row>
    <row r="923" spans="4:17" ht="15.75" customHeight="1" x14ac:dyDescent="0.3">
      <c r="D923" s="227"/>
      <c r="I923" s="227"/>
      <c r="O923" s="227"/>
      <c r="P923" s="227"/>
      <c r="Q923" s="227"/>
    </row>
    <row r="924" spans="4:17" ht="15.75" customHeight="1" x14ac:dyDescent="0.3">
      <c r="D924" s="227"/>
      <c r="I924" s="227"/>
      <c r="O924" s="227"/>
      <c r="P924" s="227"/>
      <c r="Q924" s="227"/>
    </row>
    <row r="925" spans="4:17" ht="15.75" customHeight="1" x14ac:dyDescent="0.3">
      <c r="D925" s="227"/>
      <c r="I925" s="227"/>
      <c r="O925" s="227"/>
      <c r="P925" s="227"/>
      <c r="Q925" s="227"/>
    </row>
    <row r="926" spans="4:17" ht="15.75" customHeight="1" x14ac:dyDescent="0.3">
      <c r="D926" s="227"/>
      <c r="I926" s="227"/>
      <c r="O926" s="227"/>
      <c r="P926" s="227"/>
      <c r="Q926" s="227"/>
    </row>
    <row r="927" spans="4:17" ht="15.75" customHeight="1" x14ac:dyDescent="0.3">
      <c r="D927" s="227"/>
      <c r="I927" s="227"/>
      <c r="O927" s="227"/>
      <c r="P927" s="227"/>
      <c r="Q927" s="227"/>
    </row>
    <row r="928" spans="4:17" ht="15.75" customHeight="1" x14ac:dyDescent="0.3">
      <c r="D928" s="227"/>
      <c r="I928" s="227"/>
      <c r="O928" s="227"/>
      <c r="P928" s="227"/>
      <c r="Q928" s="227"/>
    </row>
    <row r="929" spans="4:17" ht="15.75" customHeight="1" x14ac:dyDescent="0.3">
      <c r="D929" s="227"/>
      <c r="I929" s="227"/>
      <c r="O929" s="227"/>
      <c r="P929" s="227"/>
      <c r="Q929" s="227"/>
    </row>
    <row r="930" spans="4:17" ht="15.75" customHeight="1" x14ac:dyDescent="0.3">
      <c r="D930" s="227"/>
      <c r="I930" s="227"/>
      <c r="O930" s="227"/>
      <c r="P930" s="227"/>
      <c r="Q930" s="227"/>
    </row>
    <row r="931" spans="4:17" ht="15.75" customHeight="1" x14ac:dyDescent="0.3">
      <c r="D931" s="227"/>
      <c r="I931" s="227"/>
      <c r="O931" s="227"/>
      <c r="P931" s="227"/>
      <c r="Q931" s="227"/>
    </row>
    <row r="932" spans="4:17" ht="15.75" customHeight="1" x14ac:dyDescent="0.3">
      <c r="D932" s="227"/>
      <c r="I932" s="227"/>
      <c r="O932" s="227"/>
      <c r="P932" s="227"/>
      <c r="Q932" s="227"/>
    </row>
    <row r="933" spans="4:17" ht="15.75" customHeight="1" x14ac:dyDescent="0.3">
      <c r="D933" s="227"/>
      <c r="I933" s="227"/>
      <c r="O933" s="227"/>
      <c r="P933" s="227"/>
      <c r="Q933" s="227"/>
    </row>
    <row r="934" spans="4:17" ht="15.75" customHeight="1" x14ac:dyDescent="0.3">
      <c r="D934" s="227"/>
      <c r="I934" s="227"/>
      <c r="O934" s="227"/>
      <c r="P934" s="227"/>
      <c r="Q934" s="227"/>
    </row>
    <row r="935" spans="4:17" ht="15.75" customHeight="1" x14ac:dyDescent="0.3">
      <c r="D935" s="227"/>
      <c r="I935" s="227"/>
      <c r="O935" s="227"/>
      <c r="P935" s="227"/>
      <c r="Q935" s="227"/>
    </row>
    <row r="936" spans="4:17" ht="15.75" customHeight="1" x14ac:dyDescent="0.3">
      <c r="D936" s="227"/>
      <c r="I936" s="227"/>
      <c r="O936" s="227"/>
      <c r="P936" s="227"/>
      <c r="Q936" s="227"/>
    </row>
    <row r="937" spans="4:17" ht="15.75" customHeight="1" x14ac:dyDescent="0.3">
      <c r="D937" s="227"/>
      <c r="I937" s="227"/>
      <c r="O937" s="227"/>
      <c r="P937" s="227"/>
      <c r="Q937" s="227"/>
    </row>
    <row r="938" spans="4:17" ht="15.75" customHeight="1" x14ac:dyDescent="0.3">
      <c r="D938" s="227"/>
      <c r="I938" s="227"/>
      <c r="O938" s="227"/>
      <c r="P938" s="227"/>
      <c r="Q938" s="227"/>
    </row>
    <row r="939" spans="4:17" ht="15.75" customHeight="1" x14ac:dyDescent="0.3">
      <c r="D939" s="227"/>
      <c r="I939" s="227"/>
      <c r="O939" s="227"/>
      <c r="P939" s="227"/>
      <c r="Q939" s="227"/>
    </row>
    <row r="940" spans="4:17" ht="15.75" customHeight="1" x14ac:dyDescent="0.3">
      <c r="D940" s="227"/>
      <c r="I940" s="227"/>
      <c r="O940" s="227"/>
      <c r="P940" s="227"/>
      <c r="Q940" s="227"/>
    </row>
    <row r="941" spans="4:17" ht="15.75" customHeight="1" x14ac:dyDescent="0.3">
      <c r="D941" s="227"/>
      <c r="I941" s="227"/>
      <c r="O941" s="227"/>
      <c r="P941" s="227"/>
      <c r="Q941" s="227"/>
    </row>
    <row r="942" spans="4:17" ht="15.75" customHeight="1" x14ac:dyDescent="0.3">
      <c r="D942" s="227"/>
      <c r="I942" s="227"/>
      <c r="O942" s="227"/>
      <c r="P942" s="227"/>
      <c r="Q942" s="227"/>
    </row>
    <row r="943" spans="4:17" ht="15.75" customHeight="1" x14ac:dyDescent="0.3">
      <c r="D943" s="227"/>
      <c r="I943" s="227"/>
      <c r="O943" s="227"/>
      <c r="P943" s="227"/>
      <c r="Q943" s="227"/>
    </row>
    <row r="944" spans="4:17" ht="15.75" customHeight="1" x14ac:dyDescent="0.3">
      <c r="D944" s="227"/>
      <c r="I944" s="227"/>
      <c r="O944" s="227"/>
      <c r="P944" s="227"/>
      <c r="Q944" s="227"/>
    </row>
    <row r="945" spans="4:17" ht="15.75" customHeight="1" x14ac:dyDescent="0.3">
      <c r="D945" s="227"/>
      <c r="I945" s="227"/>
      <c r="O945" s="227"/>
      <c r="P945" s="227"/>
      <c r="Q945" s="227"/>
    </row>
    <row r="946" spans="4:17" ht="15.75" customHeight="1" x14ac:dyDescent="0.3">
      <c r="D946" s="227"/>
      <c r="I946" s="227"/>
      <c r="O946" s="227"/>
      <c r="P946" s="227"/>
      <c r="Q946" s="227"/>
    </row>
    <row r="947" spans="4:17" ht="15.75" customHeight="1" x14ac:dyDescent="0.3">
      <c r="D947" s="227"/>
      <c r="I947" s="227"/>
      <c r="O947" s="227"/>
      <c r="P947" s="227"/>
      <c r="Q947" s="227"/>
    </row>
    <row r="948" spans="4:17" ht="15.75" customHeight="1" x14ac:dyDescent="0.3">
      <c r="D948" s="227"/>
      <c r="I948" s="227"/>
      <c r="O948" s="227"/>
      <c r="P948" s="227"/>
      <c r="Q948" s="227"/>
    </row>
    <row r="949" spans="4:17" ht="15.75" customHeight="1" x14ac:dyDescent="0.3">
      <c r="D949" s="227"/>
      <c r="I949" s="227"/>
      <c r="O949" s="227"/>
      <c r="P949" s="227"/>
      <c r="Q949" s="227"/>
    </row>
    <row r="950" spans="4:17" ht="15.75" customHeight="1" x14ac:dyDescent="0.3">
      <c r="D950" s="227"/>
      <c r="I950" s="227"/>
      <c r="O950" s="227"/>
      <c r="P950" s="227"/>
      <c r="Q950" s="227"/>
    </row>
    <row r="951" spans="4:17" ht="15.75" customHeight="1" x14ac:dyDescent="0.3">
      <c r="D951" s="227"/>
      <c r="I951" s="227"/>
      <c r="O951" s="227"/>
      <c r="P951" s="227"/>
      <c r="Q951" s="227"/>
    </row>
    <row r="952" spans="4:17" ht="15.75" customHeight="1" x14ac:dyDescent="0.3">
      <c r="D952" s="227"/>
      <c r="I952" s="227"/>
      <c r="O952" s="227"/>
      <c r="P952" s="227"/>
      <c r="Q952" s="227"/>
    </row>
    <row r="953" spans="4:17" ht="15.75" customHeight="1" x14ac:dyDescent="0.3">
      <c r="D953" s="227"/>
      <c r="I953" s="227"/>
      <c r="O953" s="227"/>
      <c r="P953" s="227"/>
      <c r="Q953" s="227"/>
    </row>
    <row r="954" spans="4:17" ht="15.75" customHeight="1" x14ac:dyDescent="0.3">
      <c r="D954" s="227"/>
      <c r="I954" s="227"/>
      <c r="O954" s="227"/>
      <c r="P954" s="227"/>
      <c r="Q954" s="227"/>
    </row>
    <row r="955" spans="4:17" ht="15.75" customHeight="1" x14ac:dyDescent="0.3">
      <c r="D955" s="227"/>
      <c r="I955" s="227"/>
      <c r="O955" s="227"/>
      <c r="P955" s="227"/>
      <c r="Q955" s="227"/>
    </row>
    <row r="956" spans="4:17" ht="15.75" customHeight="1" x14ac:dyDescent="0.3">
      <c r="D956" s="227"/>
      <c r="I956" s="227"/>
      <c r="O956" s="227"/>
      <c r="P956" s="227"/>
      <c r="Q956" s="227"/>
    </row>
    <row r="957" spans="4:17" ht="15.75" customHeight="1" x14ac:dyDescent="0.3">
      <c r="D957" s="227"/>
      <c r="I957" s="227"/>
      <c r="O957" s="227"/>
      <c r="P957" s="227"/>
      <c r="Q957" s="227"/>
    </row>
    <row r="958" spans="4:17" ht="15.75" customHeight="1" x14ac:dyDescent="0.3">
      <c r="D958" s="227"/>
      <c r="I958" s="227"/>
      <c r="O958" s="227"/>
      <c r="P958" s="227"/>
      <c r="Q958" s="227"/>
    </row>
    <row r="959" spans="4:17" ht="15.75" customHeight="1" x14ac:dyDescent="0.3">
      <c r="D959" s="227"/>
      <c r="I959" s="227"/>
      <c r="O959" s="227"/>
      <c r="P959" s="227"/>
      <c r="Q959" s="227"/>
    </row>
    <row r="960" spans="4:17" ht="15.75" customHeight="1" x14ac:dyDescent="0.3">
      <c r="D960" s="227"/>
      <c r="I960" s="227"/>
      <c r="O960" s="227"/>
      <c r="P960" s="227"/>
      <c r="Q960" s="227"/>
    </row>
    <row r="961" spans="4:17" ht="15.75" customHeight="1" x14ac:dyDescent="0.3">
      <c r="D961" s="227"/>
      <c r="I961" s="227"/>
      <c r="O961" s="227"/>
      <c r="P961" s="227"/>
      <c r="Q961" s="227"/>
    </row>
    <row r="962" spans="4:17" ht="15.75" customHeight="1" x14ac:dyDescent="0.3">
      <c r="D962" s="227"/>
      <c r="I962" s="227"/>
      <c r="O962" s="227"/>
      <c r="P962" s="227"/>
      <c r="Q962" s="227"/>
    </row>
    <row r="963" spans="4:17" ht="15.75" customHeight="1" x14ac:dyDescent="0.3">
      <c r="D963" s="227"/>
      <c r="I963" s="227"/>
      <c r="O963" s="227"/>
      <c r="P963" s="227"/>
      <c r="Q963" s="227"/>
    </row>
    <row r="964" spans="4:17" ht="15.75" customHeight="1" x14ac:dyDescent="0.3">
      <c r="D964" s="227"/>
      <c r="I964" s="227"/>
      <c r="O964" s="227"/>
      <c r="P964" s="227"/>
      <c r="Q964" s="227"/>
    </row>
    <row r="965" spans="4:17" ht="15.75" customHeight="1" x14ac:dyDescent="0.3">
      <c r="D965" s="227"/>
      <c r="I965" s="227"/>
      <c r="O965" s="227"/>
      <c r="P965" s="227"/>
      <c r="Q965" s="227"/>
    </row>
    <row r="966" spans="4:17" ht="15.75" customHeight="1" x14ac:dyDescent="0.3">
      <c r="D966" s="227"/>
      <c r="I966" s="227"/>
      <c r="O966" s="227"/>
      <c r="P966" s="227"/>
      <c r="Q966" s="227"/>
    </row>
    <row r="967" spans="4:17" ht="15.75" customHeight="1" x14ac:dyDescent="0.3">
      <c r="D967" s="227"/>
      <c r="I967" s="227"/>
      <c r="O967" s="227"/>
      <c r="P967" s="227"/>
      <c r="Q967" s="227"/>
    </row>
    <row r="968" spans="4:17" ht="15.75" customHeight="1" x14ac:dyDescent="0.3">
      <c r="D968" s="227"/>
      <c r="I968" s="227"/>
      <c r="O968" s="227"/>
      <c r="P968" s="227"/>
      <c r="Q968" s="227"/>
    </row>
    <row r="969" spans="4:17" ht="15.75" customHeight="1" x14ac:dyDescent="0.3">
      <c r="D969" s="227"/>
      <c r="I969" s="227"/>
      <c r="O969" s="227"/>
      <c r="P969" s="227"/>
      <c r="Q969" s="227"/>
    </row>
    <row r="970" spans="4:17" ht="15.75" customHeight="1" x14ac:dyDescent="0.3">
      <c r="D970" s="227"/>
      <c r="I970" s="227"/>
      <c r="O970" s="227"/>
      <c r="P970" s="227"/>
      <c r="Q970" s="227"/>
    </row>
    <row r="971" spans="4:17" ht="15.75" customHeight="1" x14ac:dyDescent="0.3">
      <c r="D971" s="227"/>
      <c r="I971" s="227"/>
      <c r="O971" s="227"/>
      <c r="P971" s="227"/>
      <c r="Q971" s="227"/>
    </row>
    <row r="972" spans="4:17" ht="15.75" customHeight="1" x14ac:dyDescent="0.3">
      <c r="D972" s="227"/>
      <c r="I972" s="227"/>
      <c r="O972" s="227"/>
      <c r="P972" s="227"/>
      <c r="Q972" s="227"/>
    </row>
    <row r="973" spans="4:17" ht="15.75" customHeight="1" x14ac:dyDescent="0.3">
      <c r="D973" s="227"/>
      <c r="I973" s="227"/>
      <c r="O973" s="227"/>
      <c r="P973" s="227"/>
      <c r="Q973" s="227"/>
    </row>
    <row r="974" spans="4:17" ht="15.75" customHeight="1" x14ac:dyDescent="0.3">
      <c r="D974" s="227"/>
      <c r="I974" s="227"/>
      <c r="O974" s="227"/>
      <c r="P974" s="227"/>
      <c r="Q974" s="227"/>
    </row>
    <row r="975" spans="4:17" ht="15.75" customHeight="1" x14ac:dyDescent="0.3">
      <c r="D975" s="227"/>
      <c r="I975" s="227"/>
      <c r="O975" s="227"/>
      <c r="P975" s="227"/>
      <c r="Q975" s="227"/>
    </row>
    <row r="976" spans="4:17" ht="15.75" customHeight="1" x14ac:dyDescent="0.3">
      <c r="D976" s="227"/>
      <c r="I976" s="227"/>
      <c r="O976" s="227"/>
      <c r="P976" s="227"/>
      <c r="Q976" s="227"/>
    </row>
    <row r="977" spans="4:17" ht="15.75" customHeight="1" x14ac:dyDescent="0.3">
      <c r="D977" s="227"/>
      <c r="I977" s="227"/>
      <c r="O977" s="227"/>
      <c r="P977" s="227"/>
      <c r="Q977" s="227"/>
    </row>
    <row r="978" spans="4:17" ht="15.75" customHeight="1" x14ac:dyDescent="0.3">
      <c r="D978" s="227"/>
      <c r="I978" s="227"/>
      <c r="O978" s="227"/>
      <c r="P978" s="227"/>
      <c r="Q978" s="227"/>
    </row>
    <row r="979" spans="4:17" ht="15.75" customHeight="1" x14ac:dyDescent="0.3">
      <c r="D979" s="227"/>
      <c r="I979" s="227"/>
      <c r="O979" s="227"/>
      <c r="P979" s="227"/>
      <c r="Q979" s="227"/>
    </row>
    <row r="980" spans="4:17" ht="15.75" customHeight="1" x14ac:dyDescent="0.3">
      <c r="D980" s="227"/>
      <c r="I980" s="227"/>
      <c r="O980" s="227"/>
      <c r="P980" s="227"/>
      <c r="Q980" s="227"/>
    </row>
    <row r="981" spans="4:17" ht="15.75" customHeight="1" x14ac:dyDescent="0.3">
      <c r="D981" s="227"/>
      <c r="I981" s="227"/>
      <c r="O981" s="227"/>
      <c r="P981" s="227"/>
      <c r="Q981" s="227"/>
    </row>
    <row r="982" spans="4:17" ht="15.75" customHeight="1" x14ac:dyDescent="0.3">
      <c r="D982" s="227"/>
      <c r="I982" s="227"/>
      <c r="O982" s="227"/>
      <c r="P982" s="227"/>
      <c r="Q982" s="227"/>
    </row>
    <row r="983" spans="4:17" ht="15.75" customHeight="1" x14ac:dyDescent="0.3">
      <c r="D983" s="227"/>
      <c r="I983" s="227"/>
      <c r="O983" s="227"/>
      <c r="P983" s="227"/>
      <c r="Q983" s="227"/>
    </row>
    <row r="984" spans="4:17" ht="15.75" customHeight="1" x14ac:dyDescent="0.3">
      <c r="D984" s="227"/>
      <c r="I984" s="227"/>
      <c r="O984" s="227"/>
      <c r="P984" s="227"/>
      <c r="Q984" s="227"/>
    </row>
    <row r="985" spans="4:17" ht="15.75" customHeight="1" x14ac:dyDescent="0.3">
      <c r="D985" s="227"/>
      <c r="I985" s="227"/>
      <c r="O985" s="227"/>
      <c r="P985" s="227"/>
      <c r="Q985" s="227"/>
    </row>
    <row r="986" spans="4:17" ht="15.75" customHeight="1" x14ac:dyDescent="0.3">
      <c r="D986" s="227"/>
      <c r="I986" s="227"/>
      <c r="O986" s="227"/>
      <c r="P986" s="227"/>
      <c r="Q986" s="227"/>
    </row>
    <row r="987" spans="4:17" ht="15.75" customHeight="1" x14ac:dyDescent="0.3">
      <c r="D987" s="227"/>
      <c r="I987" s="227"/>
      <c r="O987" s="227"/>
      <c r="P987" s="227"/>
      <c r="Q987" s="227"/>
    </row>
    <row r="988" spans="4:17" ht="15.75" customHeight="1" x14ac:dyDescent="0.3">
      <c r="D988" s="227"/>
      <c r="I988" s="227"/>
      <c r="O988" s="227"/>
      <c r="P988" s="227"/>
      <c r="Q988" s="227"/>
    </row>
    <row r="989" spans="4:17" ht="15.75" customHeight="1" x14ac:dyDescent="0.3">
      <c r="D989" s="227"/>
      <c r="I989" s="227"/>
      <c r="O989" s="227"/>
      <c r="P989" s="227"/>
      <c r="Q989" s="227"/>
    </row>
    <row r="990" spans="4:17" ht="15.75" customHeight="1" x14ac:dyDescent="0.3">
      <c r="D990" s="227"/>
      <c r="I990" s="227"/>
      <c r="O990" s="227"/>
      <c r="P990" s="227"/>
      <c r="Q990" s="227"/>
    </row>
    <row r="991" spans="4:17" ht="15.75" customHeight="1" x14ac:dyDescent="0.3">
      <c r="D991" s="227"/>
      <c r="I991" s="227"/>
      <c r="O991" s="227"/>
      <c r="P991" s="227"/>
      <c r="Q991" s="227"/>
    </row>
    <row r="992" spans="4:17" ht="15.75" customHeight="1" x14ac:dyDescent="0.3">
      <c r="D992" s="227"/>
      <c r="I992" s="227"/>
      <c r="O992" s="227"/>
      <c r="P992" s="227"/>
      <c r="Q992" s="227"/>
    </row>
    <row r="993" spans="4:17" ht="15.75" customHeight="1" x14ac:dyDescent="0.3">
      <c r="D993" s="227"/>
      <c r="I993" s="227"/>
      <c r="O993" s="227"/>
      <c r="P993" s="227"/>
      <c r="Q993" s="227"/>
    </row>
    <row r="994" spans="4:17" ht="15.75" customHeight="1" x14ac:dyDescent="0.3">
      <c r="D994" s="227"/>
      <c r="I994" s="227"/>
      <c r="O994" s="227"/>
      <c r="P994" s="227"/>
      <c r="Q994" s="227"/>
    </row>
    <row r="995" spans="4:17" ht="15.75" customHeight="1" x14ac:dyDescent="0.3">
      <c r="D995" s="227"/>
      <c r="I995" s="227"/>
      <c r="O995" s="227"/>
      <c r="P995" s="227"/>
      <c r="Q995" s="227"/>
    </row>
    <row r="996" spans="4:17" ht="15.75" customHeight="1" x14ac:dyDescent="0.3">
      <c r="D996" s="227"/>
      <c r="I996" s="227"/>
      <c r="O996" s="227"/>
      <c r="P996" s="227"/>
      <c r="Q996" s="227"/>
    </row>
    <row r="997" spans="4:17" ht="15.75" customHeight="1" x14ac:dyDescent="0.3">
      <c r="D997" s="227"/>
      <c r="I997" s="227"/>
      <c r="O997" s="227"/>
      <c r="P997" s="227"/>
      <c r="Q997" s="227"/>
    </row>
    <row r="998" spans="4:17" ht="15.75" customHeight="1" x14ac:dyDescent="0.3">
      <c r="D998" s="227"/>
      <c r="I998" s="227"/>
      <c r="O998" s="227"/>
      <c r="P998" s="227"/>
      <c r="Q998" s="227"/>
    </row>
    <row r="999" spans="4:17" ht="15.75" customHeight="1" x14ac:dyDescent="0.3">
      <c r="D999" s="227"/>
      <c r="I999" s="227"/>
      <c r="O999" s="227"/>
      <c r="P999" s="227"/>
      <c r="Q999" s="227"/>
    </row>
    <row r="1000" spans="4:17" ht="15.75" customHeight="1" x14ac:dyDescent="0.3">
      <c r="D1000" s="227"/>
      <c r="I1000" s="227"/>
      <c r="O1000" s="227"/>
      <c r="P1000" s="227"/>
      <c r="Q1000" s="227"/>
    </row>
  </sheetData>
  <mergeCells count="20">
    <mergeCell ref="M1:M4"/>
    <mergeCell ref="J2:L2"/>
    <mergeCell ref="B3:I4"/>
    <mergeCell ref="J3:L3"/>
    <mergeCell ref="M10:M13"/>
    <mergeCell ref="J4:L4"/>
    <mergeCell ref="A5:M5"/>
    <mergeCell ref="B6:M6"/>
    <mergeCell ref="B7:M7"/>
    <mergeCell ref="A8:M8"/>
    <mergeCell ref="A10:A14"/>
    <mergeCell ref="B10:B14"/>
    <mergeCell ref="C10:C14"/>
    <mergeCell ref="E10:E13"/>
    <mergeCell ref="F10:F13"/>
    <mergeCell ref="G10:G13"/>
    <mergeCell ref="H10:H13"/>
    <mergeCell ref="A1:A4"/>
    <mergeCell ref="B1:I2"/>
    <mergeCell ref="J1:L1"/>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NO!$A$1:$A$4</xm:f>
          </x14:formula1>
          <xm:sqref>H10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1" width="19.33203125" customWidth="1"/>
    <col min="2" max="6" width="10.6640625" customWidth="1"/>
  </cols>
  <sheetData>
    <row r="1" spans="1:1" ht="14.4" x14ac:dyDescent="0.3">
      <c r="A1" s="2" t="s">
        <v>561</v>
      </c>
    </row>
    <row r="2" spans="1:1" ht="14.4" x14ac:dyDescent="0.3">
      <c r="A2" s="2" t="s">
        <v>467</v>
      </c>
    </row>
    <row r="3" spans="1:1" ht="14.4" x14ac:dyDescent="0.3">
      <c r="A3" s="2" t="s">
        <v>470</v>
      </c>
    </row>
    <row r="4" spans="1:1" ht="14.4" x14ac:dyDescent="0.3">
      <c r="A4" s="2" t="s">
        <v>473</v>
      </c>
    </row>
    <row r="5" spans="1:1" ht="14.4" x14ac:dyDescent="0.3">
      <c r="A5" s="2" t="s">
        <v>476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4.44140625" defaultRowHeight="15" customHeight="1" x14ac:dyDescent="0.3"/>
  <cols>
    <col min="1" max="1" width="23.33203125" customWidth="1"/>
    <col min="2" max="6" width="10.6640625" customWidth="1"/>
  </cols>
  <sheetData>
    <row r="1" spans="1:1" ht="14.4" x14ac:dyDescent="0.3">
      <c r="A1" s="43" t="s">
        <v>562</v>
      </c>
    </row>
    <row r="2" spans="1:1" ht="14.4" x14ac:dyDescent="0.3">
      <c r="A2" s="43" t="s">
        <v>563</v>
      </c>
    </row>
    <row r="3" spans="1:1" ht="14.4" x14ac:dyDescent="0.3">
      <c r="A3" s="43" t="s">
        <v>528</v>
      </c>
    </row>
    <row r="4" spans="1:1" ht="14.4" x14ac:dyDescent="0.3">
      <c r="A4" s="43" t="s">
        <v>564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6" width="10.6640625" customWidth="1"/>
  </cols>
  <sheetData>
    <row r="1" spans="1:1" ht="14.4" x14ac:dyDescent="0.3">
      <c r="A1" s="45" t="s">
        <v>88</v>
      </c>
    </row>
    <row r="2" spans="1:1" ht="14.4" x14ac:dyDescent="0.3">
      <c r="A2" s="45" t="s">
        <v>89</v>
      </c>
    </row>
    <row r="3" spans="1:1" ht="14.4" x14ac:dyDescent="0.3">
      <c r="A3" s="45" t="s">
        <v>90</v>
      </c>
    </row>
    <row r="4" spans="1:1" ht="14.4" x14ac:dyDescent="0.3">
      <c r="A4" s="45" t="s">
        <v>91</v>
      </c>
    </row>
    <row r="6" spans="1:1" ht="14.4" x14ac:dyDescent="0.3">
      <c r="A6" s="45" t="s">
        <v>92</v>
      </c>
    </row>
    <row r="7" spans="1:1" ht="14.4" x14ac:dyDescent="0.3">
      <c r="A7" s="45" t="s">
        <v>93</v>
      </c>
    </row>
    <row r="8" spans="1:1" ht="14.4" x14ac:dyDescent="0.3">
      <c r="A8" s="45" t="s">
        <v>94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6640625" customWidth="1"/>
    <col min="3" max="3" width="41.44140625" customWidth="1"/>
    <col min="4" max="6" width="10.6640625" customWidth="1"/>
  </cols>
  <sheetData>
    <row r="1" spans="1:3" ht="14.4" x14ac:dyDescent="0.3">
      <c r="A1" s="45" t="s">
        <v>48</v>
      </c>
      <c r="B1" s="45" t="s">
        <v>74</v>
      </c>
      <c r="C1" s="45" t="s">
        <v>95</v>
      </c>
    </row>
    <row r="2" spans="1:3" ht="14.4" x14ac:dyDescent="0.3">
      <c r="A2" s="45" t="s">
        <v>81</v>
      </c>
      <c r="B2" s="45" t="s">
        <v>50</v>
      </c>
      <c r="C2" s="45" t="s">
        <v>96</v>
      </c>
    </row>
    <row r="3" spans="1:3" ht="14.4" x14ac:dyDescent="0.3">
      <c r="A3" s="45" t="s">
        <v>57</v>
      </c>
      <c r="B3" s="45" t="s">
        <v>67</v>
      </c>
      <c r="C3" s="45" t="s">
        <v>52</v>
      </c>
    </row>
    <row r="4" spans="1:3" ht="14.4" x14ac:dyDescent="0.3">
      <c r="A4" s="45" t="s">
        <v>69</v>
      </c>
      <c r="B4" s="45" t="s">
        <v>71</v>
      </c>
      <c r="C4" s="45" t="s">
        <v>65</v>
      </c>
    </row>
    <row r="5" spans="1:3" ht="14.4" x14ac:dyDescent="0.3">
      <c r="A5" s="45" t="s">
        <v>97</v>
      </c>
      <c r="B5" s="45" t="s">
        <v>79</v>
      </c>
      <c r="C5" s="45" t="s">
        <v>60</v>
      </c>
    </row>
    <row r="6" spans="1:3" ht="14.4" x14ac:dyDescent="0.3">
      <c r="A6" s="45" t="s">
        <v>86</v>
      </c>
      <c r="B6" s="45" t="s">
        <v>86</v>
      </c>
      <c r="C6" s="45" t="s">
        <v>86</v>
      </c>
    </row>
    <row r="7" spans="1:3" ht="14.4" x14ac:dyDescent="0.3">
      <c r="A7" s="45" t="s">
        <v>62</v>
      </c>
      <c r="B7" s="45" t="s">
        <v>77</v>
      </c>
      <c r="C7" s="45" t="s">
        <v>98</v>
      </c>
    </row>
    <row r="8" spans="1:3" ht="14.4" x14ac:dyDescent="0.3">
      <c r="B8" s="45" t="s">
        <v>99</v>
      </c>
      <c r="C8" s="45" t="s">
        <v>55</v>
      </c>
    </row>
    <row r="9" spans="1:3" ht="14.4" x14ac:dyDescent="0.3">
      <c r="C9" s="45" t="s">
        <v>100</v>
      </c>
    </row>
    <row r="10" spans="1:3" ht="14.4" x14ac:dyDescent="0.3">
      <c r="C10" s="45" t="s">
        <v>101</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Z1000"/>
  <sheetViews>
    <sheetView workbookViewId="0"/>
  </sheetViews>
  <sheetFormatPr baseColWidth="10" defaultColWidth="14.44140625" defaultRowHeight="15" customHeight="1" x14ac:dyDescent="0.3"/>
  <cols>
    <col min="1" max="1" width="9.6640625" customWidth="1"/>
    <col min="2" max="2" width="42.33203125" customWidth="1"/>
    <col min="3" max="17" width="6.44140625" customWidth="1"/>
    <col min="18" max="18" width="8.33203125" customWidth="1"/>
    <col min="19" max="19" width="13" customWidth="1"/>
    <col min="20" max="20" width="28.5546875" customWidth="1"/>
    <col min="21" max="23" width="11.44140625" hidden="1" customWidth="1"/>
    <col min="24" max="26" width="11.44140625" customWidth="1"/>
  </cols>
  <sheetData>
    <row r="1" spans="1:26" ht="15" customHeight="1" x14ac:dyDescent="0.3">
      <c r="A1" s="365"/>
      <c r="B1" s="366" t="str">
        <f>CONTEXTO!B1</f>
        <v>PROCESO:  GESTION DOCUMENTAL</v>
      </c>
      <c r="C1" s="312"/>
      <c r="D1" s="312"/>
      <c r="E1" s="312"/>
      <c r="F1" s="312"/>
      <c r="G1" s="312"/>
      <c r="H1" s="312"/>
      <c r="I1" s="312"/>
      <c r="J1" s="312"/>
      <c r="K1" s="312"/>
      <c r="L1" s="312"/>
      <c r="M1" s="312"/>
      <c r="N1" s="312"/>
      <c r="O1" s="312"/>
      <c r="P1" s="312"/>
      <c r="Q1" s="312"/>
      <c r="R1" s="312"/>
      <c r="S1" s="326"/>
      <c r="T1" s="334" t="s">
        <v>1</v>
      </c>
      <c r="U1" s="284"/>
      <c r="V1" s="284"/>
      <c r="W1" s="285"/>
    </row>
    <row r="2" spans="1:26" ht="15" customHeight="1" x14ac:dyDescent="0.3">
      <c r="A2" s="316"/>
      <c r="B2" s="316"/>
      <c r="C2" s="316"/>
      <c r="D2" s="316"/>
      <c r="E2" s="316"/>
      <c r="F2" s="316"/>
      <c r="G2" s="316"/>
      <c r="H2" s="316"/>
      <c r="I2" s="316"/>
      <c r="J2" s="316"/>
      <c r="K2" s="316"/>
      <c r="L2" s="316"/>
      <c r="M2" s="316"/>
      <c r="N2" s="316"/>
      <c r="O2" s="316"/>
      <c r="P2" s="316"/>
      <c r="Q2" s="316"/>
      <c r="R2" s="316"/>
      <c r="S2" s="328"/>
      <c r="T2" s="367" t="s">
        <v>2</v>
      </c>
      <c r="U2" s="345"/>
      <c r="V2" s="345"/>
      <c r="W2" s="346"/>
    </row>
    <row r="3" spans="1:26" ht="15" customHeight="1" x14ac:dyDescent="0.3">
      <c r="A3" s="316"/>
      <c r="B3" s="368" t="s">
        <v>102</v>
      </c>
      <c r="C3" s="316"/>
      <c r="D3" s="316"/>
      <c r="E3" s="316"/>
      <c r="F3" s="316"/>
      <c r="G3" s="316"/>
      <c r="H3" s="316"/>
      <c r="I3" s="316"/>
      <c r="J3" s="316"/>
      <c r="K3" s="316"/>
      <c r="L3" s="316"/>
      <c r="M3" s="316"/>
      <c r="N3" s="316"/>
      <c r="O3" s="316"/>
      <c r="P3" s="316"/>
      <c r="Q3" s="316"/>
      <c r="R3" s="316"/>
      <c r="S3" s="328"/>
      <c r="T3" s="367" t="s">
        <v>3</v>
      </c>
      <c r="U3" s="345"/>
      <c r="V3" s="345"/>
      <c r="W3" s="346"/>
    </row>
    <row r="4" spans="1:26" ht="15.75" customHeight="1" x14ac:dyDescent="0.3">
      <c r="A4" s="349"/>
      <c r="B4" s="349"/>
      <c r="C4" s="349"/>
      <c r="D4" s="349"/>
      <c r="E4" s="349"/>
      <c r="F4" s="349"/>
      <c r="G4" s="349"/>
      <c r="H4" s="349"/>
      <c r="I4" s="349"/>
      <c r="J4" s="349"/>
      <c r="K4" s="349"/>
      <c r="L4" s="349"/>
      <c r="M4" s="349"/>
      <c r="N4" s="349"/>
      <c r="O4" s="349"/>
      <c r="P4" s="349"/>
      <c r="Q4" s="349"/>
      <c r="R4" s="349"/>
      <c r="S4" s="357"/>
      <c r="T4" s="367" t="s">
        <v>103</v>
      </c>
      <c r="U4" s="345"/>
      <c r="V4" s="345"/>
      <c r="W4" s="346"/>
    </row>
    <row r="5" spans="1:26" ht="15.75" customHeight="1" x14ac:dyDescent="0.3">
      <c r="A5" s="369"/>
      <c r="B5" s="349"/>
      <c r="C5" s="349"/>
      <c r="D5" s="349"/>
      <c r="E5" s="349"/>
      <c r="F5" s="349"/>
      <c r="G5" s="349"/>
      <c r="H5" s="349"/>
      <c r="I5" s="349"/>
      <c r="J5" s="349"/>
      <c r="K5" s="349"/>
      <c r="L5" s="349"/>
      <c r="M5" s="349"/>
      <c r="N5" s="349"/>
      <c r="O5" s="349"/>
      <c r="P5" s="349"/>
      <c r="Q5" s="349"/>
      <c r="R5" s="349"/>
      <c r="S5" s="349"/>
      <c r="T5" s="357"/>
      <c r="U5" s="8"/>
      <c r="V5" s="8"/>
      <c r="W5" s="46"/>
      <c r="X5" s="45"/>
    </row>
    <row r="6" spans="1:26" ht="27" customHeight="1" x14ac:dyDescent="0.3">
      <c r="A6" s="370" t="str">
        <f>CONTEXTO!A8</f>
        <v>PROCESO: GESTIÓN DOCUMENTAL</v>
      </c>
      <c r="B6" s="345"/>
      <c r="C6" s="345"/>
      <c r="D6" s="345"/>
      <c r="E6" s="345"/>
      <c r="F6" s="345"/>
      <c r="G6" s="345"/>
      <c r="H6" s="345"/>
      <c r="I6" s="345"/>
      <c r="J6" s="345"/>
      <c r="K6" s="345"/>
      <c r="L6" s="345"/>
      <c r="M6" s="345"/>
      <c r="N6" s="345"/>
      <c r="O6" s="345"/>
      <c r="P6" s="345"/>
      <c r="Q6" s="345"/>
      <c r="R6" s="345"/>
      <c r="S6" s="345"/>
      <c r="T6" s="371"/>
      <c r="U6" s="2"/>
      <c r="V6" s="2"/>
      <c r="W6" s="47"/>
      <c r="X6" s="2"/>
      <c r="Y6" s="2"/>
      <c r="Z6" s="2"/>
    </row>
    <row r="7" spans="1:26" ht="81" customHeight="1" x14ac:dyDescent="0.3">
      <c r="A7" s="372"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7" s="287"/>
      <c r="C7" s="287"/>
      <c r="D7" s="287"/>
      <c r="E7" s="287"/>
      <c r="F7" s="287"/>
      <c r="G7" s="287"/>
      <c r="H7" s="287"/>
      <c r="I7" s="287"/>
      <c r="J7" s="287"/>
      <c r="K7" s="287"/>
      <c r="L7" s="287"/>
      <c r="M7" s="287"/>
      <c r="N7" s="287"/>
      <c r="O7" s="287"/>
      <c r="P7" s="287"/>
      <c r="Q7" s="287"/>
      <c r="R7" s="287"/>
      <c r="S7" s="287"/>
      <c r="T7" s="364"/>
      <c r="U7" s="48"/>
      <c r="V7" s="48"/>
      <c r="W7" s="49"/>
      <c r="X7" s="2"/>
      <c r="Y7" s="2"/>
      <c r="Z7" s="2"/>
    </row>
    <row r="8" spans="1:26" ht="26.25" customHeight="1" x14ac:dyDescent="0.3">
      <c r="A8" s="50"/>
      <c r="B8" s="50"/>
      <c r="C8" s="50"/>
      <c r="D8" s="50"/>
      <c r="E8" s="50"/>
      <c r="F8" s="50"/>
      <c r="G8" s="50"/>
      <c r="H8" s="50"/>
      <c r="I8" s="50"/>
      <c r="J8" s="50"/>
      <c r="K8" s="50"/>
      <c r="L8" s="50"/>
      <c r="M8" s="50"/>
      <c r="N8" s="50"/>
      <c r="O8" s="50"/>
      <c r="P8" s="50"/>
      <c r="Q8" s="50"/>
      <c r="R8" s="50"/>
      <c r="S8" s="50"/>
      <c r="T8" s="51"/>
      <c r="U8" s="2"/>
      <c r="V8" s="2"/>
      <c r="W8" s="2"/>
      <c r="X8" s="52"/>
      <c r="Y8" s="2"/>
      <c r="Z8" s="2"/>
    </row>
    <row r="9" spans="1:26" ht="39.75" customHeight="1" x14ac:dyDescent="0.3">
      <c r="A9" s="373" t="b">
        <v>0</v>
      </c>
      <c r="B9" s="374"/>
      <c r="C9" s="374"/>
      <c r="D9" s="374"/>
      <c r="E9" s="374"/>
      <c r="F9" s="374"/>
      <c r="G9" s="374"/>
      <c r="H9" s="374"/>
      <c r="I9" s="374"/>
      <c r="J9" s="374"/>
      <c r="K9" s="374"/>
      <c r="L9" s="374"/>
      <c r="M9" s="374"/>
      <c r="N9" s="374"/>
      <c r="O9" s="374"/>
      <c r="P9" s="374"/>
      <c r="Q9" s="374"/>
      <c r="R9" s="374"/>
      <c r="S9" s="374"/>
      <c r="T9" s="375"/>
      <c r="U9" s="2"/>
      <c r="V9" s="2"/>
      <c r="W9" s="2"/>
      <c r="X9" s="2"/>
      <c r="Y9" s="2"/>
      <c r="Z9" s="2"/>
    </row>
    <row r="10" spans="1:26" ht="32.25" customHeight="1" x14ac:dyDescent="0.3">
      <c r="A10" s="53" t="s">
        <v>104</v>
      </c>
      <c r="B10" s="54" t="s">
        <v>105</v>
      </c>
      <c r="C10" s="54" t="s">
        <v>106</v>
      </c>
      <c r="D10" s="54" t="s">
        <v>107</v>
      </c>
      <c r="E10" s="54" t="s">
        <v>108</v>
      </c>
      <c r="F10" s="54" t="s">
        <v>109</v>
      </c>
      <c r="G10" s="54" t="s">
        <v>110</v>
      </c>
      <c r="H10" s="54" t="s">
        <v>111</v>
      </c>
      <c r="I10" s="54" t="s">
        <v>112</v>
      </c>
      <c r="J10" s="54" t="s">
        <v>113</v>
      </c>
      <c r="K10" s="54" t="s">
        <v>114</v>
      </c>
      <c r="L10" s="54" t="s">
        <v>115</v>
      </c>
      <c r="M10" s="54" t="s">
        <v>116</v>
      </c>
      <c r="N10" s="54" t="s">
        <v>117</v>
      </c>
      <c r="O10" s="54" t="s">
        <v>118</v>
      </c>
      <c r="P10" s="54" t="s">
        <v>119</v>
      </c>
      <c r="Q10" s="54" t="s">
        <v>120</v>
      </c>
      <c r="R10" s="55" t="s">
        <v>121</v>
      </c>
      <c r="S10" s="56" t="s">
        <v>122</v>
      </c>
      <c r="T10" s="57" t="s">
        <v>123</v>
      </c>
      <c r="U10" s="58"/>
      <c r="V10" s="58"/>
      <c r="W10" s="58"/>
      <c r="X10" s="58"/>
      <c r="Y10" s="58"/>
      <c r="Z10" s="58"/>
    </row>
    <row r="11" spans="1:26" ht="67.5" customHeight="1" x14ac:dyDescent="0.3">
      <c r="A11" s="59">
        <v>1</v>
      </c>
      <c r="B11" s="60" t="str">
        <f>CONTEXTO!B12</f>
        <v>Constante cambio de normatividad vigente a nivel nacional</v>
      </c>
      <c r="C11" s="59">
        <v>4</v>
      </c>
      <c r="D11" s="59">
        <v>5</v>
      </c>
      <c r="E11" s="59">
        <v>3</v>
      </c>
      <c r="F11" s="59">
        <v>4</v>
      </c>
      <c r="G11" s="59">
        <v>5</v>
      </c>
      <c r="H11" s="59">
        <v>4</v>
      </c>
      <c r="I11" s="59"/>
      <c r="J11" s="59"/>
      <c r="K11" s="59"/>
      <c r="L11" s="59"/>
      <c r="M11" s="59"/>
      <c r="N11" s="59"/>
      <c r="O11" s="59"/>
      <c r="P11" s="59"/>
      <c r="Q11" s="59"/>
      <c r="R11" s="59">
        <f t="shared" ref="R11:R33" si="0">SUM(C11:Q11)</f>
        <v>25</v>
      </c>
      <c r="S11" s="61">
        <f t="shared" ref="S11:S33" si="1">IF(ISERROR(AVERAGE(C11:Q11)),0,AVERAGE(C11:Q11))</f>
        <v>4.166666666666667</v>
      </c>
      <c r="T11" s="62"/>
    </row>
    <row r="12" spans="1:26" ht="61.5" customHeight="1" x14ac:dyDescent="0.3">
      <c r="A12" s="59">
        <v>2</v>
      </c>
      <c r="B12" s="63" t="str">
        <f>CONTEXTO!B14</f>
        <v>Cambios de gobierno</v>
      </c>
      <c r="C12" s="59">
        <v>4</v>
      </c>
      <c r="D12" s="59">
        <v>3</v>
      </c>
      <c r="E12" s="59">
        <v>4</v>
      </c>
      <c r="F12" s="59">
        <v>5</v>
      </c>
      <c r="G12" s="59">
        <v>5</v>
      </c>
      <c r="H12" s="59">
        <v>5</v>
      </c>
      <c r="I12" s="59"/>
      <c r="J12" s="59"/>
      <c r="K12" s="59"/>
      <c r="L12" s="59"/>
      <c r="M12" s="59"/>
      <c r="N12" s="59"/>
      <c r="O12" s="59"/>
      <c r="P12" s="59"/>
      <c r="Q12" s="59"/>
      <c r="R12" s="59">
        <f t="shared" si="0"/>
        <v>26</v>
      </c>
      <c r="S12" s="61">
        <f t="shared" si="1"/>
        <v>4.333333333333333</v>
      </c>
      <c r="T12" s="64"/>
    </row>
    <row r="13" spans="1:26" ht="51.75" customHeight="1" x14ac:dyDescent="0.3">
      <c r="A13" s="59">
        <v>3</v>
      </c>
      <c r="B13" s="63" t="str">
        <f>CONTEXTO!B15</f>
        <v>Fallas y/o existencia de plataformas estatales para el almacenamiento documental de información publica</v>
      </c>
      <c r="C13" s="59">
        <v>5</v>
      </c>
      <c r="D13" s="59">
        <v>5</v>
      </c>
      <c r="E13" s="59">
        <v>5</v>
      </c>
      <c r="F13" s="59">
        <v>3</v>
      </c>
      <c r="G13" s="59">
        <v>4</v>
      </c>
      <c r="H13" s="59">
        <v>5</v>
      </c>
      <c r="I13" s="59"/>
      <c r="J13" s="59"/>
      <c r="K13" s="59"/>
      <c r="L13" s="59"/>
      <c r="M13" s="59"/>
      <c r="N13" s="59"/>
      <c r="O13" s="59"/>
      <c r="P13" s="59"/>
      <c r="Q13" s="59"/>
      <c r="R13" s="59">
        <f t="shared" si="0"/>
        <v>27</v>
      </c>
      <c r="S13" s="61">
        <f t="shared" si="1"/>
        <v>4.5</v>
      </c>
      <c r="T13" s="65"/>
    </row>
    <row r="14" spans="1:26" ht="75.75" customHeight="1" x14ac:dyDescent="0.3">
      <c r="A14" s="59">
        <v>4</v>
      </c>
      <c r="B14" s="63" t="str">
        <f>CONTEXTO!B16</f>
        <v>Constante innovación tecnológica</v>
      </c>
      <c r="C14" s="59">
        <v>3</v>
      </c>
      <c r="D14" s="59">
        <v>3</v>
      </c>
      <c r="E14" s="59">
        <v>3</v>
      </c>
      <c r="F14" s="59">
        <v>3</v>
      </c>
      <c r="G14" s="59">
        <v>4</v>
      </c>
      <c r="H14" s="59">
        <v>4</v>
      </c>
      <c r="I14" s="59"/>
      <c r="J14" s="59"/>
      <c r="K14" s="59"/>
      <c r="L14" s="59"/>
      <c r="M14" s="59"/>
      <c r="N14" s="59"/>
      <c r="O14" s="59"/>
      <c r="P14" s="59"/>
      <c r="Q14" s="59"/>
      <c r="R14" s="59">
        <f t="shared" si="0"/>
        <v>20</v>
      </c>
      <c r="S14" s="61">
        <f t="shared" si="1"/>
        <v>3.3333333333333335</v>
      </c>
      <c r="T14" s="65"/>
    </row>
    <row r="15" spans="1:26" ht="49.5" customHeight="1" x14ac:dyDescent="0.3">
      <c r="A15" s="59">
        <v>5</v>
      </c>
      <c r="B15" s="63" t="str">
        <f>CONTEXTO!B17</f>
        <v>Emergencias sanitarias</v>
      </c>
      <c r="C15" s="59">
        <v>3</v>
      </c>
      <c r="D15" s="59">
        <v>3</v>
      </c>
      <c r="E15" s="59">
        <v>3</v>
      </c>
      <c r="F15" s="59">
        <v>2</v>
      </c>
      <c r="G15" s="59">
        <v>3</v>
      </c>
      <c r="H15" s="59">
        <v>3</v>
      </c>
      <c r="I15" s="59"/>
      <c r="J15" s="59"/>
      <c r="K15" s="59"/>
      <c r="L15" s="59"/>
      <c r="M15" s="59"/>
      <c r="N15" s="59"/>
      <c r="O15" s="59"/>
      <c r="P15" s="59"/>
      <c r="Q15" s="59"/>
      <c r="R15" s="59">
        <f t="shared" si="0"/>
        <v>17</v>
      </c>
      <c r="S15" s="61">
        <f t="shared" si="1"/>
        <v>2.8333333333333335</v>
      </c>
      <c r="T15" s="65"/>
    </row>
    <row r="16" spans="1:26" ht="72" customHeight="1" x14ac:dyDescent="0.3">
      <c r="A16" s="59">
        <v>6</v>
      </c>
      <c r="B16" s="63" t="str">
        <f>CONTEXTO!B18</f>
        <v>Catástrofes naturales</v>
      </c>
      <c r="C16" s="59">
        <v>2</v>
      </c>
      <c r="D16" s="59">
        <v>3</v>
      </c>
      <c r="E16" s="59">
        <v>3</v>
      </c>
      <c r="F16" s="59">
        <v>2</v>
      </c>
      <c r="G16" s="59">
        <v>3</v>
      </c>
      <c r="H16" s="59">
        <v>3</v>
      </c>
      <c r="I16" s="59"/>
      <c r="J16" s="59"/>
      <c r="K16" s="59"/>
      <c r="L16" s="59"/>
      <c r="M16" s="59"/>
      <c r="N16" s="59"/>
      <c r="O16" s="59"/>
      <c r="P16" s="59"/>
      <c r="Q16" s="59"/>
      <c r="R16" s="59">
        <f t="shared" si="0"/>
        <v>16</v>
      </c>
      <c r="S16" s="61">
        <f t="shared" si="1"/>
        <v>2.6666666666666665</v>
      </c>
      <c r="T16" s="65"/>
    </row>
    <row r="17" spans="1:20" ht="63.75" customHeight="1" x14ac:dyDescent="0.3">
      <c r="A17" s="59">
        <v>7</v>
      </c>
      <c r="B17" s="63" t="str">
        <f>CONTEXTO!B19</f>
        <v>Declaratoria de emergencias por pandemias o catástrofes naturales</v>
      </c>
      <c r="C17" s="59">
        <v>1</v>
      </c>
      <c r="D17" s="59">
        <v>1</v>
      </c>
      <c r="E17" s="59">
        <v>2</v>
      </c>
      <c r="F17" s="59">
        <v>2</v>
      </c>
      <c r="G17" s="59">
        <v>2</v>
      </c>
      <c r="H17" s="59">
        <v>3</v>
      </c>
      <c r="I17" s="59"/>
      <c r="J17" s="59"/>
      <c r="K17" s="59"/>
      <c r="L17" s="59"/>
      <c r="M17" s="59"/>
      <c r="N17" s="59"/>
      <c r="O17" s="59"/>
      <c r="P17" s="59"/>
      <c r="Q17" s="59"/>
      <c r="R17" s="59">
        <f t="shared" si="0"/>
        <v>11</v>
      </c>
      <c r="S17" s="61">
        <f t="shared" si="1"/>
        <v>1.8333333333333333</v>
      </c>
      <c r="T17" s="65"/>
    </row>
    <row r="18" spans="1:20" ht="40.5" customHeight="1" x14ac:dyDescent="0.3">
      <c r="A18" s="59">
        <v>8</v>
      </c>
      <c r="B18" s="63" t="str">
        <f>CONTEXTO!B21</f>
        <v>Orden Publico</v>
      </c>
      <c r="C18" s="59">
        <v>1</v>
      </c>
      <c r="D18" s="59">
        <v>3</v>
      </c>
      <c r="E18" s="59">
        <v>3</v>
      </c>
      <c r="F18" s="59">
        <v>3</v>
      </c>
      <c r="G18" s="59">
        <v>4</v>
      </c>
      <c r="H18" s="59">
        <v>4</v>
      </c>
      <c r="I18" s="59"/>
      <c r="J18" s="59"/>
      <c r="K18" s="59"/>
      <c r="L18" s="59"/>
      <c r="M18" s="59"/>
      <c r="N18" s="59"/>
      <c r="O18" s="59"/>
      <c r="P18" s="59"/>
      <c r="Q18" s="59"/>
      <c r="R18" s="59">
        <f t="shared" si="0"/>
        <v>18</v>
      </c>
      <c r="S18" s="61">
        <f t="shared" si="1"/>
        <v>3</v>
      </c>
      <c r="T18" s="65"/>
    </row>
    <row r="19" spans="1:20" ht="47.25" customHeight="1" x14ac:dyDescent="0.3">
      <c r="A19" s="59">
        <v>9</v>
      </c>
      <c r="B19" s="66" t="str">
        <f>CONTEXTO!B22</f>
        <v>Idiosincrasia ciudadana -  soborno de ciudadanos para beneficio personal</v>
      </c>
      <c r="C19" s="59">
        <v>4</v>
      </c>
      <c r="D19" s="59">
        <v>5</v>
      </c>
      <c r="E19" s="59">
        <v>5</v>
      </c>
      <c r="F19" s="59">
        <v>5</v>
      </c>
      <c r="G19" s="59">
        <v>5</v>
      </c>
      <c r="H19" s="59">
        <v>4</v>
      </c>
      <c r="I19" s="59"/>
      <c r="J19" s="59"/>
      <c r="K19" s="59"/>
      <c r="L19" s="59"/>
      <c r="M19" s="59"/>
      <c r="N19" s="59"/>
      <c r="O19" s="59"/>
      <c r="P19" s="59"/>
      <c r="Q19" s="59"/>
      <c r="R19" s="59">
        <f t="shared" si="0"/>
        <v>28</v>
      </c>
      <c r="S19" s="61">
        <f t="shared" si="1"/>
        <v>4.666666666666667</v>
      </c>
      <c r="T19" s="65"/>
    </row>
    <row r="20" spans="1:20" ht="74.25" customHeight="1" x14ac:dyDescent="0.3">
      <c r="A20" s="59">
        <v>10</v>
      </c>
      <c r="B20" s="63" t="str">
        <f>CONTEXTO!D12</f>
        <v>Baja competencia del personal contratado e idoneidad frente al manejo del proceso de Gestión Documental en las Unidades Administrativas</v>
      </c>
      <c r="C20" s="59">
        <v>4</v>
      </c>
      <c r="D20" s="59">
        <v>4</v>
      </c>
      <c r="E20" s="59">
        <v>5</v>
      </c>
      <c r="F20" s="59">
        <v>4</v>
      </c>
      <c r="G20" s="59">
        <v>4</v>
      </c>
      <c r="H20" s="59">
        <v>4</v>
      </c>
      <c r="I20" s="59"/>
      <c r="J20" s="59"/>
      <c r="K20" s="59"/>
      <c r="L20" s="59"/>
      <c r="M20" s="59"/>
      <c r="N20" s="59"/>
      <c r="O20" s="59"/>
      <c r="P20" s="59"/>
      <c r="Q20" s="59"/>
      <c r="R20" s="59">
        <f t="shared" si="0"/>
        <v>25</v>
      </c>
      <c r="S20" s="61">
        <f t="shared" si="1"/>
        <v>4.166666666666667</v>
      </c>
      <c r="T20" s="65"/>
    </row>
    <row r="21" spans="1:20" ht="76.5" customHeight="1" x14ac:dyDescent="0.3">
      <c r="A21" s="59">
        <v>11</v>
      </c>
      <c r="B21" s="63" t="str">
        <f>CONTEXTO!D13</f>
        <v>Falta de compromiso y responsabilidades  de los funcionarios  frente al desarrollo y cumplimiento de las actividades del  proceso en la unidades administrativas.</v>
      </c>
      <c r="C21" s="59">
        <v>4</v>
      </c>
      <c r="D21" s="59">
        <v>4</v>
      </c>
      <c r="E21" s="59">
        <v>5</v>
      </c>
      <c r="F21" s="59">
        <v>4</v>
      </c>
      <c r="G21" s="59">
        <v>5</v>
      </c>
      <c r="H21" s="59">
        <v>5</v>
      </c>
      <c r="I21" s="59"/>
      <c r="J21" s="59"/>
      <c r="K21" s="59"/>
      <c r="L21" s="59"/>
      <c r="M21" s="59"/>
      <c r="N21" s="59"/>
      <c r="O21" s="59"/>
      <c r="P21" s="59"/>
      <c r="Q21" s="59"/>
      <c r="R21" s="59">
        <f t="shared" si="0"/>
        <v>27</v>
      </c>
      <c r="S21" s="61">
        <f t="shared" si="1"/>
        <v>4.5</v>
      </c>
      <c r="T21" s="65"/>
    </row>
    <row r="22" spans="1:20" ht="82.5" customHeight="1" x14ac:dyDescent="0.3">
      <c r="A22" s="59">
        <v>12</v>
      </c>
      <c r="B22" s="63" t="str">
        <f>CONTEXTO!D14</f>
        <v>Ausencia de aplicación cultural de los principios y valores establecido en el código y Integridad y Buen Gobierno</v>
      </c>
      <c r="C22" s="59">
        <v>5</v>
      </c>
      <c r="D22" s="59">
        <v>5</v>
      </c>
      <c r="E22" s="59">
        <v>4</v>
      </c>
      <c r="F22" s="59">
        <v>5</v>
      </c>
      <c r="G22" s="59">
        <v>5</v>
      </c>
      <c r="H22" s="59">
        <v>5</v>
      </c>
      <c r="I22" s="59"/>
      <c r="J22" s="59"/>
      <c r="K22" s="59"/>
      <c r="L22" s="59"/>
      <c r="M22" s="59"/>
      <c r="N22" s="59"/>
      <c r="O22" s="59"/>
      <c r="P22" s="59"/>
      <c r="Q22" s="59"/>
      <c r="R22" s="59">
        <f t="shared" si="0"/>
        <v>29</v>
      </c>
      <c r="S22" s="61">
        <f t="shared" si="1"/>
        <v>4.833333333333333</v>
      </c>
      <c r="T22" s="65"/>
    </row>
    <row r="23" spans="1:20" ht="60" customHeight="1" x14ac:dyDescent="0.3">
      <c r="A23" s="59">
        <v>13</v>
      </c>
      <c r="B23" s="63" t="str">
        <f>CONTEXTO!D15</f>
        <v xml:space="preserve">Insuficiente personal de planta y de contrato para el cumplimiento de las funciones del proceso Gestión Documental
</v>
      </c>
      <c r="C23" s="59">
        <v>5</v>
      </c>
      <c r="D23" s="59">
        <v>4</v>
      </c>
      <c r="E23" s="59">
        <v>3</v>
      </c>
      <c r="F23" s="59">
        <v>5</v>
      </c>
      <c r="G23" s="59">
        <v>3</v>
      </c>
      <c r="H23" s="59">
        <v>5</v>
      </c>
      <c r="I23" s="59"/>
      <c r="J23" s="59"/>
      <c r="K23" s="59"/>
      <c r="L23" s="59"/>
      <c r="M23" s="59"/>
      <c r="N23" s="59"/>
      <c r="O23" s="59"/>
      <c r="P23" s="59"/>
      <c r="Q23" s="59"/>
      <c r="R23" s="59">
        <f t="shared" si="0"/>
        <v>25</v>
      </c>
      <c r="S23" s="61">
        <f t="shared" si="1"/>
        <v>4.166666666666667</v>
      </c>
      <c r="T23" s="65"/>
    </row>
    <row r="24" spans="1:20" ht="54.75" customHeight="1" x14ac:dyDescent="0.3">
      <c r="A24" s="59">
        <v>14</v>
      </c>
      <c r="B24" s="63" t="str">
        <f>CONTEXTO!D16</f>
        <v>Deficiencia en proceso de capacitación, inducción, reinducción en el operatividad del proceso de gestión documental</v>
      </c>
      <c r="C24" s="59">
        <v>5</v>
      </c>
      <c r="D24" s="59">
        <v>5</v>
      </c>
      <c r="E24" s="59">
        <v>4</v>
      </c>
      <c r="F24" s="59">
        <v>5</v>
      </c>
      <c r="G24" s="59">
        <v>5</v>
      </c>
      <c r="H24" s="59">
        <v>4</v>
      </c>
      <c r="I24" s="59"/>
      <c r="J24" s="59"/>
      <c r="K24" s="59"/>
      <c r="L24" s="59"/>
      <c r="M24" s="59"/>
      <c r="N24" s="59"/>
      <c r="O24" s="59"/>
      <c r="P24" s="59"/>
      <c r="Q24" s="59"/>
      <c r="R24" s="59">
        <f t="shared" si="0"/>
        <v>28</v>
      </c>
      <c r="S24" s="61">
        <f t="shared" si="1"/>
        <v>4.666666666666667</v>
      </c>
      <c r="T24" s="65"/>
    </row>
    <row r="25" spans="1:20" ht="83.25" customHeight="1" x14ac:dyDescent="0.3">
      <c r="A25" s="59">
        <v>15</v>
      </c>
      <c r="B25" s="63" t="str">
        <f>CONTEXTO!D17</f>
        <v xml:space="preserve">Falta de herramientas tecnológicas que garanticen el acceso oportuno, disponibilidad y conservación de la información mantenimiento preventivo a los mismos </v>
      </c>
      <c r="C25" s="59">
        <v>4</v>
      </c>
      <c r="D25" s="59">
        <v>4</v>
      </c>
      <c r="E25" s="59">
        <v>3</v>
      </c>
      <c r="F25" s="59">
        <v>4</v>
      </c>
      <c r="G25" s="59">
        <v>4</v>
      </c>
      <c r="H25" s="59">
        <v>4</v>
      </c>
      <c r="I25" s="59"/>
      <c r="J25" s="59"/>
      <c r="K25" s="59"/>
      <c r="L25" s="59"/>
      <c r="M25" s="59"/>
      <c r="N25" s="59"/>
      <c r="O25" s="59"/>
      <c r="P25" s="59"/>
      <c r="Q25" s="59"/>
      <c r="R25" s="59">
        <f t="shared" si="0"/>
        <v>23</v>
      </c>
      <c r="S25" s="61">
        <f t="shared" si="1"/>
        <v>3.8333333333333335</v>
      </c>
      <c r="T25" s="65"/>
    </row>
    <row r="26" spans="1:20" ht="111" customHeight="1" x14ac:dyDescent="0.3">
      <c r="A26" s="59">
        <v>16</v>
      </c>
      <c r="B26" s="63" t="str">
        <f>CONTEXTO!D18</f>
        <v>Baja asignación  presupuestal de funcionamiento e inversión para administrar la documentación física de la administración municipal</v>
      </c>
      <c r="C26" s="59">
        <v>4</v>
      </c>
      <c r="D26" s="59">
        <v>4</v>
      </c>
      <c r="E26" s="59">
        <v>4</v>
      </c>
      <c r="F26" s="59">
        <v>5</v>
      </c>
      <c r="G26" s="59">
        <v>5</v>
      </c>
      <c r="H26" s="59">
        <v>4</v>
      </c>
      <c r="I26" s="59"/>
      <c r="J26" s="59"/>
      <c r="K26" s="59"/>
      <c r="L26" s="59"/>
      <c r="M26" s="59"/>
      <c r="N26" s="59"/>
      <c r="O26" s="59"/>
      <c r="P26" s="59"/>
      <c r="Q26" s="59"/>
      <c r="R26" s="59">
        <f t="shared" si="0"/>
        <v>26</v>
      </c>
      <c r="S26" s="61">
        <f t="shared" si="1"/>
        <v>4.333333333333333</v>
      </c>
      <c r="T26" s="65"/>
    </row>
    <row r="27" spans="1:20" ht="53.25" customHeight="1" x14ac:dyDescent="0.3">
      <c r="A27" s="59">
        <v>17</v>
      </c>
      <c r="B27" s="63" t="str">
        <f>CONTEXTO!D19</f>
        <v>Deficiente seguimiento a la implementación del proceso de gestión documental en las unidades administrativas</v>
      </c>
      <c r="C27" s="59">
        <v>5</v>
      </c>
      <c r="D27" s="59">
        <v>4</v>
      </c>
      <c r="E27" s="59">
        <v>5</v>
      </c>
      <c r="F27" s="59">
        <v>5</v>
      </c>
      <c r="G27" s="59">
        <v>5</v>
      </c>
      <c r="H27" s="59">
        <v>4</v>
      </c>
      <c r="I27" s="59"/>
      <c r="J27" s="59"/>
      <c r="K27" s="59"/>
      <c r="L27" s="59"/>
      <c r="M27" s="59"/>
      <c r="N27" s="59"/>
      <c r="O27" s="59"/>
      <c r="P27" s="59"/>
      <c r="Q27" s="59"/>
      <c r="R27" s="59">
        <f t="shared" si="0"/>
        <v>28</v>
      </c>
      <c r="S27" s="61">
        <f t="shared" si="1"/>
        <v>4.666666666666667</v>
      </c>
      <c r="T27" s="65"/>
    </row>
    <row r="28" spans="1:20" ht="39.75" customHeight="1" x14ac:dyDescent="0.3">
      <c r="A28" s="59">
        <v>18</v>
      </c>
      <c r="B28" s="31" t="str">
        <f>CONTEXTO!D20</f>
        <v>Flujo de comunicación interna deficiente para el buen desarrollo del proceso</v>
      </c>
      <c r="C28" s="59">
        <v>3</v>
      </c>
      <c r="D28" s="59">
        <v>3</v>
      </c>
      <c r="E28" s="59">
        <v>3</v>
      </c>
      <c r="F28" s="59">
        <v>4</v>
      </c>
      <c r="G28" s="59">
        <v>4</v>
      </c>
      <c r="H28" s="59">
        <v>4</v>
      </c>
      <c r="I28" s="59"/>
      <c r="J28" s="59"/>
      <c r="K28" s="59"/>
      <c r="L28" s="59"/>
      <c r="M28" s="59"/>
      <c r="N28" s="59"/>
      <c r="O28" s="59"/>
      <c r="P28" s="59"/>
      <c r="Q28" s="59"/>
      <c r="R28" s="59">
        <f t="shared" si="0"/>
        <v>21</v>
      </c>
      <c r="S28" s="61">
        <f t="shared" si="1"/>
        <v>3.5</v>
      </c>
      <c r="T28" s="65"/>
    </row>
    <row r="29" spans="1:20" ht="63" customHeight="1" x14ac:dyDescent="0.3">
      <c r="A29" s="59">
        <v>19</v>
      </c>
      <c r="B29" s="67" t="str">
        <f>CONTEXTO!D21</f>
        <v xml:space="preserve">Inadecuada ubicación de depósitos y áreas de archivo </v>
      </c>
      <c r="C29" s="59">
        <v>3</v>
      </c>
      <c r="D29" s="59">
        <v>3</v>
      </c>
      <c r="E29" s="59">
        <v>3</v>
      </c>
      <c r="F29" s="59">
        <v>3</v>
      </c>
      <c r="G29" s="59">
        <v>3</v>
      </c>
      <c r="H29" s="59">
        <v>3</v>
      </c>
      <c r="I29" s="59"/>
      <c r="J29" s="59"/>
      <c r="K29" s="59"/>
      <c r="L29" s="59"/>
      <c r="M29" s="59"/>
      <c r="N29" s="59"/>
      <c r="O29" s="59"/>
      <c r="P29" s="59"/>
      <c r="Q29" s="59"/>
      <c r="R29" s="59">
        <f t="shared" si="0"/>
        <v>18</v>
      </c>
      <c r="S29" s="61">
        <f t="shared" si="1"/>
        <v>3</v>
      </c>
      <c r="T29" s="65"/>
    </row>
    <row r="30" spans="1:20" ht="55.5" customHeight="1" x14ac:dyDescent="0.3">
      <c r="A30" s="59">
        <v>20</v>
      </c>
      <c r="B30" s="67" t="str">
        <f>CONTEXTO!D22</f>
        <v>Deterioro y daño documental por condiciones inadecuadas de almacenamiento</v>
      </c>
      <c r="C30" s="59">
        <v>3</v>
      </c>
      <c r="D30" s="59">
        <v>3</v>
      </c>
      <c r="E30" s="59">
        <v>3</v>
      </c>
      <c r="F30" s="59">
        <v>3</v>
      </c>
      <c r="G30" s="59">
        <v>3</v>
      </c>
      <c r="H30" s="59">
        <v>3</v>
      </c>
      <c r="I30" s="59"/>
      <c r="J30" s="59"/>
      <c r="K30" s="59"/>
      <c r="L30" s="59"/>
      <c r="M30" s="59"/>
      <c r="N30" s="59"/>
      <c r="O30" s="59"/>
      <c r="P30" s="59"/>
      <c r="Q30" s="59"/>
      <c r="R30" s="59">
        <f t="shared" si="0"/>
        <v>18</v>
      </c>
      <c r="S30" s="61">
        <f t="shared" si="1"/>
        <v>3</v>
      </c>
      <c r="T30" s="65"/>
    </row>
    <row r="31" spans="1:20" ht="80.25" customHeight="1" x14ac:dyDescent="0.3">
      <c r="A31" s="59">
        <v>21</v>
      </c>
      <c r="B31" s="68" t="str">
        <f>CONTEXTO!F12</f>
        <v>Falta de aplicación de manuales, procedimientos y formatos en los archivos de gestión establecidos en el proceso de gestión documental por parte de las unidades administrativas</v>
      </c>
      <c r="C31" s="59">
        <v>5</v>
      </c>
      <c r="D31" s="59">
        <v>4</v>
      </c>
      <c r="E31" s="59">
        <v>5</v>
      </c>
      <c r="F31" s="59">
        <v>4</v>
      </c>
      <c r="G31" s="59">
        <v>5</v>
      </c>
      <c r="H31" s="59">
        <v>4</v>
      </c>
      <c r="I31" s="59"/>
      <c r="J31" s="59"/>
      <c r="K31" s="59"/>
      <c r="L31" s="59"/>
      <c r="M31" s="59"/>
      <c r="N31" s="59"/>
      <c r="O31" s="59"/>
      <c r="P31" s="59"/>
      <c r="Q31" s="59"/>
      <c r="R31" s="59">
        <f t="shared" si="0"/>
        <v>27</v>
      </c>
      <c r="S31" s="61">
        <f t="shared" si="1"/>
        <v>4.5</v>
      </c>
      <c r="T31" s="65"/>
    </row>
    <row r="32" spans="1:20" ht="58.5" customHeight="1" x14ac:dyDescent="0.3">
      <c r="A32" s="59">
        <v>22</v>
      </c>
      <c r="B32" s="68" t="str">
        <f>CONTEXTO!F13</f>
        <v>Demora en la publicación y socialización de documentos actualizados</v>
      </c>
      <c r="C32" s="59">
        <v>3</v>
      </c>
      <c r="D32" s="59">
        <v>3</v>
      </c>
      <c r="E32" s="59">
        <v>2</v>
      </c>
      <c r="F32" s="59">
        <v>3</v>
      </c>
      <c r="G32" s="59">
        <v>2</v>
      </c>
      <c r="H32" s="59">
        <v>3</v>
      </c>
      <c r="I32" s="59"/>
      <c r="J32" s="59"/>
      <c r="K32" s="59"/>
      <c r="L32" s="59"/>
      <c r="M32" s="59"/>
      <c r="N32" s="59"/>
      <c r="O32" s="59"/>
      <c r="P32" s="59"/>
      <c r="Q32" s="59"/>
      <c r="R32" s="59">
        <f t="shared" si="0"/>
        <v>16</v>
      </c>
      <c r="S32" s="69">
        <f t="shared" si="1"/>
        <v>2.6666666666666665</v>
      </c>
      <c r="T32" s="65"/>
    </row>
    <row r="33" spans="1:20" ht="71.25" customHeight="1" x14ac:dyDescent="0.3">
      <c r="A33" s="59">
        <v>23</v>
      </c>
      <c r="B33" s="67" t="str">
        <f>CONTEXTO!F14</f>
        <v>Baja fluidez en los canales de comunicación y carencia de respuesta entre los procesos</v>
      </c>
      <c r="C33" s="59">
        <v>4</v>
      </c>
      <c r="D33" s="59">
        <v>4</v>
      </c>
      <c r="E33" s="59">
        <v>3</v>
      </c>
      <c r="F33" s="59">
        <v>4</v>
      </c>
      <c r="G33" s="59">
        <v>5</v>
      </c>
      <c r="H33" s="59">
        <v>5</v>
      </c>
      <c r="I33" s="59"/>
      <c r="J33" s="59"/>
      <c r="K33" s="59"/>
      <c r="L33" s="59"/>
      <c r="M33" s="59"/>
      <c r="N33" s="59"/>
      <c r="O33" s="59"/>
      <c r="P33" s="59"/>
      <c r="Q33" s="59"/>
      <c r="R33" s="59">
        <f t="shared" si="0"/>
        <v>25</v>
      </c>
      <c r="S33" s="69">
        <f t="shared" si="1"/>
        <v>4.166666666666667</v>
      </c>
      <c r="T33" s="65"/>
    </row>
    <row r="34" spans="1:20" ht="50.25" customHeight="1" x14ac:dyDescent="0.3">
      <c r="A34" s="59">
        <v>24</v>
      </c>
      <c r="B34" s="67"/>
      <c r="C34" s="59"/>
      <c r="D34" s="59"/>
      <c r="E34" s="59"/>
      <c r="F34" s="59"/>
      <c r="G34" s="59"/>
      <c r="H34" s="59"/>
      <c r="I34" s="59"/>
      <c r="J34" s="59"/>
      <c r="K34" s="59"/>
      <c r="L34" s="59"/>
      <c r="M34" s="59"/>
      <c r="N34" s="59"/>
      <c r="O34" s="59"/>
      <c r="P34" s="59"/>
      <c r="Q34" s="59"/>
      <c r="R34" s="59"/>
      <c r="S34" s="69"/>
      <c r="T34" s="65"/>
    </row>
    <row r="35" spans="1:20" ht="44.25" customHeight="1" x14ac:dyDescent="0.3">
      <c r="A35" s="59">
        <v>25</v>
      </c>
      <c r="B35" s="21"/>
      <c r="C35" s="59"/>
      <c r="D35" s="59"/>
      <c r="E35" s="59"/>
      <c r="F35" s="59"/>
      <c r="G35" s="59"/>
      <c r="H35" s="59"/>
      <c r="I35" s="59"/>
      <c r="J35" s="59"/>
      <c r="K35" s="59"/>
      <c r="L35" s="59"/>
      <c r="M35" s="59"/>
      <c r="N35" s="59"/>
      <c r="O35" s="59"/>
      <c r="P35" s="59"/>
      <c r="Q35" s="59"/>
      <c r="R35" s="59">
        <f t="shared" ref="R35:R40" si="2">SUM(C35:Q35)</f>
        <v>0</v>
      </c>
      <c r="S35" s="69">
        <f t="shared" ref="S35:S40" si="3">IF(ISERROR(AVERAGE(C35:Q35)),0,AVERAGE(C35:Q35))</f>
        <v>0</v>
      </c>
      <c r="T35" s="65"/>
    </row>
    <row r="36" spans="1:20" ht="42.75" customHeight="1" x14ac:dyDescent="0.3">
      <c r="A36" s="59">
        <v>26</v>
      </c>
      <c r="B36" s="21"/>
      <c r="C36" s="59"/>
      <c r="D36" s="59"/>
      <c r="E36" s="59"/>
      <c r="F36" s="59"/>
      <c r="G36" s="59"/>
      <c r="H36" s="59"/>
      <c r="I36" s="59"/>
      <c r="J36" s="59"/>
      <c r="K36" s="59"/>
      <c r="L36" s="59"/>
      <c r="M36" s="59"/>
      <c r="N36" s="59"/>
      <c r="O36" s="59"/>
      <c r="P36" s="59"/>
      <c r="Q36" s="59"/>
      <c r="R36" s="59">
        <f t="shared" si="2"/>
        <v>0</v>
      </c>
      <c r="S36" s="69">
        <f t="shared" si="3"/>
        <v>0</v>
      </c>
      <c r="T36" s="65"/>
    </row>
    <row r="37" spans="1:20" ht="42" customHeight="1" x14ac:dyDescent="0.3">
      <c r="A37" s="59">
        <v>27</v>
      </c>
      <c r="B37" s="21"/>
      <c r="C37" s="59"/>
      <c r="D37" s="59"/>
      <c r="E37" s="59"/>
      <c r="F37" s="59"/>
      <c r="G37" s="59"/>
      <c r="H37" s="59"/>
      <c r="I37" s="59"/>
      <c r="J37" s="59"/>
      <c r="K37" s="59"/>
      <c r="L37" s="59"/>
      <c r="M37" s="59"/>
      <c r="N37" s="59"/>
      <c r="O37" s="59"/>
      <c r="P37" s="59"/>
      <c r="Q37" s="59"/>
      <c r="R37" s="59">
        <f t="shared" si="2"/>
        <v>0</v>
      </c>
      <c r="S37" s="69">
        <f t="shared" si="3"/>
        <v>0</v>
      </c>
      <c r="T37" s="65"/>
    </row>
    <row r="38" spans="1:20" ht="42.75" customHeight="1" x14ac:dyDescent="0.3">
      <c r="A38" s="59">
        <v>28</v>
      </c>
      <c r="B38" s="21"/>
      <c r="C38" s="59"/>
      <c r="D38" s="59"/>
      <c r="E38" s="59"/>
      <c r="F38" s="59"/>
      <c r="G38" s="59"/>
      <c r="H38" s="59"/>
      <c r="I38" s="59"/>
      <c r="J38" s="59"/>
      <c r="K38" s="59"/>
      <c r="L38" s="59"/>
      <c r="M38" s="59"/>
      <c r="N38" s="59"/>
      <c r="O38" s="59"/>
      <c r="P38" s="59"/>
      <c r="Q38" s="59"/>
      <c r="R38" s="59">
        <f t="shared" si="2"/>
        <v>0</v>
      </c>
      <c r="S38" s="69">
        <f t="shared" si="3"/>
        <v>0</v>
      </c>
      <c r="T38" s="65"/>
    </row>
    <row r="39" spans="1:20" ht="47.25" customHeight="1" x14ac:dyDescent="0.3">
      <c r="A39" s="59">
        <v>29</v>
      </c>
      <c r="B39" s="21"/>
      <c r="C39" s="59"/>
      <c r="D39" s="59"/>
      <c r="E39" s="59"/>
      <c r="F39" s="59"/>
      <c r="G39" s="59"/>
      <c r="H39" s="59"/>
      <c r="I39" s="59"/>
      <c r="J39" s="59"/>
      <c r="K39" s="59"/>
      <c r="L39" s="59"/>
      <c r="M39" s="59"/>
      <c r="N39" s="59"/>
      <c r="O39" s="59"/>
      <c r="P39" s="59"/>
      <c r="Q39" s="59"/>
      <c r="R39" s="59">
        <f t="shared" si="2"/>
        <v>0</v>
      </c>
      <c r="S39" s="69">
        <f t="shared" si="3"/>
        <v>0</v>
      </c>
      <c r="T39" s="65"/>
    </row>
    <row r="40" spans="1:20" ht="50.25" customHeight="1" x14ac:dyDescent="0.3">
      <c r="A40" s="70">
        <v>30</v>
      </c>
      <c r="B40" s="71"/>
      <c r="C40" s="70"/>
      <c r="D40" s="70"/>
      <c r="E40" s="70"/>
      <c r="F40" s="70"/>
      <c r="G40" s="70"/>
      <c r="H40" s="70"/>
      <c r="I40" s="70"/>
      <c r="J40" s="70"/>
      <c r="K40" s="70"/>
      <c r="L40" s="70"/>
      <c r="M40" s="70"/>
      <c r="N40" s="70"/>
      <c r="O40" s="70"/>
      <c r="P40" s="70"/>
      <c r="Q40" s="70"/>
      <c r="R40" s="70">
        <f t="shared" si="2"/>
        <v>0</v>
      </c>
      <c r="S40" s="72">
        <f t="shared" si="3"/>
        <v>0</v>
      </c>
      <c r="T40" s="73"/>
    </row>
    <row r="41" spans="1:20" ht="24" customHeight="1" x14ac:dyDescent="0.3">
      <c r="A41" s="376" t="s">
        <v>124</v>
      </c>
      <c r="B41" s="309"/>
      <c r="C41" s="309"/>
      <c r="D41" s="309"/>
      <c r="E41" s="309"/>
      <c r="F41" s="309"/>
      <c r="G41" s="309"/>
      <c r="H41" s="309"/>
      <c r="I41" s="309"/>
      <c r="J41" s="309"/>
      <c r="K41" s="309"/>
      <c r="L41" s="309"/>
      <c r="M41" s="309"/>
      <c r="N41" s="309"/>
      <c r="O41" s="309"/>
      <c r="P41" s="309"/>
      <c r="Q41" s="309"/>
      <c r="R41" s="377"/>
      <c r="S41" s="74">
        <f>SUM(S11:S40)</f>
        <v>87.333333333333343</v>
      </c>
      <c r="T41" s="45"/>
    </row>
    <row r="42" spans="1:20" ht="28.5" customHeight="1" x14ac:dyDescent="0.3">
      <c r="A42" s="363" t="s">
        <v>122</v>
      </c>
      <c r="B42" s="287"/>
      <c r="C42" s="287"/>
      <c r="D42" s="287"/>
      <c r="E42" s="287"/>
      <c r="F42" s="287"/>
      <c r="G42" s="287"/>
      <c r="H42" s="287"/>
      <c r="I42" s="287"/>
      <c r="J42" s="287"/>
      <c r="K42" s="287"/>
      <c r="L42" s="287"/>
      <c r="M42" s="287"/>
      <c r="N42" s="287"/>
      <c r="O42" s="287"/>
      <c r="P42" s="287"/>
      <c r="Q42" s="287"/>
      <c r="R42" s="364"/>
      <c r="S42" s="75">
        <f>S41/A40</f>
        <v>2.9111111111111114</v>
      </c>
      <c r="T42" s="45"/>
    </row>
    <row r="43" spans="1:20" ht="15.75" customHeight="1" x14ac:dyDescent="0.3">
      <c r="A43" s="76"/>
      <c r="B43" s="45"/>
      <c r="C43" s="45"/>
      <c r="D43" s="45"/>
      <c r="E43" s="45"/>
      <c r="F43" s="45"/>
      <c r="G43" s="45"/>
      <c r="H43" s="45"/>
      <c r="I43" s="45"/>
      <c r="J43" s="45"/>
      <c r="K43" s="45"/>
      <c r="L43" s="45"/>
      <c r="M43" s="45"/>
      <c r="N43" s="45"/>
      <c r="O43" s="45"/>
      <c r="P43" s="45"/>
      <c r="Q43" s="45"/>
      <c r="R43" s="45"/>
      <c r="S43" s="77"/>
    </row>
    <row r="44" spans="1:20" ht="15.75" customHeight="1" x14ac:dyDescent="0.3">
      <c r="A44" s="76"/>
      <c r="B44" s="45"/>
      <c r="C44" s="45"/>
      <c r="D44" s="45"/>
      <c r="E44" s="45"/>
      <c r="F44" s="45"/>
      <c r="G44" s="45"/>
      <c r="H44" s="45"/>
      <c r="I44" s="45"/>
      <c r="J44" s="45"/>
      <c r="K44" s="45"/>
      <c r="L44" s="45"/>
      <c r="M44" s="45"/>
      <c r="N44" s="45"/>
      <c r="O44" s="45"/>
      <c r="P44" s="45"/>
      <c r="Q44" s="45"/>
      <c r="R44" s="45"/>
      <c r="S44" s="77"/>
    </row>
    <row r="45" spans="1:20" ht="15.75" customHeight="1" x14ac:dyDescent="0.3">
      <c r="A45" s="76"/>
      <c r="B45" s="45"/>
      <c r="C45" s="45"/>
      <c r="D45" s="45"/>
      <c r="E45" s="45"/>
      <c r="F45" s="45"/>
      <c r="G45" s="45"/>
      <c r="H45" s="45"/>
      <c r="I45" s="45"/>
      <c r="J45" s="45"/>
      <c r="K45" s="45"/>
      <c r="L45" s="45"/>
      <c r="M45" s="45"/>
      <c r="N45" s="45"/>
      <c r="O45" s="45"/>
      <c r="P45" s="45"/>
      <c r="Q45" s="45"/>
      <c r="R45" s="45"/>
      <c r="S45" s="77"/>
    </row>
    <row r="46" spans="1:20" ht="15.75" customHeight="1" x14ac:dyDescent="0.3">
      <c r="A46" s="76"/>
      <c r="B46" s="45"/>
      <c r="C46" s="45"/>
      <c r="D46" s="45"/>
      <c r="E46" s="45"/>
      <c r="F46" s="45"/>
      <c r="G46" s="45"/>
      <c r="H46" s="45"/>
      <c r="I46" s="45"/>
      <c r="J46" s="45"/>
      <c r="K46" s="45"/>
      <c r="L46" s="45"/>
      <c r="M46" s="45"/>
      <c r="N46" s="45"/>
      <c r="O46" s="45"/>
      <c r="P46" s="45"/>
      <c r="Q46" s="45"/>
      <c r="R46" s="45"/>
      <c r="S46" s="77"/>
    </row>
    <row r="47" spans="1:20" ht="15.75" customHeight="1" x14ac:dyDescent="0.3">
      <c r="A47" s="76"/>
      <c r="B47" s="45"/>
      <c r="C47" s="45"/>
      <c r="D47" s="45"/>
      <c r="E47" s="45"/>
      <c r="F47" s="45"/>
      <c r="G47" s="45"/>
      <c r="H47" s="45"/>
      <c r="I47" s="45"/>
      <c r="J47" s="45"/>
      <c r="K47" s="45"/>
      <c r="L47" s="45"/>
      <c r="M47" s="45"/>
      <c r="N47" s="45"/>
      <c r="O47" s="45"/>
      <c r="P47" s="45"/>
      <c r="Q47" s="45"/>
      <c r="R47" s="45"/>
      <c r="S47" s="77"/>
    </row>
    <row r="48" spans="1:20" ht="15.75" customHeight="1" x14ac:dyDescent="0.3">
      <c r="A48" s="76"/>
      <c r="B48" s="45"/>
      <c r="C48" s="45"/>
      <c r="D48" s="45"/>
      <c r="E48" s="45"/>
      <c r="F48" s="45"/>
      <c r="G48" s="45"/>
      <c r="H48" s="45"/>
      <c r="I48" s="45"/>
      <c r="J48" s="45"/>
      <c r="K48" s="45"/>
      <c r="L48" s="45"/>
      <c r="M48" s="45"/>
      <c r="N48" s="45"/>
      <c r="O48" s="45"/>
      <c r="P48" s="45"/>
      <c r="Q48" s="45"/>
      <c r="R48" s="45"/>
      <c r="S48" s="77"/>
    </row>
    <row r="49" spans="1:19" ht="15.75" customHeight="1" x14ac:dyDescent="0.3">
      <c r="A49" s="76"/>
      <c r="B49" s="45"/>
      <c r="C49" s="45"/>
      <c r="D49" s="45"/>
      <c r="E49" s="45"/>
      <c r="F49" s="45"/>
      <c r="G49" s="45"/>
      <c r="H49" s="45"/>
      <c r="I49" s="45"/>
      <c r="J49" s="45"/>
      <c r="K49" s="45"/>
      <c r="L49" s="45"/>
      <c r="M49" s="45"/>
      <c r="N49" s="45"/>
      <c r="O49" s="45"/>
      <c r="P49" s="45"/>
      <c r="Q49" s="45"/>
      <c r="R49" s="45"/>
      <c r="S49" s="77"/>
    </row>
    <row r="50" spans="1:19" ht="15.75" customHeight="1" x14ac:dyDescent="0.3">
      <c r="A50" s="76"/>
      <c r="B50" s="45"/>
      <c r="C50" s="45"/>
      <c r="D50" s="45"/>
      <c r="E50" s="45"/>
      <c r="F50" s="45"/>
      <c r="G50" s="45"/>
      <c r="H50" s="45"/>
      <c r="I50" s="45"/>
      <c r="J50" s="45"/>
      <c r="K50" s="45"/>
      <c r="L50" s="45"/>
      <c r="M50" s="45"/>
      <c r="N50" s="45"/>
      <c r="O50" s="45"/>
      <c r="P50" s="45"/>
      <c r="Q50" s="45"/>
      <c r="R50" s="45"/>
      <c r="S50" s="77"/>
    </row>
    <row r="51" spans="1:19" ht="15.75" customHeight="1" x14ac:dyDescent="0.3">
      <c r="A51" s="76"/>
      <c r="B51" s="45"/>
      <c r="C51" s="45"/>
      <c r="D51" s="45"/>
      <c r="E51" s="45"/>
      <c r="F51" s="45"/>
      <c r="G51" s="45"/>
      <c r="H51" s="45"/>
      <c r="I51" s="45"/>
      <c r="J51" s="45"/>
      <c r="K51" s="45"/>
      <c r="L51" s="45"/>
      <c r="M51" s="45"/>
      <c r="N51" s="45"/>
      <c r="O51" s="45"/>
      <c r="P51" s="45"/>
      <c r="Q51" s="45"/>
      <c r="R51" s="45"/>
      <c r="S51" s="77"/>
    </row>
    <row r="52" spans="1:19" ht="15.75" customHeight="1" x14ac:dyDescent="0.3">
      <c r="A52" s="76"/>
      <c r="B52" s="45"/>
      <c r="C52" s="45"/>
      <c r="D52" s="45"/>
      <c r="E52" s="45"/>
      <c r="F52" s="45"/>
      <c r="G52" s="45"/>
      <c r="H52" s="45"/>
      <c r="I52" s="45"/>
      <c r="J52" s="45"/>
      <c r="K52" s="45"/>
      <c r="L52" s="45"/>
      <c r="M52" s="45"/>
      <c r="N52" s="45"/>
      <c r="O52" s="45"/>
      <c r="P52" s="45"/>
      <c r="Q52" s="45"/>
      <c r="R52" s="45"/>
      <c r="S52" s="77"/>
    </row>
    <row r="53" spans="1:19" ht="15.75" customHeight="1" x14ac:dyDescent="0.3">
      <c r="A53" s="76"/>
      <c r="B53" s="45"/>
      <c r="C53" s="45"/>
      <c r="D53" s="45"/>
      <c r="E53" s="45"/>
      <c r="F53" s="45"/>
      <c r="G53" s="45"/>
      <c r="H53" s="45"/>
      <c r="I53" s="45"/>
      <c r="J53" s="45"/>
      <c r="K53" s="45"/>
      <c r="L53" s="45"/>
      <c r="M53" s="45"/>
      <c r="N53" s="45"/>
      <c r="O53" s="45"/>
      <c r="P53" s="45"/>
      <c r="Q53" s="45"/>
      <c r="R53" s="45"/>
      <c r="S53" s="77"/>
    </row>
    <row r="54" spans="1:19" ht="15.75" customHeight="1" x14ac:dyDescent="0.3">
      <c r="A54" s="76"/>
      <c r="B54" s="45"/>
      <c r="C54" s="45"/>
      <c r="D54" s="45"/>
      <c r="E54" s="45"/>
      <c r="F54" s="45"/>
      <c r="G54" s="45"/>
      <c r="H54" s="45"/>
      <c r="I54" s="45"/>
      <c r="J54" s="45"/>
      <c r="K54" s="45"/>
      <c r="L54" s="45"/>
      <c r="M54" s="45"/>
      <c r="N54" s="45"/>
      <c r="O54" s="45"/>
      <c r="P54" s="45"/>
      <c r="Q54" s="45"/>
      <c r="R54" s="45"/>
      <c r="S54" s="77"/>
    </row>
    <row r="55" spans="1:19" ht="15.75" customHeight="1" x14ac:dyDescent="0.3">
      <c r="A55" s="76"/>
      <c r="B55" s="45"/>
      <c r="C55" s="45"/>
      <c r="D55" s="45"/>
      <c r="E55" s="45"/>
      <c r="F55" s="45"/>
      <c r="G55" s="45"/>
      <c r="H55" s="45"/>
      <c r="I55" s="45"/>
      <c r="J55" s="45"/>
      <c r="K55" s="45"/>
      <c r="L55" s="45"/>
      <c r="M55" s="45"/>
      <c r="N55" s="45"/>
      <c r="O55" s="45"/>
      <c r="P55" s="45"/>
      <c r="Q55" s="45"/>
      <c r="R55" s="45"/>
      <c r="S55" s="77"/>
    </row>
    <row r="56" spans="1:19" ht="15.75" customHeight="1" x14ac:dyDescent="0.3">
      <c r="A56" s="76"/>
      <c r="B56" s="45"/>
      <c r="C56" s="45"/>
      <c r="D56" s="45"/>
      <c r="E56" s="45"/>
      <c r="F56" s="45"/>
      <c r="G56" s="45"/>
      <c r="H56" s="45"/>
      <c r="I56" s="45"/>
      <c r="J56" s="45"/>
      <c r="K56" s="45"/>
      <c r="L56" s="45"/>
      <c r="M56" s="45"/>
      <c r="N56" s="45"/>
      <c r="O56" s="45"/>
      <c r="P56" s="45"/>
      <c r="Q56" s="45"/>
      <c r="R56" s="45"/>
      <c r="S56" s="77"/>
    </row>
    <row r="57" spans="1:19" ht="15.75" customHeight="1" x14ac:dyDescent="0.3">
      <c r="A57" s="76"/>
      <c r="B57" s="45"/>
      <c r="C57" s="45"/>
      <c r="D57" s="45"/>
      <c r="E57" s="45"/>
      <c r="F57" s="45"/>
      <c r="G57" s="45"/>
      <c r="H57" s="45"/>
      <c r="I57" s="45"/>
      <c r="J57" s="45"/>
      <c r="K57" s="45"/>
      <c r="L57" s="45"/>
      <c r="M57" s="45"/>
      <c r="N57" s="45"/>
      <c r="O57" s="45"/>
      <c r="P57" s="45"/>
      <c r="Q57" s="45"/>
      <c r="R57" s="45"/>
      <c r="S57" s="77"/>
    </row>
    <row r="58" spans="1:19" ht="15.75" customHeight="1" x14ac:dyDescent="0.3">
      <c r="A58" s="76"/>
      <c r="B58" s="45"/>
      <c r="C58" s="45"/>
      <c r="D58" s="45"/>
      <c r="E58" s="45"/>
      <c r="F58" s="45"/>
      <c r="G58" s="45"/>
      <c r="H58" s="45"/>
      <c r="I58" s="45"/>
      <c r="J58" s="45"/>
      <c r="K58" s="45"/>
      <c r="L58" s="45"/>
      <c r="M58" s="45"/>
      <c r="N58" s="45"/>
      <c r="O58" s="45"/>
      <c r="P58" s="45"/>
      <c r="Q58" s="45"/>
      <c r="R58" s="45"/>
      <c r="S58" s="77"/>
    </row>
    <row r="59" spans="1:19" ht="15.75" customHeight="1" x14ac:dyDescent="0.3">
      <c r="A59" s="76"/>
      <c r="B59" s="45"/>
      <c r="C59" s="45"/>
      <c r="D59" s="45"/>
      <c r="E59" s="45"/>
      <c r="F59" s="45"/>
      <c r="G59" s="45"/>
      <c r="H59" s="45"/>
      <c r="I59" s="45"/>
      <c r="J59" s="45"/>
      <c r="K59" s="45"/>
      <c r="L59" s="45"/>
      <c r="M59" s="45"/>
      <c r="N59" s="45"/>
      <c r="O59" s="45"/>
      <c r="P59" s="45"/>
      <c r="Q59" s="45"/>
      <c r="R59" s="45"/>
      <c r="S59" s="77"/>
    </row>
    <row r="60" spans="1:19" ht="15.75" customHeight="1" x14ac:dyDescent="0.3">
      <c r="A60" s="76"/>
      <c r="B60" s="45"/>
      <c r="C60" s="45"/>
      <c r="D60" s="45"/>
      <c r="E60" s="45"/>
      <c r="F60" s="45"/>
      <c r="G60" s="45"/>
      <c r="H60" s="45"/>
      <c r="I60" s="45"/>
      <c r="J60" s="45"/>
      <c r="K60" s="45"/>
      <c r="L60" s="45"/>
      <c r="M60" s="45"/>
      <c r="N60" s="45"/>
      <c r="O60" s="45"/>
      <c r="P60" s="45"/>
      <c r="Q60" s="45"/>
      <c r="R60" s="45"/>
      <c r="S60" s="77"/>
    </row>
    <row r="61" spans="1:19" ht="15.75" customHeight="1" x14ac:dyDescent="0.3">
      <c r="A61" s="76"/>
      <c r="B61" s="45"/>
      <c r="C61" s="45"/>
      <c r="D61" s="45"/>
      <c r="E61" s="45"/>
      <c r="F61" s="45"/>
      <c r="G61" s="45"/>
      <c r="H61" s="45"/>
      <c r="I61" s="45"/>
      <c r="J61" s="45"/>
      <c r="K61" s="45"/>
      <c r="L61" s="45"/>
      <c r="M61" s="45"/>
      <c r="N61" s="45"/>
      <c r="O61" s="45"/>
      <c r="P61" s="45"/>
      <c r="Q61" s="45"/>
      <c r="R61" s="45"/>
      <c r="S61" s="77"/>
    </row>
    <row r="62" spans="1:19" ht="15.75" customHeight="1" x14ac:dyDescent="0.3">
      <c r="A62" s="76"/>
      <c r="B62" s="45"/>
      <c r="C62" s="45"/>
      <c r="D62" s="45"/>
      <c r="E62" s="45"/>
      <c r="F62" s="45"/>
      <c r="G62" s="45"/>
      <c r="H62" s="45"/>
      <c r="I62" s="45"/>
      <c r="J62" s="45"/>
      <c r="K62" s="45"/>
      <c r="L62" s="45"/>
      <c r="M62" s="45"/>
      <c r="N62" s="45"/>
      <c r="O62" s="45"/>
      <c r="P62" s="45"/>
      <c r="Q62" s="45"/>
      <c r="R62" s="45"/>
      <c r="S62" s="77"/>
    </row>
    <row r="63" spans="1:19" ht="15.75" customHeight="1" x14ac:dyDescent="0.3">
      <c r="A63" s="76"/>
      <c r="B63" s="45"/>
      <c r="C63" s="45"/>
      <c r="D63" s="45"/>
      <c r="E63" s="45"/>
      <c r="F63" s="45"/>
      <c r="G63" s="45"/>
      <c r="H63" s="45"/>
      <c r="I63" s="45"/>
      <c r="J63" s="45"/>
      <c r="K63" s="45"/>
      <c r="L63" s="45"/>
      <c r="M63" s="45"/>
      <c r="N63" s="45"/>
      <c r="O63" s="45"/>
      <c r="P63" s="45"/>
      <c r="Q63" s="45"/>
      <c r="R63" s="45"/>
      <c r="S63" s="77"/>
    </row>
    <row r="64" spans="1:19" ht="15.75" customHeight="1" x14ac:dyDescent="0.3">
      <c r="A64" s="76"/>
      <c r="B64" s="45"/>
      <c r="C64" s="45"/>
      <c r="D64" s="45"/>
      <c r="E64" s="45"/>
      <c r="F64" s="45"/>
      <c r="G64" s="45"/>
      <c r="H64" s="45"/>
      <c r="I64" s="45"/>
      <c r="J64" s="45"/>
      <c r="K64" s="45"/>
      <c r="L64" s="45"/>
      <c r="M64" s="45"/>
      <c r="N64" s="45"/>
      <c r="O64" s="45"/>
      <c r="P64" s="45"/>
      <c r="Q64" s="45"/>
      <c r="R64" s="45"/>
      <c r="S64" s="77"/>
    </row>
    <row r="65" spans="1:19" ht="15.75" customHeight="1" x14ac:dyDescent="0.3">
      <c r="A65" s="76"/>
      <c r="B65" s="45"/>
      <c r="C65" s="45"/>
      <c r="D65" s="45"/>
      <c r="E65" s="45"/>
      <c r="F65" s="45"/>
      <c r="G65" s="45"/>
      <c r="H65" s="45"/>
      <c r="I65" s="45"/>
      <c r="J65" s="45"/>
      <c r="K65" s="45"/>
      <c r="L65" s="45"/>
      <c r="M65" s="45"/>
      <c r="N65" s="45"/>
      <c r="O65" s="45"/>
      <c r="P65" s="45"/>
      <c r="Q65" s="45"/>
      <c r="R65" s="45"/>
      <c r="S65" s="77"/>
    </row>
    <row r="66" spans="1:19" ht="15.75" customHeight="1" x14ac:dyDescent="0.3">
      <c r="A66" s="76"/>
      <c r="B66" s="45"/>
      <c r="C66" s="45"/>
      <c r="D66" s="45"/>
      <c r="E66" s="45"/>
      <c r="F66" s="45"/>
      <c r="G66" s="45"/>
      <c r="H66" s="45"/>
      <c r="I66" s="45"/>
      <c r="J66" s="45"/>
      <c r="K66" s="45"/>
      <c r="L66" s="45"/>
      <c r="M66" s="45"/>
      <c r="N66" s="45"/>
      <c r="O66" s="45"/>
      <c r="P66" s="45"/>
      <c r="Q66" s="45"/>
      <c r="R66" s="45"/>
      <c r="S66" s="77"/>
    </row>
    <row r="67" spans="1:19" ht="15.75" customHeight="1" x14ac:dyDescent="0.3">
      <c r="A67" s="76"/>
      <c r="B67" s="45"/>
      <c r="C67" s="45"/>
      <c r="D67" s="45"/>
      <c r="E67" s="45"/>
      <c r="F67" s="45"/>
      <c r="G67" s="45"/>
      <c r="H67" s="45"/>
      <c r="I67" s="45"/>
      <c r="J67" s="45"/>
      <c r="K67" s="45"/>
      <c r="L67" s="45"/>
      <c r="M67" s="45"/>
      <c r="N67" s="45"/>
      <c r="O67" s="45"/>
      <c r="P67" s="45"/>
      <c r="Q67" s="45"/>
      <c r="R67" s="45"/>
      <c r="S67" s="77"/>
    </row>
    <row r="68" spans="1:19" ht="15.75" customHeight="1" x14ac:dyDescent="0.3">
      <c r="A68" s="76"/>
      <c r="B68" s="45"/>
      <c r="C68" s="45"/>
      <c r="D68" s="45"/>
      <c r="E68" s="45"/>
      <c r="F68" s="45"/>
      <c r="G68" s="45"/>
      <c r="H68" s="45"/>
      <c r="I68" s="45"/>
      <c r="J68" s="45"/>
      <c r="K68" s="45"/>
      <c r="L68" s="45"/>
      <c r="M68" s="45"/>
      <c r="N68" s="45"/>
      <c r="O68" s="45"/>
      <c r="P68" s="45"/>
      <c r="Q68" s="45"/>
      <c r="R68" s="45"/>
      <c r="S68" s="77"/>
    </row>
    <row r="69" spans="1:19" ht="15.75" customHeight="1" x14ac:dyDescent="0.3">
      <c r="A69" s="76"/>
      <c r="B69" s="45"/>
      <c r="C69" s="45"/>
      <c r="D69" s="45"/>
      <c r="E69" s="45"/>
      <c r="F69" s="45"/>
      <c r="G69" s="45"/>
      <c r="H69" s="45"/>
      <c r="I69" s="45"/>
      <c r="J69" s="45"/>
      <c r="K69" s="45"/>
      <c r="L69" s="45"/>
      <c r="M69" s="45"/>
      <c r="N69" s="45"/>
      <c r="O69" s="45"/>
      <c r="P69" s="45"/>
      <c r="Q69" s="45"/>
      <c r="R69" s="45"/>
      <c r="S69" s="77"/>
    </row>
    <row r="70" spans="1:19" ht="15.75" customHeight="1" x14ac:dyDescent="0.3">
      <c r="A70" s="76"/>
      <c r="B70" s="45"/>
      <c r="C70" s="45"/>
      <c r="D70" s="45"/>
      <c r="E70" s="45"/>
      <c r="F70" s="45"/>
      <c r="G70" s="45"/>
      <c r="H70" s="45"/>
      <c r="I70" s="45"/>
      <c r="J70" s="45"/>
      <c r="K70" s="45"/>
      <c r="L70" s="45"/>
      <c r="M70" s="45"/>
      <c r="N70" s="45"/>
      <c r="O70" s="45"/>
      <c r="P70" s="45"/>
      <c r="Q70" s="45"/>
      <c r="R70" s="45"/>
      <c r="S70" s="77"/>
    </row>
    <row r="71" spans="1:19" ht="15.75" customHeight="1" x14ac:dyDescent="0.3">
      <c r="A71" s="76"/>
      <c r="B71" s="45"/>
      <c r="C71" s="45"/>
      <c r="D71" s="45"/>
      <c r="E71" s="45"/>
      <c r="F71" s="45"/>
      <c r="G71" s="45"/>
      <c r="H71" s="45"/>
      <c r="I71" s="45"/>
      <c r="J71" s="45"/>
      <c r="K71" s="45"/>
      <c r="L71" s="45"/>
      <c r="M71" s="45"/>
      <c r="N71" s="45"/>
      <c r="O71" s="45"/>
      <c r="P71" s="45"/>
      <c r="Q71" s="45"/>
      <c r="R71" s="45"/>
      <c r="S71" s="77"/>
    </row>
    <row r="72" spans="1:19" ht="15.75" customHeight="1" x14ac:dyDescent="0.3">
      <c r="A72" s="76"/>
      <c r="B72" s="45"/>
      <c r="C72" s="45"/>
      <c r="D72" s="45"/>
      <c r="E72" s="45"/>
      <c r="F72" s="45"/>
      <c r="G72" s="45"/>
      <c r="H72" s="45"/>
      <c r="I72" s="45"/>
      <c r="J72" s="45"/>
      <c r="K72" s="45"/>
      <c r="L72" s="45"/>
      <c r="M72" s="45"/>
      <c r="N72" s="45"/>
      <c r="O72" s="45"/>
      <c r="P72" s="45"/>
      <c r="Q72" s="45"/>
      <c r="R72" s="45"/>
      <c r="S72" s="77"/>
    </row>
    <row r="73" spans="1:19" ht="15.75" customHeight="1" x14ac:dyDescent="0.3">
      <c r="A73" s="76"/>
      <c r="B73" s="45"/>
      <c r="C73" s="45"/>
      <c r="D73" s="45"/>
      <c r="E73" s="45"/>
      <c r="F73" s="45"/>
      <c r="G73" s="45"/>
      <c r="H73" s="45"/>
      <c r="I73" s="45"/>
      <c r="J73" s="45"/>
      <c r="K73" s="45"/>
      <c r="L73" s="45"/>
      <c r="M73" s="45"/>
      <c r="N73" s="45"/>
      <c r="O73" s="45"/>
      <c r="P73" s="45"/>
      <c r="Q73" s="45"/>
      <c r="R73" s="45"/>
      <c r="S73" s="77"/>
    </row>
    <row r="74" spans="1:19" ht="15.75" customHeight="1" x14ac:dyDescent="0.3">
      <c r="A74" s="76"/>
      <c r="B74" s="45"/>
      <c r="C74" s="45"/>
      <c r="D74" s="45"/>
      <c r="E74" s="45"/>
      <c r="F74" s="45"/>
      <c r="G74" s="45"/>
      <c r="H74" s="45"/>
      <c r="I74" s="45"/>
      <c r="J74" s="45"/>
      <c r="K74" s="45"/>
      <c r="L74" s="45"/>
      <c r="M74" s="45"/>
      <c r="N74" s="45"/>
      <c r="O74" s="45"/>
      <c r="P74" s="45"/>
      <c r="Q74" s="45"/>
      <c r="R74" s="45"/>
      <c r="S74" s="77"/>
    </row>
    <row r="75" spans="1:19" ht="15.75" customHeight="1" x14ac:dyDescent="0.3">
      <c r="A75" s="76"/>
      <c r="B75" s="45"/>
      <c r="C75" s="45"/>
      <c r="D75" s="45"/>
      <c r="E75" s="45"/>
      <c r="F75" s="45"/>
      <c r="G75" s="45"/>
      <c r="H75" s="45"/>
      <c r="I75" s="45"/>
      <c r="J75" s="45"/>
      <c r="K75" s="45"/>
      <c r="L75" s="45"/>
      <c r="M75" s="45"/>
      <c r="N75" s="45"/>
      <c r="O75" s="45"/>
      <c r="P75" s="45"/>
      <c r="Q75" s="45"/>
      <c r="R75" s="45"/>
      <c r="S75" s="77"/>
    </row>
    <row r="76" spans="1:19" ht="15.75" customHeight="1" x14ac:dyDescent="0.3">
      <c r="A76" s="76"/>
      <c r="B76" s="45"/>
      <c r="C76" s="45"/>
      <c r="D76" s="45"/>
      <c r="E76" s="45"/>
      <c r="F76" s="45"/>
      <c r="G76" s="45"/>
      <c r="H76" s="45"/>
      <c r="I76" s="45"/>
      <c r="J76" s="45"/>
      <c r="K76" s="45"/>
      <c r="L76" s="45"/>
      <c r="M76" s="45"/>
      <c r="N76" s="45"/>
      <c r="O76" s="45"/>
      <c r="P76" s="45"/>
      <c r="Q76" s="45"/>
      <c r="R76" s="45"/>
      <c r="S76" s="77"/>
    </row>
    <row r="77" spans="1:19" ht="15.75" customHeight="1" x14ac:dyDescent="0.3">
      <c r="A77" s="76"/>
      <c r="B77" s="45"/>
      <c r="C77" s="45"/>
      <c r="D77" s="45"/>
      <c r="E77" s="45"/>
      <c r="F77" s="45"/>
      <c r="G77" s="45"/>
      <c r="H77" s="45"/>
      <c r="I77" s="45"/>
      <c r="J77" s="45"/>
      <c r="K77" s="45"/>
      <c r="L77" s="45"/>
      <c r="M77" s="45"/>
      <c r="N77" s="45"/>
      <c r="O77" s="45"/>
      <c r="P77" s="45"/>
      <c r="Q77" s="45"/>
      <c r="R77" s="45"/>
      <c r="S77" s="77"/>
    </row>
    <row r="78" spans="1:19" ht="15.75" customHeight="1" x14ac:dyDescent="0.3">
      <c r="A78" s="76"/>
      <c r="B78" s="45"/>
      <c r="C78" s="45"/>
      <c r="D78" s="45"/>
      <c r="E78" s="45"/>
      <c r="F78" s="45"/>
      <c r="G78" s="45"/>
      <c r="H78" s="45"/>
      <c r="I78" s="45"/>
      <c r="J78" s="45"/>
      <c r="K78" s="45"/>
      <c r="L78" s="45"/>
      <c r="M78" s="45"/>
      <c r="N78" s="45"/>
      <c r="O78" s="45"/>
      <c r="P78" s="45"/>
      <c r="Q78" s="45"/>
      <c r="R78" s="45"/>
      <c r="S78" s="77"/>
    </row>
    <row r="79" spans="1:19" ht="15.75" customHeight="1" x14ac:dyDescent="0.3">
      <c r="A79" s="76"/>
      <c r="B79" s="45"/>
      <c r="C79" s="45"/>
      <c r="D79" s="45"/>
      <c r="E79" s="45"/>
      <c r="F79" s="45"/>
      <c r="G79" s="45"/>
      <c r="H79" s="45"/>
      <c r="I79" s="45"/>
      <c r="J79" s="45"/>
      <c r="K79" s="45"/>
      <c r="L79" s="45"/>
      <c r="M79" s="45"/>
      <c r="N79" s="45"/>
      <c r="O79" s="45"/>
      <c r="P79" s="45"/>
      <c r="Q79" s="45"/>
      <c r="R79" s="45"/>
      <c r="S79" s="77"/>
    </row>
    <row r="80" spans="1:19" ht="15.75" customHeight="1" x14ac:dyDescent="0.3">
      <c r="A80" s="76"/>
      <c r="B80" s="45"/>
      <c r="C80" s="45"/>
      <c r="D80" s="45"/>
      <c r="E80" s="45"/>
      <c r="F80" s="45"/>
      <c r="G80" s="45"/>
      <c r="H80" s="45"/>
      <c r="I80" s="45"/>
      <c r="J80" s="45"/>
      <c r="K80" s="45"/>
      <c r="L80" s="45"/>
      <c r="M80" s="45"/>
      <c r="N80" s="45"/>
      <c r="O80" s="45"/>
      <c r="P80" s="45"/>
      <c r="Q80" s="45"/>
      <c r="R80" s="45"/>
      <c r="S80" s="77"/>
    </row>
    <row r="81" spans="1:19" ht="15.75" customHeight="1" x14ac:dyDescent="0.3">
      <c r="A81" s="76"/>
      <c r="B81" s="45"/>
      <c r="C81" s="45"/>
      <c r="D81" s="45"/>
      <c r="E81" s="45"/>
      <c r="F81" s="45"/>
      <c r="G81" s="45"/>
      <c r="H81" s="45"/>
      <c r="I81" s="45"/>
      <c r="J81" s="45"/>
      <c r="K81" s="45"/>
      <c r="L81" s="45"/>
      <c r="M81" s="45"/>
      <c r="N81" s="45"/>
      <c r="O81" s="45"/>
      <c r="P81" s="45"/>
      <c r="Q81" s="45"/>
      <c r="R81" s="45"/>
      <c r="S81" s="77"/>
    </row>
    <row r="82" spans="1:19" ht="15.75" customHeight="1" x14ac:dyDescent="0.3">
      <c r="A82" s="76"/>
      <c r="B82" s="45"/>
      <c r="C82" s="45"/>
      <c r="D82" s="45"/>
      <c r="E82" s="45"/>
      <c r="F82" s="45"/>
      <c r="G82" s="45"/>
      <c r="H82" s="45"/>
      <c r="I82" s="45"/>
      <c r="J82" s="45"/>
      <c r="K82" s="45"/>
      <c r="L82" s="45"/>
      <c r="M82" s="45"/>
      <c r="N82" s="45"/>
      <c r="O82" s="45"/>
      <c r="P82" s="45"/>
      <c r="Q82" s="45"/>
      <c r="R82" s="45"/>
      <c r="S82" s="77"/>
    </row>
    <row r="83" spans="1:19" ht="15.75" customHeight="1" x14ac:dyDescent="0.3">
      <c r="A83" s="76"/>
      <c r="B83" s="45"/>
      <c r="C83" s="45"/>
      <c r="D83" s="45"/>
      <c r="E83" s="45"/>
      <c r="F83" s="45"/>
      <c r="G83" s="45"/>
      <c r="H83" s="45"/>
      <c r="I83" s="45"/>
      <c r="J83" s="45"/>
      <c r="K83" s="45"/>
      <c r="L83" s="45"/>
      <c r="M83" s="45"/>
      <c r="N83" s="45"/>
      <c r="O83" s="45"/>
      <c r="P83" s="45"/>
      <c r="Q83" s="45"/>
      <c r="R83" s="45"/>
      <c r="S83" s="77"/>
    </row>
    <row r="84" spans="1:19" ht="15.75" customHeight="1" x14ac:dyDescent="0.3">
      <c r="A84" s="76"/>
      <c r="B84" s="45"/>
      <c r="C84" s="45"/>
      <c r="D84" s="45"/>
      <c r="E84" s="45"/>
      <c r="F84" s="45"/>
      <c r="G84" s="45"/>
      <c r="H84" s="45"/>
      <c r="I84" s="45"/>
      <c r="J84" s="45"/>
      <c r="K84" s="45"/>
      <c r="L84" s="45"/>
      <c r="M84" s="45"/>
      <c r="N84" s="45"/>
      <c r="O84" s="45"/>
      <c r="P84" s="45"/>
      <c r="Q84" s="45"/>
      <c r="R84" s="45"/>
      <c r="S84" s="77"/>
    </row>
    <row r="85" spans="1:19" ht="15.75" customHeight="1" x14ac:dyDescent="0.3">
      <c r="A85" s="76"/>
      <c r="B85" s="45"/>
      <c r="C85" s="45"/>
      <c r="D85" s="45"/>
      <c r="E85" s="45"/>
      <c r="F85" s="45"/>
      <c r="G85" s="45"/>
      <c r="H85" s="45"/>
      <c r="I85" s="45"/>
      <c r="J85" s="45"/>
      <c r="K85" s="45"/>
      <c r="L85" s="45"/>
      <c r="M85" s="45"/>
      <c r="N85" s="45"/>
      <c r="O85" s="45"/>
      <c r="P85" s="45"/>
      <c r="Q85" s="45"/>
      <c r="R85" s="45"/>
      <c r="S85" s="77"/>
    </row>
    <row r="86" spans="1:19" ht="15.75" customHeight="1" x14ac:dyDescent="0.3">
      <c r="A86" s="76"/>
      <c r="B86" s="45"/>
      <c r="C86" s="45"/>
      <c r="D86" s="45"/>
      <c r="E86" s="45"/>
      <c r="F86" s="45"/>
      <c r="G86" s="45"/>
      <c r="H86" s="45"/>
      <c r="I86" s="45"/>
      <c r="J86" s="45"/>
      <c r="K86" s="45"/>
      <c r="L86" s="45"/>
      <c r="M86" s="45"/>
      <c r="N86" s="45"/>
      <c r="O86" s="45"/>
      <c r="P86" s="45"/>
      <c r="Q86" s="45"/>
      <c r="R86" s="45"/>
      <c r="S86" s="77"/>
    </row>
    <row r="87" spans="1:19" ht="15.75" customHeight="1" x14ac:dyDescent="0.3">
      <c r="A87" s="76"/>
      <c r="B87" s="45"/>
      <c r="C87" s="45"/>
      <c r="D87" s="45"/>
      <c r="E87" s="45"/>
      <c r="F87" s="45"/>
      <c r="G87" s="45"/>
      <c r="H87" s="45"/>
      <c r="I87" s="45"/>
      <c r="J87" s="45"/>
      <c r="K87" s="45"/>
      <c r="L87" s="45"/>
      <c r="M87" s="45"/>
      <c r="N87" s="45"/>
      <c r="O87" s="45"/>
      <c r="P87" s="45"/>
      <c r="Q87" s="45"/>
      <c r="R87" s="45"/>
      <c r="S87" s="77"/>
    </row>
    <row r="88" spans="1:19" ht="15.75" customHeight="1" x14ac:dyDescent="0.3">
      <c r="A88" s="76"/>
      <c r="B88" s="45"/>
      <c r="C88" s="45"/>
      <c r="D88" s="45"/>
      <c r="E88" s="45"/>
      <c r="F88" s="45"/>
      <c r="G88" s="45"/>
      <c r="H88" s="45"/>
      <c r="I88" s="45"/>
      <c r="J88" s="45"/>
      <c r="K88" s="45"/>
      <c r="L88" s="45"/>
      <c r="M88" s="45"/>
      <c r="N88" s="45"/>
      <c r="O88" s="45"/>
      <c r="P88" s="45"/>
      <c r="Q88" s="45"/>
      <c r="R88" s="45"/>
      <c r="S88" s="77"/>
    </row>
    <row r="89" spans="1:19" ht="15.75" customHeight="1" x14ac:dyDescent="0.3">
      <c r="A89" s="76"/>
      <c r="B89" s="45"/>
      <c r="C89" s="45"/>
      <c r="D89" s="45"/>
      <c r="E89" s="45"/>
      <c r="F89" s="45"/>
      <c r="G89" s="45"/>
      <c r="H89" s="45"/>
      <c r="I89" s="45"/>
      <c r="J89" s="45"/>
      <c r="K89" s="45"/>
      <c r="L89" s="45"/>
      <c r="M89" s="45"/>
      <c r="N89" s="45"/>
      <c r="O89" s="45"/>
      <c r="P89" s="45"/>
      <c r="Q89" s="45"/>
      <c r="R89" s="45"/>
      <c r="S89" s="77"/>
    </row>
    <row r="90" spans="1:19" ht="15.75" customHeight="1" x14ac:dyDescent="0.3">
      <c r="A90" s="76"/>
      <c r="B90" s="45"/>
      <c r="C90" s="45"/>
      <c r="D90" s="45"/>
      <c r="E90" s="45"/>
      <c r="F90" s="45"/>
      <c r="G90" s="45"/>
      <c r="H90" s="45"/>
      <c r="I90" s="45"/>
      <c r="J90" s="45"/>
      <c r="K90" s="45"/>
      <c r="L90" s="45"/>
      <c r="M90" s="45"/>
      <c r="N90" s="45"/>
      <c r="O90" s="45"/>
      <c r="P90" s="45"/>
      <c r="Q90" s="45"/>
      <c r="R90" s="45"/>
      <c r="S90" s="77"/>
    </row>
    <row r="91" spans="1:19" ht="15.75" customHeight="1" x14ac:dyDescent="0.3">
      <c r="A91" s="76"/>
      <c r="B91" s="45"/>
      <c r="C91" s="45"/>
      <c r="D91" s="45"/>
      <c r="E91" s="45"/>
      <c r="F91" s="45"/>
      <c r="G91" s="45"/>
      <c r="H91" s="45"/>
      <c r="I91" s="45"/>
      <c r="J91" s="45"/>
      <c r="K91" s="45"/>
      <c r="L91" s="45"/>
      <c r="M91" s="45"/>
      <c r="N91" s="45"/>
      <c r="O91" s="45"/>
      <c r="P91" s="45"/>
      <c r="Q91" s="45"/>
      <c r="R91" s="45"/>
      <c r="S91" s="77"/>
    </row>
    <row r="92" spans="1:19" ht="15.75" customHeight="1" x14ac:dyDescent="0.3">
      <c r="A92" s="76"/>
      <c r="B92" s="45"/>
      <c r="C92" s="45"/>
      <c r="D92" s="45"/>
      <c r="E92" s="45"/>
      <c r="F92" s="45"/>
      <c r="G92" s="45"/>
      <c r="H92" s="45"/>
      <c r="I92" s="45"/>
      <c r="J92" s="45"/>
      <c r="K92" s="45"/>
      <c r="L92" s="45"/>
      <c r="M92" s="45"/>
      <c r="N92" s="45"/>
      <c r="O92" s="45"/>
      <c r="P92" s="45"/>
      <c r="Q92" s="45"/>
      <c r="R92" s="45"/>
      <c r="S92" s="77"/>
    </row>
    <row r="93" spans="1:19" ht="15.75" customHeight="1" x14ac:dyDescent="0.3">
      <c r="A93" s="76"/>
      <c r="B93" s="45"/>
      <c r="C93" s="45"/>
      <c r="D93" s="45"/>
      <c r="E93" s="45"/>
      <c r="F93" s="45"/>
      <c r="G93" s="45"/>
      <c r="H93" s="45"/>
      <c r="I93" s="45"/>
      <c r="J93" s="45"/>
      <c r="K93" s="45"/>
      <c r="L93" s="45"/>
      <c r="M93" s="45"/>
      <c r="N93" s="45"/>
      <c r="O93" s="45"/>
      <c r="P93" s="45"/>
      <c r="Q93" s="45"/>
      <c r="R93" s="45"/>
      <c r="S93" s="77"/>
    </row>
    <row r="94" spans="1:19" ht="15.75" customHeight="1" x14ac:dyDescent="0.3">
      <c r="A94" s="76"/>
      <c r="B94" s="45"/>
      <c r="C94" s="45"/>
      <c r="D94" s="45"/>
      <c r="E94" s="45"/>
      <c r="F94" s="45"/>
      <c r="G94" s="45"/>
      <c r="H94" s="45"/>
      <c r="I94" s="45"/>
      <c r="J94" s="45"/>
      <c r="K94" s="45"/>
      <c r="L94" s="45"/>
      <c r="M94" s="45"/>
      <c r="N94" s="45"/>
      <c r="O94" s="45"/>
      <c r="P94" s="45"/>
      <c r="Q94" s="45"/>
      <c r="R94" s="45"/>
      <c r="S94" s="77"/>
    </row>
    <row r="95" spans="1:19" ht="15.75" customHeight="1" x14ac:dyDescent="0.3">
      <c r="A95" s="76"/>
      <c r="B95" s="45"/>
      <c r="C95" s="45"/>
      <c r="D95" s="45"/>
      <c r="E95" s="45"/>
      <c r="F95" s="45"/>
      <c r="G95" s="45"/>
      <c r="H95" s="45"/>
      <c r="I95" s="45"/>
      <c r="J95" s="45"/>
      <c r="K95" s="45"/>
      <c r="L95" s="45"/>
      <c r="M95" s="45"/>
      <c r="N95" s="45"/>
      <c r="O95" s="45"/>
      <c r="P95" s="45"/>
      <c r="Q95" s="45"/>
      <c r="R95" s="45"/>
      <c r="S95" s="77"/>
    </row>
    <row r="96" spans="1:19" ht="15.75" customHeight="1" x14ac:dyDescent="0.3">
      <c r="A96" s="76"/>
      <c r="B96" s="45"/>
      <c r="C96" s="45"/>
      <c r="D96" s="45"/>
      <c r="E96" s="45"/>
      <c r="F96" s="45"/>
      <c r="G96" s="45"/>
      <c r="H96" s="45"/>
      <c r="I96" s="45"/>
      <c r="J96" s="45"/>
      <c r="K96" s="45"/>
      <c r="L96" s="45"/>
      <c r="M96" s="45"/>
      <c r="N96" s="45"/>
      <c r="O96" s="45"/>
      <c r="P96" s="45"/>
      <c r="Q96" s="45"/>
      <c r="R96" s="45"/>
      <c r="S96" s="77"/>
    </row>
    <row r="97" spans="1:19" ht="15.75" customHeight="1" x14ac:dyDescent="0.3">
      <c r="A97" s="76"/>
      <c r="B97" s="45"/>
      <c r="C97" s="45"/>
      <c r="D97" s="45"/>
      <c r="E97" s="45"/>
      <c r="F97" s="45"/>
      <c r="G97" s="45"/>
      <c r="H97" s="45"/>
      <c r="I97" s="45"/>
      <c r="J97" s="45"/>
      <c r="K97" s="45"/>
      <c r="L97" s="45"/>
      <c r="M97" s="45"/>
      <c r="N97" s="45"/>
      <c r="O97" s="45"/>
      <c r="P97" s="45"/>
      <c r="Q97" s="45"/>
      <c r="R97" s="45"/>
      <c r="S97" s="77"/>
    </row>
    <row r="98" spans="1:19" ht="15.75" customHeight="1" x14ac:dyDescent="0.3">
      <c r="A98" s="76"/>
      <c r="B98" s="45"/>
      <c r="C98" s="45"/>
      <c r="D98" s="45"/>
      <c r="E98" s="45"/>
      <c r="F98" s="45"/>
      <c r="G98" s="45"/>
      <c r="H98" s="45"/>
      <c r="I98" s="45"/>
      <c r="J98" s="45"/>
      <c r="K98" s="45"/>
      <c r="L98" s="45"/>
      <c r="M98" s="45"/>
      <c r="N98" s="45"/>
      <c r="O98" s="45"/>
      <c r="P98" s="45"/>
      <c r="Q98" s="45"/>
      <c r="R98" s="45"/>
      <c r="S98" s="77"/>
    </row>
    <row r="99" spans="1:19" ht="15.75" customHeight="1" x14ac:dyDescent="0.3">
      <c r="A99" s="76"/>
      <c r="B99" s="45"/>
      <c r="C99" s="45"/>
      <c r="D99" s="45"/>
      <c r="E99" s="45"/>
      <c r="F99" s="45"/>
      <c r="G99" s="45"/>
      <c r="H99" s="45"/>
      <c r="I99" s="45"/>
      <c r="J99" s="45"/>
      <c r="K99" s="45"/>
      <c r="L99" s="45"/>
      <c r="M99" s="45"/>
      <c r="N99" s="45"/>
      <c r="O99" s="45"/>
      <c r="P99" s="45"/>
      <c r="Q99" s="45"/>
      <c r="R99" s="45"/>
      <c r="S99" s="77"/>
    </row>
    <row r="100" spans="1:19" ht="15.75" customHeight="1" x14ac:dyDescent="0.3">
      <c r="A100" s="76"/>
      <c r="B100" s="45"/>
      <c r="C100" s="45"/>
      <c r="D100" s="45"/>
      <c r="E100" s="45"/>
      <c r="F100" s="45"/>
      <c r="G100" s="45"/>
      <c r="H100" s="45"/>
      <c r="I100" s="45"/>
      <c r="J100" s="45"/>
      <c r="K100" s="45"/>
      <c r="L100" s="45"/>
      <c r="M100" s="45"/>
      <c r="N100" s="45"/>
      <c r="O100" s="45"/>
      <c r="P100" s="45"/>
      <c r="Q100" s="45"/>
      <c r="R100" s="45"/>
      <c r="S100" s="77"/>
    </row>
    <row r="101" spans="1:19" ht="15.75" customHeight="1" x14ac:dyDescent="0.3">
      <c r="A101" s="76"/>
      <c r="B101" s="45"/>
      <c r="C101" s="45"/>
      <c r="D101" s="45"/>
      <c r="E101" s="45"/>
      <c r="F101" s="45"/>
      <c r="G101" s="45"/>
      <c r="H101" s="45"/>
      <c r="I101" s="45"/>
      <c r="J101" s="45"/>
      <c r="K101" s="45"/>
      <c r="L101" s="45"/>
      <c r="M101" s="45"/>
      <c r="N101" s="45"/>
      <c r="O101" s="45"/>
      <c r="P101" s="45"/>
      <c r="Q101" s="45"/>
      <c r="R101" s="45"/>
      <c r="S101" s="77"/>
    </row>
    <row r="102" spans="1:19" ht="15.75" customHeight="1" x14ac:dyDescent="0.3">
      <c r="A102" s="76"/>
      <c r="B102" s="45"/>
      <c r="C102" s="45"/>
      <c r="D102" s="45"/>
      <c r="E102" s="45"/>
      <c r="F102" s="45"/>
      <c r="G102" s="45"/>
      <c r="H102" s="45"/>
      <c r="I102" s="45"/>
      <c r="J102" s="45"/>
      <c r="K102" s="45"/>
      <c r="L102" s="45"/>
      <c r="M102" s="45"/>
      <c r="N102" s="45"/>
      <c r="O102" s="45"/>
      <c r="P102" s="45"/>
      <c r="Q102" s="45"/>
      <c r="R102" s="45"/>
      <c r="S102" s="77"/>
    </row>
    <row r="103" spans="1:19" ht="15.75" customHeight="1" x14ac:dyDescent="0.3">
      <c r="A103" s="76"/>
      <c r="B103" s="45"/>
      <c r="C103" s="45"/>
      <c r="D103" s="45"/>
      <c r="E103" s="45"/>
      <c r="F103" s="45"/>
      <c r="G103" s="45"/>
      <c r="H103" s="45"/>
      <c r="I103" s="45"/>
      <c r="J103" s="45"/>
      <c r="K103" s="45"/>
      <c r="L103" s="45"/>
      <c r="M103" s="45"/>
      <c r="N103" s="45"/>
      <c r="O103" s="45"/>
      <c r="P103" s="45"/>
      <c r="Q103" s="45"/>
      <c r="R103" s="45"/>
      <c r="S103" s="77"/>
    </row>
    <row r="104" spans="1:19" ht="15.75" customHeight="1" x14ac:dyDescent="0.3">
      <c r="A104" s="76"/>
      <c r="B104" s="45"/>
      <c r="C104" s="45"/>
      <c r="D104" s="45"/>
      <c r="E104" s="45"/>
      <c r="F104" s="45"/>
      <c r="G104" s="45"/>
      <c r="H104" s="45"/>
      <c r="I104" s="45"/>
      <c r="J104" s="45"/>
      <c r="K104" s="45"/>
      <c r="L104" s="45"/>
      <c r="M104" s="45"/>
      <c r="N104" s="45"/>
      <c r="O104" s="45"/>
      <c r="P104" s="45"/>
      <c r="Q104" s="45"/>
      <c r="R104" s="45"/>
      <c r="S104" s="77"/>
    </row>
    <row r="105" spans="1:19" ht="15.75" customHeight="1" x14ac:dyDescent="0.3">
      <c r="A105" s="76"/>
      <c r="B105" s="45"/>
      <c r="C105" s="45"/>
      <c r="D105" s="45"/>
      <c r="E105" s="45"/>
      <c r="F105" s="45"/>
      <c r="G105" s="45"/>
      <c r="H105" s="45"/>
      <c r="I105" s="45"/>
      <c r="J105" s="45"/>
      <c r="K105" s="45"/>
      <c r="L105" s="45"/>
      <c r="M105" s="45"/>
      <c r="N105" s="45"/>
      <c r="O105" s="45"/>
      <c r="P105" s="45"/>
      <c r="Q105" s="45"/>
      <c r="R105" s="45"/>
      <c r="S105" s="77"/>
    </row>
    <row r="106" spans="1:19" ht="15.75" customHeight="1" x14ac:dyDescent="0.3">
      <c r="A106" s="76"/>
      <c r="B106" s="45"/>
      <c r="C106" s="45"/>
      <c r="D106" s="45"/>
      <c r="E106" s="45"/>
      <c r="F106" s="45"/>
      <c r="G106" s="45"/>
      <c r="H106" s="45"/>
      <c r="I106" s="45"/>
      <c r="J106" s="45"/>
      <c r="K106" s="45"/>
      <c r="L106" s="45"/>
      <c r="M106" s="45"/>
      <c r="N106" s="45"/>
      <c r="O106" s="45"/>
      <c r="P106" s="45"/>
      <c r="Q106" s="45"/>
      <c r="R106" s="45"/>
      <c r="S106" s="77"/>
    </row>
    <row r="107" spans="1:19" ht="15.75" customHeight="1" x14ac:dyDescent="0.3">
      <c r="A107" s="76"/>
      <c r="B107" s="45"/>
      <c r="C107" s="45"/>
      <c r="D107" s="45"/>
      <c r="E107" s="45"/>
      <c r="F107" s="45"/>
      <c r="G107" s="45"/>
      <c r="H107" s="45"/>
      <c r="I107" s="45"/>
      <c r="J107" s="45"/>
      <c r="K107" s="45"/>
      <c r="L107" s="45"/>
      <c r="M107" s="45"/>
      <c r="N107" s="45"/>
      <c r="O107" s="45"/>
      <c r="P107" s="45"/>
      <c r="Q107" s="45"/>
      <c r="R107" s="45"/>
      <c r="S107" s="77"/>
    </row>
    <row r="108" spans="1:19" ht="15.75" customHeight="1" x14ac:dyDescent="0.3">
      <c r="A108" s="76"/>
      <c r="B108" s="45"/>
      <c r="C108" s="45"/>
      <c r="D108" s="45"/>
      <c r="E108" s="45"/>
      <c r="F108" s="45"/>
      <c r="G108" s="45"/>
      <c r="H108" s="45"/>
      <c r="I108" s="45"/>
      <c r="J108" s="45"/>
      <c r="K108" s="45"/>
      <c r="L108" s="45"/>
      <c r="M108" s="45"/>
      <c r="N108" s="45"/>
      <c r="O108" s="45"/>
      <c r="P108" s="45"/>
      <c r="Q108" s="45"/>
      <c r="R108" s="45"/>
      <c r="S108" s="77"/>
    </row>
    <row r="109" spans="1:19" ht="15.75" customHeight="1" x14ac:dyDescent="0.3">
      <c r="A109" s="76"/>
      <c r="B109" s="45"/>
      <c r="C109" s="45"/>
      <c r="D109" s="45"/>
      <c r="E109" s="45"/>
      <c r="F109" s="45"/>
      <c r="G109" s="45"/>
      <c r="H109" s="45"/>
      <c r="I109" s="45"/>
      <c r="J109" s="45"/>
      <c r="K109" s="45"/>
      <c r="L109" s="45"/>
      <c r="M109" s="45"/>
      <c r="N109" s="45"/>
      <c r="O109" s="45"/>
      <c r="P109" s="45"/>
      <c r="Q109" s="45"/>
      <c r="R109" s="45"/>
      <c r="S109" s="77"/>
    </row>
    <row r="110" spans="1:19" ht="15.75" customHeight="1" x14ac:dyDescent="0.3">
      <c r="A110" s="76"/>
      <c r="B110" s="45"/>
      <c r="C110" s="45"/>
      <c r="D110" s="45"/>
      <c r="E110" s="45"/>
      <c r="F110" s="45"/>
      <c r="G110" s="45"/>
      <c r="H110" s="45"/>
      <c r="I110" s="45"/>
      <c r="J110" s="45"/>
      <c r="K110" s="45"/>
      <c r="L110" s="45"/>
      <c r="M110" s="45"/>
      <c r="N110" s="45"/>
      <c r="O110" s="45"/>
      <c r="P110" s="45"/>
      <c r="Q110" s="45"/>
      <c r="R110" s="45"/>
      <c r="S110" s="77"/>
    </row>
    <row r="111" spans="1:19" ht="15.75" customHeight="1" x14ac:dyDescent="0.3">
      <c r="A111" s="76"/>
      <c r="B111" s="45"/>
      <c r="C111" s="45"/>
      <c r="D111" s="45"/>
      <c r="E111" s="45"/>
      <c r="F111" s="45"/>
      <c r="G111" s="45"/>
      <c r="H111" s="45"/>
      <c r="I111" s="45"/>
      <c r="J111" s="45"/>
      <c r="K111" s="45"/>
      <c r="L111" s="45"/>
      <c r="M111" s="45"/>
      <c r="N111" s="45"/>
      <c r="O111" s="45"/>
      <c r="P111" s="45"/>
      <c r="Q111" s="45"/>
      <c r="R111" s="45"/>
      <c r="S111" s="77"/>
    </row>
    <row r="112" spans="1:19" ht="15.75" customHeight="1" x14ac:dyDescent="0.3">
      <c r="A112" s="76"/>
      <c r="B112" s="45"/>
      <c r="C112" s="45"/>
      <c r="D112" s="45"/>
      <c r="E112" s="45"/>
      <c r="F112" s="45"/>
      <c r="G112" s="45"/>
      <c r="H112" s="45"/>
      <c r="I112" s="45"/>
      <c r="J112" s="45"/>
      <c r="K112" s="45"/>
      <c r="L112" s="45"/>
      <c r="M112" s="45"/>
      <c r="N112" s="45"/>
      <c r="O112" s="45"/>
      <c r="P112" s="45"/>
      <c r="Q112" s="45"/>
      <c r="R112" s="45"/>
      <c r="S112" s="77"/>
    </row>
    <row r="113" spans="1:19" ht="15.75" customHeight="1" x14ac:dyDescent="0.3">
      <c r="A113" s="76"/>
      <c r="B113" s="45"/>
      <c r="C113" s="45"/>
      <c r="D113" s="45"/>
      <c r="E113" s="45"/>
      <c r="F113" s="45"/>
      <c r="G113" s="45"/>
      <c r="H113" s="45"/>
      <c r="I113" s="45"/>
      <c r="J113" s="45"/>
      <c r="K113" s="45"/>
      <c r="L113" s="45"/>
      <c r="M113" s="45"/>
      <c r="N113" s="45"/>
      <c r="O113" s="45"/>
      <c r="P113" s="45"/>
      <c r="Q113" s="45"/>
      <c r="R113" s="45"/>
      <c r="S113" s="77"/>
    </row>
    <row r="114" spans="1:19" ht="15.75" customHeight="1" x14ac:dyDescent="0.3">
      <c r="A114" s="76"/>
      <c r="B114" s="45"/>
      <c r="C114" s="45"/>
      <c r="D114" s="45"/>
      <c r="E114" s="45"/>
      <c r="F114" s="45"/>
      <c r="G114" s="45"/>
      <c r="H114" s="45"/>
      <c r="I114" s="45"/>
      <c r="J114" s="45"/>
      <c r="K114" s="45"/>
      <c r="L114" s="45"/>
      <c r="M114" s="45"/>
      <c r="N114" s="45"/>
      <c r="O114" s="45"/>
      <c r="P114" s="45"/>
      <c r="Q114" s="45"/>
      <c r="R114" s="45"/>
      <c r="S114" s="77"/>
    </row>
    <row r="115" spans="1:19" ht="15.75" customHeight="1" x14ac:dyDescent="0.3">
      <c r="A115" s="76"/>
      <c r="B115" s="45"/>
      <c r="C115" s="45"/>
      <c r="D115" s="45"/>
      <c r="E115" s="45"/>
      <c r="F115" s="45"/>
      <c r="G115" s="45"/>
      <c r="H115" s="45"/>
      <c r="I115" s="45"/>
      <c r="J115" s="45"/>
      <c r="K115" s="45"/>
      <c r="L115" s="45"/>
      <c r="M115" s="45"/>
      <c r="N115" s="45"/>
      <c r="O115" s="45"/>
      <c r="P115" s="45"/>
      <c r="Q115" s="45"/>
      <c r="R115" s="45"/>
      <c r="S115" s="77"/>
    </row>
    <row r="116" spans="1:19" ht="15.75" customHeight="1" x14ac:dyDescent="0.3">
      <c r="A116" s="76"/>
      <c r="B116" s="45"/>
      <c r="C116" s="45"/>
      <c r="D116" s="45"/>
      <c r="E116" s="45"/>
      <c r="F116" s="45"/>
      <c r="G116" s="45"/>
      <c r="H116" s="45"/>
      <c r="I116" s="45"/>
      <c r="J116" s="45"/>
      <c r="K116" s="45"/>
      <c r="L116" s="45"/>
      <c r="M116" s="45"/>
      <c r="N116" s="45"/>
      <c r="O116" s="45"/>
      <c r="P116" s="45"/>
      <c r="Q116" s="45"/>
      <c r="R116" s="45"/>
      <c r="S116" s="77"/>
    </row>
    <row r="117" spans="1:19" ht="15.75" customHeight="1" x14ac:dyDescent="0.3">
      <c r="A117" s="76"/>
      <c r="B117" s="45"/>
      <c r="C117" s="45"/>
      <c r="D117" s="45"/>
      <c r="E117" s="45"/>
      <c r="F117" s="45"/>
      <c r="G117" s="45"/>
      <c r="H117" s="45"/>
      <c r="I117" s="45"/>
      <c r="J117" s="45"/>
      <c r="K117" s="45"/>
      <c r="L117" s="45"/>
      <c r="M117" s="45"/>
      <c r="N117" s="45"/>
      <c r="O117" s="45"/>
      <c r="P117" s="45"/>
      <c r="Q117" s="45"/>
      <c r="R117" s="45"/>
      <c r="S117" s="77"/>
    </row>
    <row r="118" spans="1:19" ht="15.75" customHeight="1" x14ac:dyDescent="0.3">
      <c r="A118" s="76"/>
      <c r="B118" s="45"/>
      <c r="C118" s="45"/>
      <c r="D118" s="45"/>
      <c r="E118" s="45"/>
      <c r="F118" s="45"/>
      <c r="G118" s="45"/>
      <c r="H118" s="45"/>
      <c r="I118" s="45"/>
      <c r="J118" s="45"/>
      <c r="K118" s="45"/>
      <c r="L118" s="45"/>
      <c r="M118" s="45"/>
      <c r="N118" s="45"/>
      <c r="O118" s="45"/>
      <c r="P118" s="45"/>
      <c r="Q118" s="45"/>
      <c r="R118" s="45"/>
      <c r="S118" s="77"/>
    </row>
    <row r="119" spans="1:19" ht="15.75" customHeight="1" x14ac:dyDescent="0.3">
      <c r="A119" s="76"/>
      <c r="B119" s="45"/>
      <c r="C119" s="45"/>
      <c r="D119" s="45"/>
      <c r="E119" s="45"/>
      <c r="F119" s="45"/>
      <c r="G119" s="45"/>
      <c r="H119" s="45"/>
      <c r="I119" s="45"/>
      <c r="J119" s="45"/>
      <c r="K119" s="45"/>
      <c r="L119" s="45"/>
      <c r="M119" s="45"/>
      <c r="N119" s="45"/>
      <c r="O119" s="45"/>
      <c r="P119" s="45"/>
      <c r="Q119" s="45"/>
      <c r="R119" s="45"/>
      <c r="S119" s="77"/>
    </row>
    <row r="120" spans="1:19" ht="15.75" customHeight="1" x14ac:dyDescent="0.3">
      <c r="A120" s="76"/>
      <c r="B120" s="45"/>
      <c r="C120" s="45"/>
      <c r="D120" s="45"/>
      <c r="E120" s="45"/>
      <c r="F120" s="45"/>
      <c r="G120" s="45"/>
      <c r="H120" s="45"/>
      <c r="I120" s="45"/>
      <c r="J120" s="45"/>
      <c r="K120" s="45"/>
      <c r="L120" s="45"/>
      <c r="M120" s="45"/>
      <c r="N120" s="45"/>
      <c r="O120" s="45"/>
      <c r="P120" s="45"/>
      <c r="Q120" s="45"/>
      <c r="R120" s="45"/>
      <c r="S120" s="77"/>
    </row>
    <row r="121" spans="1:19" ht="15.75" customHeight="1" x14ac:dyDescent="0.3">
      <c r="A121" s="76"/>
      <c r="B121" s="45"/>
      <c r="C121" s="45"/>
      <c r="D121" s="45"/>
      <c r="E121" s="45"/>
      <c r="F121" s="45"/>
      <c r="G121" s="45"/>
      <c r="H121" s="45"/>
      <c r="I121" s="45"/>
      <c r="J121" s="45"/>
      <c r="K121" s="45"/>
      <c r="L121" s="45"/>
      <c r="M121" s="45"/>
      <c r="N121" s="45"/>
      <c r="O121" s="45"/>
      <c r="P121" s="45"/>
      <c r="Q121" s="45"/>
      <c r="R121" s="45"/>
      <c r="S121" s="77"/>
    </row>
    <row r="122" spans="1:19" ht="15.75" customHeight="1" x14ac:dyDescent="0.3">
      <c r="A122" s="76"/>
      <c r="B122" s="45"/>
      <c r="C122" s="45"/>
      <c r="D122" s="45"/>
      <c r="E122" s="45"/>
      <c r="F122" s="45"/>
      <c r="G122" s="45"/>
      <c r="H122" s="45"/>
      <c r="I122" s="45"/>
      <c r="J122" s="45"/>
      <c r="K122" s="45"/>
      <c r="L122" s="45"/>
      <c r="M122" s="45"/>
      <c r="N122" s="45"/>
      <c r="O122" s="45"/>
      <c r="P122" s="45"/>
      <c r="Q122" s="45"/>
      <c r="R122" s="45"/>
      <c r="S122" s="77"/>
    </row>
    <row r="123" spans="1:19" ht="15.75" customHeight="1" x14ac:dyDescent="0.3">
      <c r="A123" s="76"/>
      <c r="B123" s="45"/>
      <c r="C123" s="45"/>
      <c r="D123" s="45"/>
      <c r="E123" s="45"/>
      <c r="F123" s="45"/>
      <c r="G123" s="45"/>
      <c r="H123" s="45"/>
      <c r="I123" s="45"/>
      <c r="J123" s="45"/>
      <c r="K123" s="45"/>
      <c r="L123" s="45"/>
      <c r="M123" s="45"/>
      <c r="N123" s="45"/>
      <c r="O123" s="45"/>
      <c r="P123" s="45"/>
      <c r="Q123" s="45"/>
      <c r="R123" s="45"/>
      <c r="S123" s="77"/>
    </row>
    <row r="124" spans="1:19" ht="15.75" customHeight="1" x14ac:dyDescent="0.3">
      <c r="A124" s="76"/>
      <c r="B124" s="45"/>
      <c r="C124" s="45"/>
      <c r="D124" s="45"/>
      <c r="E124" s="45"/>
      <c r="F124" s="45"/>
      <c r="G124" s="45"/>
      <c r="H124" s="45"/>
      <c r="I124" s="45"/>
      <c r="J124" s="45"/>
      <c r="K124" s="45"/>
      <c r="L124" s="45"/>
      <c r="M124" s="45"/>
      <c r="N124" s="45"/>
      <c r="O124" s="45"/>
      <c r="P124" s="45"/>
      <c r="Q124" s="45"/>
      <c r="R124" s="45"/>
      <c r="S124" s="77"/>
    </row>
    <row r="125" spans="1:19" ht="15.75" customHeight="1" x14ac:dyDescent="0.3">
      <c r="A125" s="76"/>
      <c r="B125" s="45"/>
      <c r="C125" s="45"/>
      <c r="D125" s="45"/>
      <c r="E125" s="45"/>
      <c r="F125" s="45"/>
      <c r="G125" s="45"/>
      <c r="H125" s="45"/>
      <c r="I125" s="45"/>
      <c r="J125" s="45"/>
      <c r="K125" s="45"/>
      <c r="L125" s="45"/>
      <c r="M125" s="45"/>
      <c r="N125" s="45"/>
      <c r="O125" s="45"/>
      <c r="P125" s="45"/>
      <c r="Q125" s="45"/>
      <c r="R125" s="45"/>
      <c r="S125" s="77"/>
    </row>
    <row r="126" spans="1:19" ht="15.75" customHeight="1" x14ac:dyDescent="0.3">
      <c r="A126" s="76"/>
      <c r="B126" s="45"/>
      <c r="C126" s="45"/>
      <c r="D126" s="45"/>
      <c r="E126" s="45"/>
      <c r="F126" s="45"/>
      <c r="G126" s="45"/>
      <c r="H126" s="45"/>
      <c r="I126" s="45"/>
      <c r="J126" s="45"/>
      <c r="K126" s="45"/>
      <c r="L126" s="45"/>
      <c r="M126" s="45"/>
      <c r="N126" s="45"/>
      <c r="O126" s="45"/>
      <c r="P126" s="45"/>
      <c r="Q126" s="45"/>
      <c r="R126" s="45"/>
      <c r="S126" s="77"/>
    </row>
    <row r="127" spans="1:19" ht="15.75" customHeight="1" x14ac:dyDescent="0.3">
      <c r="A127" s="76"/>
      <c r="B127" s="45"/>
      <c r="C127" s="45"/>
      <c r="D127" s="45"/>
      <c r="E127" s="45"/>
      <c r="F127" s="45"/>
      <c r="G127" s="45"/>
      <c r="H127" s="45"/>
      <c r="I127" s="45"/>
      <c r="J127" s="45"/>
      <c r="K127" s="45"/>
      <c r="L127" s="45"/>
      <c r="M127" s="45"/>
      <c r="N127" s="45"/>
      <c r="O127" s="45"/>
      <c r="P127" s="45"/>
      <c r="Q127" s="45"/>
      <c r="R127" s="45"/>
      <c r="S127" s="77"/>
    </row>
    <row r="128" spans="1:19" ht="15.75" customHeight="1" x14ac:dyDescent="0.3">
      <c r="A128" s="76"/>
      <c r="B128" s="45"/>
      <c r="C128" s="45"/>
      <c r="D128" s="45"/>
      <c r="E128" s="45"/>
      <c r="F128" s="45"/>
      <c r="G128" s="45"/>
      <c r="H128" s="45"/>
      <c r="I128" s="45"/>
      <c r="J128" s="45"/>
      <c r="K128" s="45"/>
      <c r="L128" s="45"/>
      <c r="M128" s="45"/>
      <c r="N128" s="45"/>
      <c r="O128" s="45"/>
      <c r="P128" s="45"/>
      <c r="Q128" s="45"/>
      <c r="R128" s="45"/>
      <c r="S128" s="77"/>
    </row>
    <row r="129" spans="1:19" ht="15.75" customHeight="1" x14ac:dyDescent="0.3">
      <c r="A129" s="76"/>
      <c r="B129" s="45"/>
      <c r="C129" s="45"/>
      <c r="D129" s="45"/>
      <c r="E129" s="45"/>
      <c r="F129" s="45"/>
      <c r="G129" s="45"/>
      <c r="H129" s="45"/>
      <c r="I129" s="45"/>
      <c r="J129" s="45"/>
      <c r="K129" s="45"/>
      <c r="L129" s="45"/>
      <c r="M129" s="45"/>
      <c r="N129" s="45"/>
      <c r="O129" s="45"/>
      <c r="P129" s="45"/>
      <c r="Q129" s="45"/>
      <c r="R129" s="45"/>
      <c r="S129" s="77"/>
    </row>
    <row r="130" spans="1:19" ht="15.75" customHeight="1" x14ac:dyDescent="0.3">
      <c r="A130" s="76"/>
      <c r="B130" s="45"/>
      <c r="C130" s="45"/>
      <c r="D130" s="45"/>
      <c r="E130" s="45"/>
      <c r="F130" s="45"/>
      <c r="G130" s="45"/>
      <c r="H130" s="45"/>
      <c r="I130" s="45"/>
      <c r="J130" s="45"/>
      <c r="K130" s="45"/>
      <c r="L130" s="45"/>
      <c r="M130" s="45"/>
      <c r="N130" s="45"/>
      <c r="O130" s="45"/>
      <c r="P130" s="45"/>
      <c r="Q130" s="45"/>
      <c r="R130" s="45"/>
      <c r="S130" s="77"/>
    </row>
    <row r="131" spans="1:19" ht="15.75" customHeight="1" x14ac:dyDescent="0.3">
      <c r="A131" s="76"/>
      <c r="B131" s="45"/>
      <c r="C131" s="45"/>
      <c r="D131" s="45"/>
      <c r="E131" s="45"/>
      <c r="F131" s="45"/>
      <c r="G131" s="45"/>
      <c r="H131" s="45"/>
      <c r="I131" s="45"/>
      <c r="J131" s="45"/>
      <c r="K131" s="45"/>
      <c r="L131" s="45"/>
      <c r="M131" s="45"/>
      <c r="N131" s="45"/>
      <c r="O131" s="45"/>
      <c r="P131" s="45"/>
      <c r="Q131" s="45"/>
      <c r="R131" s="45"/>
      <c r="S131" s="77"/>
    </row>
    <row r="132" spans="1:19" ht="15.75" customHeight="1" x14ac:dyDescent="0.3">
      <c r="A132" s="76"/>
      <c r="B132" s="45"/>
      <c r="C132" s="45"/>
      <c r="D132" s="45"/>
      <c r="E132" s="45"/>
      <c r="F132" s="45"/>
      <c r="G132" s="45"/>
      <c r="H132" s="45"/>
      <c r="I132" s="45"/>
      <c r="J132" s="45"/>
      <c r="K132" s="45"/>
      <c r="L132" s="45"/>
      <c r="M132" s="45"/>
      <c r="N132" s="45"/>
      <c r="O132" s="45"/>
      <c r="P132" s="45"/>
      <c r="Q132" s="45"/>
      <c r="R132" s="45"/>
      <c r="S132" s="77"/>
    </row>
    <row r="133" spans="1:19" ht="15.75" customHeight="1" x14ac:dyDescent="0.3">
      <c r="A133" s="76"/>
      <c r="B133" s="45"/>
      <c r="C133" s="45"/>
      <c r="D133" s="45"/>
      <c r="E133" s="45"/>
      <c r="F133" s="45"/>
      <c r="G133" s="45"/>
      <c r="H133" s="45"/>
      <c r="I133" s="45"/>
      <c r="J133" s="45"/>
      <c r="K133" s="45"/>
      <c r="L133" s="45"/>
      <c r="M133" s="45"/>
      <c r="N133" s="45"/>
      <c r="O133" s="45"/>
      <c r="P133" s="45"/>
      <c r="Q133" s="45"/>
      <c r="R133" s="45"/>
      <c r="S133" s="77"/>
    </row>
    <row r="134" spans="1:19" ht="15.75" customHeight="1" x14ac:dyDescent="0.3">
      <c r="A134" s="76"/>
      <c r="B134" s="45"/>
      <c r="C134" s="45"/>
      <c r="D134" s="45"/>
      <c r="E134" s="45"/>
      <c r="F134" s="45"/>
      <c r="G134" s="45"/>
      <c r="H134" s="45"/>
      <c r="I134" s="45"/>
      <c r="J134" s="45"/>
      <c r="K134" s="45"/>
      <c r="L134" s="45"/>
      <c r="M134" s="45"/>
      <c r="N134" s="45"/>
      <c r="O134" s="45"/>
      <c r="P134" s="45"/>
      <c r="Q134" s="45"/>
      <c r="R134" s="45"/>
      <c r="S134" s="77"/>
    </row>
    <row r="135" spans="1:19" ht="15.75" customHeight="1" x14ac:dyDescent="0.3">
      <c r="A135" s="76"/>
      <c r="B135" s="45"/>
      <c r="C135" s="45"/>
      <c r="D135" s="45"/>
      <c r="E135" s="45"/>
      <c r="F135" s="45"/>
      <c r="G135" s="45"/>
      <c r="H135" s="45"/>
      <c r="I135" s="45"/>
      <c r="J135" s="45"/>
      <c r="K135" s="45"/>
      <c r="L135" s="45"/>
      <c r="M135" s="45"/>
      <c r="N135" s="45"/>
      <c r="O135" s="45"/>
      <c r="P135" s="45"/>
      <c r="Q135" s="45"/>
      <c r="R135" s="45"/>
      <c r="S135" s="77"/>
    </row>
    <row r="136" spans="1:19" ht="15.75" customHeight="1" x14ac:dyDescent="0.3">
      <c r="A136" s="76"/>
      <c r="B136" s="45"/>
      <c r="C136" s="45"/>
      <c r="D136" s="45"/>
      <c r="E136" s="45"/>
      <c r="F136" s="45"/>
      <c r="G136" s="45"/>
      <c r="H136" s="45"/>
      <c r="I136" s="45"/>
      <c r="J136" s="45"/>
      <c r="K136" s="45"/>
      <c r="L136" s="45"/>
      <c r="M136" s="45"/>
      <c r="N136" s="45"/>
      <c r="O136" s="45"/>
      <c r="P136" s="45"/>
      <c r="Q136" s="45"/>
      <c r="R136" s="45"/>
      <c r="S136" s="77"/>
    </row>
    <row r="137" spans="1:19" ht="15.75" customHeight="1" x14ac:dyDescent="0.3">
      <c r="A137" s="76"/>
      <c r="B137" s="45"/>
      <c r="C137" s="45"/>
      <c r="D137" s="45"/>
      <c r="E137" s="45"/>
      <c r="F137" s="45"/>
      <c r="G137" s="45"/>
      <c r="H137" s="45"/>
      <c r="I137" s="45"/>
      <c r="J137" s="45"/>
      <c r="K137" s="45"/>
      <c r="L137" s="45"/>
      <c r="M137" s="45"/>
      <c r="N137" s="45"/>
      <c r="O137" s="45"/>
      <c r="P137" s="45"/>
      <c r="Q137" s="45"/>
      <c r="R137" s="45"/>
      <c r="S137" s="77"/>
    </row>
    <row r="138" spans="1:19" ht="15.75" customHeight="1" x14ac:dyDescent="0.3">
      <c r="A138" s="76"/>
      <c r="B138" s="45"/>
      <c r="C138" s="45"/>
      <c r="D138" s="45"/>
      <c r="E138" s="45"/>
      <c r="F138" s="45"/>
      <c r="G138" s="45"/>
      <c r="H138" s="45"/>
      <c r="I138" s="45"/>
      <c r="J138" s="45"/>
      <c r="K138" s="45"/>
      <c r="L138" s="45"/>
      <c r="M138" s="45"/>
      <c r="N138" s="45"/>
      <c r="O138" s="45"/>
      <c r="P138" s="45"/>
      <c r="Q138" s="45"/>
      <c r="R138" s="45"/>
      <c r="S138" s="77"/>
    </row>
    <row r="139" spans="1:19" ht="15.75" customHeight="1" x14ac:dyDescent="0.3">
      <c r="A139" s="76"/>
      <c r="B139" s="45"/>
      <c r="C139" s="45"/>
      <c r="D139" s="45"/>
      <c r="E139" s="45"/>
      <c r="F139" s="45"/>
      <c r="G139" s="45"/>
      <c r="H139" s="45"/>
      <c r="I139" s="45"/>
      <c r="J139" s="45"/>
      <c r="K139" s="45"/>
      <c r="L139" s="45"/>
      <c r="M139" s="45"/>
      <c r="N139" s="45"/>
      <c r="O139" s="45"/>
      <c r="P139" s="45"/>
      <c r="Q139" s="45"/>
      <c r="R139" s="45"/>
      <c r="S139" s="77"/>
    </row>
    <row r="140" spans="1:19" ht="15.75" customHeight="1" x14ac:dyDescent="0.3">
      <c r="A140" s="76"/>
      <c r="B140" s="45"/>
      <c r="C140" s="45"/>
      <c r="D140" s="45"/>
      <c r="E140" s="45"/>
      <c r="F140" s="45"/>
      <c r="G140" s="45"/>
      <c r="H140" s="45"/>
      <c r="I140" s="45"/>
      <c r="J140" s="45"/>
      <c r="K140" s="45"/>
      <c r="L140" s="45"/>
      <c r="M140" s="45"/>
      <c r="N140" s="45"/>
      <c r="O140" s="45"/>
      <c r="P140" s="45"/>
      <c r="Q140" s="45"/>
      <c r="R140" s="45"/>
      <c r="S140" s="77"/>
    </row>
    <row r="141" spans="1:19" ht="15.75" customHeight="1" x14ac:dyDescent="0.3">
      <c r="A141" s="76"/>
      <c r="B141" s="45"/>
      <c r="C141" s="45"/>
      <c r="D141" s="45"/>
      <c r="E141" s="45"/>
      <c r="F141" s="45"/>
      <c r="G141" s="45"/>
      <c r="H141" s="45"/>
      <c r="I141" s="45"/>
      <c r="J141" s="45"/>
      <c r="K141" s="45"/>
      <c r="L141" s="45"/>
      <c r="M141" s="45"/>
      <c r="N141" s="45"/>
      <c r="O141" s="45"/>
      <c r="P141" s="45"/>
      <c r="Q141" s="45"/>
      <c r="R141" s="45"/>
      <c r="S141" s="77"/>
    </row>
    <row r="142" spans="1:19" ht="15.75" customHeight="1" x14ac:dyDescent="0.3">
      <c r="A142" s="76"/>
      <c r="B142" s="45"/>
      <c r="C142" s="45"/>
      <c r="D142" s="45"/>
      <c r="E142" s="45"/>
      <c r="F142" s="45"/>
      <c r="G142" s="45"/>
      <c r="H142" s="45"/>
      <c r="I142" s="45"/>
      <c r="J142" s="45"/>
      <c r="K142" s="45"/>
      <c r="L142" s="45"/>
      <c r="M142" s="45"/>
      <c r="N142" s="45"/>
      <c r="O142" s="45"/>
      <c r="P142" s="45"/>
      <c r="Q142" s="45"/>
      <c r="R142" s="45"/>
      <c r="S142" s="77"/>
    </row>
    <row r="143" spans="1:19" ht="15.75" customHeight="1" x14ac:dyDescent="0.3">
      <c r="A143" s="76"/>
      <c r="B143" s="45"/>
      <c r="C143" s="45"/>
      <c r="D143" s="45"/>
      <c r="E143" s="45"/>
      <c r="F143" s="45"/>
      <c r="G143" s="45"/>
      <c r="H143" s="45"/>
      <c r="I143" s="45"/>
      <c r="J143" s="45"/>
      <c r="K143" s="45"/>
      <c r="L143" s="45"/>
      <c r="M143" s="45"/>
      <c r="N143" s="45"/>
      <c r="O143" s="45"/>
      <c r="P143" s="45"/>
      <c r="Q143" s="45"/>
      <c r="R143" s="45"/>
      <c r="S143" s="77"/>
    </row>
    <row r="144" spans="1:19" ht="15.75" customHeight="1" x14ac:dyDescent="0.3">
      <c r="A144" s="76"/>
      <c r="B144" s="45"/>
      <c r="C144" s="45"/>
      <c r="D144" s="45"/>
      <c r="E144" s="45"/>
      <c r="F144" s="45"/>
      <c r="G144" s="45"/>
      <c r="H144" s="45"/>
      <c r="I144" s="45"/>
      <c r="J144" s="45"/>
      <c r="K144" s="45"/>
      <c r="L144" s="45"/>
      <c r="M144" s="45"/>
      <c r="N144" s="45"/>
      <c r="O144" s="45"/>
      <c r="P144" s="45"/>
      <c r="Q144" s="45"/>
      <c r="R144" s="45"/>
      <c r="S144" s="77"/>
    </row>
    <row r="145" spans="1:19" ht="15.75" customHeight="1" x14ac:dyDescent="0.3">
      <c r="A145" s="76"/>
      <c r="B145" s="45"/>
      <c r="C145" s="45"/>
      <c r="D145" s="45"/>
      <c r="E145" s="45"/>
      <c r="F145" s="45"/>
      <c r="G145" s="45"/>
      <c r="H145" s="45"/>
      <c r="I145" s="45"/>
      <c r="J145" s="45"/>
      <c r="K145" s="45"/>
      <c r="L145" s="45"/>
      <c r="M145" s="45"/>
      <c r="N145" s="45"/>
      <c r="O145" s="45"/>
      <c r="P145" s="45"/>
      <c r="Q145" s="45"/>
      <c r="R145" s="45"/>
      <c r="S145" s="77"/>
    </row>
    <row r="146" spans="1:19" ht="15.75" customHeight="1" x14ac:dyDescent="0.3">
      <c r="A146" s="76"/>
      <c r="B146" s="45"/>
      <c r="C146" s="45"/>
      <c r="D146" s="45"/>
      <c r="E146" s="45"/>
      <c r="F146" s="45"/>
      <c r="G146" s="45"/>
      <c r="H146" s="45"/>
      <c r="I146" s="45"/>
      <c r="J146" s="45"/>
      <c r="K146" s="45"/>
      <c r="L146" s="45"/>
      <c r="M146" s="45"/>
      <c r="N146" s="45"/>
      <c r="O146" s="45"/>
      <c r="P146" s="45"/>
      <c r="Q146" s="45"/>
      <c r="R146" s="45"/>
      <c r="S146" s="77"/>
    </row>
    <row r="147" spans="1:19" ht="15.75" customHeight="1" x14ac:dyDescent="0.3">
      <c r="A147" s="76"/>
      <c r="B147" s="45"/>
      <c r="C147" s="45"/>
      <c r="D147" s="45"/>
      <c r="E147" s="45"/>
      <c r="F147" s="45"/>
      <c r="G147" s="45"/>
      <c r="H147" s="45"/>
      <c r="I147" s="45"/>
      <c r="J147" s="45"/>
      <c r="K147" s="45"/>
      <c r="L147" s="45"/>
      <c r="M147" s="45"/>
      <c r="N147" s="45"/>
      <c r="O147" s="45"/>
      <c r="P147" s="45"/>
      <c r="Q147" s="45"/>
      <c r="R147" s="45"/>
      <c r="S147" s="77"/>
    </row>
    <row r="148" spans="1:19" ht="15.75" customHeight="1" x14ac:dyDescent="0.3">
      <c r="A148" s="76"/>
      <c r="B148" s="45"/>
      <c r="C148" s="45"/>
      <c r="D148" s="45"/>
      <c r="E148" s="45"/>
      <c r="F148" s="45"/>
      <c r="G148" s="45"/>
      <c r="H148" s="45"/>
      <c r="I148" s="45"/>
      <c r="J148" s="45"/>
      <c r="K148" s="45"/>
      <c r="L148" s="45"/>
      <c r="M148" s="45"/>
      <c r="N148" s="45"/>
      <c r="O148" s="45"/>
      <c r="P148" s="45"/>
      <c r="Q148" s="45"/>
      <c r="R148" s="45"/>
      <c r="S148" s="77"/>
    </row>
    <row r="149" spans="1:19" ht="15.75" customHeight="1" x14ac:dyDescent="0.3">
      <c r="A149" s="76"/>
      <c r="B149" s="45"/>
      <c r="C149" s="45"/>
      <c r="D149" s="45"/>
      <c r="E149" s="45"/>
      <c r="F149" s="45"/>
      <c r="G149" s="45"/>
      <c r="H149" s="45"/>
      <c r="I149" s="45"/>
      <c r="J149" s="45"/>
      <c r="K149" s="45"/>
      <c r="L149" s="45"/>
      <c r="M149" s="45"/>
      <c r="N149" s="45"/>
      <c r="O149" s="45"/>
      <c r="P149" s="45"/>
      <c r="Q149" s="45"/>
      <c r="R149" s="45"/>
      <c r="S149" s="77"/>
    </row>
    <row r="150" spans="1:19" ht="15.75" customHeight="1" x14ac:dyDescent="0.3">
      <c r="A150" s="76"/>
      <c r="B150" s="45"/>
      <c r="C150" s="45"/>
      <c r="D150" s="45"/>
      <c r="E150" s="45"/>
      <c r="F150" s="45"/>
      <c r="G150" s="45"/>
      <c r="H150" s="45"/>
      <c r="I150" s="45"/>
      <c r="J150" s="45"/>
      <c r="K150" s="45"/>
      <c r="L150" s="45"/>
      <c r="M150" s="45"/>
      <c r="N150" s="45"/>
      <c r="O150" s="45"/>
      <c r="P150" s="45"/>
      <c r="Q150" s="45"/>
      <c r="R150" s="45"/>
      <c r="S150" s="77"/>
    </row>
    <row r="151" spans="1:19" ht="15.75" customHeight="1" x14ac:dyDescent="0.3">
      <c r="A151" s="76"/>
      <c r="B151" s="45"/>
      <c r="C151" s="45"/>
      <c r="D151" s="45"/>
      <c r="E151" s="45"/>
      <c r="F151" s="45"/>
      <c r="G151" s="45"/>
      <c r="H151" s="45"/>
      <c r="I151" s="45"/>
      <c r="J151" s="45"/>
      <c r="K151" s="45"/>
      <c r="L151" s="45"/>
      <c r="M151" s="45"/>
      <c r="N151" s="45"/>
      <c r="O151" s="45"/>
      <c r="P151" s="45"/>
      <c r="Q151" s="45"/>
      <c r="R151" s="45"/>
      <c r="S151" s="77"/>
    </row>
    <row r="152" spans="1:19" ht="15.75" customHeight="1" x14ac:dyDescent="0.3">
      <c r="A152" s="76"/>
      <c r="B152" s="45"/>
      <c r="C152" s="45"/>
      <c r="D152" s="45"/>
      <c r="E152" s="45"/>
      <c r="F152" s="45"/>
      <c r="G152" s="45"/>
      <c r="H152" s="45"/>
      <c r="I152" s="45"/>
      <c r="J152" s="45"/>
      <c r="K152" s="45"/>
      <c r="L152" s="45"/>
      <c r="M152" s="45"/>
      <c r="N152" s="45"/>
      <c r="O152" s="45"/>
      <c r="P152" s="45"/>
      <c r="Q152" s="45"/>
      <c r="R152" s="45"/>
      <c r="S152" s="77"/>
    </row>
    <row r="153" spans="1:19" ht="15.75" customHeight="1" x14ac:dyDescent="0.3">
      <c r="A153" s="76"/>
      <c r="B153" s="45"/>
      <c r="C153" s="45"/>
      <c r="D153" s="45"/>
      <c r="E153" s="45"/>
      <c r="F153" s="45"/>
      <c r="G153" s="45"/>
      <c r="H153" s="45"/>
      <c r="I153" s="45"/>
      <c r="J153" s="45"/>
      <c r="K153" s="45"/>
      <c r="L153" s="45"/>
      <c r="M153" s="45"/>
      <c r="N153" s="45"/>
      <c r="O153" s="45"/>
      <c r="P153" s="45"/>
      <c r="Q153" s="45"/>
      <c r="R153" s="45"/>
      <c r="S153" s="77"/>
    </row>
    <row r="154" spans="1:19" ht="15.75" customHeight="1" x14ac:dyDescent="0.3">
      <c r="A154" s="76"/>
      <c r="B154" s="45"/>
      <c r="C154" s="45"/>
      <c r="D154" s="45"/>
      <c r="E154" s="45"/>
      <c r="F154" s="45"/>
      <c r="G154" s="45"/>
      <c r="H154" s="45"/>
      <c r="I154" s="45"/>
      <c r="J154" s="45"/>
      <c r="K154" s="45"/>
      <c r="L154" s="45"/>
      <c r="M154" s="45"/>
      <c r="N154" s="45"/>
      <c r="O154" s="45"/>
      <c r="P154" s="45"/>
      <c r="Q154" s="45"/>
      <c r="R154" s="45"/>
      <c r="S154" s="77"/>
    </row>
    <row r="155" spans="1:19" ht="15.75" customHeight="1" x14ac:dyDescent="0.3">
      <c r="A155" s="76"/>
      <c r="B155" s="45"/>
      <c r="C155" s="45"/>
      <c r="D155" s="45"/>
      <c r="E155" s="45"/>
      <c r="F155" s="45"/>
      <c r="G155" s="45"/>
      <c r="H155" s="45"/>
      <c r="I155" s="45"/>
      <c r="J155" s="45"/>
      <c r="K155" s="45"/>
      <c r="L155" s="45"/>
      <c r="M155" s="45"/>
      <c r="N155" s="45"/>
      <c r="O155" s="45"/>
      <c r="P155" s="45"/>
      <c r="Q155" s="45"/>
      <c r="R155" s="45"/>
      <c r="S155" s="77"/>
    </row>
    <row r="156" spans="1:19" ht="15.75" customHeight="1" x14ac:dyDescent="0.3">
      <c r="A156" s="76"/>
      <c r="B156" s="45"/>
      <c r="C156" s="45"/>
      <c r="D156" s="45"/>
      <c r="E156" s="45"/>
      <c r="F156" s="45"/>
      <c r="G156" s="45"/>
      <c r="H156" s="45"/>
      <c r="I156" s="45"/>
      <c r="J156" s="45"/>
      <c r="K156" s="45"/>
      <c r="L156" s="45"/>
      <c r="M156" s="45"/>
      <c r="N156" s="45"/>
      <c r="O156" s="45"/>
      <c r="P156" s="45"/>
      <c r="Q156" s="45"/>
      <c r="R156" s="45"/>
      <c r="S156" s="77"/>
    </row>
    <row r="157" spans="1:19" ht="15.75" customHeight="1" x14ac:dyDescent="0.3">
      <c r="A157" s="76"/>
      <c r="B157" s="45"/>
      <c r="C157" s="45"/>
      <c r="D157" s="45"/>
      <c r="E157" s="45"/>
      <c r="F157" s="45"/>
      <c r="G157" s="45"/>
      <c r="H157" s="45"/>
      <c r="I157" s="45"/>
      <c r="J157" s="45"/>
      <c r="K157" s="45"/>
      <c r="L157" s="45"/>
      <c r="M157" s="45"/>
      <c r="N157" s="45"/>
      <c r="O157" s="45"/>
      <c r="P157" s="45"/>
      <c r="Q157" s="45"/>
      <c r="R157" s="45"/>
      <c r="S157" s="77"/>
    </row>
    <row r="158" spans="1:19" ht="15.75" customHeight="1" x14ac:dyDescent="0.3">
      <c r="A158" s="76"/>
      <c r="B158" s="45"/>
      <c r="C158" s="45"/>
      <c r="D158" s="45"/>
      <c r="E158" s="45"/>
      <c r="F158" s="45"/>
      <c r="G158" s="45"/>
      <c r="H158" s="45"/>
      <c r="I158" s="45"/>
      <c r="J158" s="45"/>
      <c r="K158" s="45"/>
      <c r="L158" s="45"/>
      <c r="M158" s="45"/>
      <c r="N158" s="45"/>
      <c r="O158" s="45"/>
      <c r="P158" s="45"/>
      <c r="Q158" s="45"/>
      <c r="R158" s="45"/>
      <c r="S158" s="77"/>
    </row>
    <row r="159" spans="1:19" ht="15.75" customHeight="1" x14ac:dyDescent="0.3">
      <c r="A159" s="76"/>
      <c r="B159" s="45"/>
      <c r="C159" s="45"/>
      <c r="D159" s="45"/>
      <c r="E159" s="45"/>
      <c r="F159" s="45"/>
      <c r="G159" s="45"/>
      <c r="H159" s="45"/>
      <c r="I159" s="45"/>
      <c r="J159" s="45"/>
      <c r="K159" s="45"/>
      <c r="L159" s="45"/>
      <c r="M159" s="45"/>
      <c r="N159" s="45"/>
      <c r="O159" s="45"/>
      <c r="P159" s="45"/>
      <c r="Q159" s="45"/>
      <c r="R159" s="45"/>
      <c r="S159" s="77"/>
    </row>
    <row r="160" spans="1:19" ht="15.75" customHeight="1" x14ac:dyDescent="0.3">
      <c r="A160" s="76"/>
      <c r="B160" s="45"/>
      <c r="C160" s="45"/>
      <c r="D160" s="45"/>
      <c r="E160" s="45"/>
      <c r="F160" s="45"/>
      <c r="G160" s="45"/>
      <c r="H160" s="45"/>
      <c r="I160" s="45"/>
      <c r="J160" s="45"/>
      <c r="K160" s="45"/>
      <c r="L160" s="45"/>
      <c r="M160" s="45"/>
      <c r="N160" s="45"/>
      <c r="O160" s="45"/>
      <c r="P160" s="45"/>
      <c r="Q160" s="45"/>
      <c r="R160" s="45"/>
      <c r="S160" s="77"/>
    </row>
    <row r="161" spans="1:19" ht="15.75" customHeight="1" x14ac:dyDescent="0.3">
      <c r="A161" s="76"/>
      <c r="B161" s="45"/>
      <c r="C161" s="45"/>
      <c r="D161" s="45"/>
      <c r="E161" s="45"/>
      <c r="F161" s="45"/>
      <c r="G161" s="45"/>
      <c r="H161" s="45"/>
      <c r="I161" s="45"/>
      <c r="J161" s="45"/>
      <c r="K161" s="45"/>
      <c r="L161" s="45"/>
      <c r="M161" s="45"/>
      <c r="N161" s="45"/>
      <c r="O161" s="45"/>
      <c r="P161" s="45"/>
      <c r="Q161" s="45"/>
      <c r="R161" s="45"/>
      <c r="S161" s="77"/>
    </row>
    <row r="162" spans="1:19" ht="15.75" customHeight="1" x14ac:dyDescent="0.3">
      <c r="A162" s="76"/>
      <c r="B162" s="45"/>
      <c r="C162" s="45"/>
      <c r="D162" s="45"/>
      <c r="E162" s="45"/>
      <c r="F162" s="45"/>
      <c r="G162" s="45"/>
      <c r="H162" s="45"/>
      <c r="I162" s="45"/>
      <c r="J162" s="45"/>
      <c r="K162" s="45"/>
      <c r="L162" s="45"/>
      <c r="M162" s="45"/>
      <c r="N162" s="45"/>
      <c r="O162" s="45"/>
      <c r="P162" s="45"/>
      <c r="Q162" s="45"/>
      <c r="R162" s="45"/>
      <c r="S162" s="77"/>
    </row>
    <row r="163" spans="1:19" ht="15.75" customHeight="1" x14ac:dyDescent="0.3">
      <c r="A163" s="76"/>
      <c r="B163" s="45"/>
      <c r="C163" s="45"/>
      <c r="D163" s="45"/>
      <c r="E163" s="45"/>
      <c r="F163" s="45"/>
      <c r="G163" s="45"/>
      <c r="H163" s="45"/>
      <c r="I163" s="45"/>
      <c r="J163" s="45"/>
      <c r="K163" s="45"/>
      <c r="L163" s="45"/>
      <c r="M163" s="45"/>
      <c r="N163" s="45"/>
      <c r="O163" s="45"/>
      <c r="P163" s="45"/>
      <c r="Q163" s="45"/>
      <c r="R163" s="45"/>
      <c r="S163" s="77"/>
    </row>
    <row r="164" spans="1:19" ht="15.75" customHeight="1" x14ac:dyDescent="0.3">
      <c r="A164" s="76"/>
      <c r="B164" s="45"/>
      <c r="C164" s="45"/>
      <c r="D164" s="45"/>
      <c r="E164" s="45"/>
      <c r="F164" s="45"/>
      <c r="G164" s="45"/>
      <c r="H164" s="45"/>
      <c r="I164" s="45"/>
      <c r="J164" s="45"/>
      <c r="K164" s="45"/>
      <c r="L164" s="45"/>
      <c r="M164" s="45"/>
      <c r="N164" s="45"/>
      <c r="O164" s="45"/>
      <c r="P164" s="45"/>
      <c r="Q164" s="45"/>
      <c r="R164" s="45"/>
      <c r="S164" s="77"/>
    </row>
    <row r="165" spans="1:19" ht="15.75" customHeight="1" x14ac:dyDescent="0.3">
      <c r="A165" s="76"/>
      <c r="B165" s="45"/>
      <c r="C165" s="45"/>
      <c r="D165" s="45"/>
      <c r="E165" s="45"/>
      <c r="F165" s="45"/>
      <c r="G165" s="45"/>
      <c r="H165" s="45"/>
      <c r="I165" s="45"/>
      <c r="J165" s="45"/>
      <c r="K165" s="45"/>
      <c r="L165" s="45"/>
      <c r="M165" s="45"/>
      <c r="N165" s="45"/>
      <c r="O165" s="45"/>
      <c r="P165" s="45"/>
      <c r="Q165" s="45"/>
      <c r="R165" s="45"/>
      <c r="S165" s="77"/>
    </row>
    <row r="166" spans="1:19" ht="15.75" customHeight="1" x14ac:dyDescent="0.3">
      <c r="A166" s="76"/>
      <c r="B166" s="45"/>
      <c r="C166" s="45"/>
      <c r="D166" s="45"/>
      <c r="E166" s="45"/>
      <c r="F166" s="45"/>
      <c r="G166" s="45"/>
      <c r="H166" s="45"/>
      <c r="I166" s="45"/>
      <c r="J166" s="45"/>
      <c r="K166" s="45"/>
      <c r="L166" s="45"/>
      <c r="M166" s="45"/>
      <c r="N166" s="45"/>
      <c r="O166" s="45"/>
      <c r="P166" s="45"/>
      <c r="Q166" s="45"/>
      <c r="R166" s="45"/>
      <c r="S166" s="77"/>
    </row>
    <row r="167" spans="1:19" ht="15.75" customHeight="1" x14ac:dyDescent="0.3">
      <c r="A167" s="76"/>
      <c r="B167" s="45"/>
      <c r="C167" s="45"/>
      <c r="D167" s="45"/>
      <c r="E167" s="45"/>
      <c r="F167" s="45"/>
      <c r="G167" s="45"/>
      <c r="H167" s="45"/>
      <c r="I167" s="45"/>
      <c r="J167" s="45"/>
      <c r="K167" s="45"/>
      <c r="L167" s="45"/>
      <c r="M167" s="45"/>
      <c r="N167" s="45"/>
      <c r="O167" s="45"/>
      <c r="P167" s="45"/>
      <c r="Q167" s="45"/>
      <c r="R167" s="45"/>
      <c r="S167" s="77"/>
    </row>
    <row r="168" spans="1:19" ht="15.75" customHeight="1" x14ac:dyDescent="0.3">
      <c r="A168" s="76"/>
      <c r="B168" s="45"/>
      <c r="C168" s="45"/>
      <c r="D168" s="45"/>
      <c r="E168" s="45"/>
      <c r="F168" s="45"/>
      <c r="G168" s="45"/>
      <c r="H168" s="45"/>
      <c r="I168" s="45"/>
      <c r="J168" s="45"/>
      <c r="K168" s="45"/>
      <c r="L168" s="45"/>
      <c r="M168" s="45"/>
      <c r="N168" s="45"/>
      <c r="O168" s="45"/>
      <c r="P168" s="45"/>
      <c r="Q168" s="45"/>
      <c r="R168" s="45"/>
      <c r="S168" s="77"/>
    </row>
    <row r="169" spans="1:19" ht="15.75" customHeight="1" x14ac:dyDescent="0.3">
      <c r="A169" s="76"/>
      <c r="B169" s="45"/>
      <c r="C169" s="45"/>
      <c r="D169" s="45"/>
      <c r="E169" s="45"/>
      <c r="F169" s="45"/>
      <c r="G169" s="45"/>
      <c r="H169" s="45"/>
      <c r="I169" s="45"/>
      <c r="J169" s="45"/>
      <c r="K169" s="45"/>
      <c r="L169" s="45"/>
      <c r="M169" s="45"/>
      <c r="N169" s="45"/>
      <c r="O169" s="45"/>
      <c r="P169" s="45"/>
      <c r="Q169" s="45"/>
      <c r="R169" s="45"/>
      <c r="S169" s="77"/>
    </row>
    <row r="170" spans="1:19" ht="15.75" customHeight="1" x14ac:dyDescent="0.3">
      <c r="A170" s="76"/>
      <c r="B170" s="45"/>
      <c r="C170" s="45"/>
      <c r="D170" s="45"/>
      <c r="E170" s="45"/>
      <c r="F170" s="45"/>
      <c r="G170" s="45"/>
      <c r="H170" s="45"/>
      <c r="I170" s="45"/>
      <c r="J170" s="45"/>
      <c r="K170" s="45"/>
      <c r="L170" s="45"/>
      <c r="M170" s="45"/>
      <c r="N170" s="45"/>
      <c r="O170" s="45"/>
      <c r="P170" s="45"/>
      <c r="Q170" s="45"/>
      <c r="R170" s="45"/>
      <c r="S170" s="77"/>
    </row>
    <row r="171" spans="1:19" ht="15.75" customHeight="1" x14ac:dyDescent="0.3">
      <c r="A171" s="76"/>
      <c r="B171" s="45"/>
      <c r="C171" s="45"/>
      <c r="D171" s="45"/>
      <c r="E171" s="45"/>
      <c r="F171" s="45"/>
      <c r="G171" s="45"/>
      <c r="H171" s="45"/>
      <c r="I171" s="45"/>
      <c r="J171" s="45"/>
      <c r="K171" s="45"/>
      <c r="L171" s="45"/>
      <c r="M171" s="45"/>
      <c r="N171" s="45"/>
      <c r="O171" s="45"/>
      <c r="P171" s="45"/>
      <c r="Q171" s="45"/>
      <c r="R171" s="45"/>
      <c r="S171" s="77"/>
    </row>
    <row r="172" spans="1:19" ht="15.75" customHeight="1" x14ac:dyDescent="0.3">
      <c r="A172" s="76"/>
      <c r="B172" s="45"/>
      <c r="C172" s="45"/>
      <c r="D172" s="45"/>
      <c r="E172" s="45"/>
      <c r="F172" s="45"/>
      <c r="G172" s="45"/>
      <c r="H172" s="45"/>
      <c r="I172" s="45"/>
      <c r="J172" s="45"/>
      <c r="K172" s="45"/>
      <c r="L172" s="45"/>
      <c r="M172" s="45"/>
      <c r="N172" s="45"/>
      <c r="O172" s="45"/>
      <c r="P172" s="45"/>
      <c r="Q172" s="45"/>
      <c r="R172" s="45"/>
      <c r="S172" s="77"/>
    </row>
    <row r="173" spans="1:19" ht="15.75" customHeight="1" x14ac:dyDescent="0.3">
      <c r="A173" s="76"/>
      <c r="B173" s="45"/>
      <c r="C173" s="45"/>
      <c r="D173" s="45"/>
      <c r="E173" s="45"/>
      <c r="F173" s="45"/>
      <c r="G173" s="45"/>
      <c r="H173" s="45"/>
      <c r="I173" s="45"/>
      <c r="J173" s="45"/>
      <c r="K173" s="45"/>
      <c r="L173" s="45"/>
      <c r="M173" s="45"/>
      <c r="N173" s="45"/>
      <c r="O173" s="45"/>
      <c r="P173" s="45"/>
      <c r="Q173" s="45"/>
      <c r="R173" s="45"/>
      <c r="S173" s="77"/>
    </row>
    <row r="174" spans="1:19" ht="15.75" customHeight="1" x14ac:dyDescent="0.3">
      <c r="A174" s="76"/>
      <c r="B174" s="45"/>
      <c r="C174" s="45"/>
      <c r="D174" s="45"/>
      <c r="E174" s="45"/>
      <c r="F174" s="45"/>
      <c r="G174" s="45"/>
      <c r="H174" s="45"/>
      <c r="I174" s="45"/>
      <c r="J174" s="45"/>
      <c r="K174" s="45"/>
      <c r="L174" s="45"/>
      <c r="M174" s="45"/>
      <c r="N174" s="45"/>
      <c r="O174" s="45"/>
      <c r="P174" s="45"/>
      <c r="Q174" s="45"/>
      <c r="R174" s="45"/>
      <c r="S174" s="77"/>
    </row>
    <row r="175" spans="1:19" ht="15.75" customHeight="1" x14ac:dyDescent="0.3">
      <c r="A175" s="76"/>
      <c r="B175" s="45"/>
      <c r="C175" s="45"/>
      <c r="D175" s="45"/>
      <c r="E175" s="45"/>
      <c r="F175" s="45"/>
      <c r="G175" s="45"/>
      <c r="H175" s="45"/>
      <c r="I175" s="45"/>
      <c r="J175" s="45"/>
      <c r="K175" s="45"/>
      <c r="L175" s="45"/>
      <c r="M175" s="45"/>
      <c r="N175" s="45"/>
      <c r="O175" s="45"/>
      <c r="P175" s="45"/>
      <c r="Q175" s="45"/>
      <c r="R175" s="45"/>
      <c r="S175" s="77"/>
    </row>
    <row r="176" spans="1:19" ht="15.75" customHeight="1" x14ac:dyDescent="0.3">
      <c r="A176" s="76"/>
      <c r="B176" s="45"/>
      <c r="C176" s="45"/>
      <c r="D176" s="45"/>
      <c r="E176" s="45"/>
      <c r="F176" s="45"/>
      <c r="G176" s="45"/>
      <c r="H176" s="45"/>
      <c r="I176" s="45"/>
      <c r="J176" s="45"/>
      <c r="K176" s="45"/>
      <c r="L176" s="45"/>
      <c r="M176" s="45"/>
      <c r="N176" s="45"/>
      <c r="O176" s="45"/>
      <c r="P176" s="45"/>
      <c r="Q176" s="45"/>
      <c r="R176" s="45"/>
      <c r="S176" s="77"/>
    </row>
    <row r="177" spans="1:19" ht="15.75" customHeight="1" x14ac:dyDescent="0.3">
      <c r="A177" s="76"/>
      <c r="B177" s="45"/>
      <c r="C177" s="45"/>
      <c r="D177" s="45"/>
      <c r="E177" s="45"/>
      <c r="F177" s="45"/>
      <c r="G177" s="45"/>
      <c r="H177" s="45"/>
      <c r="I177" s="45"/>
      <c r="J177" s="45"/>
      <c r="K177" s="45"/>
      <c r="L177" s="45"/>
      <c r="M177" s="45"/>
      <c r="N177" s="45"/>
      <c r="O177" s="45"/>
      <c r="P177" s="45"/>
      <c r="Q177" s="45"/>
      <c r="R177" s="45"/>
      <c r="S177" s="77"/>
    </row>
    <row r="178" spans="1:19" ht="15.75" customHeight="1" x14ac:dyDescent="0.3">
      <c r="A178" s="76"/>
      <c r="B178" s="45"/>
      <c r="C178" s="45"/>
      <c r="D178" s="45"/>
      <c r="E178" s="45"/>
      <c r="F178" s="45"/>
      <c r="G178" s="45"/>
      <c r="H178" s="45"/>
      <c r="I178" s="45"/>
      <c r="J178" s="45"/>
      <c r="K178" s="45"/>
      <c r="L178" s="45"/>
      <c r="M178" s="45"/>
      <c r="N178" s="45"/>
      <c r="O178" s="45"/>
      <c r="P178" s="45"/>
      <c r="Q178" s="45"/>
      <c r="R178" s="45"/>
      <c r="S178" s="77"/>
    </row>
    <row r="179" spans="1:19" ht="15.75" customHeight="1" x14ac:dyDescent="0.3">
      <c r="A179" s="76"/>
      <c r="B179" s="45"/>
      <c r="C179" s="45"/>
      <c r="D179" s="45"/>
      <c r="E179" s="45"/>
      <c r="F179" s="45"/>
      <c r="G179" s="45"/>
      <c r="H179" s="45"/>
      <c r="I179" s="45"/>
      <c r="J179" s="45"/>
      <c r="K179" s="45"/>
      <c r="L179" s="45"/>
      <c r="M179" s="45"/>
      <c r="N179" s="45"/>
      <c r="O179" s="45"/>
      <c r="P179" s="45"/>
      <c r="Q179" s="45"/>
      <c r="R179" s="45"/>
      <c r="S179" s="77"/>
    </row>
    <row r="180" spans="1:19" ht="15.75" customHeight="1" x14ac:dyDescent="0.3">
      <c r="A180" s="76"/>
      <c r="B180" s="45"/>
      <c r="C180" s="45"/>
      <c r="D180" s="45"/>
      <c r="E180" s="45"/>
      <c r="F180" s="45"/>
      <c r="G180" s="45"/>
      <c r="H180" s="45"/>
      <c r="I180" s="45"/>
      <c r="J180" s="45"/>
      <c r="K180" s="45"/>
      <c r="L180" s="45"/>
      <c r="M180" s="45"/>
      <c r="N180" s="45"/>
      <c r="O180" s="45"/>
      <c r="P180" s="45"/>
      <c r="Q180" s="45"/>
      <c r="R180" s="45"/>
      <c r="S180" s="77"/>
    </row>
    <row r="181" spans="1:19" ht="15.75" customHeight="1" x14ac:dyDescent="0.3">
      <c r="A181" s="76"/>
      <c r="B181" s="45"/>
      <c r="C181" s="45"/>
      <c r="D181" s="45"/>
      <c r="E181" s="45"/>
      <c r="F181" s="45"/>
      <c r="G181" s="45"/>
      <c r="H181" s="45"/>
      <c r="I181" s="45"/>
      <c r="J181" s="45"/>
      <c r="K181" s="45"/>
      <c r="L181" s="45"/>
      <c r="M181" s="45"/>
      <c r="N181" s="45"/>
      <c r="O181" s="45"/>
      <c r="P181" s="45"/>
      <c r="Q181" s="45"/>
      <c r="R181" s="45"/>
      <c r="S181" s="77"/>
    </row>
    <row r="182" spans="1:19" ht="15.75" customHeight="1" x14ac:dyDescent="0.3">
      <c r="A182" s="76"/>
      <c r="B182" s="45"/>
      <c r="C182" s="45"/>
      <c r="D182" s="45"/>
      <c r="E182" s="45"/>
      <c r="F182" s="45"/>
      <c r="G182" s="45"/>
      <c r="H182" s="45"/>
      <c r="I182" s="45"/>
      <c r="J182" s="45"/>
      <c r="K182" s="45"/>
      <c r="L182" s="45"/>
      <c r="M182" s="45"/>
      <c r="N182" s="45"/>
      <c r="O182" s="45"/>
      <c r="P182" s="45"/>
      <c r="Q182" s="45"/>
      <c r="R182" s="45"/>
      <c r="S182" s="77"/>
    </row>
    <row r="183" spans="1:19" ht="15.75" customHeight="1" x14ac:dyDescent="0.3">
      <c r="A183" s="76"/>
      <c r="B183" s="45"/>
      <c r="C183" s="45"/>
      <c r="D183" s="45"/>
      <c r="E183" s="45"/>
      <c r="F183" s="45"/>
      <c r="G183" s="45"/>
      <c r="H183" s="45"/>
      <c r="I183" s="45"/>
      <c r="J183" s="45"/>
      <c r="K183" s="45"/>
      <c r="L183" s="45"/>
      <c r="M183" s="45"/>
      <c r="N183" s="45"/>
      <c r="O183" s="45"/>
      <c r="P183" s="45"/>
      <c r="Q183" s="45"/>
      <c r="R183" s="45"/>
      <c r="S183" s="77"/>
    </row>
    <row r="184" spans="1:19" ht="15.75" customHeight="1" x14ac:dyDescent="0.3">
      <c r="A184" s="76"/>
      <c r="B184" s="45"/>
      <c r="C184" s="45"/>
      <c r="D184" s="45"/>
      <c r="E184" s="45"/>
      <c r="F184" s="45"/>
      <c r="G184" s="45"/>
      <c r="H184" s="45"/>
      <c r="I184" s="45"/>
      <c r="J184" s="45"/>
      <c r="K184" s="45"/>
      <c r="L184" s="45"/>
      <c r="M184" s="45"/>
      <c r="N184" s="45"/>
      <c r="O184" s="45"/>
      <c r="P184" s="45"/>
      <c r="Q184" s="45"/>
      <c r="R184" s="45"/>
      <c r="S184" s="77"/>
    </row>
    <row r="185" spans="1:19" ht="15.75" customHeight="1" x14ac:dyDescent="0.3">
      <c r="A185" s="76"/>
      <c r="B185" s="45"/>
      <c r="C185" s="45"/>
      <c r="D185" s="45"/>
      <c r="E185" s="45"/>
      <c r="F185" s="45"/>
      <c r="G185" s="45"/>
      <c r="H185" s="45"/>
      <c r="I185" s="45"/>
      <c r="J185" s="45"/>
      <c r="K185" s="45"/>
      <c r="L185" s="45"/>
      <c r="M185" s="45"/>
      <c r="N185" s="45"/>
      <c r="O185" s="45"/>
      <c r="P185" s="45"/>
      <c r="Q185" s="45"/>
      <c r="R185" s="45"/>
      <c r="S185" s="77"/>
    </row>
    <row r="186" spans="1:19" ht="15.75" customHeight="1" x14ac:dyDescent="0.3">
      <c r="A186" s="76"/>
      <c r="B186" s="45"/>
      <c r="C186" s="45"/>
      <c r="D186" s="45"/>
      <c r="E186" s="45"/>
      <c r="F186" s="45"/>
      <c r="G186" s="45"/>
      <c r="H186" s="45"/>
      <c r="I186" s="45"/>
      <c r="J186" s="45"/>
      <c r="K186" s="45"/>
      <c r="L186" s="45"/>
      <c r="M186" s="45"/>
      <c r="N186" s="45"/>
      <c r="O186" s="45"/>
      <c r="P186" s="45"/>
      <c r="Q186" s="45"/>
      <c r="R186" s="45"/>
      <c r="S186" s="77"/>
    </row>
    <row r="187" spans="1:19" ht="15.75" customHeight="1" x14ac:dyDescent="0.3">
      <c r="A187" s="76"/>
      <c r="B187" s="45"/>
      <c r="C187" s="45"/>
      <c r="D187" s="45"/>
      <c r="E187" s="45"/>
      <c r="F187" s="45"/>
      <c r="G187" s="45"/>
      <c r="H187" s="45"/>
      <c r="I187" s="45"/>
      <c r="J187" s="45"/>
      <c r="K187" s="45"/>
      <c r="L187" s="45"/>
      <c r="M187" s="45"/>
      <c r="N187" s="45"/>
      <c r="O187" s="45"/>
      <c r="P187" s="45"/>
      <c r="Q187" s="45"/>
      <c r="R187" s="45"/>
      <c r="S187" s="77"/>
    </row>
    <row r="188" spans="1:19" ht="15.75" customHeight="1" x14ac:dyDescent="0.3">
      <c r="A188" s="76"/>
      <c r="B188" s="45"/>
      <c r="C188" s="45"/>
      <c r="D188" s="45"/>
      <c r="E188" s="45"/>
      <c r="F188" s="45"/>
      <c r="G188" s="45"/>
      <c r="H188" s="45"/>
      <c r="I188" s="45"/>
      <c r="J188" s="45"/>
      <c r="K188" s="45"/>
      <c r="L188" s="45"/>
      <c r="M188" s="45"/>
      <c r="N188" s="45"/>
      <c r="O188" s="45"/>
      <c r="P188" s="45"/>
      <c r="Q188" s="45"/>
      <c r="R188" s="45"/>
      <c r="S188" s="77"/>
    </row>
    <row r="189" spans="1:19" ht="15.75" customHeight="1" x14ac:dyDescent="0.3">
      <c r="A189" s="76"/>
      <c r="B189" s="45"/>
      <c r="C189" s="45"/>
      <c r="D189" s="45"/>
      <c r="E189" s="45"/>
      <c r="F189" s="45"/>
      <c r="G189" s="45"/>
      <c r="H189" s="45"/>
      <c r="I189" s="45"/>
      <c r="J189" s="45"/>
      <c r="K189" s="45"/>
      <c r="L189" s="45"/>
      <c r="M189" s="45"/>
      <c r="N189" s="45"/>
      <c r="O189" s="45"/>
      <c r="P189" s="45"/>
      <c r="Q189" s="45"/>
      <c r="R189" s="45"/>
      <c r="S189" s="77"/>
    </row>
    <row r="190" spans="1:19" ht="15.75" customHeight="1" x14ac:dyDescent="0.3">
      <c r="A190" s="76"/>
      <c r="B190" s="45"/>
      <c r="C190" s="45"/>
      <c r="D190" s="45"/>
      <c r="E190" s="45"/>
      <c r="F190" s="45"/>
      <c r="G190" s="45"/>
      <c r="H190" s="45"/>
      <c r="I190" s="45"/>
      <c r="J190" s="45"/>
      <c r="K190" s="45"/>
      <c r="L190" s="45"/>
      <c r="M190" s="45"/>
      <c r="N190" s="45"/>
      <c r="O190" s="45"/>
      <c r="P190" s="45"/>
      <c r="Q190" s="45"/>
      <c r="R190" s="45"/>
      <c r="S190" s="77"/>
    </row>
    <row r="191" spans="1:19" ht="15.75" customHeight="1" x14ac:dyDescent="0.3">
      <c r="A191" s="76"/>
      <c r="B191" s="45"/>
      <c r="C191" s="45"/>
      <c r="D191" s="45"/>
      <c r="E191" s="45"/>
      <c r="F191" s="45"/>
      <c r="G191" s="45"/>
      <c r="H191" s="45"/>
      <c r="I191" s="45"/>
      <c r="J191" s="45"/>
      <c r="K191" s="45"/>
      <c r="L191" s="45"/>
      <c r="M191" s="45"/>
      <c r="N191" s="45"/>
      <c r="O191" s="45"/>
      <c r="P191" s="45"/>
      <c r="Q191" s="45"/>
      <c r="R191" s="45"/>
      <c r="S191" s="77"/>
    </row>
    <row r="192" spans="1:19" ht="15.75" customHeight="1" x14ac:dyDescent="0.3">
      <c r="A192" s="76"/>
      <c r="B192" s="45"/>
      <c r="C192" s="45"/>
      <c r="D192" s="45"/>
      <c r="E192" s="45"/>
      <c r="F192" s="45"/>
      <c r="G192" s="45"/>
      <c r="H192" s="45"/>
      <c r="I192" s="45"/>
      <c r="J192" s="45"/>
      <c r="K192" s="45"/>
      <c r="L192" s="45"/>
      <c r="M192" s="45"/>
      <c r="N192" s="45"/>
      <c r="O192" s="45"/>
      <c r="P192" s="45"/>
      <c r="Q192" s="45"/>
      <c r="R192" s="45"/>
      <c r="S192" s="77"/>
    </row>
    <row r="193" spans="1:19" ht="15.75" customHeight="1" x14ac:dyDescent="0.3">
      <c r="A193" s="76"/>
      <c r="B193" s="45"/>
      <c r="C193" s="45"/>
      <c r="D193" s="45"/>
      <c r="E193" s="45"/>
      <c r="F193" s="45"/>
      <c r="G193" s="45"/>
      <c r="H193" s="45"/>
      <c r="I193" s="45"/>
      <c r="J193" s="45"/>
      <c r="K193" s="45"/>
      <c r="L193" s="45"/>
      <c r="M193" s="45"/>
      <c r="N193" s="45"/>
      <c r="O193" s="45"/>
      <c r="P193" s="45"/>
      <c r="Q193" s="45"/>
      <c r="R193" s="45"/>
      <c r="S193" s="77"/>
    </row>
    <row r="194" spans="1:19" ht="15.75" customHeight="1" x14ac:dyDescent="0.3">
      <c r="A194" s="76"/>
      <c r="B194" s="45"/>
      <c r="C194" s="45"/>
      <c r="D194" s="45"/>
      <c r="E194" s="45"/>
      <c r="F194" s="45"/>
      <c r="G194" s="45"/>
      <c r="H194" s="45"/>
      <c r="I194" s="45"/>
      <c r="J194" s="45"/>
      <c r="K194" s="45"/>
      <c r="L194" s="45"/>
      <c r="M194" s="45"/>
      <c r="N194" s="45"/>
      <c r="O194" s="45"/>
      <c r="P194" s="45"/>
      <c r="Q194" s="45"/>
      <c r="R194" s="45"/>
      <c r="S194" s="77"/>
    </row>
    <row r="195" spans="1:19" ht="15.75" customHeight="1" x14ac:dyDescent="0.3">
      <c r="A195" s="76"/>
      <c r="B195" s="45"/>
      <c r="C195" s="45"/>
      <c r="D195" s="45"/>
      <c r="E195" s="45"/>
      <c r="F195" s="45"/>
      <c r="G195" s="45"/>
      <c r="H195" s="45"/>
      <c r="I195" s="45"/>
      <c r="J195" s="45"/>
      <c r="K195" s="45"/>
      <c r="L195" s="45"/>
      <c r="M195" s="45"/>
      <c r="N195" s="45"/>
      <c r="O195" s="45"/>
      <c r="P195" s="45"/>
      <c r="Q195" s="45"/>
      <c r="R195" s="45"/>
      <c r="S195" s="77"/>
    </row>
    <row r="196" spans="1:19" ht="15.75" customHeight="1" x14ac:dyDescent="0.3">
      <c r="A196" s="76"/>
      <c r="B196" s="45"/>
      <c r="C196" s="45"/>
      <c r="D196" s="45"/>
      <c r="E196" s="45"/>
      <c r="F196" s="45"/>
      <c r="G196" s="45"/>
      <c r="H196" s="45"/>
      <c r="I196" s="45"/>
      <c r="J196" s="45"/>
      <c r="K196" s="45"/>
      <c r="L196" s="45"/>
      <c r="M196" s="45"/>
      <c r="N196" s="45"/>
      <c r="O196" s="45"/>
      <c r="P196" s="45"/>
      <c r="Q196" s="45"/>
      <c r="R196" s="45"/>
      <c r="S196" s="77"/>
    </row>
    <row r="197" spans="1:19" ht="15.75" customHeight="1" x14ac:dyDescent="0.3">
      <c r="A197" s="76"/>
      <c r="B197" s="45"/>
      <c r="C197" s="45"/>
      <c r="D197" s="45"/>
      <c r="E197" s="45"/>
      <c r="F197" s="45"/>
      <c r="G197" s="45"/>
      <c r="H197" s="45"/>
      <c r="I197" s="45"/>
      <c r="J197" s="45"/>
      <c r="K197" s="45"/>
      <c r="L197" s="45"/>
      <c r="M197" s="45"/>
      <c r="N197" s="45"/>
      <c r="O197" s="45"/>
      <c r="P197" s="45"/>
      <c r="Q197" s="45"/>
      <c r="R197" s="45"/>
      <c r="S197" s="77"/>
    </row>
    <row r="198" spans="1:19" ht="15.75" customHeight="1" x14ac:dyDescent="0.3">
      <c r="A198" s="76"/>
      <c r="B198" s="45"/>
      <c r="C198" s="45"/>
      <c r="D198" s="45"/>
      <c r="E198" s="45"/>
      <c r="F198" s="45"/>
      <c r="G198" s="45"/>
      <c r="H198" s="45"/>
      <c r="I198" s="45"/>
      <c r="J198" s="45"/>
      <c r="K198" s="45"/>
      <c r="L198" s="45"/>
      <c r="M198" s="45"/>
      <c r="N198" s="45"/>
      <c r="O198" s="45"/>
      <c r="P198" s="45"/>
      <c r="Q198" s="45"/>
      <c r="R198" s="45"/>
      <c r="S198" s="77"/>
    </row>
    <row r="199" spans="1:19" ht="15.75" customHeight="1" x14ac:dyDescent="0.3">
      <c r="A199" s="76"/>
      <c r="B199" s="45"/>
      <c r="C199" s="45"/>
      <c r="D199" s="45"/>
      <c r="E199" s="45"/>
      <c r="F199" s="45"/>
      <c r="G199" s="45"/>
      <c r="H199" s="45"/>
      <c r="I199" s="45"/>
      <c r="J199" s="45"/>
      <c r="K199" s="45"/>
      <c r="L199" s="45"/>
      <c r="M199" s="45"/>
      <c r="N199" s="45"/>
      <c r="O199" s="45"/>
      <c r="P199" s="45"/>
      <c r="Q199" s="45"/>
      <c r="R199" s="45"/>
      <c r="S199" s="77"/>
    </row>
    <row r="200" spans="1:19" ht="15.75" customHeight="1" x14ac:dyDescent="0.3">
      <c r="A200" s="76"/>
      <c r="B200" s="45"/>
      <c r="C200" s="45"/>
      <c r="D200" s="45"/>
      <c r="E200" s="45"/>
      <c r="F200" s="45"/>
      <c r="G200" s="45"/>
      <c r="H200" s="45"/>
      <c r="I200" s="45"/>
      <c r="J200" s="45"/>
      <c r="K200" s="45"/>
      <c r="L200" s="45"/>
      <c r="M200" s="45"/>
      <c r="N200" s="45"/>
      <c r="O200" s="45"/>
      <c r="P200" s="45"/>
      <c r="Q200" s="45"/>
      <c r="R200" s="45"/>
      <c r="S200" s="77"/>
    </row>
    <row r="201" spans="1:19" ht="15.75" customHeight="1" x14ac:dyDescent="0.3">
      <c r="A201" s="76"/>
      <c r="B201" s="45"/>
      <c r="C201" s="45"/>
      <c r="D201" s="45"/>
      <c r="E201" s="45"/>
      <c r="F201" s="45"/>
      <c r="G201" s="45"/>
      <c r="H201" s="45"/>
      <c r="I201" s="45"/>
      <c r="J201" s="45"/>
      <c r="K201" s="45"/>
      <c r="L201" s="45"/>
      <c r="M201" s="45"/>
      <c r="N201" s="45"/>
      <c r="O201" s="45"/>
      <c r="P201" s="45"/>
      <c r="Q201" s="45"/>
      <c r="R201" s="45"/>
      <c r="S201" s="77"/>
    </row>
    <row r="202" spans="1:19" ht="15.75" customHeight="1" x14ac:dyDescent="0.3">
      <c r="A202" s="76"/>
      <c r="B202" s="45"/>
      <c r="C202" s="45"/>
      <c r="D202" s="45"/>
      <c r="E202" s="45"/>
      <c r="F202" s="45"/>
      <c r="G202" s="45"/>
      <c r="H202" s="45"/>
      <c r="I202" s="45"/>
      <c r="J202" s="45"/>
      <c r="K202" s="45"/>
      <c r="L202" s="45"/>
      <c r="M202" s="45"/>
      <c r="N202" s="45"/>
      <c r="O202" s="45"/>
      <c r="P202" s="45"/>
      <c r="Q202" s="45"/>
      <c r="R202" s="45"/>
      <c r="S202" s="77"/>
    </row>
    <row r="203" spans="1:19" ht="15.75" customHeight="1" x14ac:dyDescent="0.3">
      <c r="A203" s="76"/>
      <c r="B203" s="45"/>
      <c r="C203" s="45"/>
      <c r="D203" s="45"/>
      <c r="E203" s="45"/>
      <c r="F203" s="45"/>
      <c r="G203" s="45"/>
      <c r="H203" s="45"/>
      <c r="I203" s="45"/>
      <c r="J203" s="45"/>
      <c r="K203" s="45"/>
      <c r="L203" s="45"/>
      <c r="M203" s="45"/>
      <c r="N203" s="45"/>
      <c r="O203" s="45"/>
      <c r="P203" s="45"/>
      <c r="Q203" s="45"/>
      <c r="R203" s="45"/>
      <c r="S203" s="77"/>
    </row>
    <row r="204" spans="1:19" ht="15.75" customHeight="1" x14ac:dyDescent="0.3">
      <c r="A204" s="76"/>
      <c r="B204" s="45"/>
      <c r="C204" s="45"/>
      <c r="D204" s="45"/>
      <c r="E204" s="45"/>
      <c r="F204" s="45"/>
      <c r="G204" s="45"/>
      <c r="H204" s="45"/>
      <c r="I204" s="45"/>
      <c r="J204" s="45"/>
      <c r="K204" s="45"/>
      <c r="L204" s="45"/>
      <c r="M204" s="45"/>
      <c r="N204" s="45"/>
      <c r="O204" s="45"/>
      <c r="P204" s="45"/>
      <c r="Q204" s="45"/>
      <c r="R204" s="45"/>
      <c r="S204" s="77"/>
    </row>
    <row r="205" spans="1:19" ht="15.75" customHeight="1" x14ac:dyDescent="0.3">
      <c r="A205" s="76"/>
      <c r="B205" s="45"/>
      <c r="C205" s="45"/>
      <c r="D205" s="45"/>
      <c r="E205" s="45"/>
      <c r="F205" s="45"/>
      <c r="G205" s="45"/>
      <c r="H205" s="45"/>
      <c r="I205" s="45"/>
      <c r="J205" s="45"/>
      <c r="K205" s="45"/>
      <c r="L205" s="45"/>
      <c r="M205" s="45"/>
      <c r="N205" s="45"/>
      <c r="O205" s="45"/>
      <c r="P205" s="45"/>
      <c r="Q205" s="45"/>
      <c r="R205" s="45"/>
      <c r="S205" s="77"/>
    </row>
    <row r="206" spans="1:19" ht="15.75" customHeight="1" x14ac:dyDescent="0.3">
      <c r="A206" s="76"/>
      <c r="B206" s="45"/>
      <c r="C206" s="45"/>
      <c r="D206" s="45"/>
      <c r="E206" s="45"/>
      <c r="F206" s="45"/>
      <c r="G206" s="45"/>
      <c r="H206" s="45"/>
      <c r="I206" s="45"/>
      <c r="J206" s="45"/>
      <c r="K206" s="45"/>
      <c r="L206" s="45"/>
      <c r="M206" s="45"/>
      <c r="N206" s="45"/>
      <c r="O206" s="45"/>
      <c r="P206" s="45"/>
      <c r="Q206" s="45"/>
      <c r="R206" s="45"/>
      <c r="S206" s="77"/>
    </row>
    <row r="207" spans="1:19" ht="15.75" customHeight="1" x14ac:dyDescent="0.3">
      <c r="A207" s="76"/>
      <c r="B207" s="45"/>
      <c r="C207" s="45"/>
      <c r="D207" s="45"/>
      <c r="E207" s="45"/>
      <c r="F207" s="45"/>
      <c r="G207" s="45"/>
      <c r="H207" s="45"/>
      <c r="I207" s="45"/>
      <c r="J207" s="45"/>
      <c r="K207" s="45"/>
      <c r="L207" s="45"/>
      <c r="M207" s="45"/>
      <c r="N207" s="45"/>
      <c r="O207" s="45"/>
      <c r="P207" s="45"/>
      <c r="Q207" s="45"/>
      <c r="R207" s="45"/>
      <c r="S207" s="77"/>
    </row>
    <row r="208" spans="1:19" ht="15.75" customHeight="1" x14ac:dyDescent="0.3">
      <c r="A208" s="76"/>
      <c r="B208" s="45"/>
      <c r="C208" s="45"/>
      <c r="D208" s="45"/>
      <c r="E208" s="45"/>
      <c r="F208" s="45"/>
      <c r="G208" s="45"/>
      <c r="H208" s="45"/>
      <c r="I208" s="45"/>
      <c r="J208" s="45"/>
      <c r="K208" s="45"/>
      <c r="L208" s="45"/>
      <c r="M208" s="45"/>
      <c r="N208" s="45"/>
      <c r="O208" s="45"/>
      <c r="P208" s="45"/>
      <c r="Q208" s="45"/>
      <c r="R208" s="45"/>
      <c r="S208" s="77"/>
    </row>
    <row r="209" spans="1:19" ht="15.75" customHeight="1" x14ac:dyDescent="0.3">
      <c r="A209" s="76"/>
      <c r="B209" s="45"/>
      <c r="C209" s="45"/>
      <c r="D209" s="45"/>
      <c r="E209" s="45"/>
      <c r="F209" s="45"/>
      <c r="G209" s="45"/>
      <c r="H209" s="45"/>
      <c r="I209" s="45"/>
      <c r="J209" s="45"/>
      <c r="K209" s="45"/>
      <c r="L209" s="45"/>
      <c r="M209" s="45"/>
      <c r="N209" s="45"/>
      <c r="O209" s="45"/>
      <c r="P209" s="45"/>
      <c r="Q209" s="45"/>
      <c r="R209" s="45"/>
      <c r="S209" s="77"/>
    </row>
    <row r="210" spans="1:19" ht="15.75" customHeight="1" x14ac:dyDescent="0.3">
      <c r="A210" s="76"/>
      <c r="B210" s="45"/>
      <c r="C210" s="45"/>
      <c r="D210" s="45"/>
      <c r="E210" s="45"/>
      <c r="F210" s="45"/>
      <c r="G210" s="45"/>
      <c r="H210" s="45"/>
      <c r="I210" s="45"/>
      <c r="J210" s="45"/>
      <c r="K210" s="45"/>
      <c r="L210" s="45"/>
      <c r="M210" s="45"/>
      <c r="N210" s="45"/>
      <c r="O210" s="45"/>
      <c r="P210" s="45"/>
      <c r="Q210" s="45"/>
      <c r="R210" s="45"/>
      <c r="S210" s="77"/>
    </row>
    <row r="211" spans="1:19" ht="15.75" customHeight="1" x14ac:dyDescent="0.3">
      <c r="A211" s="76"/>
      <c r="B211" s="45"/>
      <c r="C211" s="45"/>
      <c r="D211" s="45"/>
      <c r="E211" s="45"/>
      <c r="F211" s="45"/>
      <c r="G211" s="45"/>
      <c r="H211" s="45"/>
      <c r="I211" s="45"/>
      <c r="J211" s="45"/>
      <c r="K211" s="45"/>
      <c r="L211" s="45"/>
      <c r="M211" s="45"/>
      <c r="N211" s="45"/>
      <c r="O211" s="45"/>
      <c r="P211" s="45"/>
      <c r="Q211" s="45"/>
      <c r="R211" s="45"/>
      <c r="S211" s="77"/>
    </row>
    <row r="212" spans="1:19" ht="15.75" customHeight="1" x14ac:dyDescent="0.3">
      <c r="A212" s="76"/>
      <c r="B212" s="45"/>
      <c r="C212" s="45"/>
      <c r="D212" s="45"/>
      <c r="E212" s="45"/>
      <c r="F212" s="45"/>
      <c r="G212" s="45"/>
      <c r="H212" s="45"/>
      <c r="I212" s="45"/>
      <c r="J212" s="45"/>
      <c r="K212" s="45"/>
      <c r="L212" s="45"/>
      <c r="M212" s="45"/>
      <c r="N212" s="45"/>
      <c r="O212" s="45"/>
      <c r="P212" s="45"/>
      <c r="Q212" s="45"/>
      <c r="R212" s="45"/>
      <c r="S212" s="77"/>
    </row>
    <row r="213" spans="1:19" ht="15.75" customHeight="1" x14ac:dyDescent="0.3">
      <c r="A213" s="76"/>
      <c r="B213" s="45"/>
      <c r="C213" s="45"/>
      <c r="D213" s="45"/>
      <c r="E213" s="45"/>
      <c r="F213" s="45"/>
      <c r="G213" s="45"/>
      <c r="H213" s="45"/>
      <c r="I213" s="45"/>
      <c r="J213" s="45"/>
      <c r="K213" s="45"/>
      <c r="L213" s="45"/>
      <c r="M213" s="45"/>
      <c r="N213" s="45"/>
      <c r="O213" s="45"/>
      <c r="P213" s="45"/>
      <c r="Q213" s="45"/>
      <c r="R213" s="45"/>
      <c r="S213" s="77"/>
    </row>
    <row r="214" spans="1:19" ht="15.75" customHeight="1" x14ac:dyDescent="0.3">
      <c r="A214" s="76"/>
      <c r="B214" s="45"/>
      <c r="C214" s="45"/>
      <c r="D214" s="45"/>
      <c r="E214" s="45"/>
      <c r="F214" s="45"/>
      <c r="G214" s="45"/>
      <c r="H214" s="45"/>
      <c r="I214" s="45"/>
      <c r="J214" s="45"/>
      <c r="K214" s="45"/>
      <c r="L214" s="45"/>
      <c r="M214" s="45"/>
      <c r="N214" s="45"/>
      <c r="O214" s="45"/>
      <c r="P214" s="45"/>
      <c r="Q214" s="45"/>
      <c r="R214" s="45"/>
      <c r="S214" s="77"/>
    </row>
    <row r="215" spans="1:19" ht="15.75" customHeight="1" x14ac:dyDescent="0.3">
      <c r="A215" s="76"/>
      <c r="B215" s="45"/>
      <c r="C215" s="45"/>
      <c r="D215" s="45"/>
      <c r="E215" s="45"/>
      <c r="F215" s="45"/>
      <c r="G215" s="45"/>
      <c r="H215" s="45"/>
      <c r="I215" s="45"/>
      <c r="J215" s="45"/>
      <c r="K215" s="45"/>
      <c r="L215" s="45"/>
      <c r="M215" s="45"/>
      <c r="N215" s="45"/>
      <c r="O215" s="45"/>
      <c r="P215" s="45"/>
      <c r="Q215" s="45"/>
      <c r="R215" s="45"/>
      <c r="S215" s="77"/>
    </row>
    <row r="216" spans="1:19" ht="15.75" customHeight="1" x14ac:dyDescent="0.3">
      <c r="A216" s="76"/>
      <c r="B216" s="45"/>
      <c r="C216" s="45"/>
      <c r="D216" s="45"/>
      <c r="E216" s="45"/>
      <c r="F216" s="45"/>
      <c r="G216" s="45"/>
      <c r="H216" s="45"/>
      <c r="I216" s="45"/>
      <c r="J216" s="45"/>
      <c r="K216" s="45"/>
      <c r="L216" s="45"/>
      <c r="M216" s="45"/>
      <c r="N216" s="45"/>
      <c r="O216" s="45"/>
      <c r="P216" s="45"/>
      <c r="Q216" s="45"/>
      <c r="R216" s="45"/>
      <c r="S216" s="77"/>
    </row>
    <row r="217" spans="1:19" ht="15.75" customHeight="1" x14ac:dyDescent="0.3">
      <c r="A217" s="76"/>
      <c r="B217" s="45"/>
      <c r="C217" s="45"/>
      <c r="D217" s="45"/>
      <c r="E217" s="45"/>
      <c r="F217" s="45"/>
      <c r="G217" s="45"/>
      <c r="H217" s="45"/>
      <c r="I217" s="45"/>
      <c r="J217" s="45"/>
      <c r="K217" s="45"/>
      <c r="L217" s="45"/>
      <c r="M217" s="45"/>
      <c r="N217" s="45"/>
      <c r="O217" s="45"/>
      <c r="P217" s="45"/>
      <c r="Q217" s="45"/>
      <c r="R217" s="45"/>
      <c r="S217" s="77"/>
    </row>
    <row r="218" spans="1:19" ht="15.75" customHeight="1" x14ac:dyDescent="0.3">
      <c r="A218" s="76"/>
      <c r="B218" s="45"/>
      <c r="C218" s="45"/>
      <c r="D218" s="45"/>
      <c r="E218" s="45"/>
      <c r="F218" s="45"/>
      <c r="G218" s="45"/>
      <c r="H218" s="45"/>
      <c r="I218" s="45"/>
      <c r="J218" s="45"/>
      <c r="K218" s="45"/>
      <c r="L218" s="45"/>
      <c r="M218" s="45"/>
      <c r="N218" s="45"/>
      <c r="O218" s="45"/>
      <c r="P218" s="45"/>
      <c r="Q218" s="45"/>
      <c r="R218" s="45"/>
      <c r="S218" s="77"/>
    </row>
    <row r="219" spans="1:19" ht="15.75" customHeight="1" x14ac:dyDescent="0.3">
      <c r="A219" s="76"/>
      <c r="B219" s="45"/>
      <c r="C219" s="45"/>
      <c r="D219" s="45"/>
      <c r="E219" s="45"/>
      <c r="F219" s="45"/>
      <c r="G219" s="45"/>
      <c r="H219" s="45"/>
      <c r="I219" s="45"/>
      <c r="J219" s="45"/>
      <c r="K219" s="45"/>
      <c r="L219" s="45"/>
      <c r="M219" s="45"/>
      <c r="N219" s="45"/>
      <c r="O219" s="45"/>
      <c r="P219" s="45"/>
      <c r="Q219" s="45"/>
      <c r="R219" s="45"/>
      <c r="S219" s="77"/>
    </row>
    <row r="220" spans="1:19" ht="15.75" customHeight="1" x14ac:dyDescent="0.3">
      <c r="A220" s="76"/>
      <c r="B220" s="45"/>
      <c r="C220" s="45"/>
      <c r="D220" s="45"/>
      <c r="E220" s="45"/>
      <c r="F220" s="45"/>
      <c r="G220" s="45"/>
      <c r="H220" s="45"/>
      <c r="I220" s="45"/>
      <c r="J220" s="45"/>
      <c r="K220" s="45"/>
      <c r="L220" s="45"/>
      <c r="M220" s="45"/>
      <c r="N220" s="45"/>
      <c r="O220" s="45"/>
      <c r="P220" s="45"/>
      <c r="Q220" s="45"/>
      <c r="R220" s="45"/>
      <c r="S220" s="77"/>
    </row>
    <row r="221" spans="1:19" ht="15.75" customHeight="1" x14ac:dyDescent="0.3">
      <c r="A221" s="76"/>
      <c r="B221" s="45"/>
      <c r="C221" s="45"/>
      <c r="D221" s="45"/>
      <c r="E221" s="45"/>
      <c r="F221" s="45"/>
      <c r="G221" s="45"/>
      <c r="H221" s="45"/>
      <c r="I221" s="45"/>
      <c r="J221" s="45"/>
      <c r="K221" s="45"/>
      <c r="L221" s="45"/>
      <c r="M221" s="45"/>
      <c r="N221" s="45"/>
      <c r="O221" s="45"/>
      <c r="P221" s="45"/>
      <c r="Q221" s="45"/>
      <c r="R221" s="45"/>
      <c r="S221" s="77"/>
    </row>
    <row r="222" spans="1:19" ht="15.75" customHeight="1" x14ac:dyDescent="0.3">
      <c r="A222" s="76"/>
      <c r="B222" s="45"/>
      <c r="C222" s="45"/>
      <c r="D222" s="45"/>
      <c r="E222" s="45"/>
      <c r="F222" s="45"/>
      <c r="G222" s="45"/>
      <c r="H222" s="45"/>
      <c r="I222" s="45"/>
      <c r="J222" s="45"/>
      <c r="K222" s="45"/>
      <c r="L222" s="45"/>
      <c r="M222" s="45"/>
      <c r="N222" s="45"/>
      <c r="O222" s="45"/>
      <c r="P222" s="45"/>
      <c r="Q222" s="45"/>
      <c r="R222" s="45"/>
      <c r="S222" s="77"/>
    </row>
    <row r="223" spans="1:19" ht="15.75" customHeight="1" x14ac:dyDescent="0.3">
      <c r="A223" s="76"/>
      <c r="B223" s="45"/>
      <c r="C223" s="45"/>
      <c r="D223" s="45"/>
      <c r="E223" s="45"/>
      <c r="F223" s="45"/>
      <c r="G223" s="45"/>
      <c r="H223" s="45"/>
      <c r="I223" s="45"/>
      <c r="J223" s="45"/>
      <c r="K223" s="45"/>
      <c r="L223" s="45"/>
      <c r="M223" s="45"/>
      <c r="N223" s="45"/>
      <c r="O223" s="45"/>
      <c r="P223" s="45"/>
      <c r="Q223" s="45"/>
      <c r="R223" s="45"/>
      <c r="S223" s="77"/>
    </row>
    <row r="224" spans="1:19" ht="15.75" customHeight="1" x14ac:dyDescent="0.3">
      <c r="A224" s="76"/>
      <c r="B224" s="45"/>
      <c r="C224" s="45"/>
      <c r="D224" s="45"/>
      <c r="E224" s="45"/>
      <c r="F224" s="45"/>
      <c r="G224" s="45"/>
      <c r="H224" s="45"/>
      <c r="I224" s="45"/>
      <c r="J224" s="45"/>
      <c r="K224" s="45"/>
      <c r="L224" s="45"/>
      <c r="M224" s="45"/>
      <c r="N224" s="45"/>
      <c r="O224" s="45"/>
      <c r="P224" s="45"/>
      <c r="Q224" s="45"/>
      <c r="R224" s="45"/>
      <c r="S224" s="77"/>
    </row>
    <row r="225" spans="1:19" ht="15.75" customHeight="1" x14ac:dyDescent="0.3">
      <c r="A225" s="76"/>
      <c r="B225" s="45"/>
      <c r="C225" s="45"/>
      <c r="D225" s="45"/>
      <c r="E225" s="45"/>
      <c r="F225" s="45"/>
      <c r="G225" s="45"/>
      <c r="H225" s="45"/>
      <c r="I225" s="45"/>
      <c r="J225" s="45"/>
      <c r="K225" s="45"/>
      <c r="L225" s="45"/>
      <c r="M225" s="45"/>
      <c r="N225" s="45"/>
      <c r="O225" s="45"/>
      <c r="P225" s="45"/>
      <c r="Q225" s="45"/>
      <c r="R225" s="45"/>
      <c r="S225" s="77"/>
    </row>
    <row r="226" spans="1:19" ht="15.75" customHeight="1" x14ac:dyDescent="0.3">
      <c r="A226" s="76"/>
      <c r="B226" s="45"/>
      <c r="C226" s="45"/>
      <c r="D226" s="45"/>
      <c r="E226" s="45"/>
      <c r="F226" s="45"/>
      <c r="G226" s="45"/>
      <c r="H226" s="45"/>
      <c r="I226" s="45"/>
      <c r="J226" s="45"/>
      <c r="K226" s="45"/>
      <c r="L226" s="45"/>
      <c r="M226" s="45"/>
      <c r="N226" s="45"/>
      <c r="O226" s="45"/>
      <c r="P226" s="45"/>
      <c r="Q226" s="45"/>
      <c r="R226" s="45"/>
      <c r="S226" s="77"/>
    </row>
    <row r="227" spans="1:19" ht="15.75" customHeight="1" x14ac:dyDescent="0.3">
      <c r="A227" s="76"/>
      <c r="B227" s="45"/>
      <c r="C227" s="45"/>
      <c r="D227" s="45"/>
      <c r="E227" s="45"/>
      <c r="F227" s="45"/>
      <c r="G227" s="45"/>
      <c r="H227" s="45"/>
      <c r="I227" s="45"/>
      <c r="J227" s="45"/>
      <c r="K227" s="45"/>
      <c r="L227" s="45"/>
      <c r="M227" s="45"/>
      <c r="N227" s="45"/>
      <c r="O227" s="45"/>
      <c r="P227" s="45"/>
      <c r="Q227" s="45"/>
      <c r="R227" s="45"/>
      <c r="S227" s="77"/>
    </row>
    <row r="228" spans="1:19" ht="15.75" customHeight="1" x14ac:dyDescent="0.3">
      <c r="A228" s="76"/>
      <c r="B228" s="45"/>
      <c r="C228" s="45"/>
      <c r="D228" s="45"/>
      <c r="E228" s="45"/>
      <c r="F228" s="45"/>
      <c r="G228" s="45"/>
      <c r="H228" s="45"/>
      <c r="I228" s="45"/>
      <c r="J228" s="45"/>
      <c r="K228" s="45"/>
      <c r="L228" s="45"/>
      <c r="M228" s="45"/>
      <c r="N228" s="45"/>
      <c r="O228" s="45"/>
      <c r="P228" s="45"/>
      <c r="Q228" s="45"/>
      <c r="R228" s="45"/>
      <c r="S228" s="77"/>
    </row>
    <row r="229" spans="1:19" ht="15.75" customHeight="1" x14ac:dyDescent="0.3">
      <c r="A229" s="76"/>
      <c r="B229" s="45"/>
      <c r="C229" s="45"/>
      <c r="D229" s="45"/>
      <c r="E229" s="45"/>
      <c r="F229" s="45"/>
      <c r="G229" s="45"/>
      <c r="H229" s="45"/>
      <c r="I229" s="45"/>
      <c r="J229" s="45"/>
      <c r="K229" s="45"/>
      <c r="L229" s="45"/>
      <c r="M229" s="45"/>
      <c r="N229" s="45"/>
      <c r="O229" s="45"/>
      <c r="P229" s="45"/>
      <c r="Q229" s="45"/>
      <c r="R229" s="45"/>
      <c r="S229" s="77"/>
    </row>
    <row r="230" spans="1:19" ht="15.75" customHeight="1" x14ac:dyDescent="0.3">
      <c r="A230" s="76"/>
      <c r="B230" s="45"/>
      <c r="C230" s="45"/>
      <c r="D230" s="45"/>
      <c r="E230" s="45"/>
      <c r="F230" s="45"/>
      <c r="G230" s="45"/>
      <c r="H230" s="45"/>
      <c r="I230" s="45"/>
      <c r="J230" s="45"/>
      <c r="K230" s="45"/>
      <c r="L230" s="45"/>
      <c r="M230" s="45"/>
      <c r="N230" s="45"/>
      <c r="O230" s="45"/>
      <c r="P230" s="45"/>
      <c r="Q230" s="45"/>
      <c r="R230" s="45"/>
      <c r="S230" s="77"/>
    </row>
    <row r="231" spans="1:19" ht="15.75" customHeight="1" x14ac:dyDescent="0.3">
      <c r="A231" s="76"/>
      <c r="B231" s="45"/>
      <c r="C231" s="45"/>
      <c r="D231" s="45"/>
      <c r="E231" s="45"/>
      <c r="F231" s="45"/>
      <c r="G231" s="45"/>
      <c r="H231" s="45"/>
      <c r="I231" s="45"/>
      <c r="J231" s="45"/>
      <c r="K231" s="45"/>
      <c r="L231" s="45"/>
      <c r="M231" s="45"/>
      <c r="N231" s="45"/>
      <c r="O231" s="45"/>
      <c r="P231" s="45"/>
      <c r="Q231" s="45"/>
      <c r="R231" s="45"/>
      <c r="S231" s="77"/>
    </row>
    <row r="232" spans="1:19" ht="15.75" customHeight="1" x14ac:dyDescent="0.3">
      <c r="A232" s="76"/>
      <c r="B232" s="45"/>
      <c r="C232" s="45"/>
      <c r="D232" s="45"/>
      <c r="E232" s="45"/>
      <c r="F232" s="45"/>
      <c r="G232" s="45"/>
      <c r="H232" s="45"/>
      <c r="I232" s="45"/>
      <c r="J232" s="45"/>
      <c r="K232" s="45"/>
      <c r="L232" s="45"/>
      <c r="M232" s="45"/>
      <c r="N232" s="45"/>
      <c r="O232" s="45"/>
      <c r="P232" s="45"/>
      <c r="Q232" s="45"/>
      <c r="R232" s="45"/>
      <c r="S232" s="77"/>
    </row>
    <row r="233" spans="1:19" ht="15.75" customHeight="1" x14ac:dyDescent="0.3">
      <c r="A233" s="76"/>
      <c r="B233" s="45"/>
      <c r="C233" s="45"/>
      <c r="D233" s="45"/>
      <c r="E233" s="45"/>
      <c r="F233" s="45"/>
      <c r="G233" s="45"/>
      <c r="H233" s="45"/>
      <c r="I233" s="45"/>
      <c r="J233" s="45"/>
      <c r="K233" s="45"/>
      <c r="L233" s="45"/>
      <c r="M233" s="45"/>
      <c r="N233" s="45"/>
      <c r="O233" s="45"/>
      <c r="P233" s="45"/>
      <c r="Q233" s="45"/>
      <c r="R233" s="45"/>
      <c r="S233" s="77"/>
    </row>
    <row r="234" spans="1:19" ht="15.75" customHeight="1" x14ac:dyDescent="0.3">
      <c r="A234" s="76"/>
      <c r="B234" s="45"/>
      <c r="C234" s="45"/>
      <c r="D234" s="45"/>
      <c r="E234" s="45"/>
      <c r="F234" s="45"/>
      <c r="G234" s="45"/>
      <c r="H234" s="45"/>
      <c r="I234" s="45"/>
      <c r="J234" s="45"/>
      <c r="K234" s="45"/>
      <c r="L234" s="45"/>
      <c r="M234" s="45"/>
      <c r="N234" s="45"/>
      <c r="O234" s="45"/>
      <c r="P234" s="45"/>
      <c r="Q234" s="45"/>
      <c r="R234" s="45"/>
      <c r="S234" s="77"/>
    </row>
    <row r="235" spans="1:19" ht="15.75" customHeight="1" x14ac:dyDescent="0.3">
      <c r="A235" s="76"/>
      <c r="B235" s="45"/>
      <c r="C235" s="45"/>
      <c r="D235" s="45"/>
      <c r="E235" s="45"/>
      <c r="F235" s="45"/>
      <c r="G235" s="45"/>
      <c r="H235" s="45"/>
      <c r="I235" s="45"/>
      <c r="J235" s="45"/>
      <c r="K235" s="45"/>
      <c r="L235" s="45"/>
      <c r="M235" s="45"/>
      <c r="N235" s="45"/>
      <c r="O235" s="45"/>
      <c r="P235" s="45"/>
      <c r="Q235" s="45"/>
      <c r="R235" s="45"/>
      <c r="S235" s="77"/>
    </row>
    <row r="236" spans="1:19" ht="15.75" customHeight="1" x14ac:dyDescent="0.3">
      <c r="A236" s="76"/>
      <c r="B236" s="45"/>
      <c r="C236" s="45"/>
      <c r="D236" s="45"/>
      <c r="E236" s="45"/>
      <c r="F236" s="45"/>
      <c r="G236" s="45"/>
      <c r="H236" s="45"/>
      <c r="I236" s="45"/>
      <c r="J236" s="45"/>
      <c r="K236" s="45"/>
      <c r="L236" s="45"/>
      <c r="M236" s="45"/>
      <c r="N236" s="45"/>
      <c r="O236" s="45"/>
      <c r="P236" s="45"/>
      <c r="Q236" s="45"/>
      <c r="R236" s="45"/>
      <c r="S236" s="77"/>
    </row>
    <row r="237" spans="1:19" ht="15.75" customHeight="1" x14ac:dyDescent="0.3">
      <c r="A237" s="76"/>
      <c r="B237" s="45"/>
      <c r="C237" s="45"/>
      <c r="D237" s="45"/>
      <c r="E237" s="45"/>
      <c r="F237" s="45"/>
      <c r="G237" s="45"/>
      <c r="H237" s="45"/>
      <c r="I237" s="45"/>
      <c r="J237" s="45"/>
      <c r="K237" s="45"/>
      <c r="L237" s="45"/>
      <c r="M237" s="45"/>
      <c r="N237" s="45"/>
      <c r="O237" s="45"/>
      <c r="P237" s="45"/>
      <c r="Q237" s="45"/>
      <c r="R237" s="45"/>
      <c r="S237" s="77"/>
    </row>
    <row r="238" spans="1:19" ht="15.75" customHeight="1" x14ac:dyDescent="0.3">
      <c r="A238" s="76"/>
      <c r="B238" s="45"/>
      <c r="C238" s="45"/>
      <c r="D238" s="45"/>
      <c r="E238" s="45"/>
      <c r="F238" s="45"/>
      <c r="G238" s="45"/>
      <c r="H238" s="45"/>
      <c r="I238" s="45"/>
      <c r="J238" s="45"/>
      <c r="K238" s="45"/>
      <c r="L238" s="45"/>
      <c r="M238" s="45"/>
      <c r="N238" s="45"/>
      <c r="O238" s="45"/>
      <c r="P238" s="45"/>
      <c r="Q238" s="45"/>
      <c r="R238" s="45"/>
      <c r="S238" s="77"/>
    </row>
    <row r="239" spans="1:19" ht="15.75" customHeight="1" x14ac:dyDescent="0.3">
      <c r="A239" s="76"/>
      <c r="B239" s="45"/>
      <c r="C239" s="45"/>
      <c r="D239" s="45"/>
      <c r="E239" s="45"/>
      <c r="F239" s="45"/>
      <c r="G239" s="45"/>
      <c r="H239" s="45"/>
      <c r="I239" s="45"/>
      <c r="J239" s="45"/>
      <c r="K239" s="45"/>
      <c r="L239" s="45"/>
      <c r="M239" s="45"/>
      <c r="N239" s="45"/>
      <c r="O239" s="45"/>
      <c r="P239" s="45"/>
      <c r="Q239" s="45"/>
      <c r="R239" s="45"/>
      <c r="S239" s="77"/>
    </row>
    <row r="240" spans="1:19" ht="15.75" customHeight="1" x14ac:dyDescent="0.3">
      <c r="A240" s="76"/>
      <c r="B240" s="45"/>
      <c r="C240" s="45"/>
      <c r="D240" s="45"/>
      <c r="E240" s="45"/>
      <c r="F240" s="45"/>
      <c r="G240" s="45"/>
      <c r="H240" s="45"/>
      <c r="I240" s="45"/>
      <c r="J240" s="45"/>
      <c r="K240" s="45"/>
      <c r="L240" s="45"/>
      <c r="M240" s="45"/>
      <c r="N240" s="45"/>
      <c r="O240" s="45"/>
      <c r="P240" s="45"/>
      <c r="Q240" s="45"/>
      <c r="R240" s="45"/>
      <c r="S240" s="77"/>
    </row>
    <row r="241" spans="1:19" ht="15.75" customHeight="1" x14ac:dyDescent="0.3">
      <c r="A241" s="76"/>
      <c r="B241" s="45"/>
      <c r="C241" s="45"/>
      <c r="D241" s="45"/>
      <c r="E241" s="45"/>
      <c r="F241" s="45"/>
      <c r="G241" s="45"/>
      <c r="H241" s="45"/>
      <c r="I241" s="45"/>
      <c r="J241" s="45"/>
      <c r="K241" s="45"/>
      <c r="L241" s="45"/>
      <c r="M241" s="45"/>
      <c r="N241" s="45"/>
      <c r="O241" s="45"/>
      <c r="P241" s="45"/>
      <c r="Q241" s="45"/>
      <c r="R241" s="45"/>
      <c r="S241" s="77"/>
    </row>
    <row r="242" spans="1:19" ht="15.75" customHeight="1" x14ac:dyDescent="0.3">
      <c r="A242" s="76"/>
      <c r="B242" s="45"/>
      <c r="C242" s="45"/>
      <c r="D242" s="45"/>
      <c r="E242" s="45"/>
      <c r="F242" s="45"/>
      <c r="G242" s="45"/>
      <c r="H242" s="45"/>
      <c r="I242" s="45"/>
      <c r="J242" s="45"/>
      <c r="K242" s="45"/>
      <c r="L242" s="45"/>
      <c r="M242" s="45"/>
      <c r="N242" s="45"/>
      <c r="O242" s="45"/>
      <c r="P242" s="45"/>
      <c r="Q242" s="45"/>
      <c r="R242" s="45"/>
      <c r="S242" s="77"/>
    </row>
    <row r="243" spans="1:19" ht="15.75" customHeight="1" x14ac:dyDescent="0.3"/>
    <row r="244" spans="1:19" ht="15.75" customHeight="1" x14ac:dyDescent="0.3"/>
    <row r="245" spans="1:19" ht="15.75" customHeight="1" x14ac:dyDescent="0.3"/>
    <row r="246" spans="1:19" ht="15.75" customHeight="1" x14ac:dyDescent="0.3"/>
    <row r="247" spans="1:19" ht="15.75" customHeight="1" x14ac:dyDescent="0.3"/>
    <row r="248" spans="1:19" ht="15.75" customHeight="1" x14ac:dyDescent="0.3"/>
    <row r="249" spans="1:19" ht="15.75" customHeight="1" x14ac:dyDescent="0.3"/>
    <row r="250" spans="1:19" ht="15.75" customHeight="1" x14ac:dyDescent="0.3"/>
    <row r="251" spans="1:19" ht="15.75" customHeight="1" x14ac:dyDescent="0.3"/>
    <row r="252" spans="1:19" ht="15.75" customHeight="1" x14ac:dyDescent="0.3"/>
    <row r="253" spans="1:19" ht="15.75" customHeight="1" x14ac:dyDescent="0.3"/>
    <row r="254" spans="1:19" ht="15.75" customHeight="1" x14ac:dyDescent="0.3"/>
    <row r="255" spans="1:19" ht="15.75" customHeight="1" x14ac:dyDescent="0.3"/>
    <row r="256" spans="1:19"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3">
    <mergeCell ref="A42:R42"/>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33203125" customWidth="1"/>
    <col min="3" max="3" width="22.6640625" customWidth="1"/>
    <col min="4" max="4" width="26.44140625" customWidth="1"/>
    <col min="5" max="5" width="21.44140625" customWidth="1"/>
    <col min="6" max="6" width="11.44140625" customWidth="1"/>
  </cols>
  <sheetData>
    <row r="1" spans="1:5" ht="15" customHeight="1" x14ac:dyDescent="0.3">
      <c r="A1" s="378"/>
      <c r="B1" s="380" t="s">
        <v>125</v>
      </c>
      <c r="C1" s="362"/>
      <c r="D1" s="78" t="s">
        <v>126</v>
      </c>
      <c r="E1" s="381"/>
    </row>
    <row r="2" spans="1:5" ht="15" customHeight="1" x14ac:dyDescent="0.3">
      <c r="A2" s="379"/>
      <c r="B2" s="356"/>
      <c r="C2" s="357"/>
      <c r="D2" s="78" t="s">
        <v>127</v>
      </c>
      <c r="E2" s="327"/>
    </row>
    <row r="3" spans="1:5" ht="30" customHeight="1" x14ac:dyDescent="0.3">
      <c r="A3" s="379"/>
      <c r="B3" s="380" t="s">
        <v>128</v>
      </c>
      <c r="C3" s="362"/>
      <c r="D3" s="78" t="s">
        <v>129</v>
      </c>
      <c r="E3" s="327"/>
    </row>
    <row r="4" spans="1:5" ht="15" customHeight="1" x14ac:dyDescent="0.3">
      <c r="A4" s="343"/>
      <c r="B4" s="356"/>
      <c r="C4" s="357"/>
      <c r="D4" s="78" t="s">
        <v>130</v>
      </c>
      <c r="E4" s="327"/>
    </row>
    <row r="6" spans="1:5" ht="14.4" x14ac:dyDescent="0.3">
      <c r="A6" s="314" t="s">
        <v>131</v>
      </c>
      <c r="B6" s="284"/>
      <c r="C6" s="284"/>
      <c r="D6" s="284"/>
      <c r="E6" s="382"/>
    </row>
    <row r="7" spans="1:5" ht="27.6" x14ac:dyDescent="0.3">
      <c r="A7" s="79" t="s">
        <v>132</v>
      </c>
      <c r="B7" s="80" t="s">
        <v>133</v>
      </c>
      <c r="C7" s="80" t="s">
        <v>134</v>
      </c>
      <c r="D7" s="81" t="s">
        <v>135</v>
      </c>
      <c r="E7" s="80" t="s">
        <v>136</v>
      </c>
    </row>
    <row r="8" spans="1:5" ht="43.2" x14ac:dyDescent="0.3">
      <c r="A8" s="82" t="s">
        <v>137</v>
      </c>
      <c r="B8" s="83" t="s">
        <v>138</v>
      </c>
      <c r="C8" s="83" t="s">
        <v>138</v>
      </c>
      <c r="D8" s="83" t="s">
        <v>138</v>
      </c>
      <c r="E8" s="84" t="s">
        <v>138</v>
      </c>
    </row>
    <row r="9" spans="1:5" ht="40.200000000000003" x14ac:dyDescent="0.3">
      <c r="A9" s="85" t="s">
        <v>139</v>
      </c>
      <c r="B9" s="86" t="s">
        <v>138</v>
      </c>
      <c r="C9" s="86" t="s">
        <v>138</v>
      </c>
      <c r="D9" s="86" t="s">
        <v>138</v>
      </c>
      <c r="E9" s="87" t="s">
        <v>138</v>
      </c>
    </row>
    <row r="10" spans="1:5" ht="28.8" x14ac:dyDescent="0.3">
      <c r="A10" s="88" t="s">
        <v>140</v>
      </c>
      <c r="B10" s="86" t="s">
        <v>138</v>
      </c>
      <c r="C10" s="86" t="s">
        <v>138</v>
      </c>
      <c r="D10" s="86" t="s">
        <v>138</v>
      </c>
      <c r="E10" s="87" t="s">
        <v>138</v>
      </c>
    </row>
    <row r="11" spans="1:5" ht="40.200000000000003" x14ac:dyDescent="0.3">
      <c r="A11" s="85" t="s">
        <v>141</v>
      </c>
      <c r="B11" s="86" t="s">
        <v>138</v>
      </c>
      <c r="C11" s="86" t="s">
        <v>138</v>
      </c>
      <c r="D11" s="86" t="s">
        <v>138</v>
      </c>
      <c r="E11" s="87" t="s">
        <v>138</v>
      </c>
    </row>
    <row r="12" spans="1:5" ht="53.4" x14ac:dyDescent="0.3">
      <c r="A12" s="85" t="s">
        <v>142</v>
      </c>
      <c r="B12" s="89" t="s">
        <v>138</v>
      </c>
      <c r="C12" s="89" t="s">
        <v>138</v>
      </c>
      <c r="D12" s="89" t="s">
        <v>138</v>
      </c>
      <c r="E12" s="90" t="s">
        <v>138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E1000"/>
  <sheetViews>
    <sheetView workbookViewId="0"/>
  </sheetViews>
  <sheetFormatPr baseColWidth="10" defaultColWidth="14.44140625" defaultRowHeight="15" customHeight="1" x14ac:dyDescent="0.3"/>
  <cols>
    <col min="1" max="1" width="30.44140625" customWidth="1"/>
    <col min="2" max="2" width="78.6640625" customWidth="1"/>
    <col min="3" max="3" width="10" customWidth="1"/>
    <col min="4" max="4" width="12.6640625" customWidth="1"/>
    <col min="5" max="5" width="12.44140625" customWidth="1"/>
    <col min="6" max="6" width="10.6640625" customWidth="1"/>
  </cols>
  <sheetData>
    <row r="1" spans="1:5" ht="26.4" x14ac:dyDescent="0.3">
      <c r="A1" s="387"/>
      <c r="B1" s="389" t="str">
        <f>CONTEXTO!B1</f>
        <v>PROCESO:  GESTION DOCUMENTAL</v>
      </c>
      <c r="C1" s="91" t="s">
        <v>143</v>
      </c>
      <c r="D1" s="92" t="s">
        <v>144</v>
      </c>
      <c r="E1" s="390"/>
    </row>
    <row r="2" spans="1:5" ht="14.4" x14ac:dyDescent="0.3">
      <c r="A2" s="323"/>
      <c r="B2" s="343"/>
      <c r="C2" s="93" t="s">
        <v>127</v>
      </c>
      <c r="D2" s="94">
        <v>4</v>
      </c>
      <c r="E2" s="332"/>
    </row>
    <row r="3" spans="1:5" ht="14.4" x14ac:dyDescent="0.3">
      <c r="A3" s="323"/>
      <c r="B3" s="391" t="s">
        <v>145</v>
      </c>
      <c r="C3" s="93" t="s">
        <v>146</v>
      </c>
      <c r="D3" s="95">
        <v>44008</v>
      </c>
      <c r="E3" s="332"/>
    </row>
    <row r="4" spans="1:5" ht="14.4" x14ac:dyDescent="0.3">
      <c r="A4" s="324"/>
      <c r="B4" s="392"/>
      <c r="C4" s="96" t="s">
        <v>130</v>
      </c>
      <c r="D4" s="97" t="s">
        <v>147</v>
      </c>
      <c r="E4" s="333"/>
    </row>
    <row r="5" spans="1:5" ht="14.4" x14ac:dyDescent="0.3">
      <c r="A5" s="393"/>
      <c r="B5" s="316"/>
      <c r="C5" s="316"/>
      <c r="D5" s="316"/>
      <c r="E5" s="316"/>
    </row>
    <row r="6" spans="1:5" ht="14.4" x14ac:dyDescent="0.3">
      <c r="A6" s="394" t="str">
        <f>+CONTEXTO!A8</f>
        <v>PROCESO: GESTIÓN DOCUMENTAL</v>
      </c>
      <c r="B6" s="312"/>
      <c r="C6" s="312"/>
      <c r="D6" s="312"/>
      <c r="E6" s="313"/>
    </row>
    <row r="7" spans="1:5" ht="14.4" x14ac:dyDescent="0.3">
      <c r="A7" s="348"/>
      <c r="B7" s="349"/>
      <c r="C7" s="349"/>
      <c r="D7" s="349"/>
      <c r="E7" s="350"/>
    </row>
    <row r="8" spans="1:5" ht="14.4" x14ac:dyDescent="0.3">
      <c r="A8" s="395" t="str">
        <f>+CONTEXTO!A9</f>
        <v xml:space="preserve">OBJETIVO: IMPLEMENTAR EL PROGRAMA DE GESTIÓN DOCUMENTAL, APLICANDO LOS PROCESOS ESTABLECIDOS A TRAVÉS DE LOS INSTRUMENTOS ARCHIVÍSTICOS, EMPLEANDO TECNOLOGÍA PARA GARANTIZAR EL ACCESO A LA INFORMACIÓN EN FORMA OPORTUNA Y PRESERVAR LA MEMORIA INSTITUCIONAL.
</v>
      </c>
      <c r="B8" s="292"/>
      <c r="C8" s="292"/>
      <c r="D8" s="292"/>
      <c r="E8" s="293"/>
    </row>
    <row r="9" spans="1:5" ht="36" customHeight="1" x14ac:dyDescent="0.3">
      <c r="A9" s="294"/>
      <c r="B9" s="295"/>
      <c r="C9" s="295"/>
      <c r="D9" s="295"/>
      <c r="E9" s="296"/>
    </row>
    <row r="10" spans="1:5" ht="14.4" x14ac:dyDescent="0.3">
      <c r="A10" s="396"/>
      <c r="B10" s="397"/>
      <c r="C10" s="397"/>
      <c r="D10" s="397"/>
      <c r="E10" s="398"/>
    </row>
    <row r="11" spans="1:5" ht="27.75" customHeight="1" x14ac:dyDescent="0.3">
      <c r="A11" s="388" t="s">
        <v>148</v>
      </c>
      <c r="B11" s="399" t="s">
        <v>149</v>
      </c>
      <c r="C11" s="326"/>
      <c r="D11" s="385" t="s">
        <v>150</v>
      </c>
      <c r="E11" s="285"/>
    </row>
    <row r="12" spans="1:5" ht="14.4" x14ac:dyDescent="0.3">
      <c r="A12" s="341"/>
      <c r="B12" s="356"/>
      <c r="C12" s="357"/>
      <c r="D12" s="98" t="s">
        <v>151</v>
      </c>
      <c r="E12" s="99" t="s">
        <v>152</v>
      </c>
    </row>
    <row r="13" spans="1:5" ht="33" customHeight="1" x14ac:dyDescent="0.3">
      <c r="A13" s="383"/>
      <c r="B13" s="384" t="s">
        <v>153</v>
      </c>
      <c r="C13" s="371"/>
      <c r="D13" s="63"/>
      <c r="E13" s="31"/>
    </row>
    <row r="14" spans="1:5" ht="33" customHeight="1" x14ac:dyDescent="0.3">
      <c r="A14" s="323"/>
      <c r="B14" s="384" t="s">
        <v>154</v>
      </c>
      <c r="C14" s="371"/>
      <c r="D14" s="63"/>
      <c r="E14" s="31"/>
    </row>
    <row r="15" spans="1:5" ht="33" customHeight="1" x14ac:dyDescent="0.3">
      <c r="A15" s="323"/>
      <c r="B15" s="384" t="s">
        <v>155</v>
      </c>
      <c r="C15" s="371"/>
      <c r="D15" s="63"/>
      <c r="E15" s="31"/>
    </row>
    <row r="16" spans="1:5" ht="33" customHeight="1" x14ac:dyDescent="0.3">
      <c r="A16" s="323"/>
      <c r="B16" s="384" t="s">
        <v>156</v>
      </c>
      <c r="C16" s="371"/>
      <c r="D16" s="63"/>
      <c r="E16" s="31"/>
    </row>
    <row r="17" spans="1:5" ht="33" customHeight="1" x14ac:dyDescent="0.3">
      <c r="A17" s="323"/>
      <c r="B17" s="384" t="s">
        <v>157</v>
      </c>
      <c r="C17" s="371"/>
      <c r="D17" s="63"/>
      <c r="E17" s="31"/>
    </row>
    <row r="18" spans="1:5" ht="33" customHeight="1" x14ac:dyDescent="0.3">
      <c r="A18" s="323"/>
      <c r="B18" s="384" t="s">
        <v>158</v>
      </c>
      <c r="C18" s="371"/>
      <c r="D18" s="63"/>
      <c r="E18" s="31"/>
    </row>
    <row r="19" spans="1:5" ht="33" customHeight="1" x14ac:dyDescent="0.3">
      <c r="A19" s="323"/>
      <c r="B19" s="384" t="s">
        <v>159</v>
      </c>
      <c r="C19" s="371"/>
      <c r="D19" s="63"/>
      <c r="E19" s="31"/>
    </row>
    <row r="20" spans="1:5" ht="33" customHeight="1" x14ac:dyDescent="0.3">
      <c r="A20" s="323"/>
      <c r="B20" s="384" t="s">
        <v>160</v>
      </c>
      <c r="C20" s="371"/>
      <c r="D20" s="63"/>
      <c r="E20" s="31"/>
    </row>
    <row r="21" spans="1:5" ht="33" customHeight="1" x14ac:dyDescent="0.3">
      <c r="A21" s="323"/>
      <c r="B21" s="384" t="s">
        <v>161</v>
      </c>
      <c r="C21" s="371"/>
      <c r="D21" s="63"/>
      <c r="E21" s="31"/>
    </row>
    <row r="22" spans="1:5" ht="33" customHeight="1" x14ac:dyDescent="0.3">
      <c r="A22" s="323"/>
      <c r="B22" s="384" t="s">
        <v>162</v>
      </c>
      <c r="C22" s="371"/>
      <c r="D22" s="63"/>
      <c r="E22" s="31"/>
    </row>
    <row r="23" spans="1:5" ht="33" customHeight="1" x14ac:dyDescent="0.3">
      <c r="A23" s="323"/>
      <c r="B23" s="384" t="s">
        <v>163</v>
      </c>
      <c r="C23" s="371"/>
      <c r="D23" s="63"/>
      <c r="E23" s="31"/>
    </row>
    <row r="24" spans="1:5" ht="33" customHeight="1" x14ac:dyDescent="0.3">
      <c r="A24" s="323"/>
      <c r="B24" s="384" t="s">
        <v>164</v>
      </c>
      <c r="C24" s="371"/>
      <c r="D24" s="63"/>
      <c r="E24" s="31"/>
    </row>
    <row r="25" spans="1:5" ht="33" customHeight="1" x14ac:dyDescent="0.3">
      <c r="A25" s="323"/>
      <c r="B25" s="384" t="s">
        <v>165</v>
      </c>
      <c r="C25" s="371"/>
      <c r="D25" s="63"/>
      <c r="E25" s="31"/>
    </row>
    <row r="26" spans="1:5" ht="33" customHeight="1" x14ac:dyDescent="0.3">
      <c r="A26" s="323"/>
      <c r="B26" s="384" t="s">
        <v>166</v>
      </c>
      <c r="C26" s="371"/>
      <c r="D26" s="63"/>
      <c r="E26" s="31"/>
    </row>
    <row r="27" spans="1:5" ht="33" customHeight="1" x14ac:dyDescent="0.3">
      <c r="A27" s="323"/>
      <c r="B27" s="384" t="s">
        <v>167</v>
      </c>
      <c r="C27" s="371"/>
      <c r="D27" s="63"/>
      <c r="E27" s="31"/>
    </row>
    <row r="28" spans="1:5" ht="33" customHeight="1" x14ac:dyDescent="0.3">
      <c r="A28" s="323"/>
      <c r="B28" s="384" t="s">
        <v>168</v>
      </c>
      <c r="C28" s="371"/>
      <c r="D28" s="63"/>
      <c r="E28" s="31"/>
    </row>
    <row r="29" spans="1:5" ht="33" customHeight="1" x14ac:dyDescent="0.3">
      <c r="A29" s="323"/>
      <c r="B29" s="384" t="s">
        <v>169</v>
      </c>
      <c r="C29" s="371"/>
      <c r="D29" s="63"/>
      <c r="E29" s="31"/>
    </row>
    <row r="30" spans="1:5" ht="33" customHeight="1" x14ac:dyDescent="0.3">
      <c r="A30" s="323"/>
      <c r="B30" s="384" t="s">
        <v>170</v>
      </c>
      <c r="C30" s="371"/>
      <c r="D30" s="63"/>
      <c r="E30" s="31"/>
    </row>
    <row r="31" spans="1:5" ht="33" customHeight="1" x14ac:dyDescent="0.3">
      <c r="A31" s="323"/>
      <c r="B31" s="367" t="s">
        <v>171</v>
      </c>
      <c r="C31" s="371"/>
      <c r="D31" s="63"/>
      <c r="E31" s="31"/>
    </row>
    <row r="32" spans="1:5" ht="33" customHeight="1" x14ac:dyDescent="0.3">
      <c r="A32" s="323"/>
      <c r="B32" s="384" t="s">
        <v>172</v>
      </c>
      <c r="C32" s="371"/>
      <c r="D32" s="63"/>
      <c r="E32" s="31"/>
    </row>
    <row r="33" spans="1:5" ht="22.5" customHeight="1" x14ac:dyDescent="0.3">
      <c r="A33" s="323"/>
      <c r="B33" s="386" t="s">
        <v>173</v>
      </c>
      <c r="C33" s="345"/>
      <c r="D33" s="345"/>
      <c r="E33" s="346"/>
    </row>
    <row r="34" spans="1:5" ht="33" customHeight="1" x14ac:dyDescent="0.3">
      <c r="A34" s="323"/>
      <c r="B34" s="367" t="s">
        <v>174</v>
      </c>
      <c r="C34" s="371"/>
      <c r="D34" s="63"/>
      <c r="E34" s="67"/>
    </row>
    <row r="35" spans="1:5" ht="33" customHeight="1" x14ac:dyDescent="0.3">
      <c r="A35" s="323"/>
      <c r="B35" s="367" t="s">
        <v>175</v>
      </c>
      <c r="C35" s="371"/>
      <c r="D35" s="63"/>
      <c r="E35" s="67"/>
    </row>
    <row r="36" spans="1:5" ht="33" customHeight="1" x14ac:dyDescent="0.3">
      <c r="A36" s="323"/>
      <c r="B36" s="367" t="s">
        <v>176</v>
      </c>
      <c r="C36" s="371"/>
      <c r="D36" s="63"/>
      <c r="E36" s="67"/>
    </row>
    <row r="37" spans="1:5" ht="33" customHeight="1" x14ac:dyDescent="0.3">
      <c r="A37" s="323"/>
      <c r="B37" s="367" t="s">
        <v>177</v>
      </c>
      <c r="C37" s="371"/>
      <c r="D37" s="63"/>
      <c r="E37" s="67"/>
    </row>
    <row r="38" spans="1:5" ht="33" customHeight="1" x14ac:dyDescent="0.3">
      <c r="A38" s="323"/>
      <c r="B38" s="367" t="s">
        <v>178</v>
      </c>
      <c r="C38" s="371"/>
      <c r="D38" s="63"/>
      <c r="E38" s="67"/>
    </row>
    <row r="39" spans="1:5" ht="33" customHeight="1" x14ac:dyDescent="0.3">
      <c r="A39" s="323"/>
      <c r="B39" s="367" t="s">
        <v>179</v>
      </c>
      <c r="C39" s="371"/>
      <c r="D39" s="63"/>
      <c r="E39" s="67"/>
    </row>
    <row r="40" spans="1:5" ht="33" customHeight="1" x14ac:dyDescent="0.3">
      <c r="A40" s="323"/>
      <c r="B40" s="367" t="s">
        <v>180</v>
      </c>
      <c r="C40" s="371"/>
      <c r="D40" s="63"/>
      <c r="E40" s="67"/>
    </row>
    <row r="41" spans="1:5" ht="33" customHeight="1" x14ac:dyDescent="0.3">
      <c r="A41" s="323"/>
      <c r="B41" s="367" t="s">
        <v>181</v>
      </c>
      <c r="C41" s="371"/>
      <c r="D41" s="63"/>
      <c r="E41" s="67"/>
    </row>
    <row r="42" spans="1:5" ht="33" customHeight="1" x14ac:dyDescent="0.3">
      <c r="A42" s="323"/>
      <c r="B42" s="367" t="s">
        <v>182</v>
      </c>
      <c r="C42" s="371"/>
      <c r="D42" s="63"/>
      <c r="E42" s="67"/>
    </row>
    <row r="43" spans="1:5" ht="33" customHeight="1" x14ac:dyDescent="0.3">
      <c r="A43" s="323"/>
      <c r="B43" s="367" t="s">
        <v>183</v>
      </c>
      <c r="C43" s="371"/>
      <c r="D43" s="63"/>
      <c r="E43" s="67"/>
    </row>
    <row r="44" spans="1:5" ht="33" customHeight="1" x14ac:dyDescent="0.3">
      <c r="A44" s="323"/>
      <c r="B44" s="367" t="s">
        <v>184</v>
      </c>
      <c r="C44" s="371"/>
      <c r="D44" s="63"/>
      <c r="E44" s="67"/>
    </row>
    <row r="45" spans="1:5" ht="33" customHeight="1" x14ac:dyDescent="0.3">
      <c r="A45" s="323"/>
      <c r="B45" s="367" t="s">
        <v>185</v>
      </c>
      <c r="C45" s="371"/>
      <c r="D45" s="63"/>
      <c r="E45" s="67"/>
    </row>
    <row r="46" spans="1:5" ht="33" customHeight="1" x14ac:dyDescent="0.3">
      <c r="A46" s="323"/>
      <c r="B46" s="367" t="s">
        <v>186</v>
      </c>
      <c r="C46" s="371"/>
      <c r="D46" s="63"/>
      <c r="E46" s="67"/>
    </row>
    <row r="47" spans="1:5" ht="33" customHeight="1" x14ac:dyDescent="0.3">
      <c r="A47" s="324"/>
      <c r="B47" s="335" t="s">
        <v>187</v>
      </c>
      <c r="C47" s="364"/>
      <c r="D47" s="100" t="s">
        <v>188</v>
      </c>
      <c r="E47" s="101"/>
    </row>
    <row r="48" spans="1:5" ht="15.75" customHeight="1" x14ac:dyDescent="0.3">
      <c r="D48" s="76"/>
    </row>
    <row r="49" spans="1:5" ht="15.75" customHeight="1" x14ac:dyDescent="0.3">
      <c r="D49" s="76"/>
    </row>
    <row r="50" spans="1:5" ht="30.75" customHeight="1" x14ac:dyDescent="0.3">
      <c r="A50" s="388" t="s">
        <v>148</v>
      </c>
      <c r="B50" s="399" t="s">
        <v>149</v>
      </c>
      <c r="C50" s="326"/>
      <c r="D50" s="385" t="s">
        <v>189</v>
      </c>
      <c r="E50" s="285"/>
    </row>
    <row r="51" spans="1:5" ht="15.75" customHeight="1" x14ac:dyDescent="0.3">
      <c r="A51" s="341"/>
      <c r="B51" s="356"/>
      <c r="C51" s="357"/>
      <c r="D51" s="98" t="s">
        <v>151</v>
      </c>
      <c r="E51" s="99" t="s">
        <v>152</v>
      </c>
    </row>
    <row r="52" spans="1:5" ht="33" customHeight="1" x14ac:dyDescent="0.3">
      <c r="A52" s="383"/>
      <c r="B52" s="367" t="s">
        <v>153</v>
      </c>
      <c r="C52" s="371"/>
      <c r="D52" s="63"/>
      <c r="E52" s="67"/>
    </row>
    <row r="53" spans="1:5" ht="33" customHeight="1" x14ac:dyDescent="0.3">
      <c r="A53" s="323"/>
      <c r="B53" s="367" t="s">
        <v>154</v>
      </c>
      <c r="C53" s="371"/>
      <c r="D53" s="63"/>
      <c r="E53" s="67"/>
    </row>
    <row r="54" spans="1:5" ht="33" customHeight="1" x14ac:dyDescent="0.3">
      <c r="A54" s="323"/>
      <c r="B54" s="367" t="s">
        <v>155</v>
      </c>
      <c r="C54" s="371"/>
      <c r="D54" s="63"/>
      <c r="E54" s="67"/>
    </row>
    <row r="55" spans="1:5" ht="33" customHeight="1" x14ac:dyDescent="0.3">
      <c r="A55" s="323"/>
      <c r="B55" s="367" t="s">
        <v>156</v>
      </c>
      <c r="C55" s="371"/>
      <c r="D55" s="63"/>
      <c r="E55" s="67"/>
    </row>
    <row r="56" spans="1:5" ht="33" customHeight="1" x14ac:dyDescent="0.3">
      <c r="A56" s="323"/>
      <c r="B56" s="367" t="s">
        <v>157</v>
      </c>
      <c r="C56" s="371"/>
      <c r="D56" s="63"/>
      <c r="E56" s="67"/>
    </row>
    <row r="57" spans="1:5" ht="33" customHeight="1" x14ac:dyDescent="0.3">
      <c r="A57" s="323"/>
      <c r="B57" s="367" t="s">
        <v>158</v>
      </c>
      <c r="C57" s="371"/>
      <c r="D57" s="63"/>
      <c r="E57" s="67"/>
    </row>
    <row r="58" spans="1:5" ht="33" customHeight="1" x14ac:dyDescent="0.3">
      <c r="A58" s="323"/>
      <c r="B58" s="367" t="s">
        <v>159</v>
      </c>
      <c r="C58" s="371"/>
      <c r="D58" s="63"/>
      <c r="E58" s="67"/>
    </row>
    <row r="59" spans="1:5" ht="33" customHeight="1" x14ac:dyDescent="0.3">
      <c r="A59" s="323"/>
      <c r="B59" s="367" t="s">
        <v>160</v>
      </c>
      <c r="C59" s="371"/>
      <c r="D59" s="63"/>
      <c r="E59" s="67"/>
    </row>
    <row r="60" spans="1:5" ht="33" customHeight="1" x14ac:dyDescent="0.3">
      <c r="A60" s="323"/>
      <c r="B60" s="367" t="s">
        <v>161</v>
      </c>
      <c r="C60" s="371"/>
      <c r="D60" s="63"/>
      <c r="E60" s="67"/>
    </row>
    <row r="61" spans="1:5" ht="33" customHeight="1" x14ac:dyDescent="0.3">
      <c r="A61" s="323"/>
      <c r="B61" s="367" t="s">
        <v>162</v>
      </c>
      <c r="C61" s="371"/>
      <c r="D61" s="63"/>
      <c r="E61" s="67"/>
    </row>
    <row r="62" spans="1:5" ht="33" customHeight="1" x14ac:dyDescent="0.3">
      <c r="A62" s="323"/>
      <c r="B62" s="367" t="s">
        <v>163</v>
      </c>
      <c r="C62" s="371"/>
      <c r="D62" s="63"/>
      <c r="E62" s="67"/>
    </row>
    <row r="63" spans="1:5" ht="33" customHeight="1" x14ac:dyDescent="0.3">
      <c r="A63" s="323"/>
      <c r="B63" s="367" t="s">
        <v>164</v>
      </c>
      <c r="C63" s="371"/>
      <c r="D63" s="63"/>
      <c r="E63" s="67"/>
    </row>
    <row r="64" spans="1:5" ht="33" customHeight="1" x14ac:dyDescent="0.3">
      <c r="A64" s="323"/>
      <c r="B64" s="367" t="s">
        <v>165</v>
      </c>
      <c r="C64" s="371"/>
      <c r="D64" s="63"/>
      <c r="E64" s="67"/>
    </row>
    <row r="65" spans="1:5" ht="33" customHeight="1" x14ac:dyDescent="0.3">
      <c r="A65" s="323"/>
      <c r="B65" s="367" t="s">
        <v>166</v>
      </c>
      <c r="C65" s="371"/>
      <c r="D65" s="63"/>
      <c r="E65" s="67"/>
    </row>
    <row r="66" spans="1:5" ht="33" customHeight="1" x14ac:dyDescent="0.3">
      <c r="A66" s="323"/>
      <c r="B66" s="367" t="s">
        <v>167</v>
      </c>
      <c r="C66" s="371"/>
      <c r="D66" s="63"/>
      <c r="E66" s="67"/>
    </row>
    <row r="67" spans="1:5" ht="33" customHeight="1" x14ac:dyDescent="0.3">
      <c r="A67" s="323"/>
      <c r="B67" s="367" t="s">
        <v>168</v>
      </c>
      <c r="C67" s="371"/>
      <c r="D67" s="63"/>
      <c r="E67" s="67"/>
    </row>
    <row r="68" spans="1:5" ht="33" customHeight="1" x14ac:dyDescent="0.3">
      <c r="A68" s="323"/>
      <c r="B68" s="367" t="s">
        <v>169</v>
      </c>
      <c r="C68" s="371"/>
      <c r="D68" s="63"/>
      <c r="E68" s="67"/>
    </row>
    <row r="69" spans="1:5" ht="33" customHeight="1" x14ac:dyDescent="0.3">
      <c r="A69" s="323"/>
      <c r="B69" s="367" t="s">
        <v>170</v>
      </c>
      <c r="C69" s="371"/>
      <c r="D69" s="63"/>
      <c r="E69" s="67"/>
    </row>
    <row r="70" spans="1:5" ht="33" customHeight="1" x14ac:dyDescent="0.3">
      <c r="A70" s="323"/>
      <c r="B70" s="367" t="s">
        <v>171</v>
      </c>
      <c r="C70" s="371"/>
      <c r="D70" s="63"/>
      <c r="E70" s="67"/>
    </row>
    <row r="71" spans="1:5" ht="33" customHeight="1" x14ac:dyDescent="0.3">
      <c r="A71" s="323"/>
      <c r="B71" s="367" t="s">
        <v>172</v>
      </c>
      <c r="C71" s="371"/>
      <c r="D71" s="63"/>
      <c r="E71" s="67"/>
    </row>
    <row r="72" spans="1:5" ht="33" customHeight="1" x14ac:dyDescent="0.3">
      <c r="A72" s="323"/>
      <c r="B72" s="386" t="s">
        <v>173</v>
      </c>
      <c r="C72" s="345"/>
      <c r="D72" s="345"/>
      <c r="E72" s="346"/>
    </row>
    <row r="73" spans="1:5" ht="33" customHeight="1" x14ac:dyDescent="0.3">
      <c r="A73" s="323"/>
      <c r="B73" s="367" t="s">
        <v>174</v>
      </c>
      <c r="C73" s="371"/>
      <c r="D73" s="63"/>
      <c r="E73" s="67"/>
    </row>
    <row r="74" spans="1:5" ht="33" customHeight="1" x14ac:dyDescent="0.3">
      <c r="A74" s="323"/>
      <c r="B74" s="367" t="s">
        <v>175</v>
      </c>
      <c r="C74" s="371"/>
      <c r="D74" s="63"/>
      <c r="E74" s="67"/>
    </row>
    <row r="75" spans="1:5" ht="33" customHeight="1" x14ac:dyDescent="0.3">
      <c r="A75" s="323"/>
      <c r="B75" s="367" t="s">
        <v>176</v>
      </c>
      <c r="C75" s="371"/>
      <c r="D75" s="63"/>
      <c r="E75" s="67"/>
    </row>
    <row r="76" spans="1:5" ht="33" customHeight="1" x14ac:dyDescent="0.3">
      <c r="A76" s="323"/>
      <c r="B76" s="367" t="s">
        <v>177</v>
      </c>
      <c r="C76" s="371"/>
      <c r="D76" s="63"/>
      <c r="E76" s="67"/>
    </row>
    <row r="77" spans="1:5" ht="33" customHeight="1" x14ac:dyDescent="0.3">
      <c r="A77" s="323"/>
      <c r="B77" s="367" t="s">
        <v>178</v>
      </c>
      <c r="C77" s="371"/>
      <c r="D77" s="63"/>
      <c r="E77" s="67"/>
    </row>
    <row r="78" spans="1:5" ht="33" customHeight="1" x14ac:dyDescent="0.3">
      <c r="A78" s="323"/>
      <c r="B78" s="367" t="s">
        <v>179</v>
      </c>
      <c r="C78" s="371"/>
      <c r="D78" s="63"/>
      <c r="E78" s="67"/>
    </row>
    <row r="79" spans="1:5" ht="33" customHeight="1" x14ac:dyDescent="0.3">
      <c r="A79" s="323"/>
      <c r="B79" s="367" t="s">
        <v>180</v>
      </c>
      <c r="C79" s="371"/>
      <c r="D79" s="63"/>
      <c r="E79" s="67"/>
    </row>
    <row r="80" spans="1:5" ht="33" customHeight="1" x14ac:dyDescent="0.3">
      <c r="A80" s="323"/>
      <c r="B80" s="367" t="s">
        <v>181</v>
      </c>
      <c r="C80" s="371"/>
      <c r="D80" s="63"/>
      <c r="E80" s="67"/>
    </row>
    <row r="81" spans="1:5" ht="33" customHeight="1" x14ac:dyDescent="0.3">
      <c r="A81" s="323"/>
      <c r="B81" s="367" t="s">
        <v>182</v>
      </c>
      <c r="C81" s="371"/>
      <c r="D81" s="63"/>
      <c r="E81" s="67"/>
    </row>
    <row r="82" spans="1:5" ht="33" customHeight="1" x14ac:dyDescent="0.3">
      <c r="A82" s="323"/>
      <c r="B82" s="367" t="s">
        <v>183</v>
      </c>
      <c r="C82" s="371"/>
      <c r="D82" s="63"/>
      <c r="E82" s="67"/>
    </row>
    <row r="83" spans="1:5" ht="33" customHeight="1" x14ac:dyDescent="0.3">
      <c r="A83" s="323"/>
      <c r="B83" s="367" t="s">
        <v>184</v>
      </c>
      <c r="C83" s="371"/>
      <c r="D83" s="63"/>
      <c r="E83" s="67"/>
    </row>
    <row r="84" spans="1:5" ht="33" customHeight="1" x14ac:dyDescent="0.3">
      <c r="A84" s="323"/>
      <c r="B84" s="367" t="s">
        <v>185</v>
      </c>
      <c r="C84" s="371"/>
      <c r="D84" s="63"/>
      <c r="E84" s="67"/>
    </row>
    <row r="85" spans="1:5" ht="33" customHeight="1" x14ac:dyDescent="0.3">
      <c r="A85" s="323"/>
      <c r="B85" s="367" t="s">
        <v>186</v>
      </c>
      <c r="C85" s="371"/>
      <c r="D85" s="63"/>
      <c r="E85" s="67"/>
    </row>
    <row r="86" spans="1:5" ht="33" customHeight="1" x14ac:dyDescent="0.3">
      <c r="A86" s="324"/>
      <c r="B86" s="335" t="s">
        <v>187</v>
      </c>
      <c r="C86" s="364"/>
      <c r="D86" s="100"/>
      <c r="E86" s="101"/>
    </row>
    <row r="87" spans="1:5" ht="15.75" customHeight="1" x14ac:dyDescent="0.3">
      <c r="D87" s="76"/>
    </row>
    <row r="88" spans="1:5" ht="15.75" customHeight="1" x14ac:dyDescent="0.3">
      <c r="D88" s="76"/>
    </row>
    <row r="89" spans="1:5" ht="28.5" customHeight="1" x14ac:dyDescent="0.3">
      <c r="A89" s="388" t="s">
        <v>148</v>
      </c>
      <c r="B89" s="399" t="s">
        <v>149</v>
      </c>
      <c r="C89" s="326"/>
      <c r="D89" s="385" t="s">
        <v>190</v>
      </c>
      <c r="E89" s="285"/>
    </row>
    <row r="90" spans="1:5" ht="15.75" customHeight="1" x14ac:dyDescent="0.3">
      <c r="A90" s="341"/>
      <c r="B90" s="356"/>
      <c r="C90" s="357"/>
      <c r="D90" s="98" t="s">
        <v>151</v>
      </c>
      <c r="E90" s="99" t="s">
        <v>152</v>
      </c>
    </row>
    <row r="91" spans="1:5" ht="33" customHeight="1" x14ac:dyDescent="0.3">
      <c r="A91" s="383"/>
      <c r="B91" s="384" t="s">
        <v>153</v>
      </c>
      <c r="C91" s="371"/>
      <c r="D91" s="63"/>
      <c r="E91" s="31"/>
    </row>
    <row r="92" spans="1:5" ht="33" customHeight="1" x14ac:dyDescent="0.3">
      <c r="A92" s="323"/>
      <c r="B92" s="384" t="s">
        <v>154</v>
      </c>
      <c r="C92" s="371"/>
      <c r="D92" s="63"/>
      <c r="E92" s="31"/>
    </row>
    <row r="93" spans="1:5" ht="33" customHeight="1" x14ac:dyDescent="0.3">
      <c r="A93" s="323"/>
      <c r="B93" s="384" t="s">
        <v>155</v>
      </c>
      <c r="C93" s="371"/>
      <c r="D93" s="63"/>
      <c r="E93" s="31"/>
    </row>
    <row r="94" spans="1:5" ht="33" customHeight="1" x14ac:dyDescent="0.3">
      <c r="A94" s="323"/>
      <c r="B94" s="384" t="s">
        <v>156</v>
      </c>
      <c r="C94" s="371"/>
      <c r="D94" s="63"/>
      <c r="E94" s="31"/>
    </row>
    <row r="95" spans="1:5" ht="33" customHeight="1" x14ac:dyDescent="0.3">
      <c r="A95" s="323"/>
      <c r="B95" s="384" t="s">
        <v>157</v>
      </c>
      <c r="C95" s="371"/>
      <c r="D95" s="63"/>
      <c r="E95" s="31"/>
    </row>
    <row r="96" spans="1:5" ht="33" customHeight="1" x14ac:dyDescent="0.3">
      <c r="A96" s="323"/>
      <c r="B96" s="384" t="s">
        <v>158</v>
      </c>
      <c r="C96" s="371"/>
      <c r="D96" s="63"/>
      <c r="E96" s="31"/>
    </row>
    <row r="97" spans="1:5" ht="33" customHeight="1" x14ac:dyDescent="0.3">
      <c r="A97" s="323"/>
      <c r="B97" s="384" t="s">
        <v>159</v>
      </c>
      <c r="C97" s="371"/>
      <c r="D97" s="63"/>
      <c r="E97" s="31"/>
    </row>
    <row r="98" spans="1:5" ht="33" customHeight="1" x14ac:dyDescent="0.3">
      <c r="A98" s="323"/>
      <c r="B98" s="384" t="s">
        <v>160</v>
      </c>
      <c r="C98" s="371"/>
      <c r="D98" s="63"/>
      <c r="E98" s="31"/>
    </row>
    <row r="99" spans="1:5" ht="33" customHeight="1" x14ac:dyDescent="0.3">
      <c r="A99" s="323"/>
      <c r="B99" s="384" t="s">
        <v>161</v>
      </c>
      <c r="C99" s="371"/>
      <c r="D99" s="63"/>
      <c r="E99" s="31"/>
    </row>
    <row r="100" spans="1:5" ht="33" customHeight="1" x14ac:dyDescent="0.3">
      <c r="A100" s="323"/>
      <c r="B100" s="384" t="s">
        <v>162</v>
      </c>
      <c r="C100" s="371"/>
      <c r="D100" s="63"/>
      <c r="E100" s="31"/>
    </row>
    <row r="101" spans="1:5" ht="33" customHeight="1" x14ac:dyDescent="0.3">
      <c r="A101" s="323"/>
      <c r="B101" s="384" t="s">
        <v>163</v>
      </c>
      <c r="C101" s="371"/>
      <c r="D101" s="63"/>
      <c r="E101" s="31"/>
    </row>
    <row r="102" spans="1:5" ht="33" customHeight="1" x14ac:dyDescent="0.3">
      <c r="A102" s="323"/>
      <c r="B102" s="384" t="s">
        <v>164</v>
      </c>
      <c r="C102" s="371"/>
      <c r="D102" s="63"/>
      <c r="E102" s="31"/>
    </row>
    <row r="103" spans="1:5" ht="33" customHeight="1" x14ac:dyDescent="0.3">
      <c r="A103" s="323"/>
      <c r="B103" s="384" t="s">
        <v>165</v>
      </c>
      <c r="C103" s="371"/>
      <c r="D103" s="63"/>
      <c r="E103" s="31"/>
    </row>
    <row r="104" spans="1:5" ht="33" customHeight="1" x14ac:dyDescent="0.3">
      <c r="A104" s="323"/>
      <c r="B104" s="384" t="s">
        <v>166</v>
      </c>
      <c r="C104" s="371"/>
      <c r="D104" s="63"/>
      <c r="E104" s="31"/>
    </row>
    <row r="105" spans="1:5" ht="33" customHeight="1" x14ac:dyDescent="0.3">
      <c r="A105" s="323"/>
      <c r="B105" s="384" t="s">
        <v>167</v>
      </c>
      <c r="C105" s="371"/>
      <c r="D105" s="63"/>
      <c r="E105" s="31"/>
    </row>
    <row r="106" spans="1:5" ht="33" customHeight="1" x14ac:dyDescent="0.3">
      <c r="A106" s="323"/>
      <c r="B106" s="384" t="s">
        <v>168</v>
      </c>
      <c r="C106" s="371"/>
      <c r="D106" s="63"/>
      <c r="E106" s="31"/>
    </row>
    <row r="107" spans="1:5" ht="33" customHeight="1" x14ac:dyDescent="0.3">
      <c r="A107" s="323"/>
      <c r="B107" s="384" t="s">
        <v>169</v>
      </c>
      <c r="C107" s="371"/>
      <c r="D107" s="63"/>
      <c r="E107" s="31"/>
    </row>
    <row r="108" spans="1:5" ht="33" customHeight="1" x14ac:dyDescent="0.3">
      <c r="A108" s="323"/>
      <c r="B108" s="384" t="s">
        <v>170</v>
      </c>
      <c r="C108" s="371"/>
      <c r="D108" s="63"/>
      <c r="E108" s="31"/>
    </row>
    <row r="109" spans="1:5" ht="33" customHeight="1" x14ac:dyDescent="0.3">
      <c r="A109" s="323"/>
      <c r="B109" s="367" t="s">
        <v>171</v>
      </c>
      <c r="C109" s="371"/>
      <c r="D109" s="63"/>
      <c r="E109" s="31"/>
    </row>
    <row r="110" spans="1:5" ht="33" customHeight="1" x14ac:dyDescent="0.3">
      <c r="A110" s="323"/>
      <c r="B110" s="384" t="s">
        <v>172</v>
      </c>
      <c r="C110" s="371"/>
      <c r="D110" s="63"/>
      <c r="E110" s="31"/>
    </row>
    <row r="111" spans="1:5" ht="33" customHeight="1" x14ac:dyDescent="0.3">
      <c r="A111" s="323"/>
      <c r="B111" s="386" t="s">
        <v>173</v>
      </c>
      <c r="C111" s="345"/>
      <c r="D111" s="345"/>
      <c r="E111" s="346"/>
    </row>
    <row r="112" spans="1:5" ht="33" customHeight="1" x14ac:dyDescent="0.3">
      <c r="A112" s="323"/>
      <c r="B112" s="367" t="s">
        <v>174</v>
      </c>
      <c r="C112" s="371"/>
      <c r="D112" s="63"/>
      <c r="E112" s="67"/>
    </row>
    <row r="113" spans="1:5" ht="33" customHeight="1" x14ac:dyDescent="0.3">
      <c r="A113" s="323"/>
      <c r="B113" s="367" t="s">
        <v>175</v>
      </c>
      <c r="C113" s="371"/>
      <c r="D113" s="63"/>
      <c r="E113" s="67"/>
    </row>
    <row r="114" spans="1:5" ht="33" customHeight="1" x14ac:dyDescent="0.3">
      <c r="A114" s="323"/>
      <c r="B114" s="367" t="s">
        <v>176</v>
      </c>
      <c r="C114" s="371"/>
      <c r="D114" s="63"/>
      <c r="E114" s="67"/>
    </row>
    <row r="115" spans="1:5" ht="33" customHeight="1" x14ac:dyDescent="0.3">
      <c r="A115" s="323"/>
      <c r="B115" s="367" t="s">
        <v>177</v>
      </c>
      <c r="C115" s="371"/>
      <c r="D115" s="63"/>
      <c r="E115" s="67"/>
    </row>
    <row r="116" spans="1:5" ht="33" customHeight="1" x14ac:dyDescent="0.3">
      <c r="A116" s="323"/>
      <c r="B116" s="367" t="s">
        <v>178</v>
      </c>
      <c r="C116" s="371"/>
      <c r="D116" s="63"/>
      <c r="E116" s="67"/>
    </row>
    <row r="117" spans="1:5" ht="33" customHeight="1" x14ac:dyDescent="0.3">
      <c r="A117" s="323"/>
      <c r="B117" s="367" t="s">
        <v>179</v>
      </c>
      <c r="C117" s="371"/>
      <c r="D117" s="63"/>
      <c r="E117" s="67"/>
    </row>
    <row r="118" spans="1:5" ht="33" customHeight="1" x14ac:dyDescent="0.3">
      <c r="A118" s="323"/>
      <c r="B118" s="367" t="s">
        <v>180</v>
      </c>
      <c r="C118" s="371"/>
      <c r="D118" s="63"/>
      <c r="E118" s="67"/>
    </row>
    <row r="119" spans="1:5" ht="33" customHeight="1" x14ac:dyDescent="0.3">
      <c r="A119" s="323"/>
      <c r="B119" s="367" t="s">
        <v>181</v>
      </c>
      <c r="C119" s="371"/>
      <c r="D119" s="63"/>
      <c r="E119" s="67"/>
    </row>
    <row r="120" spans="1:5" ht="33" customHeight="1" x14ac:dyDescent="0.3">
      <c r="A120" s="323"/>
      <c r="B120" s="367" t="s">
        <v>182</v>
      </c>
      <c r="C120" s="371"/>
      <c r="D120" s="63"/>
      <c r="E120" s="67"/>
    </row>
    <row r="121" spans="1:5" ht="33" customHeight="1" x14ac:dyDescent="0.3">
      <c r="A121" s="323"/>
      <c r="B121" s="367" t="s">
        <v>183</v>
      </c>
      <c r="C121" s="371"/>
      <c r="D121" s="63"/>
      <c r="E121" s="67"/>
    </row>
    <row r="122" spans="1:5" ht="33" customHeight="1" x14ac:dyDescent="0.3">
      <c r="A122" s="323"/>
      <c r="B122" s="367" t="s">
        <v>184</v>
      </c>
      <c r="C122" s="371"/>
      <c r="D122" s="63"/>
      <c r="E122" s="67"/>
    </row>
    <row r="123" spans="1:5" ht="33" customHeight="1" x14ac:dyDescent="0.3">
      <c r="A123" s="323"/>
      <c r="B123" s="367" t="s">
        <v>185</v>
      </c>
      <c r="C123" s="371"/>
      <c r="D123" s="63"/>
      <c r="E123" s="67"/>
    </row>
    <row r="124" spans="1:5" ht="33" customHeight="1" x14ac:dyDescent="0.3">
      <c r="A124" s="323"/>
      <c r="B124" s="367" t="s">
        <v>186</v>
      </c>
      <c r="C124" s="371"/>
      <c r="D124" s="63"/>
      <c r="E124" s="67"/>
    </row>
    <row r="125" spans="1:5" ht="33" customHeight="1" x14ac:dyDescent="0.3">
      <c r="A125" s="324"/>
      <c r="B125" s="335" t="s">
        <v>187</v>
      </c>
      <c r="C125" s="364"/>
      <c r="D125" s="100"/>
      <c r="E125" s="101"/>
    </row>
    <row r="126" spans="1:5" ht="15.75" customHeight="1" x14ac:dyDescent="0.3">
      <c r="D126" s="76"/>
    </row>
    <row r="127" spans="1:5" ht="15.75" customHeight="1" x14ac:dyDescent="0.3">
      <c r="D127" s="76"/>
    </row>
    <row r="128" spans="1:5" ht="30" customHeight="1" x14ac:dyDescent="0.3">
      <c r="A128" s="388" t="s">
        <v>148</v>
      </c>
      <c r="B128" s="399" t="s">
        <v>149</v>
      </c>
      <c r="C128" s="326"/>
      <c r="D128" s="385" t="s">
        <v>191</v>
      </c>
      <c r="E128" s="285"/>
    </row>
    <row r="129" spans="1:5" ht="15.75" customHeight="1" x14ac:dyDescent="0.3">
      <c r="A129" s="341"/>
      <c r="B129" s="356"/>
      <c r="C129" s="357"/>
      <c r="D129" s="98" t="s">
        <v>151</v>
      </c>
      <c r="E129" s="99" t="s">
        <v>152</v>
      </c>
    </row>
    <row r="130" spans="1:5" ht="33" customHeight="1" x14ac:dyDescent="0.3">
      <c r="A130" s="383"/>
      <c r="B130" s="367" t="s">
        <v>153</v>
      </c>
      <c r="C130" s="371"/>
      <c r="D130" s="63"/>
      <c r="E130" s="67"/>
    </row>
    <row r="131" spans="1:5" ht="33" customHeight="1" x14ac:dyDescent="0.3">
      <c r="A131" s="323"/>
      <c r="B131" s="367" t="s">
        <v>154</v>
      </c>
      <c r="C131" s="371"/>
      <c r="D131" s="63"/>
      <c r="E131" s="67"/>
    </row>
    <row r="132" spans="1:5" ht="33" customHeight="1" x14ac:dyDescent="0.3">
      <c r="A132" s="323"/>
      <c r="B132" s="367" t="s">
        <v>155</v>
      </c>
      <c r="C132" s="371"/>
      <c r="D132" s="63"/>
      <c r="E132" s="67"/>
    </row>
    <row r="133" spans="1:5" ht="33" customHeight="1" x14ac:dyDescent="0.3">
      <c r="A133" s="323"/>
      <c r="B133" s="367" t="s">
        <v>156</v>
      </c>
      <c r="C133" s="371"/>
      <c r="D133" s="63"/>
      <c r="E133" s="67"/>
    </row>
    <row r="134" spans="1:5" ht="33" customHeight="1" x14ac:dyDescent="0.3">
      <c r="A134" s="323"/>
      <c r="B134" s="367" t="s">
        <v>157</v>
      </c>
      <c r="C134" s="371"/>
      <c r="D134" s="63"/>
      <c r="E134" s="67"/>
    </row>
    <row r="135" spans="1:5" ht="33" customHeight="1" x14ac:dyDescent="0.3">
      <c r="A135" s="323"/>
      <c r="B135" s="367" t="s">
        <v>158</v>
      </c>
      <c r="C135" s="371"/>
      <c r="D135" s="63"/>
      <c r="E135" s="67"/>
    </row>
    <row r="136" spans="1:5" ht="33" customHeight="1" x14ac:dyDescent="0.3">
      <c r="A136" s="323"/>
      <c r="B136" s="367" t="s">
        <v>159</v>
      </c>
      <c r="C136" s="371"/>
      <c r="D136" s="63"/>
      <c r="E136" s="67"/>
    </row>
    <row r="137" spans="1:5" ht="33" customHeight="1" x14ac:dyDescent="0.3">
      <c r="A137" s="323"/>
      <c r="B137" s="367" t="s">
        <v>160</v>
      </c>
      <c r="C137" s="371"/>
      <c r="D137" s="63"/>
      <c r="E137" s="67"/>
    </row>
    <row r="138" spans="1:5" ht="33" customHeight="1" x14ac:dyDescent="0.3">
      <c r="A138" s="323"/>
      <c r="B138" s="367" t="s">
        <v>161</v>
      </c>
      <c r="C138" s="371"/>
      <c r="D138" s="63"/>
      <c r="E138" s="67"/>
    </row>
    <row r="139" spans="1:5" ht="33" customHeight="1" x14ac:dyDescent="0.3">
      <c r="A139" s="323"/>
      <c r="B139" s="367" t="s">
        <v>162</v>
      </c>
      <c r="C139" s="371"/>
      <c r="D139" s="63"/>
      <c r="E139" s="67"/>
    </row>
    <row r="140" spans="1:5" ht="33" customHeight="1" x14ac:dyDescent="0.3">
      <c r="A140" s="323"/>
      <c r="B140" s="367" t="s">
        <v>163</v>
      </c>
      <c r="C140" s="371"/>
      <c r="D140" s="63"/>
      <c r="E140" s="67"/>
    </row>
    <row r="141" spans="1:5" ht="33" customHeight="1" x14ac:dyDescent="0.3">
      <c r="A141" s="323"/>
      <c r="B141" s="367" t="s">
        <v>164</v>
      </c>
      <c r="C141" s="371"/>
      <c r="D141" s="63"/>
      <c r="E141" s="67"/>
    </row>
    <row r="142" spans="1:5" ht="33" customHeight="1" x14ac:dyDescent="0.3">
      <c r="A142" s="323"/>
      <c r="B142" s="367" t="s">
        <v>165</v>
      </c>
      <c r="C142" s="371"/>
      <c r="D142" s="63"/>
      <c r="E142" s="67"/>
    </row>
    <row r="143" spans="1:5" ht="33" customHeight="1" x14ac:dyDescent="0.3">
      <c r="A143" s="323"/>
      <c r="B143" s="367" t="s">
        <v>166</v>
      </c>
      <c r="C143" s="371"/>
      <c r="D143" s="63"/>
      <c r="E143" s="67"/>
    </row>
    <row r="144" spans="1:5" ht="33" customHeight="1" x14ac:dyDescent="0.3">
      <c r="A144" s="323"/>
      <c r="B144" s="367" t="s">
        <v>167</v>
      </c>
      <c r="C144" s="371"/>
      <c r="D144" s="63"/>
      <c r="E144" s="67"/>
    </row>
    <row r="145" spans="1:5" ht="33" customHeight="1" x14ac:dyDescent="0.3">
      <c r="A145" s="323"/>
      <c r="B145" s="367" t="s">
        <v>168</v>
      </c>
      <c r="C145" s="371"/>
      <c r="D145" s="63"/>
      <c r="E145" s="67"/>
    </row>
    <row r="146" spans="1:5" ht="33" customHeight="1" x14ac:dyDescent="0.3">
      <c r="A146" s="323"/>
      <c r="B146" s="367" t="s">
        <v>169</v>
      </c>
      <c r="C146" s="371"/>
      <c r="D146" s="63"/>
      <c r="E146" s="67"/>
    </row>
    <row r="147" spans="1:5" ht="33" customHeight="1" x14ac:dyDescent="0.3">
      <c r="A147" s="323"/>
      <c r="B147" s="367" t="s">
        <v>170</v>
      </c>
      <c r="C147" s="371"/>
      <c r="D147" s="63"/>
      <c r="E147" s="67"/>
    </row>
    <row r="148" spans="1:5" ht="33" customHeight="1" x14ac:dyDescent="0.3">
      <c r="A148" s="323"/>
      <c r="B148" s="367" t="s">
        <v>171</v>
      </c>
      <c r="C148" s="371"/>
      <c r="D148" s="63"/>
      <c r="E148" s="67"/>
    </row>
    <row r="149" spans="1:5" ht="33" customHeight="1" x14ac:dyDescent="0.3">
      <c r="A149" s="323"/>
      <c r="B149" s="367" t="s">
        <v>172</v>
      </c>
      <c r="C149" s="371"/>
      <c r="D149" s="63"/>
      <c r="E149" s="67"/>
    </row>
    <row r="150" spans="1:5" ht="33" customHeight="1" x14ac:dyDescent="0.3">
      <c r="A150" s="323"/>
      <c r="B150" s="386" t="s">
        <v>173</v>
      </c>
      <c r="C150" s="345"/>
      <c r="D150" s="345"/>
      <c r="E150" s="346"/>
    </row>
    <row r="151" spans="1:5" ht="33" customHeight="1" x14ac:dyDescent="0.3">
      <c r="A151" s="323"/>
      <c r="B151" s="367" t="s">
        <v>174</v>
      </c>
      <c r="C151" s="371"/>
      <c r="D151" s="63"/>
      <c r="E151" s="67"/>
    </row>
    <row r="152" spans="1:5" ht="33" customHeight="1" x14ac:dyDescent="0.3">
      <c r="A152" s="323"/>
      <c r="B152" s="367" t="s">
        <v>175</v>
      </c>
      <c r="C152" s="371"/>
      <c r="D152" s="63"/>
      <c r="E152" s="67"/>
    </row>
    <row r="153" spans="1:5" ht="33" customHeight="1" x14ac:dyDescent="0.3">
      <c r="A153" s="323"/>
      <c r="B153" s="367" t="s">
        <v>176</v>
      </c>
      <c r="C153" s="371"/>
      <c r="D153" s="63"/>
      <c r="E153" s="67"/>
    </row>
    <row r="154" spans="1:5" ht="33" customHeight="1" x14ac:dyDescent="0.3">
      <c r="A154" s="323"/>
      <c r="B154" s="367" t="s">
        <v>177</v>
      </c>
      <c r="C154" s="371"/>
      <c r="D154" s="63"/>
      <c r="E154" s="67"/>
    </row>
    <row r="155" spans="1:5" ht="33" customHeight="1" x14ac:dyDescent="0.3">
      <c r="A155" s="323"/>
      <c r="B155" s="367" t="s">
        <v>178</v>
      </c>
      <c r="C155" s="371"/>
      <c r="D155" s="63"/>
      <c r="E155" s="67"/>
    </row>
    <row r="156" spans="1:5" ht="33" customHeight="1" x14ac:dyDescent="0.3">
      <c r="A156" s="323"/>
      <c r="B156" s="367" t="s">
        <v>179</v>
      </c>
      <c r="C156" s="371"/>
      <c r="D156" s="63"/>
      <c r="E156" s="67"/>
    </row>
    <row r="157" spans="1:5" ht="33" customHeight="1" x14ac:dyDescent="0.3">
      <c r="A157" s="323"/>
      <c r="B157" s="367" t="s">
        <v>180</v>
      </c>
      <c r="C157" s="371"/>
      <c r="D157" s="63"/>
      <c r="E157" s="67"/>
    </row>
    <row r="158" spans="1:5" ht="33" customHeight="1" x14ac:dyDescent="0.3">
      <c r="A158" s="323"/>
      <c r="B158" s="367" t="s">
        <v>181</v>
      </c>
      <c r="C158" s="371"/>
      <c r="D158" s="63"/>
      <c r="E158" s="67"/>
    </row>
    <row r="159" spans="1:5" ht="33" customHeight="1" x14ac:dyDescent="0.3">
      <c r="A159" s="323"/>
      <c r="B159" s="367" t="s">
        <v>182</v>
      </c>
      <c r="C159" s="371"/>
      <c r="D159" s="63"/>
      <c r="E159" s="67"/>
    </row>
    <row r="160" spans="1:5" ht="33" customHeight="1" x14ac:dyDescent="0.3">
      <c r="A160" s="323"/>
      <c r="B160" s="367" t="s">
        <v>183</v>
      </c>
      <c r="C160" s="371"/>
      <c r="D160" s="63"/>
      <c r="E160" s="67"/>
    </row>
    <row r="161" spans="1:5" ht="33" customHeight="1" x14ac:dyDescent="0.3">
      <c r="A161" s="323"/>
      <c r="B161" s="367" t="s">
        <v>184</v>
      </c>
      <c r="C161" s="371"/>
      <c r="D161" s="63"/>
      <c r="E161" s="67"/>
    </row>
    <row r="162" spans="1:5" ht="33" customHeight="1" x14ac:dyDescent="0.3">
      <c r="A162" s="323"/>
      <c r="B162" s="367" t="s">
        <v>185</v>
      </c>
      <c r="C162" s="371"/>
      <c r="D162" s="63"/>
      <c r="E162" s="67"/>
    </row>
    <row r="163" spans="1:5" ht="33" customHeight="1" x14ac:dyDescent="0.3">
      <c r="A163" s="323"/>
      <c r="B163" s="367" t="s">
        <v>186</v>
      </c>
      <c r="C163" s="371"/>
      <c r="D163" s="63"/>
      <c r="E163" s="67"/>
    </row>
    <row r="164" spans="1:5" ht="33" customHeight="1" x14ac:dyDescent="0.3">
      <c r="A164" s="324"/>
      <c r="B164" s="335" t="s">
        <v>187</v>
      </c>
      <c r="C164" s="364"/>
      <c r="D164" s="100"/>
      <c r="E164" s="101"/>
    </row>
    <row r="165" spans="1:5" ht="15.75" customHeight="1" x14ac:dyDescent="0.3">
      <c r="D165" s="76"/>
    </row>
    <row r="166" spans="1:5" ht="15.75" customHeight="1" x14ac:dyDescent="0.3">
      <c r="D166" s="76"/>
    </row>
    <row r="167" spans="1:5" ht="30" customHeight="1" x14ac:dyDescent="0.3">
      <c r="A167" s="388" t="s">
        <v>148</v>
      </c>
      <c r="B167" s="399" t="s">
        <v>149</v>
      </c>
      <c r="C167" s="326"/>
      <c r="D167" s="385" t="s">
        <v>192</v>
      </c>
      <c r="E167" s="285"/>
    </row>
    <row r="168" spans="1:5" ht="15.75" customHeight="1" x14ac:dyDescent="0.3">
      <c r="A168" s="341"/>
      <c r="B168" s="356"/>
      <c r="C168" s="357"/>
      <c r="D168" s="98" t="s">
        <v>151</v>
      </c>
      <c r="E168" s="99" t="s">
        <v>152</v>
      </c>
    </row>
    <row r="169" spans="1:5" ht="33" customHeight="1" x14ac:dyDescent="0.3">
      <c r="A169" s="383"/>
      <c r="B169" s="367" t="s">
        <v>153</v>
      </c>
      <c r="C169" s="371"/>
      <c r="D169" s="63"/>
      <c r="E169" s="67"/>
    </row>
    <row r="170" spans="1:5" ht="33" customHeight="1" x14ac:dyDescent="0.3">
      <c r="A170" s="323"/>
      <c r="B170" s="367" t="s">
        <v>154</v>
      </c>
      <c r="C170" s="371"/>
      <c r="D170" s="63"/>
      <c r="E170" s="67"/>
    </row>
    <row r="171" spans="1:5" ht="33" customHeight="1" x14ac:dyDescent="0.3">
      <c r="A171" s="323"/>
      <c r="B171" s="367" t="s">
        <v>155</v>
      </c>
      <c r="C171" s="371"/>
      <c r="D171" s="63"/>
      <c r="E171" s="67"/>
    </row>
    <row r="172" spans="1:5" ht="33" customHeight="1" x14ac:dyDescent="0.3">
      <c r="A172" s="323"/>
      <c r="B172" s="367" t="s">
        <v>156</v>
      </c>
      <c r="C172" s="371"/>
      <c r="D172" s="63"/>
      <c r="E172" s="67"/>
    </row>
    <row r="173" spans="1:5" ht="33" customHeight="1" x14ac:dyDescent="0.3">
      <c r="A173" s="323"/>
      <c r="B173" s="367" t="s">
        <v>157</v>
      </c>
      <c r="C173" s="371"/>
      <c r="D173" s="63"/>
      <c r="E173" s="67"/>
    </row>
    <row r="174" spans="1:5" ht="33" customHeight="1" x14ac:dyDescent="0.3">
      <c r="A174" s="323"/>
      <c r="B174" s="367" t="s">
        <v>158</v>
      </c>
      <c r="C174" s="371"/>
      <c r="D174" s="63"/>
      <c r="E174" s="67"/>
    </row>
    <row r="175" spans="1:5" ht="33" customHeight="1" x14ac:dyDescent="0.3">
      <c r="A175" s="323"/>
      <c r="B175" s="367" t="s">
        <v>159</v>
      </c>
      <c r="C175" s="371"/>
      <c r="D175" s="63"/>
      <c r="E175" s="67"/>
    </row>
    <row r="176" spans="1:5" ht="33" customHeight="1" x14ac:dyDescent="0.3">
      <c r="A176" s="323"/>
      <c r="B176" s="367" t="s">
        <v>160</v>
      </c>
      <c r="C176" s="371"/>
      <c r="D176" s="63"/>
      <c r="E176" s="67"/>
    </row>
    <row r="177" spans="1:5" ht="33" customHeight="1" x14ac:dyDescent="0.3">
      <c r="A177" s="323"/>
      <c r="B177" s="367" t="s">
        <v>161</v>
      </c>
      <c r="C177" s="371"/>
      <c r="D177" s="63"/>
      <c r="E177" s="67"/>
    </row>
    <row r="178" spans="1:5" ht="33" customHeight="1" x14ac:dyDescent="0.3">
      <c r="A178" s="323"/>
      <c r="B178" s="367" t="s">
        <v>162</v>
      </c>
      <c r="C178" s="371"/>
      <c r="D178" s="63"/>
      <c r="E178" s="67"/>
    </row>
    <row r="179" spans="1:5" ht="33" customHeight="1" x14ac:dyDescent="0.3">
      <c r="A179" s="323"/>
      <c r="B179" s="367" t="s">
        <v>163</v>
      </c>
      <c r="C179" s="371"/>
      <c r="D179" s="63"/>
      <c r="E179" s="67"/>
    </row>
    <row r="180" spans="1:5" ht="33" customHeight="1" x14ac:dyDescent="0.3">
      <c r="A180" s="323"/>
      <c r="B180" s="367" t="s">
        <v>164</v>
      </c>
      <c r="C180" s="371"/>
      <c r="D180" s="63"/>
      <c r="E180" s="67"/>
    </row>
    <row r="181" spans="1:5" ht="33" customHeight="1" x14ac:dyDescent="0.3">
      <c r="A181" s="323"/>
      <c r="B181" s="367" t="s">
        <v>165</v>
      </c>
      <c r="C181" s="371"/>
      <c r="D181" s="63"/>
      <c r="E181" s="67"/>
    </row>
    <row r="182" spans="1:5" ht="33" customHeight="1" x14ac:dyDescent="0.3">
      <c r="A182" s="323"/>
      <c r="B182" s="367" t="s">
        <v>166</v>
      </c>
      <c r="C182" s="371"/>
      <c r="D182" s="63"/>
      <c r="E182" s="67"/>
    </row>
    <row r="183" spans="1:5" ht="33" customHeight="1" x14ac:dyDescent="0.3">
      <c r="A183" s="323"/>
      <c r="B183" s="367" t="s">
        <v>167</v>
      </c>
      <c r="C183" s="371"/>
      <c r="D183" s="63"/>
      <c r="E183" s="67"/>
    </row>
    <row r="184" spans="1:5" ht="33" customHeight="1" x14ac:dyDescent="0.3">
      <c r="A184" s="323"/>
      <c r="B184" s="367" t="s">
        <v>168</v>
      </c>
      <c r="C184" s="371"/>
      <c r="D184" s="63"/>
      <c r="E184" s="67"/>
    </row>
    <row r="185" spans="1:5" ht="33" customHeight="1" x14ac:dyDescent="0.3">
      <c r="A185" s="323"/>
      <c r="B185" s="367" t="s">
        <v>169</v>
      </c>
      <c r="C185" s="371"/>
      <c r="D185" s="63"/>
      <c r="E185" s="67"/>
    </row>
    <row r="186" spans="1:5" ht="33" customHeight="1" x14ac:dyDescent="0.3">
      <c r="A186" s="323"/>
      <c r="B186" s="367" t="s">
        <v>170</v>
      </c>
      <c r="C186" s="371"/>
      <c r="D186" s="63"/>
      <c r="E186" s="67"/>
    </row>
    <row r="187" spans="1:5" ht="33" customHeight="1" x14ac:dyDescent="0.3">
      <c r="A187" s="323"/>
      <c r="B187" s="367" t="s">
        <v>171</v>
      </c>
      <c r="C187" s="371"/>
      <c r="D187" s="63"/>
      <c r="E187" s="67"/>
    </row>
    <row r="188" spans="1:5" ht="33" customHeight="1" x14ac:dyDescent="0.3">
      <c r="A188" s="323"/>
      <c r="B188" s="367" t="s">
        <v>172</v>
      </c>
      <c r="C188" s="371"/>
      <c r="D188" s="63"/>
      <c r="E188" s="67"/>
    </row>
    <row r="189" spans="1:5" ht="33" customHeight="1" x14ac:dyDescent="0.3">
      <c r="A189" s="323"/>
      <c r="B189" s="386" t="s">
        <v>173</v>
      </c>
      <c r="C189" s="345"/>
      <c r="D189" s="345"/>
      <c r="E189" s="346"/>
    </row>
    <row r="190" spans="1:5" ht="33" customHeight="1" x14ac:dyDescent="0.3">
      <c r="A190" s="323"/>
      <c r="B190" s="367" t="s">
        <v>174</v>
      </c>
      <c r="C190" s="371"/>
      <c r="D190" s="63"/>
      <c r="E190" s="67"/>
    </row>
    <row r="191" spans="1:5" ht="33" customHeight="1" x14ac:dyDescent="0.3">
      <c r="A191" s="323"/>
      <c r="B191" s="367" t="s">
        <v>175</v>
      </c>
      <c r="C191" s="371"/>
      <c r="D191" s="63"/>
      <c r="E191" s="67"/>
    </row>
    <row r="192" spans="1:5" ht="33" customHeight="1" x14ac:dyDescent="0.3">
      <c r="A192" s="323"/>
      <c r="B192" s="367" t="s">
        <v>176</v>
      </c>
      <c r="C192" s="371"/>
      <c r="D192" s="63"/>
      <c r="E192" s="67"/>
    </row>
    <row r="193" spans="1:5" ht="33" customHeight="1" x14ac:dyDescent="0.3">
      <c r="A193" s="323"/>
      <c r="B193" s="367" t="s">
        <v>177</v>
      </c>
      <c r="C193" s="371"/>
      <c r="D193" s="63"/>
      <c r="E193" s="67"/>
    </row>
    <row r="194" spans="1:5" ht="33" customHeight="1" x14ac:dyDescent="0.3">
      <c r="A194" s="323"/>
      <c r="B194" s="367" t="s">
        <v>178</v>
      </c>
      <c r="C194" s="371"/>
      <c r="D194" s="63"/>
      <c r="E194" s="67"/>
    </row>
    <row r="195" spans="1:5" ht="33" customHeight="1" x14ac:dyDescent="0.3">
      <c r="A195" s="323"/>
      <c r="B195" s="367" t="s">
        <v>179</v>
      </c>
      <c r="C195" s="371"/>
      <c r="D195" s="63"/>
      <c r="E195" s="67"/>
    </row>
    <row r="196" spans="1:5" ht="33" customHeight="1" x14ac:dyDescent="0.3">
      <c r="A196" s="323"/>
      <c r="B196" s="367" t="s">
        <v>180</v>
      </c>
      <c r="C196" s="371"/>
      <c r="D196" s="63"/>
      <c r="E196" s="67"/>
    </row>
    <row r="197" spans="1:5" ht="33" customHeight="1" x14ac:dyDescent="0.3">
      <c r="A197" s="323"/>
      <c r="B197" s="367" t="s">
        <v>181</v>
      </c>
      <c r="C197" s="371"/>
      <c r="D197" s="63"/>
      <c r="E197" s="67"/>
    </row>
    <row r="198" spans="1:5" ht="33" customHeight="1" x14ac:dyDescent="0.3">
      <c r="A198" s="323"/>
      <c r="B198" s="367" t="s">
        <v>182</v>
      </c>
      <c r="C198" s="371"/>
      <c r="D198" s="63"/>
      <c r="E198" s="67"/>
    </row>
    <row r="199" spans="1:5" ht="33" customHeight="1" x14ac:dyDescent="0.3">
      <c r="A199" s="323"/>
      <c r="B199" s="367" t="s">
        <v>183</v>
      </c>
      <c r="C199" s="371"/>
      <c r="D199" s="63"/>
      <c r="E199" s="67"/>
    </row>
    <row r="200" spans="1:5" ht="33" customHeight="1" x14ac:dyDescent="0.3">
      <c r="A200" s="323"/>
      <c r="B200" s="367" t="s">
        <v>184</v>
      </c>
      <c r="C200" s="371"/>
      <c r="D200" s="63"/>
      <c r="E200" s="67"/>
    </row>
    <row r="201" spans="1:5" ht="33" customHeight="1" x14ac:dyDescent="0.3">
      <c r="A201" s="323"/>
      <c r="B201" s="367" t="s">
        <v>185</v>
      </c>
      <c r="C201" s="371"/>
      <c r="D201" s="63"/>
      <c r="E201" s="67"/>
    </row>
    <row r="202" spans="1:5" ht="33" customHeight="1" x14ac:dyDescent="0.3">
      <c r="A202" s="323"/>
      <c r="B202" s="367" t="s">
        <v>186</v>
      </c>
      <c r="C202" s="371"/>
      <c r="D202" s="63"/>
      <c r="E202" s="67"/>
    </row>
    <row r="203" spans="1:5" ht="33" customHeight="1" x14ac:dyDescent="0.3">
      <c r="A203" s="324"/>
      <c r="B203" s="335" t="s">
        <v>187</v>
      </c>
      <c r="C203" s="364"/>
      <c r="D203" s="100"/>
      <c r="E203" s="101"/>
    </row>
    <row r="204" spans="1:5" ht="15.75" customHeight="1" x14ac:dyDescent="0.3">
      <c r="D204" s="76"/>
    </row>
    <row r="205" spans="1:5" ht="15.75" customHeight="1" x14ac:dyDescent="0.3">
      <c r="D205" s="76"/>
    </row>
    <row r="206" spans="1:5" ht="29.25" customHeight="1" x14ac:dyDescent="0.3">
      <c r="A206" s="388" t="s">
        <v>148</v>
      </c>
      <c r="B206" s="399" t="s">
        <v>149</v>
      </c>
      <c r="C206" s="326"/>
      <c r="D206" s="385" t="s">
        <v>193</v>
      </c>
      <c r="E206" s="285"/>
    </row>
    <row r="207" spans="1:5" ht="15.75" customHeight="1" x14ac:dyDescent="0.3">
      <c r="A207" s="341"/>
      <c r="B207" s="356"/>
      <c r="C207" s="357"/>
      <c r="D207" s="98" t="s">
        <v>151</v>
      </c>
      <c r="E207" s="99" t="s">
        <v>152</v>
      </c>
    </row>
    <row r="208" spans="1:5" ht="33" customHeight="1" x14ac:dyDescent="0.3">
      <c r="A208" s="383"/>
      <c r="B208" s="367" t="s">
        <v>153</v>
      </c>
      <c r="C208" s="371"/>
      <c r="D208" s="63"/>
      <c r="E208" s="67"/>
    </row>
    <row r="209" spans="1:5" ht="33" customHeight="1" x14ac:dyDescent="0.3">
      <c r="A209" s="323"/>
      <c r="B209" s="367" t="s">
        <v>154</v>
      </c>
      <c r="C209" s="371"/>
      <c r="D209" s="63"/>
      <c r="E209" s="67"/>
    </row>
    <row r="210" spans="1:5" ht="33" customHeight="1" x14ac:dyDescent="0.3">
      <c r="A210" s="323"/>
      <c r="B210" s="367" t="s">
        <v>155</v>
      </c>
      <c r="C210" s="371"/>
      <c r="D210" s="63"/>
      <c r="E210" s="67"/>
    </row>
    <row r="211" spans="1:5" ht="33" customHeight="1" x14ac:dyDescent="0.3">
      <c r="A211" s="323"/>
      <c r="B211" s="367" t="s">
        <v>156</v>
      </c>
      <c r="C211" s="371"/>
      <c r="D211" s="63"/>
      <c r="E211" s="67"/>
    </row>
    <row r="212" spans="1:5" ht="33" customHeight="1" x14ac:dyDescent="0.3">
      <c r="A212" s="323"/>
      <c r="B212" s="367" t="s">
        <v>157</v>
      </c>
      <c r="C212" s="371"/>
      <c r="D212" s="63"/>
      <c r="E212" s="67"/>
    </row>
    <row r="213" spans="1:5" ht="33" customHeight="1" x14ac:dyDescent="0.3">
      <c r="A213" s="323"/>
      <c r="B213" s="367" t="s">
        <v>158</v>
      </c>
      <c r="C213" s="371"/>
      <c r="D213" s="63"/>
      <c r="E213" s="67"/>
    </row>
    <row r="214" spans="1:5" ht="33" customHeight="1" x14ac:dyDescent="0.3">
      <c r="A214" s="323"/>
      <c r="B214" s="367" t="s">
        <v>159</v>
      </c>
      <c r="C214" s="371"/>
      <c r="D214" s="63"/>
      <c r="E214" s="67"/>
    </row>
    <row r="215" spans="1:5" ht="33" customHeight="1" x14ac:dyDescent="0.3">
      <c r="A215" s="323"/>
      <c r="B215" s="367" t="s">
        <v>160</v>
      </c>
      <c r="C215" s="371"/>
      <c r="D215" s="63"/>
      <c r="E215" s="67"/>
    </row>
    <row r="216" spans="1:5" ht="33" customHeight="1" x14ac:dyDescent="0.3">
      <c r="A216" s="323"/>
      <c r="B216" s="367" t="s">
        <v>161</v>
      </c>
      <c r="C216" s="371"/>
      <c r="D216" s="63"/>
      <c r="E216" s="67"/>
    </row>
    <row r="217" spans="1:5" ht="33" customHeight="1" x14ac:dyDescent="0.3">
      <c r="A217" s="323"/>
      <c r="B217" s="367" t="s">
        <v>162</v>
      </c>
      <c r="C217" s="371"/>
      <c r="D217" s="63"/>
      <c r="E217" s="67"/>
    </row>
    <row r="218" spans="1:5" ht="33" customHeight="1" x14ac:dyDescent="0.3">
      <c r="A218" s="323"/>
      <c r="B218" s="367" t="s">
        <v>163</v>
      </c>
      <c r="C218" s="371"/>
      <c r="D218" s="63"/>
      <c r="E218" s="67"/>
    </row>
    <row r="219" spans="1:5" ht="33" customHeight="1" x14ac:dyDescent="0.3">
      <c r="A219" s="323"/>
      <c r="B219" s="367" t="s">
        <v>164</v>
      </c>
      <c r="C219" s="371"/>
      <c r="D219" s="63"/>
      <c r="E219" s="67"/>
    </row>
    <row r="220" spans="1:5" ht="33" customHeight="1" x14ac:dyDescent="0.3">
      <c r="A220" s="323"/>
      <c r="B220" s="367" t="s">
        <v>165</v>
      </c>
      <c r="C220" s="371"/>
      <c r="D220" s="63"/>
      <c r="E220" s="67"/>
    </row>
    <row r="221" spans="1:5" ht="33" customHeight="1" x14ac:dyDescent="0.3">
      <c r="A221" s="323"/>
      <c r="B221" s="367" t="s">
        <v>166</v>
      </c>
      <c r="C221" s="371"/>
      <c r="D221" s="63"/>
      <c r="E221" s="67"/>
    </row>
    <row r="222" spans="1:5" ht="33" customHeight="1" x14ac:dyDescent="0.3">
      <c r="A222" s="323"/>
      <c r="B222" s="367" t="s">
        <v>167</v>
      </c>
      <c r="C222" s="371"/>
      <c r="D222" s="63"/>
      <c r="E222" s="67"/>
    </row>
    <row r="223" spans="1:5" ht="33" customHeight="1" x14ac:dyDescent="0.3">
      <c r="A223" s="323"/>
      <c r="B223" s="367" t="s">
        <v>168</v>
      </c>
      <c r="C223" s="371"/>
      <c r="D223" s="63"/>
      <c r="E223" s="67"/>
    </row>
    <row r="224" spans="1:5" ht="33" customHeight="1" x14ac:dyDescent="0.3">
      <c r="A224" s="323"/>
      <c r="B224" s="367" t="s">
        <v>169</v>
      </c>
      <c r="C224" s="371"/>
      <c r="D224" s="63"/>
      <c r="E224" s="67"/>
    </row>
    <row r="225" spans="1:5" ht="33" customHeight="1" x14ac:dyDescent="0.3">
      <c r="A225" s="323"/>
      <c r="B225" s="367" t="s">
        <v>170</v>
      </c>
      <c r="C225" s="371"/>
      <c r="D225" s="63"/>
      <c r="E225" s="67"/>
    </row>
    <row r="226" spans="1:5" ht="33" customHeight="1" x14ac:dyDescent="0.3">
      <c r="A226" s="323"/>
      <c r="B226" s="367" t="s">
        <v>171</v>
      </c>
      <c r="C226" s="371"/>
      <c r="D226" s="63"/>
      <c r="E226" s="67"/>
    </row>
    <row r="227" spans="1:5" ht="33" customHeight="1" x14ac:dyDescent="0.3">
      <c r="A227" s="323"/>
      <c r="B227" s="367" t="s">
        <v>172</v>
      </c>
      <c r="C227" s="371"/>
      <c r="D227" s="63"/>
      <c r="E227" s="67"/>
    </row>
    <row r="228" spans="1:5" ht="33" customHeight="1" x14ac:dyDescent="0.3">
      <c r="A228" s="323"/>
      <c r="B228" s="386" t="s">
        <v>173</v>
      </c>
      <c r="C228" s="345"/>
      <c r="D228" s="345"/>
      <c r="E228" s="346"/>
    </row>
    <row r="229" spans="1:5" ht="33" customHeight="1" x14ac:dyDescent="0.3">
      <c r="A229" s="323"/>
      <c r="B229" s="367" t="s">
        <v>174</v>
      </c>
      <c r="C229" s="371"/>
      <c r="D229" s="63"/>
      <c r="E229" s="67"/>
    </row>
    <row r="230" spans="1:5" ht="33" customHeight="1" x14ac:dyDescent="0.3">
      <c r="A230" s="323"/>
      <c r="B230" s="367" t="s">
        <v>175</v>
      </c>
      <c r="C230" s="371"/>
      <c r="D230" s="63"/>
      <c r="E230" s="67"/>
    </row>
    <row r="231" spans="1:5" ht="33" customHeight="1" x14ac:dyDescent="0.3">
      <c r="A231" s="323"/>
      <c r="B231" s="367" t="s">
        <v>176</v>
      </c>
      <c r="C231" s="371"/>
      <c r="D231" s="63"/>
      <c r="E231" s="67"/>
    </row>
    <row r="232" spans="1:5" ht="33" customHeight="1" x14ac:dyDescent="0.3">
      <c r="A232" s="323"/>
      <c r="B232" s="367" t="s">
        <v>177</v>
      </c>
      <c r="C232" s="371"/>
      <c r="D232" s="63"/>
      <c r="E232" s="67"/>
    </row>
    <row r="233" spans="1:5" ht="33" customHeight="1" x14ac:dyDescent="0.3">
      <c r="A233" s="323"/>
      <c r="B233" s="367" t="s">
        <v>178</v>
      </c>
      <c r="C233" s="371"/>
      <c r="D233" s="63"/>
      <c r="E233" s="67"/>
    </row>
    <row r="234" spans="1:5" ht="33" customHeight="1" x14ac:dyDescent="0.3">
      <c r="A234" s="323"/>
      <c r="B234" s="367" t="s">
        <v>179</v>
      </c>
      <c r="C234" s="371"/>
      <c r="D234" s="63"/>
      <c r="E234" s="67"/>
    </row>
    <row r="235" spans="1:5" ht="33" customHeight="1" x14ac:dyDescent="0.3">
      <c r="A235" s="323"/>
      <c r="B235" s="367" t="s">
        <v>180</v>
      </c>
      <c r="C235" s="371"/>
      <c r="D235" s="63"/>
      <c r="E235" s="67"/>
    </row>
    <row r="236" spans="1:5" ht="33" customHeight="1" x14ac:dyDescent="0.3">
      <c r="A236" s="323"/>
      <c r="B236" s="367" t="s">
        <v>181</v>
      </c>
      <c r="C236" s="371"/>
      <c r="D236" s="63"/>
      <c r="E236" s="67"/>
    </row>
    <row r="237" spans="1:5" ht="33" customHeight="1" x14ac:dyDescent="0.3">
      <c r="A237" s="323"/>
      <c r="B237" s="367" t="s">
        <v>182</v>
      </c>
      <c r="C237" s="371"/>
      <c r="D237" s="63"/>
      <c r="E237" s="67"/>
    </row>
    <row r="238" spans="1:5" ht="33" customHeight="1" x14ac:dyDescent="0.3">
      <c r="A238" s="323"/>
      <c r="B238" s="367" t="s">
        <v>183</v>
      </c>
      <c r="C238" s="371"/>
      <c r="D238" s="63"/>
      <c r="E238" s="67"/>
    </row>
    <row r="239" spans="1:5" ht="33" customHeight="1" x14ac:dyDescent="0.3">
      <c r="A239" s="323"/>
      <c r="B239" s="367" t="s">
        <v>184</v>
      </c>
      <c r="C239" s="371"/>
      <c r="D239" s="63"/>
      <c r="E239" s="67"/>
    </row>
    <row r="240" spans="1:5" ht="33" customHeight="1" x14ac:dyDescent="0.3">
      <c r="A240" s="323"/>
      <c r="B240" s="367" t="s">
        <v>185</v>
      </c>
      <c r="C240" s="371"/>
      <c r="D240" s="63"/>
      <c r="E240" s="67"/>
    </row>
    <row r="241" spans="1:5" ht="33" customHeight="1" x14ac:dyDescent="0.3">
      <c r="A241" s="323"/>
      <c r="B241" s="367" t="s">
        <v>186</v>
      </c>
      <c r="C241" s="371"/>
      <c r="D241" s="63"/>
      <c r="E241" s="67"/>
    </row>
    <row r="242" spans="1:5" ht="33" customHeight="1" x14ac:dyDescent="0.3">
      <c r="A242" s="324"/>
      <c r="B242" s="335" t="s">
        <v>187</v>
      </c>
      <c r="C242" s="364"/>
      <c r="D242" s="100"/>
      <c r="E242" s="101"/>
    </row>
    <row r="243" spans="1:5" ht="15.75" customHeight="1" x14ac:dyDescent="0.3">
      <c r="D243" s="76"/>
    </row>
    <row r="244" spans="1:5" ht="15.75" customHeight="1" x14ac:dyDescent="0.3">
      <c r="D244" s="76"/>
    </row>
    <row r="245" spans="1:5" ht="15.75" customHeight="1" x14ac:dyDescent="0.3">
      <c r="D245" s="76"/>
    </row>
    <row r="246" spans="1:5" ht="15.75" customHeight="1" x14ac:dyDescent="0.3">
      <c r="D246" s="76"/>
    </row>
    <row r="247" spans="1:5" ht="15.75" customHeight="1" x14ac:dyDescent="0.3">
      <c r="D247" s="76"/>
    </row>
    <row r="248" spans="1:5" ht="15.75" customHeight="1" x14ac:dyDescent="0.3">
      <c r="D248" s="76"/>
    </row>
    <row r="249" spans="1:5" ht="15.75" customHeight="1" x14ac:dyDescent="0.3">
      <c r="D249" s="76"/>
    </row>
    <row r="250" spans="1:5" ht="15.75" customHeight="1" x14ac:dyDescent="0.3">
      <c r="D250" s="76"/>
    </row>
    <row r="251" spans="1:5" ht="15.75" customHeight="1" x14ac:dyDescent="0.3">
      <c r="D251" s="76"/>
    </row>
    <row r="252" spans="1:5" ht="15.75" customHeight="1" x14ac:dyDescent="0.3">
      <c r="D252" s="76"/>
    </row>
    <row r="253" spans="1:5" ht="15.75" customHeight="1" x14ac:dyDescent="0.3">
      <c r="D253" s="76"/>
    </row>
    <row r="254" spans="1:5" ht="15.75" customHeight="1" x14ac:dyDescent="0.3">
      <c r="D254" s="76"/>
    </row>
    <row r="255" spans="1:5" ht="15.75" customHeight="1" x14ac:dyDescent="0.3">
      <c r="D255" s="76"/>
    </row>
    <row r="256" spans="1:5" ht="15.75" customHeight="1" x14ac:dyDescent="0.3">
      <c r="D256" s="76"/>
    </row>
    <row r="257" spans="4:4" ht="15.75" customHeight="1" x14ac:dyDescent="0.3">
      <c r="D257" s="76"/>
    </row>
    <row r="258" spans="4:4" ht="15.75" customHeight="1" x14ac:dyDescent="0.3">
      <c r="D258" s="76"/>
    </row>
    <row r="259" spans="4:4" ht="15.75" customHeight="1" x14ac:dyDescent="0.3">
      <c r="D259" s="76"/>
    </row>
    <row r="260" spans="4:4" ht="15.75" customHeight="1" x14ac:dyDescent="0.3">
      <c r="D260" s="76"/>
    </row>
    <row r="261" spans="4:4" ht="15.75" customHeight="1" x14ac:dyDescent="0.3">
      <c r="D261" s="76"/>
    </row>
    <row r="262" spans="4:4" ht="15.75" customHeight="1" x14ac:dyDescent="0.3">
      <c r="D262" s="76"/>
    </row>
    <row r="263" spans="4:4" ht="15.75" customHeight="1" x14ac:dyDescent="0.3">
      <c r="D263" s="76"/>
    </row>
    <row r="264" spans="4:4" ht="15.75" customHeight="1" x14ac:dyDescent="0.3">
      <c r="D264" s="76"/>
    </row>
    <row r="265" spans="4:4" ht="15.75" customHeight="1" x14ac:dyDescent="0.3">
      <c r="D265" s="76"/>
    </row>
    <row r="266" spans="4:4" ht="15.75" customHeight="1" x14ac:dyDescent="0.3">
      <c r="D266" s="76"/>
    </row>
    <row r="267" spans="4:4" ht="15.75" customHeight="1" x14ac:dyDescent="0.3">
      <c r="D267" s="76"/>
    </row>
    <row r="268" spans="4:4" ht="15.75" customHeight="1" x14ac:dyDescent="0.3">
      <c r="D268" s="76"/>
    </row>
    <row r="269" spans="4:4" ht="15.75" customHeight="1" x14ac:dyDescent="0.3">
      <c r="D269" s="76"/>
    </row>
    <row r="270" spans="4:4" ht="15.75" customHeight="1" x14ac:dyDescent="0.3">
      <c r="D270" s="76"/>
    </row>
    <row r="271" spans="4:4" ht="15.75" customHeight="1" x14ac:dyDescent="0.3">
      <c r="D271" s="76"/>
    </row>
    <row r="272" spans="4:4" ht="15.75" customHeight="1" x14ac:dyDescent="0.3">
      <c r="D272" s="76"/>
    </row>
    <row r="273" spans="4:4" ht="15.75" customHeight="1" x14ac:dyDescent="0.3">
      <c r="D273" s="76"/>
    </row>
    <row r="274" spans="4:4" ht="15.75" customHeight="1" x14ac:dyDescent="0.3">
      <c r="D274" s="76"/>
    </row>
    <row r="275" spans="4:4" ht="15.75" customHeight="1" x14ac:dyDescent="0.3">
      <c r="D275" s="76"/>
    </row>
    <row r="276" spans="4:4" ht="15.75" customHeight="1" x14ac:dyDescent="0.3">
      <c r="D276" s="76"/>
    </row>
    <row r="277" spans="4:4" ht="15.75" customHeight="1" x14ac:dyDescent="0.3">
      <c r="D277" s="76"/>
    </row>
    <row r="278" spans="4:4" ht="15.75" customHeight="1" x14ac:dyDescent="0.3">
      <c r="D278" s="76"/>
    </row>
    <row r="279" spans="4:4" ht="15.75" customHeight="1" x14ac:dyDescent="0.3">
      <c r="D279" s="76"/>
    </row>
    <row r="280" spans="4:4" ht="15.75" customHeight="1" x14ac:dyDescent="0.3">
      <c r="D280" s="76"/>
    </row>
    <row r="281" spans="4:4" ht="15.75" customHeight="1" x14ac:dyDescent="0.3">
      <c r="D281" s="76"/>
    </row>
    <row r="282" spans="4:4" ht="15.75" customHeight="1" x14ac:dyDescent="0.3">
      <c r="D282" s="76"/>
    </row>
    <row r="283" spans="4:4" ht="15.75" customHeight="1" x14ac:dyDescent="0.3">
      <c r="D283" s="76"/>
    </row>
    <row r="284" spans="4:4" ht="15.75" customHeight="1" x14ac:dyDescent="0.3">
      <c r="D284" s="76"/>
    </row>
    <row r="285" spans="4:4" ht="15.75" customHeight="1" x14ac:dyDescent="0.3">
      <c r="D285" s="76"/>
    </row>
    <row r="286" spans="4:4" ht="15.75" customHeight="1" x14ac:dyDescent="0.3">
      <c r="D286" s="76"/>
    </row>
    <row r="287" spans="4:4" ht="15.75" customHeight="1" x14ac:dyDescent="0.3">
      <c r="D287" s="76"/>
    </row>
    <row r="288" spans="4:4" ht="15.75" customHeight="1" x14ac:dyDescent="0.3">
      <c r="D288" s="76"/>
    </row>
    <row r="289" spans="4:4" ht="15.75" customHeight="1" x14ac:dyDescent="0.3">
      <c r="D289" s="76"/>
    </row>
    <row r="290" spans="4:4" ht="15.75" customHeight="1" x14ac:dyDescent="0.3">
      <c r="D290" s="76"/>
    </row>
    <row r="291" spans="4:4" ht="15.75" customHeight="1" x14ac:dyDescent="0.3">
      <c r="D291" s="76"/>
    </row>
    <row r="292" spans="4:4" ht="15.75" customHeight="1" x14ac:dyDescent="0.3">
      <c r="D292" s="76"/>
    </row>
    <row r="293" spans="4:4" ht="15.75" customHeight="1" x14ac:dyDescent="0.3">
      <c r="D293" s="76"/>
    </row>
    <row r="294" spans="4:4" ht="15.75" customHeight="1" x14ac:dyDescent="0.3">
      <c r="D294" s="76"/>
    </row>
    <row r="295" spans="4:4" ht="15.75" customHeight="1" x14ac:dyDescent="0.3">
      <c r="D295" s="76"/>
    </row>
    <row r="296" spans="4:4" ht="15.75" customHeight="1" x14ac:dyDescent="0.3">
      <c r="D296" s="76"/>
    </row>
    <row r="297" spans="4:4" ht="15.75" customHeight="1" x14ac:dyDescent="0.3">
      <c r="D297" s="76"/>
    </row>
    <row r="298" spans="4:4" ht="15.75" customHeight="1" x14ac:dyDescent="0.3">
      <c r="D298" s="76"/>
    </row>
    <row r="299" spans="4:4" ht="15.75" customHeight="1" x14ac:dyDescent="0.3">
      <c r="D299" s="76"/>
    </row>
    <row r="300" spans="4:4" ht="15.75" customHeight="1" x14ac:dyDescent="0.3">
      <c r="D300" s="76"/>
    </row>
    <row r="301" spans="4:4" ht="15.75" customHeight="1" x14ac:dyDescent="0.3">
      <c r="D301" s="76"/>
    </row>
    <row r="302" spans="4:4" ht="15.75" customHeight="1" x14ac:dyDescent="0.3">
      <c r="D302" s="76"/>
    </row>
    <row r="303" spans="4:4" ht="15.75" customHeight="1" x14ac:dyDescent="0.3">
      <c r="D303" s="76"/>
    </row>
    <row r="304" spans="4:4" ht="15.75" customHeight="1" x14ac:dyDescent="0.3">
      <c r="D304" s="76"/>
    </row>
    <row r="305" spans="4:4" ht="15.75" customHeight="1" x14ac:dyDescent="0.3">
      <c r="D305" s="76"/>
    </row>
    <row r="306" spans="4:4" ht="15.75" customHeight="1" x14ac:dyDescent="0.3">
      <c r="D306" s="76"/>
    </row>
    <row r="307" spans="4:4" ht="15.75" customHeight="1" x14ac:dyDescent="0.3">
      <c r="D307" s="76"/>
    </row>
    <row r="308" spans="4:4" ht="15.75" customHeight="1" x14ac:dyDescent="0.3">
      <c r="D308" s="76"/>
    </row>
    <row r="309" spans="4:4" ht="15.75" customHeight="1" x14ac:dyDescent="0.3">
      <c r="D309" s="76"/>
    </row>
    <row r="310" spans="4:4" ht="15.75" customHeight="1" x14ac:dyDescent="0.3">
      <c r="D310" s="76"/>
    </row>
    <row r="311" spans="4:4" ht="15.75" customHeight="1" x14ac:dyDescent="0.3">
      <c r="D311" s="76"/>
    </row>
    <row r="312" spans="4:4" ht="15.75" customHeight="1" x14ac:dyDescent="0.3">
      <c r="D312" s="76"/>
    </row>
    <row r="313" spans="4:4" ht="15.75" customHeight="1" x14ac:dyDescent="0.3">
      <c r="D313" s="76"/>
    </row>
    <row r="314" spans="4:4" ht="15.75" customHeight="1" x14ac:dyDescent="0.3">
      <c r="D314" s="76"/>
    </row>
    <row r="315" spans="4:4" ht="15.75" customHeight="1" x14ac:dyDescent="0.3">
      <c r="D315" s="76"/>
    </row>
    <row r="316" spans="4:4" ht="15.75" customHeight="1" x14ac:dyDescent="0.3">
      <c r="D316" s="76"/>
    </row>
    <row r="317" spans="4:4" ht="15.75" customHeight="1" x14ac:dyDescent="0.3">
      <c r="D317" s="76"/>
    </row>
    <row r="318" spans="4:4" ht="15.75" customHeight="1" x14ac:dyDescent="0.3">
      <c r="D318" s="76"/>
    </row>
    <row r="319" spans="4:4" ht="15.75" customHeight="1" x14ac:dyDescent="0.3">
      <c r="D319" s="76"/>
    </row>
    <row r="320" spans="4:4" ht="15.75" customHeight="1" x14ac:dyDescent="0.3">
      <c r="D320" s="76"/>
    </row>
    <row r="321" spans="4:4" ht="15.75" customHeight="1" x14ac:dyDescent="0.3">
      <c r="D321" s="76"/>
    </row>
    <row r="322" spans="4:4" ht="15.75" customHeight="1" x14ac:dyDescent="0.3">
      <c r="D322" s="76"/>
    </row>
    <row r="323" spans="4:4" ht="15.75" customHeight="1" x14ac:dyDescent="0.3">
      <c r="D323" s="76"/>
    </row>
    <row r="324" spans="4:4" ht="15.75" customHeight="1" x14ac:dyDescent="0.3">
      <c r="D324" s="76"/>
    </row>
    <row r="325" spans="4:4" ht="15.75" customHeight="1" x14ac:dyDescent="0.3">
      <c r="D325" s="76"/>
    </row>
    <row r="326" spans="4:4" ht="15.75" customHeight="1" x14ac:dyDescent="0.3">
      <c r="D326" s="76"/>
    </row>
    <row r="327" spans="4:4" ht="15.75" customHeight="1" x14ac:dyDescent="0.3">
      <c r="D327" s="76"/>
    </row>
    <row r="328" spans="4:4" ht="15.75" customHeight="1" x14ac:dyDescent="0.3">
      <c r="D328" s="76"/>
    </row>
    <row r="329" spans="4:4" ht="15.75" customHeight="1" x14ac:dyDescent="0.3">
      <c r="D329" s="76"/>
    </row>
    <row r="330" spans="4:4" ht="15.75" customHeight="1" x14ac:dyDescent="0.3">
      <c r="D330" s="76"/>
    </row>
    <row r="331" spans="4:4" ht="15.75" customHeight="1" x14ac:dyDescent="0.3">
      <c r="D331" s="76"/>
    </row>
    <row r="332" spans="4:4" ht="15.75" customHeight="1" x14ac:dyDescent="0.3">
      <c r="D332" s="76"/>
    </row>
    <row r="333" spans="4:4" ht="15.75" customHeight="1" x14ac:dyDescent="0.3">
      <c r="D333" s="76"/>
    </row>
    <row r="334" spans="4:4" ht="15.75" customHeight="1" x14ac:dyDescent="0.3">
      <c r="D334" s="76"/>
    </row>
    <row r="335" spans="4:4" ht="15.75" customHeight="1" x14ac:dyDescent="0.3">
      <c r="D335" s="76"/>
    </row>
    <row r="336" spans="4:4" ht="15.75" customHeight="1" x14ac:dyDescent="0.3">
      <c r="D336" s="76"/>
    </row>
    <row r="337" spans="4:4" ht="15.75" customHeight="1" x14ac:dyDescent="0.3">
      <c r="D337" s="76"/>
    </row>
    <row r="338" spans="4:4" ht="15.75" customHeight="1" x14ac:dyDescent="0.3">
      <c r="D338" s="76"/>
    </row>
    <row r="339" spans="4:4" ht="15.75" customHeight="1" x14ac:dyDescent="0.3">
      <c r="D339" s="76"/>
    </row>
    <row r="340" spans="4:4" ht="15.75" customHeight="1" x14ac:dyDescent="0.3">
      <c r="D340" s="76"/>
    </row>
    <row r="341" spans="4:4" ht="15.75" customHeight="1" x14ac:dyDescent="0.3">
      <c r="D341" s="76"/>
    </row>
    <row r="342" spans="4:4" ht="15.75" customHeight="1" x14ac:dyDescent="0.3">
      <c r="D342" s="76"/>
    </row>
    <row r="343" spans="4:4" ht="15.75" customHeight="1" x14ac:dyDescent="0.3">
      <c r="D343" s="76"/>
    </row>
    <row r="344" spans="4:4" ht="15.75" customHeight="1" x14ac:dyDescent="0.3">
      <c r="D344" s="76"/>
    </row>
    <row r="345" spans="4:4" ht="15.75" customHeight="1" x14ac:dyDescent="0.3">
      <c r="D345" s="76"/>
    </row>
    <row r="346" spans="4:4" ht="15.75" customHeight="1" x14ac:dyDescent="0.3">
      <c r="D346" s="76"/>
    </row>
    <row r="347" spans="4:4" ht="15.75" customHeight="1" x14ac:dyDescent="0.3">
      <c r="D347" s="76"/>
    </row>
    <row r="348" spans="4:4" ht="15.75" customHeight="1" x14ac:dyDescent="0.3">
      <c r="D348" s="76"/>
    </row>
    <row r="349" spans="4:4" ht="15.75" customHeight="1" x14ac:dyDescent="0.3">
      <c r="D349" s="76"/>
    </row>
    <row r="350" spans="4:4" ht="15.75" customHeight="1" x14ac:dyDescent="0.3">
      <c r="D350" s="76"/>
    </row>
    <row r="351" spans="4:4" ht="15.75" customHeight="1" x14ac:dyDescent="0.3">
      <c r="D351" s="76"/>
    </row>
    <row r="352" spans="4:4" ht="15.75" customHeight="1" x14ac:dyDescent="0.3">
      <c r="D352" s="76"/>
    </row>
    <row r="353" spans="4:4" ht="15.75" customHeight="1" x14ac:dyDescent="0.3">
      <c r="D353" s="76"/>
    </row>
    <row r="354" spans="4:4" ht="15.75" customHeight="1" x14ac:dyDescent="0.3">
      <c r="D354" s="76"/>
    </row>
    <row r="355" spans="4:4" ht="15.75" customHeight="1" x14ac:dyDescent="0.3">
      <c r="D355" s="76"/>
    </row>
    <row r="356" spans="4:4" ht="15.75" customHeight="1" x14ac:dyDescent="0.3">
      <c r="D356" s="76"/>
    </row>
    <row r="357" spans="4:4" ht="15.75" customHeight="1" x14ac:dyDescent="0.3">
      <c r="D357" s="76"/>
    </row>
    <row r="358" spans="4:4" ht="15.75" customHeight="1" x14ac:dyDescent="0.3">
      <c r="D358" s="76"/>
    </row>
    <row r="359" spans="4:4" ht="15.75" customHeight="1" x14ac:dyDescent="0.3">
      <c r="D359" s="76"/>
    </row>
    <row r="360" spans="4:4" ht="15.75" customHeight="1" x14ac:dyDescent="0.3">
      <c r="D360" s="76"/>
    </row>
    <row r="361" spans="4:4" ht="15.75" customHeight="1" x14ac:dyDescent="0.3">
      <c r="D361" s="76"/>
    </row>
    <row r="362" spans="4:4" ht="15.75" customHeight="1" x14ac:dyDescent="0.3">
      <c r="D362" s="76"/>
    </row>
    <row r="363" spans="4:4" ht="15.75" customHeight="1" x14ac:dyDescent="0.3">
      <c r="D363" s="76"/>
    </row>
    <row r="364" spans="4:4" ht="15.75" customHeight="1" x14ac:dyDescent="0.3">
      <c r="D364" s="76"/>
    </row>
    <row r="365" spans="4:4" ht="15.75" customHeight="1" x14ac:dyDescent="0.3">
      <c r="D365" s="76"/>
    </row>
    <row r="366" spans="4:4" ht="15.75" customHeight="1" x14ac:dyDescent="0.3">
      <c r="D366" s="76"/>
    </row>
    <row r="367" spans="4:4" ht="15.75" customHeight="1" x14ac:dyDescent="0.3">
      <c r="D367" s="76"/>
    </row>
    <row r="368" spans="4:4" ht="15.75" customHeight="1" x14ac:dyDescent="0.3">
      <c r="D368" s="76"/>
    </row>
    <row r="369" spans="4:4" ht="15.75" customHeight="1" x14ac:dyDescent="0.3">
      <c r="D369" s="76"/>
    </row>
    <row r="370" spans="4:4" ht="15.75" customHeight="1" x14ac:dyDescent="0.3">
      <c r="D370" s="76"/>
    </row>
    <row r="371" spans="4:4" ht="15.75" customHeight="1" x14ac:dyDescent="0.3">
      <c r="D371" s="76"/>
    </row>
    <row r="372" spans="4:4" ht="15.75" customHeight="1" x14ac:dyDescent="0.3">
      <c r="D372" s="76"/>
    </row>
    <row r="373" spans="4:4" ht="15.75" customHeight="1" x14ac:dyDescent="0.3">
      <c r="D373" s="76"/>
    </row>
    <row r="374" spans="4:4" ht="15.75" customHeight="1" x14ac:dyDescent="0.3">
      <c r="D374" s="76"/>
    </row>
    <row r="375" spans="4:4" ht="15.75" customHeight="1" x14ac:dyDescent="0.3">
      <c r="D375" s="76"/>
    </row>
    <row r="376" spans="4:4" ht="15.75" customHeight="1" x14ac:dyDescent="0.3">
      <c r="D376" s="76"/>
    </row>
    <row r="377" spans="4:4" ht="15.75" customHeight="1" x14ac:dyDescent="0.3">
      <c r="D377" s="76"/>
    </row>
    <row r="378" spans="4:4" ht="15.75" customHeight="1" x14ac:dyDescent="0.3">
      <c r="D378" s="76"/>
    </row>
    <row r="379" spans="4:4" ht="15.75" customHeight="1" x14ac:dyDescent="0.3">
      <c r="D379" s="76"/>
    </row>
    <row r="380" spans="4:4" ht="15.75" customHeight="1" x14ac:dyDescent="0.3">
      <c r="D380" s="76"/>
    </row>
    <row r="381" spans="4:4" ht="15.75" customHeight="1" x14ac:dyDescent="0.3">
      <c r="D381" s="76"/>
    </row>
    <row r="382" spans="4:4" ht="15.75" customHeight="1" x14ac:dyDescent="0.3">
      <c r="D382" s="76"/>
    </row>
    <row r="383" spans="4:4" ht="15.75" customHeight="1" x14ac:dyDescent="0.3">
      <c r="D383" s="76"/>
    </row>
    <row r="384" spans="4:4" ht="15.75" customHeight="1" x14ac:dyDescent="0.3">
      <c r="D384" s="76"/>
    </row>
    <row r="385" spans="4:4" ht="15.75" customHeight="1" x14ac:dyDescent="0.3">
      <c r="D385" s="76"/>
    </row>
    <row r="386" spans="4:4" ht="15.75" customHeight="1" x14ac:dyDescent="0.3">
      <c r="D386" s="76"/>
    </row>
    <row r="387" spans="4:4" ht="15.75" customHeight="1" x14ac:dyDescent="0.3">
      <c r="D387" s="76"/>
    </row>
    <row r="388" spans="4:4" ht="15.75" customHeight="1" x14ac:dyDescent="0.3">
      <c r="D388" s="76"/>
    </row>
    <row r="389" spans="4:4" ht="15.75" customHeight="1" x14ac:dyDescent="0.3">
      <c r="D389" s="76"/>
    </row>
    <row r="390" spans="4:4" ht="15.75" customHeight="1" x14ac:dyDescent="0.3">
      <c r="D390" s="76"/>
    </row>
    <row r="391" spans="4:4" ht="15.75" customHeight="1" x14ac:dyDescent="0.3">
      <c r="D391" s="76"/>
    </row>
    <row r="392" spans="4:4" ht="15.75" customHeight="1" x14ac:dyDescent="0.3">
      <c r="D392" s="76"/>
    </row>
    <row r="393" spans="4:4" ht="15.75" customHeight="1" x14ac:dyDescent="0.3">
      <c r="D393" s="76"/>
    </row>
    <row r="394" spans="4:4" ht="15.75" customHeight="1" x14ac:dyDescent="0.3">
      <c r="D394" s="76"/>
    </row>
    <row r="395" spans="4:4" ht="15.75" customHeight="1" x14ac:dyDescent="0.3">
      <c r="D395" s="76"/>
    </row>
    <row r="396" spans="4:4" ht="15.75" customHeight="1" x14ac:dyDescent="0.3">
      <c r="D396" s="76"/>
    </row>
    <row r="397" spans="4:4" ht="15.75" customHeight="1" x14ac:dyDescent="0.3">
      <c r="D397" s="76"/>
    </row>
    <row r="398" spans="4:4" ht="15.75" customHeight="1" x14ac:dyDescent="0.3">
      <c r="D398" s="76"/>
    </row>
    <row r="399" spans="4:4" ht="15.75" customHeight="1" x14ac:dyDescent="0.3">
      <c r="D399" s="76"/>
    </row>
    <row r="400" spans="4:4" ht="15.75" customHeight="1" x14ac:dyDescent="0.3">
      <c r="D400" s="76"/>
    </row>
    <row r="401" spans="4:4" ht="15.75" customHeight="1" x14ac:dyDescent="0.3">
      <c r="D401" s="76"/>
    </row>
    <row r="402" spans="4:4" ht="15.75" customHeight="1" x14ac:dyDescent="0.3">
      <c r="D402" s="76"/>
    </row>
    <row r="403" spans="4:4" ht="15.75" customHeight="1" x14ac:dyDescent="0.3">
      <c r="D403" s="76"/>
    </row>
    <row r="404" spans="4:4" ht="15.75" customHeight="1" x14ac:dyDescent="0.3">
      <c r="D404" s="76"/>
    </row>
    <row r="405" spans="4:4" ht="15.75" customHeight="1" x14ac:dyDescent="0.3">
      <c r="D405" s="76"/>
    </row>
    <row r="406" spans="4:4" ht="15.75" customHeight="1" x14ac:dyDescent="0.3">
      <c r="D406" s="76"/>
    </row>
    <row r="407" spans="4:4" ht="15.75" customHeight="1" x14ac:dyDescent="0.3">
      <c r="D407" s="76"/>
    </row>
    <row r="408" spans="4:4" ht="15.75" customHeight="1" x14ac:dyDescent="0.3">
      <c r="D408" s="76"/>
    </row>
    <row r="409" spans="4:4" ht="15.75" customHeight="1" x14ac:dyDescent="0.3">
      <c r="D409" s="76"/>
    </row>
    <row r="410" spans="4:4" ht="15.75" customHeight="1" x14ac:dyDescent="0.3">
      <c r="D410" s="76"/>
    </row>
    <row r="411" spans="4:4" ht="15.75" customHeight="1" x14ac:dyDescent="0.3">
      <c r="D411" s="76"/>
    </row>
    <row r="412" spans="4:4" ht="15.75" customHeight="1" x14ac:dyDescent="0.3">
      <c r="D412" s="76"/>
    </row>
    <row r="413" spans="4:4" ht="15.75" customHeight="1" x14ac:dyDescent="0.3">
      <c r="D413" s="76"/>
    </row>
    <row r="414" spans="4:4" ht="15.75" customHeight="1" x14ac:dyDescent="0.3">
      <c r="D414" s="76"/>
    </row>
    <row r="415" spans="4:4" ht="15.75" customHeight="1" x14ac:dyDescent="0.3">
      <c r="D415" s="76"/>
    </row>
    <row r="416" spans="4:4" ht="15.75" customHeight="1" x14ac:dyDescent="0.3">
      <c r="D416" s="76"/>
    </row>
    <row r="417" spans="4:4" ht="15.75" customHeight="1" x14ac:dyDescent="0.3">
      <c r="D417" s="76"/>
    </row>
    <row r="418" spans="4:4" ht="15.75" customHeight="1" x14ac:dyDescent="0.3">
      <c r="D418" s="76"/>
    </row>
    <row r="419" spans="4:4" ht="15.75" customHeight="1" x14ac:dyDescent="0.3">
      <c r="D419" s="76"/>
    </row>
    <row r="420" spans="4:4" ht="15.75" customHeight="1" x14ac:dyDescent="0.3">
      <c r="D420" s="76"/>
    </row>
    <row r="421" spans="4:4" ht="15.75" customHeight="1" x14ac:dyDescent="0.3">
      <c r="D421" s="76"/>
    </row>
    <row r="422" spans="4:4" ht="15.75" customHeight="1" x14ac:dyDescent="0.3">
      <c r="D422" s="76"/>
    </row>
    <row r="423" spans="4:4" ht="15.75" customHeight="1" x14ac:dyDescent="0.3">
      <c r="D423" s="76"/>
    </row>
    <row r="424" spans="4:4" ht="15.75" customHeight="1" x14ac:dyDescent="0.3">
      <c r="D424" s="76"/>
    </row>
    <row r="425" spans="4:4" ht="15.75" customHeight="1" x14ac:dyDescent="0.3">
      <c r="D425" s="76"/>
    </row>
    <row r="426" spans="4:4" ht="15.75" customHeight="1" x14ac:dyDescent="0.3">
      <c r="D426" s="76"/>
    </row>
    <row r="427" spans="4:4" ht="15.75" customHeight="1" x14ac:dyDescent="0.3">
      <c r="D427" s="76"/>
    </row>
    <row r="428" spans="4:4" ht="15.75" customHeight="1" x14ac:dyDescent="0.3">
      <c r="D428" s="76"/>
    </row>
    <row r="429" spans="4:4" ht="15.75" customHeight="1" x14ac:dyDescent="0.3">
      <c r="D429" s="76"/>
    </row>
    <row r="430" spans="4:4" ht="15.75" customHeight="1" x14ac:dyDescent="0.3">
      <c r="D430" s="76"/>
    </row>
    <row r="431" spans="4:4" ht="15.75" customHeight="1" x14ac:dyDescent="0.3">
      <c r="D431" s="76"/>
    </row>
    <row r="432" spans="4:4" ht="15.75" customHeight="1" x14ac:dyDescent="0.3">
      <c r="D432" s="76"/>
    </row>
    <row r="433" spans="4:4" ht="15.75" customHeight="1" x14ac:dyDescent="0.3">
      <c r="D433" s="76"/>
    </row>
    <row r="434" spans="4:4" ht="15.75" customHeight="1" x14ac:dyDescent="0.3">
      <c r="D434" s="76"/>
    </row>
    <row r="435" spans="4:4" ht="15.75" customHeight="1" x14ac:dyDescent="0.3">
      <c r="D435" s="76"/>
    </row>
    <row r="436" spans="4:4" ht="15.75" customHeight="1" x14ac:dyDescent="0.3">
      <c r="D436" s="76"/>
    </row>
    <row r="437" spans="4:4" ht="15.75" customHeight="1" x14ac:dyDescent="0.3">
      <c r="D437" s="76"/>
    </row>
    <row r="438" spans="4:4" ht="15.75" customHeight="1" x14ac:dyDescent="0.3">
      <c r="D438" s="76"/>
    </row>
    <row r="439" spans="4:4" ht="15.75" customHeight="1" x14ac:dyDescent="0.3">
      <c r="D439" s="76"/>
    </row>
    <row r="440" spans="4:4" ht="15.75" customHeight="1" x14ac:dyDescent="0.3">
      <c r="D440" s="76"/>
    </row>
    <row r="441" spans="4:4" ht="15.75" customHeight="1" x14ac:dyDescent="0.3">
      <c r="D441" s="76"/>
    </row>
    <row r="442" spans="4:4" ht="15.75" customHeight="1" x14ac:dyDescent="0.3">
      <c r="D442" s="76"/>
    </row>
    <row r="443" spans="4:4" ht="15.75" customHeight="1" x14ac:dyDescent="0.3"/>
    <row r="444" spans="4:4" ht="15.75" customHeight="1" x14ac:dyDescent="0.3"/>
    <row r="445" spans="4:4" ht="15.75" customHeight="1" x14ac:dyDescent="0.3"/>
    <row r="446" spans="4:4" ht="15.75" customHeight="1" x14ac:dyDescent="0.3"/>
    <row r="447" spans="4:4" ht="15.75" customHeight="1" x14ac:dyDescent="0.3"/>
    <row r="448" spans="4:4"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NOOO!$C$35:$C$36</xm:f>
          </x14:formula1>
          <xm:sqref>D13:E32 D34:E47 D52:E71 D73:E86 D91:E110 D112:E125 D130:E149 D151:E164 D169:E188 D190:E203 D208:E227 D229:E242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6640625" customWidth="1"/>
    <col min="7" max="7" width="26.33203125" customWidth="1"/>
    <col min="8" max="26" width="11.44140625" customWidth="1"/>
  </cols>
  <sheetData>
    <row r="1" spans="1:26" ht="14.4" x14ac:dyDescent="0.3">
      <c r="A1" s="401"/>
      <c r="B1" s="325" t="s">
        <v>194</v>
      </c>
      <c r="C1" s="312"/>
      <c r="D1" s="312"/>
      <c r="E1" s="312"/>
      <c r="F1" s="1" t="s">
        <v>195</v>
      </c>
      <c r="G1" s="402"/>
    </row>
    <row r="2" spans="1:26" ht="14.4" x14ac:dyDescent="0.3">
      <c r="A2" s="323"/>
      <c r="B2" s="356"/>
      <c r="C2" s="349"/>
      <c r="D2" s="349"/>
      <c r="E2" s="349"/>
      <c r="F2" s="3" t="s">
        <v>196</v>
      </c>
      <c r="G2" s="332"/>
    </row>
    <row r="3" spans="1:26" ht="14.4" x14ac:dyDescent="0.3">
      <c r="A3" s="323"/>
      <c r="B3" s="361" t="s">
        <v>197</v>
      </c>
      <c r="C3" s="292"/>
      <c r="D3" s="292"/>
      <c r="E3" s="292"/>
      <c r="F3" s="3" t="s">
        <v>198</v>
      </c>
      <c r="G3" s="332"/>
    </row>
    <row r="4" spans="1:26" ht="14.4" x14ac:dyDescent="0.3">
      <c r="A4" s="324"/>
      <c r="B4" s="329"/>
      <c r="C4" s="295"/>
      <c r="D4" s="295"/>
      <c r="E4" s="295"/>
      <c r="F4" s="4" t="s">
        <v>130</v>
      </c>
      <c r="G4" s="333"/>
    </row>
    <row r="6" spans="1:26" ht="15.6" x14ac:dyDescent="0.3">
      <c r="A6" s="403" t="s">
        <v>199</v>
      </c>
      <c r="B6" s="284"/>
      <c r="C6" s="284"/>
      <c r="D6" s="284"/>
      <c r="E6" s="284"/>
      <c r="F6" s="284"/>
      <c r="G6" s="285"/>
      <c r="H6" s="102"/>
      <c r="I6" s="102"/>
      <c r="J6" s="102"/>
      <c r="K6" s="102"/>
      <c r="L6" s="102"/>
      <c r="M6" s="102"/>
      <c r="N6" s="102"/>
      <c r="O6" s="102"/>
      <c r="P6" s="102"/>
      <c r="Q6" s="102"/>
      <c r="R6" s="102"/>
      <c r="S6" s="102"/>
      <c r="T6" s="102"/>
      <c r="U6" s="102"/>
      <c r="V6" s="102"/>
      <c r="W6" s="102"/>
      <c r="X6" s="102"/>
      <c r="Y6" s="102"/>
      <c r="Z6" s="102"/>
    </row>
    <row r="7" spans="1:26" ht="31.5" customHeight="1" x14ac:dyDescent="0.3">
      <c r="A7" s="103" t="s">
        <v>200</v>
      </c>
      <c r="B7" s="104" t="s">
        <v>201</v>
      </c>
      <c r="C7" s="105" t="s">
        <v>202</v>
      </c>
      <c r="D7" s="106" t="s">
        <v>203</v>
      </c>
      <c r="E7" s="104" t="s">
        <v>204</v>
      </c>
      <c r="F7" s="107" t="s">
        <v>205</v>
      </c>
      <c r="G7" s="107" t="s">
        <v>206</v>
      </c>
    </row>
    <row r="8" spans="1:26" ht="33" customHeight="1" x14ac:dyDescent="0.3">
      <c r="A8" s="400"/>
      <c r="B8" s="86"/>
      <c r="C8" s="86"/>
      <c r="D8" s="86"/>
      <c r="E8" s="86"/>
      <c r="F8" s="86"/>
      <c r="G8" s="87"/>
    </row>
    <row r="9" spans="1:26" ht="33" customHeight="1" x14ac:dyDescent="0.3">
      <c r="A9" s="323"/>
      <c r="B9" s="86"/>
      <c r="C9" s="86"/>
      <c r="D9" s="86"/>
      <c r="E9" s="86"/>
      <c r="F9" s="86"/>
      <c r="G9" s="87"/>
    </row>
    <row r="10" spans="1:26" ht="33" customHeight="1" x14ac:dyDescent="0.3">
      <c r="A10" s="323"/>
      <c r="B10" s="86"/>
      <c r="C10" s="86"/>
      <c r="D10" s="86"/>
      <c r="E10" s="86"/>
      <c r="F10" s="86"/>
      <c r="G10" s="87"/>
    </row>
    <row r="11" spans="1:26" ht="33" customHeight="1" x14ac:dyDescent="0.3">
      <c r="A11" s="323"/>
      <c r="B11" s="86"/>
      <c r="C11" s="86"/>
      <c r="D11" s="86"/>
      <c r="E11" s="86"/>
      <c r="F11" s="86"/>
      <c r="G11" s="87"/>
    </row>
    <row r="12" spans="1:26" ht="33" customHeight="1" x14ac:dyDescent="0.3">
      <c r="A12" s="323"/>
      <c r="B12" s="86"/>
      <c r="C12" s="86"/>
      <c r="D12" s="86"/>
      <c r="E12" s="86"/>
      <c r="F12" s="86"/>
      <c r="G12" s="87"/>
    </row>
    <row r="13" spans="1:26" ht="33" customHeight="1" x14ac:dyDescent="0.3">
      <c r="A13" s="323"/>
      <c r="B13" s="86"/>
      <c r="C13" s="86"/>
      <c r="D13" s="86"/>
      <c r="E13" s="86"/>
      <c r="F13" s="86"/>
      <c r="G13" s="87"/>
    </row>
    <row r="14" spans="1:26" ht="33" customHeight="1" x14ac:dyDescent="0.3">
      <c r="A14" s="323"/>
      <c r="B14" s="86"/>
      <c r="C14" s="86"/>
      <c r="D14" s="86"/>
      <c r="E14" s="86"/>
      <c r="F14" s="86"/>
      <c r="G14" s="87"/>
    </row>
    <row r="15" spans="1:26" ht="33" customHeight="1" x14ac:dyDescent="0.3">
      <c r="A15" s="323"/>
      <c r="B15" s="86"/>
      <c r="C15" s="86"/>
      <c r="D15" s="86"/>
      <c r="E15" s="86"/>
      <c r="F15" s="86"/>
      <c r="G15" s="87"/>
    </row>
    <row r="16" spans="1:26" ht="33" customHeight="1" x14ac:dyDescent="0.3">
      <c r="A16" s="323"/>
      <c r="B16" s="86"/>
      <c r="C16" s="86"/>
      <c r="D16" s="86"/>
      <c r="E16" s="86"/>
      <c r="F16" s="86"/>
      <c r="G16" s="87"/>
    </row>
    <row r="17" spans="1:7" ht="33" customHeight="1" x14ac:dyDescent="0.3">
      <c r="A17" s="323"/>
      <c r="B17" s="86"/>
      <c r="C17" s="86"/>
      <c r="D17" s="86"/>
      <c r="E17" s="86"/>
      <c r="F17" s="86"/>
      <c r="G17" s="87"/>
    </row>
    <row r="18" spans="1:7" ht="33" customHeight="1" x14ac:dyDescent="0.3">
      <c r="A18" s="324"/>
      <c r="B18" s="108"/>
      <c r="C18" s="108"/>
      <c r="D18" s="108"/>
      <c r="E18" s="108"/>
      <c r="F18" s="108"/>
      <c r="G18" s="109"/>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heetViews>
  <sheetFormatPr baseColWidth="10" defaultColWidth="14.44140625" defaultRowHeight="15" customHeight="1" x14ac:dyDescent="0.3"/>
  <cols>
    <col min="1" max="3" width="6.44140625" customWidth="1"/>
    <col min="4" max="4" width="32.6640625" customWidth="1"/>
    <col min="5" max="5" width="27.44140625" customWidth="1"/>
    <col min="6" max="6" width="7" customWidth="1"/>
    <col min="7" max="7" width="38" customWidth="1"/>
    <col min="8" max="8" width="30.33203125" customWidth="1"/>
    <col min="9" max="9" width="7.33203125" customWidth="1"/>
    <col min="10" max="10" width="18.33203125" customWidth="1"/>
    <col min="11" max="11" width="15.44140625" customWidth="1"/>
    <col min="12" max="12" width="19.33203125" customWidth="1"/>
    <col min="14" max="26" width="11.44140625" customWidth="1"/>
  </cols>
  <sheetData>
    <row r="1" spans="1:26" ht="15" customHeight="1" x14ac:dyDescent="0.3">
      <c r="A1" s="424" t="str">
        <f>CONTEXTO!B1</f>
        <v>PROCESO:  GESTION DOCUMENTAL</v>
      </c>
      <c r="B1" s="312"/>
      <c r="C1" s="312"/>
      <c r="D1" s="312"/>
      <c r="E1" s="312"/>
      <c r="F1" s="312"/>
      <c r="G1" s="312"/>
      <c r="H1" s="312"/>
      <c r="I1" s="312"/>
      <c r="J1" s="326"/>
      <c r="K1" s="334" t="s">
        <v>207</v>
      </c>
      <c r="L1" s="382"/>
      <c r="M1" s="426"/>
      <c r="N1" s="10"/>
      <c r="O1" s="2"/>
      <c r="P1" s="2"/>
      <c r="Q1" s="360"/>
      <c r="R1" s="2"/>
      <c r="S1" s="2"/>
      <c r="T1" s="2"/>
      <c r="U1" s="2"/>
      <c r="V1" s="2"/>
      <c r="W1" s="2"/>
      <c r="X1" s="2"/>
      <c r="Y1" s="2"/>
      <c r="Z1" s="2"/>
    </row>
    <row r="2" spans="1:26" ht="15" customHeight="1" x14ac:dyDescent="0.3">
      <c r="A2" s="425"/>
      <c r="B2" s="316"/>
      <c r="C2" s="316"/>
      <c r="D2" s="316"/>
      <c r="E2" s="316"/>
      <c r="F2" s="316"/>
      <c r="G2" s="316"/>
      <c r="H2" s="316"/>
      <c r="I2" s="316"/>
      <c r="J2" s="328"/>
      <c r="K2" s="367" t="s">
        <v>2</v>
      </c>
      <c r="L2" s="371"/>
      <c r="M2" s="332"/>
      <c r="N2" s="10"/>
      <c r="O2" s="2"/>
      <c r="P2" s="2"/>
      <c r="Q2" s="316"/>
      <c r="R2" s="2"/>
      <c r="S2" s="2"/>
      <c r="T2" s="2"/>
      <c r="U2" s="2"/>
      <c r="V2" s="2"/>
      <c r="W2" s="2"/>
      <c r="X2" s="2"/>
      <c r="Y2" s="2"/>
      <c r="Z2" s="2"/>
    </row>
    <row r="3" spans="1:26" ht="15" customHeight="1" x14ac:dyDescent="0.3">
      <c r="A3" s="405" t="s">
        <v>208</v>
      </c>
      <c r="B3" s="316"/>
      <c r="C3" s="316"/>
      <c r="D3" s="316"/>
      <c r="E3" s="316"/>
      <c r="F3" s="316"/>
      <c r="G3" s="316"/>
      <c r="H3" s="316"/>
      <c r="I3" s="316"/>
      <c r="J3" s="328"/>
      <c r="K3" s="367" t="s">
        <v>3</v>
      </c>
      <c r="L3" s="371"/>
      <c r="M3" s="332"/>
      <c r="N3" s="10"/>
      <c r="O3" s="2"/>
      <c r="P3" s="2"/>
      <c r="Q3" s="316"/>
      <c r="R3" s="2"/>
      <c r="S3" s="2"/>
      <c r="T3" s="2"/>
      <c r="U3" s="2"/>
      <c r="V3" s="2"/>
      <c r="W3" s="2"/>
      <c r="X3" s="2"/>
      <c r="Y3" s="2"/>
      <c r="Z3" s="2"/>
    </row>
    <row r="4" spans="1:26" ht="15.75" customHeight="1" x14ac:dyDescent="0.3">
      <c r="A4" s="348"/>
      <c r="B4" s="349"/>
      <c r="C4" s="349"/>
      <c r="D4" s="349"/>
      <c r="E4" s="349"/>
      <c r="F4" s="349"/>
      <c r="G4" s="349"/>
      <c r="H4" s="349"/>
      <c r="I4" s="349"/>
      <c r="J4" s="357"/>
      <c r="K4" s="367" t="s">
        <v>209</v>
      </c>
      <c r="L4" s="371"/>
      <c r="M4" s="359"/>
      <c r="N4" s="10"/>
      <c r="O4" s="2"/>
      <c r="P4" s="2"/>
      <c r="Q4" s="316"/>
      <c r="R4" s="2"/>
      <c r="S4" s="2"/>
      <c r="T4" s="2"/>
      <c r="U4" s="2"/>
      <c r="V4" s="2"/>
      <c r="W4" s="2"/>
      <c r="X4" s="2"/>
      <c r="Y4" s="2"/>
      <c r="Z4" s="2"/>
    </row>
    <row r="5" spans="1:26" ht="15.75" customHeight="1" x14ac:dyDescent="0.3">
      <c r="A5" s="406"/>
      <c r="B5" s="345"/>
      <c r="C5" s="345"/>
      <c r="D5" s="345"/>
      <c r="E5" s="345"/>
      <c r="F5" s="345"/>
      <c r="G5" s="345"/>
      <c r="H5" s="345"/>
      <c r="I5" s="345"/>
      <c r="J5" s="345"/>
      <c r="K5" s="345"/>
      <c r="L5" s="345"/>
      <c r="M5" s="346"/>
      <c r="N5" s="10"/>
      <c r="O5" s="2"/>
      <c r="P5" s="2"/>
      <c r="Q5" s="11"/>
      <c r="R5" s="2"/>
      <c r="S5" s="2"/>
      <c r="T5" s="2"/>
      <c r="U5" s="2"/>
      <c r="V5" s="2"/>
      <c r="W5" s="2"/>
      <c r="X5" s="2"/>
      <c r="Y5" s="2"/>
      <c r="Z5" s="2"/>
    </row>
    <row r="6" spans="1:26" ht="15" customHeight="1" x14ac:dyDescent="0.3">
      <c r="A6" s="407" t="str">
        <f>CONTEXTO!A8</f>
        <v>PROCESO: GESTIÓN DOCUMENTAL</v>
      </c>
      <c r="B6" s="292"/>
      <c r="C6" s="292"/>
      <c r="D6" s="292"/>
      <c r="E6" s="292"/>
      <c r="F6" s="292"/>
      <c r="G6" s="292"/>
      <c r="H6" s="292"/>
      <c r="I6" s="292"/>
      <c r="J6" s="292"/>
      <c r="K6" s="292"/>
      <c r="L6" s="292"/>
      <c r="M6" s="293"/>
      <c r="N6" s="2"/>
      <c r="O6" s="2"/>
      <c r="P6" s="2"/>
      <c r="Q6" s="2"/>
      <c r="R6" s="2"/>
      <c r="S6" s="2"/>
      <c r="T6" s="2"/>
      <c r="U6" s="2"/>
      <c r="V6" s="2"/>
      <c r="W6" s="2"/>
      <c r="X6" s="2"/>
      <c r="Y6" s="2"/>
      <c r="Z6" s="2"/>
    </row>
    <row r="7" spans="1:26" ht="32.25" customHeight="1" x14ac:dyDescent="0.3">
      <c r="A7" s="294"/>
      <c r="B7" s="295"/>
      <c r="C7" s="295"/>
      <c r="D7" s="295"/>
      <c r="E7" s="295"/>
      <c r="F7" s="295"/>
      <c r="G7" s="295"/>
      <c r="H7" s="295"/>
      <c r="I7" s="295"/>
      <c r="J7" s="295"/>
      <c r="K7" s="295"/>
      <c r="L7" s="295"/>
      <c r="M7" s="296"/>
      <c r="N7" s="2"/>
      <c r="O7" s="2"/>
      <c r="P7" s="2"/>
      <c r="Q7" s="2"/>
      <c r="R7" s="2"/>
      <c r="S7" s="2"/>
      <c r="T7" s="2"/>
      <c r="U7" s="2"/>
      <c r="V7" s="2"/>
      <c r="W7" s="2"/>
      <c r="X7" s="2"/>
      <c r="Y7" s="2"/>
      <c r="Z7" s="2"/>
    </row>
    <row r="8" spans="1:26" ht="23.25" customHeight="1" x14ac:dyDescent="0.3">
      <c r="A8" s="408" t="s">
        <v>210</v>
      </c>
      <c r="B8" s="312"/>
      <c r="C8" s="312"/>
      <c r="D8" s="312"/>
      <c r="E8" s="326"/>
      <c r="F8" s="412" t="s">
        <v>46</v>
      </c>
      <c r="G8" s="309"/>
      <c r="H8" s="309"/>
      <c r="I8" s="309"/>
      <c r="J8" s="309"/>
      <c r="K8" s="309"/>
      <c r="L8" s="309"/>
      <c r="M8" s="377"/>
      <c r="N8" s="2"/>
      <c r="O8" s="2"/>
      <c r="P8" s="2"/>
      <c r="Q8" s="2"/>
      <c r="R8" s="2"/>
      <c r="S8" s="2"/>
      <c r="T8" s="2"/>
      <c r="U8" s="2"/>
      <c r="V8" s="2"/>
      <c r="W8" s="2"/>
      <c r="X8" s="2"/>
      <c r="Y8" s="2"/>
      <c r="Z8" s="2"/>
    </row>
    <row r="9" spans="1:26" ht="23.25" customHeight="1" x14ac:dyDescent="0.3">
      <c r="A9" s="327"/>
      <c r="B9" s="316"/>
      <c r="C9" s="316"/>
      <c r="D9" s="316"/>
      <c r="E9" s="328"/>
      <c r="F9" s="413" t="s">
        <v>211</v>
      </c>
      <c r="G9" s="345"/>
      <c r="H9" s="371"/>
      <c r="I9" s="413" t="s">
        <v>212</v>
      </c>
      <c r="J9" s="345"/>
      <c r="K9" s="345"/>
      <c r="L9" s="345"/>
      <c r="M9" s="371"/>
      <c r="N9" s="2"/>
      <c r="O9" s="2"/>
      <c r="P9" s="2"/>
      <c r="Q9" s="2"/>
      <c r="R9" s="2"/>
      <c r="S9" s="2"/>
      <c r="T9" s="2"/>
      <c r="U9" s="2"/>
      <c r="V9" s="2"/>
      <c r="W9" s="2"/>
      <c r="X9" s="2"/>
      <c r="Y9" s="2"/>
      <c r="Z9" s="2"/>
    </row>
    <row r="10" spans="1:26" ht="23.25" customHeight="1" x14ac:dyDescent="0.3">
      <c r="A10" s="327"/>
      <c r="B10" s="316"/>
      <c r="C10" s="316"/>
      <c r="D10" s="316"/>
      <c r="E10" s="328"/>
      <c r="F10" s="414" t="s">
        <v>213</v>
      </c>
      <c r="G10" s="345"/>
      <c r="H10" s="371"/>
      <c r="I10" s="419" t="s">
        <v>214</v>
      </c>
      <c r="J10" s="345"/>
      <c r="K10" s="345"/>
      <c r="L10" s="345"/>
      <c r="M10" s="371"/>
      <c r="N10" s="2"/>
      <c r="O10" s="2"/>
      <c r="P10" s="2"/>
      <c r="Q10" s="2"/>
      <c r="R10" s="2"/>
      <c r="S10" s="2"/>
      <c r="T10" s="2"/>
      <c r="U10" s="2"/>
      <c r="V10" s="2"/>
      <c r="W10" s="2"/>
      <c r="X10" s="2"/>
      <c r="Y10" s="2"/>
      <c r="Z10" s="2"/>
    </row>
    <row r="11" spans="1:26" ht="72.75" customHeight="1" x14ac:dyDescent="0.3">
      <c r="A11" s="327"/>
      <c r="B11" s="316"/>
      <c r="C11" s="316"/>
      <c r="D11" s="316"/>
      <c r="E11" s="328"/>
      <c r="F11" s="94">
        <v>1</v>
      </c>
      <c r="G11" s="367" t="str">
        <f>'PRIORIZACIÓN DE CAUSA'!B20</f>
        <v>Baja competencia del personal contratado e idoneidad frente al manejo del proceso de Gestión Documental en las Unidades Administrativas</v>
      </c>
      <c r="H11" s="371"/>
      <c r="I11" s="94">
        <v>1</v>
      </c>
      <c r="J11" s="367" t="s">
        <v>215</v>
      </c>
      <c r="K11" s="345"/>
      <c r="L11" s="345"/>
      <c r="M11" s="371"/>
      <c r="N11" s="2"/>
      <c r="O11" s="2"/>
      <c r="P11" s="2"/>
      <c r="Q11" s="2"/>
      <c r="R11" s="2"/>
      <c r="S11" s="2"/>
      <c r="T11" s="2"/>
      <c r="U11" s="2"/>
      <c r="V11" s="2"/>
      <c r="W11" s="2"/>
      <c r="X11" s="2"/>
      <c r="Y11" s="2"/>
      <c r="Z11" s="2"/>
    </row>
    <row r="12" spans="1:26" ht="59.25" customHeight="1" x14ac:dyDescent="0.3">
      <c r="A12" s="327"/>
      <c r="B12" s="316"/>
      <c r="C12" s="316"/>
      <c r="D12" s="316"/>
      <c r="E12" s="328"/>
      <c r="F12" s="94">
        <v>2</v>
      </c>
      <c r="G12" s="367" t="str">
        <f>'PRIORIZACIÓN DE CAUSA'!B21</f>
        <v>Falta de compromiso y responsabilidades  de los funcionarios  frente al desarrollo y cumplimiento de las actividades del  proceso en la unidades administrativas.</v>
      </c>
      <c r="H12" s="371"/>
      <c r="I12" s="94">
        <v>2</v>
      </c>
      <c r="J12" s="367" t="s">
        <v>216</v>
      </c>
      <c r="K12" s="345"/>
      <c r="L12" s="345"/>
      <c r="M12" s="371"/>
      <c r="N12" s="2"/>
      <c r="O12" s="2"/>
      <c r="P12" s="2"/>
      <c r="Q12" s="2"/>
      <c r="R12" s="2"/>
      <c r="S12" s="2"/>
      <c r="T12" s="2"/>
      <c r="U12" s="2"/>
      <c r="V12" s="2"/>
      <c r="W12" s="2"/>
      <c r="X12" s="2"/>
      <c r="Y12" s="2"/>
      <c r="Z12" s="2"/>
    </row>
    <row r="13" spans="1:26" ht="55.5" customHeight="1" x14ac:dyDescent="0.3">
      <c r="A13" s="327"/>
      <c r="B13" s="316"/>
      <c r="C13" s="316"/>
      <c r="D13" s="316"/>
      <c r="E13" s="328"/>
      <c r="F13" s="94">
        <v>3</v>
      </c>
      <c r="G13" s="367" t="str">
        <f>'PRIORIZACIÓN DE CAUSA'!B22</f>
        <v>Ausencia de aplicación cultural de los principios y valores establecido en el código y Integridad y Buen Gobierno</v>
      </c>
      <c r="H13" s="371"/>
      <c r="I13" s="94">
        <v>3</v>
      </c>
      <c r="J13" s="367" t="s">
        <v>217</v>
      </c>
      <c r="K13" s="345"/>
      <c r="L13" s="345"/>
      <c r="M13" s="371"/>
      <c r="N13" s="2"/>
      <c r="O13" s="2"/>
      <c r="P13" s="2"/>
      <c r="Q13" s="2"/>
      <c r="R13" s="2"/>
      <c r="S13" s="2"/>
      <c r="T13" s="2"/>
      <c r="U13" s="2"/>
      <c r="V13" s="2"/>
      <c r="W13" s="2"/>
      <c r="X13" s="2"/>
      <c r="Y13" s="2"/>
      <c r="Z13" s="2"/>
    </row>
    <row r="14" spans="1:26" ht="57" customHeight="1" x14ac:dyDescent="0.3">
      <c r="A14" s="327"/>
      <c r="B14" s="316"/>
      <c r="C14" s="316"/>
      <c r="D14" s="316"/>
      <c r="E14" s="328"/>
      <c r="F14" s="94">
        <v>4</v>
      </c>
      <c r="G14" s="421" t="str">
        <f>'PRIORIZACIÓN DE CAUSA'!B23</f>
        <v xml:space="preserve">Insuficiente personal de planta y de contrato para el cumplimiento de las funciones del proceso Gestión Documental
</v>
      </c>
      <c r="H14" s="371"/>
      <c r="I14" s="94">
        <v>4</v>
      </c>
      <c r="J14" s="367" t="s">
        <v>218</v>
      </c>
      <c r="K14" s="345"/>
      <c r="L14" s="345"/>
      <c r="M14" s="371"/>
      <c r="N14" s="2"/>
      <c r="O14" s="2"/>
      <c r="P14" s="2"/>
      <c r="Q14" s="2"/>
      <c r="R14" s="2"/>
      <c r="S14" s="2"/>
      <c r="T14" s="2"/>
      <c r="U14" s="2"/>
      <c r="V14" s="2"/>
      <c r="W14" s="2"/>
      <c r="X14" s="2"/>
      <c r="Y14" s="2"/>
      <c r="Z14" s="2"/>
    </row>
    <row r="15" spans="1:26" ht="49.5" customHeight="1" x14ac:dyDescent="0.3">
      <c r="A15" s="327"/>
      <c r="B15" s="316"/>
      <c r="C15" s="316"/>
      <c r="D15" s="316"/>
      <c r="E15" s="328"/>
      <c r="F15" s="94">
        <v>5</v>
      </c>
      <c r="G15" s="367" t="str">
        <f>'PRIORIZACIÓN DE CAUSA'!B24</f>
        <v>Deficiencia en proceso de capacitación, inducción, reinducción en el operatividad del proceso de gestión documental</v>
      </c>
      <c r="H15" s="371"/>
      <c r="I15" s="94">
        <v>5</v>
      </c>
      <c r="J15" s="367" t="s">
        <v>219</v>
      </c>
      <c r="K15" s="345"/>
      <c r="L15" s="345"/>
      <c r="M15" s="371"/>
      <c r="N15" s="2"/>
      <c r="O15" s="2"/>
      <c r="P15" s="2"/>
      <c r="Q15" s="2"/>
      <c r="R15" s="2"/>
      <c r="S15" s="2"/>
      <c r="T15" s="2"/>
      <c r="U15" s="2"/>
      <c r="V15" s="2"/>
      <c r="W15" s="2"/>
      <c r="X15" s="2"/>
      <c r="Y15" s="2"/>
      <c r="Z15" s="2"/>
    </row>
    <row r="16" spans="1:26" ht="55.5" customHeight="1" x14ac:dyDescent="0.3">
      <c r="A16" s="327"/>
      <c r="B16" s="316"/>
      <c r="C16" s="316"/>
      <c r="D16" s="316"/>
      <c r="E16" s="328"/>
      <c r="F16" s="94">
        <v>6</v>
      </c>
      <c r="G16" s="367" t="str">
        <f>'PRIORIZACIÓN DE CAUSA'!B25</f>
        <v xml:space="preserve">Falta de herramientas tecnológicas que garanticen el acceso oportuno, disponibilidad y conservación de la información mantenimiento preventivo a los mismos </v>
      </c>
      <c r="H16" s="371"/>
      <c r="I16" s="94">
        <v>6</v>
      </c>
      <c r="J16" s="367" t="s">
        <v>220</v>
      </c>
      <c r="K16" s="345"/>
      <c r="L16" s="345"/>
      <c r="M16" s="371"/>
      <c r="N16" s="2"/>
      <c r="O16" s="2"/>
      <c r="P16" s="2"/>
      <c r="Q16" s="2"/>
      <c r="R16" s="2"/>
      <c r="S16" s="2"/>
      <c r="T16" s="2"/>
      <c r="U16" s="2"/>
      <c r="V16" s="2"/>
      <c r="W16" s="2"/>
      <c r="X16" s="2"/>
      <c r="Y16" s="2"/>
      <c r="Z16" s="2"/>
    </row>
    <row r="17" spans="1:26" ht="54.75" customHeight="1" x14ac:dyDescent="0.3">
      <c r="A17" s="327"/>
      <c r="B17" s="316"/>
      <c r="C17" s="316"/>
      <c r="D17" s="316"/>
      <c r="E17" s="328"/>
      <c r="F17" s="94">
        <v>7</v>
      </c>
      <c r="G17" s="367" t="str">
        <f>'PRIORIZACIÓN DE CAUSA'!B26</f>
        <v>Baja asignación  presupuestal de funcionamiento e inversión para administrar la documentación física de la administración municipal</v>
      </c>
      <c r="H17" s="371"/>
      <c r="I17" s="94">
        <v>7</v>
      </c>
      <c r="J17" s="367" t="s">
        <v>221</v>
      </c>
      <c r="K17" s="345"/>
      <c r="L17" s="345"/>
      <c r="M17" s="371"/>
      <c r="N17" s="2"/>
      <c r="O17" s="2"/>
      <c r="P17" s="2"/>
      <c r="Q17" s="2"/>
      <c r="R17" s="2"/>
      <c r="S17" s="2"/>
      <c r="T17" s="2"/>
      <c r="U17" s="2"/>
      <c r="V17" s="2"/>
      <c r="W17" s="2"/>
      <c r="X17" s="2"/>
      <c r="Y17" s="2"/>
      <c r="Z17" s="2"/>
    </row>
    <row r="18" spans="1:26" ht="52.5" customHeight="1" x14ac:dyDescent="0.3">
      <c r="A18" s="327"/>
      <c r="B18" s="316"/>
      <c r="C18" s="316"/>
      <c r="D18" s="316"/>
      <c r="E18" s="328"/>
      <c r="F18" s="94">
        <v>8</v>
      </c>
      <c r="G18" s="367" t="str">
        <f>'PRIORIZACIÓN DE CAUSA'!B27</f>
        <v>Deficiente seguimiento a la implementación del proceso de gestión documental en las unidades administrativas</v>
      </c>
      <c r="H18" s="371"/>
      <c r="I18" s="94">
        <v>8</v>
      </c>
      <c r="J18" s="367" t="s">
        <v>222</v>
      </c>
      <c r="K18" s="345"/>
      <c r="L18" s="345"/>
      <c r="M18" s="371"/>
      <c r="N18" s="2"/>
      <c r="O18" s="2"/>
      <c r="P18" s="2"/>
      <c r="Q18" s="2"/>
      <c r="R18" s="2"/>
      <c r="S18" s="2"/>
      <c r="T18" s="2"/>
      <c r="U18" s="2"/>
      <c r="V18" s="2"/>
      <c r="W18" s="2"/>
      <c r="X18" s="2"/>
      <c r="Y18" s="2"/>
      <c r="Z18" s="2"/>
    </row>
    <row r="19" spans="1:26" ht="39" customHeight="1" x14ac:dyDescent="0.3">
      <c r="A19" s="327"/>
      <c r="B19" s="316"/>
      <c r="C19" s="316"/>
      <c r="D19" s="316"/>
      <c r="E19" s="328"/>
      <c r="F19" s="94">
        <v>9</v>
      </c>
      <c r="G19" s="367" t="str">
        <f>'PRIORIZACIÓN DE CAUSA'!B28</f>
        <v>Flujo de comunicación interna deficiente para el buen desarrollo del proceso</v>
      </c>
      <c r="H19" s="371"/>
      <c r="I19" s="94">
        <v>9</v>
      </c>
      <c r="J19" s="367" t="s">
        <v>223</v>
      </c>
      <c r="K19" s="345"/>
      <c r="L19" s="345"/>
      <c r="M19" s="371"/>
      <c r="N19" s="2"/>
      <c r="O19" s="2"/>
      <c r="P19" s="2"/>
      <c r="Q19" s="2"/>
      <c r="R19" s="2"/>
      <c r="S19" s="2"/>
      <c r="T19" s="2"/>
      <c r="U19" s="2"/>
      <c r="V19" s="2"/>
      <c r="W19" s="2"/>
      <c r="X19" s="2"/>
      <c r="Y19" s="2"/>
      <c r="Z19" s="2"/>
    </row>
    <row r="20" spans="1:26" ht="36" customHeight="1" x14ac:dyDescent="0.3">
      <c r="A20" s="327"/>
      <c r="B20" s="316"/>
      <c r="C20" s="316"/>
      <c r="D20" s="316"/>
      <c r="E20" s="328"/>
      <c r="F20" s="94">
        <v>10</v>
      </c>
      <c r="G20" s="367" t="str">
        <f>'PRIORIZACIÓN DE CAUSA'!B29</f>
        <v xml:space="preserve">Inadecuada ubicación de depósitos y áreas de archivo </v>
      </c>
      <c r="H20" s="371"/>
      <c r="I20" s="94">
        <v>10</v>
      </c>
      <c r="J20" s="367"/>
      <c r="K20" s="345"/>
      <c r="L20" s="345"/>
      <c r="M20" s="371"/>
      <c r="N20" s="2"/>
      <c r="O20" s="2"/>
      <c r="P20" s="2"/>
      <c r="Q20" s="2"/>
      <c r="R20" s="2"/>
      <c r="S20" s="2"/>
      <c r="T20" s="2"/>
      <c r="U20" s="2"/>
      <c r="V20" s="2"/>
      <c r="W20" s="2"/>
      <c r="X20" s="2"/>
      <c r="Y20" s="2"/>
      <c r="Z20" s="2"/>
    </row>
    <row r="21" spans="1:26" ht="43.5" customHeight="1" x14ac:dyDescent="0.3">
      <c r="A21" s="327"/>
      <c r="B21" s="316"/>
      <c r="C21" s="316"/>
      <c r="D21" s="316"/>
      <c r="E21" s="328"/>
      <c r="F21" s="94">
        <v>11</v>
      </c>
      <c r="G21" s="367" t="str">
        <f>'PRIORIZACIÓN DE CAUSA'!B30</f>
        <v>Deterioro y daño documental por condiciones inadecuadas de almacenamiento</v>
      </c>
      <c r="H21" s="371"/>
      <c r="I21" s="94">
        <v>11</v>
      </c>
      <c r="J21" s="367"/>
      <c r="K21" s="345"/>
      <c r="L21" s="345"/>
      <c r="M21" s="371"/>
      <c r="N21" s="2"/>
      <c r="O21" s="2"/>
      <c r="P21" s="2"/>
      <c r="Q21" s="2"/>
      <c r="R21" s="2"/>
      <c r="S21" s="2"/>
      <c r="T21" s="2"/>
      <c r="U21" s="2"/>
      <c r="V21" s="2"/>
      <c r="W21" s="2"/>
      <c r="X21" s="2"/>
      <c r="Y21" s="2"/>
      <c r="Z21" s="2"/>
    </row>
    <row r="22" spans="1:26" ht="49.5" customHeight="1" x14ac:dyDescent="0.3">
      <c r="A22" s="327"/>
      <c r="B22" s="316"/>
      <c r="C22" s="316"/>
      <c r="D22" s="316"/>
      <c r="E22" s="328"/>
      <c r="F22" s="94">
        <v>12</v>
      </c>
      <c r="G22" s="367" t="str">
        <f>'PRIORIZACIÓN DE CAUSA'!B31</f>
        <v>Falta de aplicación de manuales, procedimientos y formatos en los archivos de gestión establecidos en el proceso de gestión documental por parte de las unidades administrativas</v>
      </c>
      <c r="H22" s="371"/>
      <c r="I22" s="94">
        <v>12</v>
      </c>
      <c r="J22" s="367"/>
      <c r="K22" s="345"/>
      <c r="L22" s="345"/>
      <c r="M22" s="371"/>
      <c r="N22" s="2"/>
      <c r="O22" s="2"/>
      <c r="P22" s="2"/>
      <c r="Q22" s="2"/>
      <c r="R22" s="2"/>
      <c r="S22" s="2"/>
      <c r="T22" s="2"/>
      <c r="U22" s="2"/>
      <c r="V22" s="2"/>
      <c r="W22" s="2"/>
      <c r="X22" s="2"/>
      <c r="Y22" s="2"/>
      <c r="Z22" s="2"/>
    </row>
    <row r="23" spans="1:26" ht="49.5" customHeight="1" x14ac:dyDescent="0.3">
      <c r="A23" s="327"/>
      <c r="B23" s="316"/>
      <c r="C23" s="316"/>
      <c r="D23" s="316"/>
      <c r="E23" s="328"/>
      <c r="F23" s="94">
        <v>13</v>
      </c>
      <c r="G23" s="367" t="str">
        <f>'PRIORIZACIÓN DE CAUSA'!B32</f>
        <v>Demora en la publicación y socialización de documentos actualizados</v>
      </c>
      <c r="H23" s="371"/>
      <c r="I23" s="94">
        <v>13</v>
      </c>
      <c r="J23" s="367"/>
      <c r="K23" s="345"/>
      <c r="L23" s="345"/>
      <c r="M23" s="371"/>
      <c r="N23" s="2"/>
      <c r="O23" s="2"/>
      <c r="P23" s="2"/>
      <c r="Q23" s="2"/>
      <c r="R23" s="2"/>
      <c r="S23" s="2"/>
      <c r="T23" s="2"/>
      <c r="U23" s="2"/>
      <c r="V23" s="2"/>
      <c r="W23" s="2"/>
      <c r="X23" s="2"/>
      <c r="Y23" s="2"/>
      <c r="Z23" s="2"/>
    </row>
    <row r="24" spans="1:26" ht="49.5" customHeight="1" x14ac:dyDescent="0.3">
      <c r="A24" s="409"/>
      <c r="B24" s="410"/>
      <c r="C24" s="410"/>
      <c r="D24" s="410"/>
      <c r="E24" s="411"/>
      <c r="F24" s="94">
        <v>14</v>
      </c>
      <c r="G24" s="367" t="str">
        <f>'PRIORIZACIÓN DE CAUSA'!B33</f>
        <v>Baja fluidez en los canales de comunicación y carencia de respuesta entre los procesos</v>
      </c>
      <c r="H24" s="371"/>
      <c r="I24" s="94">
        <v>14</v>
      </c>
      <c r="J24" s="367"/>
      <c r="K24" s="345"/>
      <c r="L24" s="345"/>
      <c r="M24" s="371"/>
      <c r="N24" s="2"/>
      <c r="O24" s="2"/>
      <c r="P24" s="2"/>
      <c r="Q24" s="2"/>
      <c r="R24" s="2"/>
      <c r="S24" s="2"/>
      <c r="T24" s="2"/>
      <c r="U24" s="2"/>
      <c r="V24" s="2"/>
      <c r="W24" s="2"/>
      <c r="X24" s="2"/>
      <c r="Y24" s="2"/>
      <c r="Z24" s="2"/>
    </row>
    <row r="25" spans="1:26" ht="51.75" customHeight="1" x14ac:dyDescent="0.3">
      <c r="A25" s="404" t="s">
        <v>44</v>
      </c>
      <c r="B25" s="404" t="s">
        <v>212</v>
      </c>
      <c r="C25" s="414" t="s">
        <v>224</v>
      </c>
      <c r="D25" s="345"/>
      <c r="E25" s="371"/>
      <c r="F25" s="110"/>
      <c r="G25" s="413" t="s">
        <v>225</v>
      </c>
      <c r="H25" s="371"/>
      <c r="I25" s="111"/>
      <c r="J25" s="413" t="s">
        <v>226</v>
      </c>
      <c r="K25" s="345"/>
      <c r="L25" s="345"/>
      <c r="M25" s="371"/>
      <c r="N25" s="2"/>
      <c r="O25" s="2"/>
      <c r="P25" s="2"/>
      <c r="Q25" s="2"/>
      <c r="R25" s="2"/>
      <c r="S25" s="2"/>
      <c r="T25" s="2"/>
      <c r="U25" s="2"/>
      <c r="V25" s="2"/>
      <c r="W25" s="2"/>
      <c r="X25" s="2"/>
      <c r="Y25" s="2"/>
      <c r="Z25" s="2"/>
    </row>
    <row r="26" spans="1:26" ht="63" customHeight="1" x14ac:dyDescent="0.3">
      <c r="A26" s="379"/>
      <c r="B26" s="379"/>
      <c r="C26" s="94">
        <v>1</v>
      </c>
      <c r="D26" s="367" t="s">
        <v>227</v>
      </c>
      <c r="E26" s="371"/>
      <c r="F26" s="112"/>
      <c r="G26" s="415" t="s">
        <v>228</v>
      </c>
      <c r="H26" s="371"/>
      <c r="I26" s="113"/>
      <c r="J26" s="416" t="s">
        <v>229</v>
      </c>
      <c r="K26" s="345"/>
      <c r="L26" s="345"/>
      <c r="M26" s="371"/>
      <c r="N26" s="2"/>
      <c r="O26" s="2"/>
      <c r="P26" s="2"/>
      <c r="Q26" s="2"/>
      <c r="R26" s="2"/>
      <c r="S26" s="2"/>
      <c r="T26" s="2"/>
      <c r="U26" s="2"/>
      <c r="V26" s="2"/>
      <c r="W26" s="2"/>
      <c r="X26" s="2"/>
      <c r="Y26" s="2"/>
      <c r="Z26" s="2"/>
    </row>
    <row r="27" spans="1:26" ht="51" customHeight="1" x14ac:dyDescent="0.3">
      <c r="A27" s="379"/>
      <c r="B27" s="379"/>
      <c r="C27" s="94">
        <v>2</v>
      </c>
      <c r="D27" s="367" t="s">
        <v>230</v>
      </c>
      <c r="E27" s="371"/>
      <c r="F27" s="112"/>
      <c r="G27" s="415" t="s">
        <v>231</v>
      </c>
      <c r="H27" s="371"/>
      <c r="I27" s="114"/>
      <c r="J27" s="367" t="s">
        <v>232</v>
      </c>
      <c r="K27" s="345"/>
      <c r="L27" s="345"/>
      <c r="M27" s="371"/>
      <c r="N27" s="2"/>
      <c r="O27" s="2"/>
      <c r="P27" s="2"/>
      <c r="Q27" s="2"/>
      <c r="R27" s="2"/>
      <c r="S27" s="2"/>
      <c r="T27" s="2"/>
      <c r="U27" s="2"/>
      <c r="V27" s="2"/>
      <c r="W27" s="2"/>
      <c r="X27" s="2"/>
      <c r="Y27" s="2"/>
      <c r="Z27" s="2"/>
    </row>
    <row r="28" spans="1:26" ht="135.75" customHeight="1" x14ac:dyDescent="0.3">
      <c r="A28" s="379"/>
      <c r="B28" s="379"/>
      <c r="C28" s="94">
        <v>3</v>
      </c>
      <c r="D28" s="367" t="s">
        <v>233</v>
      </c>
      <c r="E28" s="371"/>
      <c r="F28" s="112"/>
      <c r="G28" s="416" t="s">
        <v>234</v>
      </c>
      <c r="H28" s="371"/>
      <c r="I28" s="115"/>
      <c r="J28" s="367" t="s">
        <v>235</v>
      </c>
      <c r="K28" s="345"/>
      <c r="L28" s="345"/>
      <c r="M28" s="371"/>
      <c r="N28" s="2"/>
      <c r="O28" s="2"/>
      <c r="P28" s="2"/>
      <c r="Q28" s="2"/>
      <c r="R28" s="2"/>
      <c r="S28" s="2"/>
      <c r="T28" s="2"/>
      <c r="U28" s="2"/>
      <c r="V28" s="2"/>
      <c r="W28" s="2"/>
      <c r="X28" s="2"/>
      <c r="Y28" s="2"/>
      <c r="Z28" s="2"/>
    </row>
    <row r="29" spans="1:26" ht="83.25" customHeight="1" x14ac:dyDescent="0.3">
      <c r="A29" s="379"/>
      <c r="B29" s="379"/>
      <c r="C29" s="94">
        <v>4</v>
      </c>
      <c r="D29" s="367" t="s">
        <v>236</v>
      </c>
      <c r="E29" s="371"/>
      <c r="F29" s="112"/>
      <c r="G29" s="416" t="s">
        <v>237</v>
      </c>
      <c r="H29" s="371"/>
      <c r="I29" s="116"/>
      <c r="J29" s="367" t="s">
        <v>238</v>
      </c>
      <c r="K29" s="345"/>
      <c r="L29" s="345"/>
      <c r="M29" s="371"/>
      <c r="N29" s="2"/>
      <c r="O29" s="2"/>
      <c r="P29" s="2"/>
      <c r="Q29" s="2"/>
      <c r="R29" s="2"/>
      <c r="S29" s="2"/>
      <c r="T29" s="2"/>
      <c r="U29" s="2"/>
      <c r="V29" s="2"/>
      <c r="W29" s="2"/>
      <c r="X29" s="2"/>
      <c r="Y29" s="2"/>
      <c r="Z29" s="2"/>
    </row>
    <row r="30" spans="1:26" ht="49.5" customHeight="1" x14ac:dyDescent="0.3">
      <c r="A30" s="379"/>
      <c r="B30" s="343"/>
      <c r="C30" s="94">
        <v>5</v>
      </c>
      <c r="D30" s="367" t="s">
        <v>239</v>
      </c>
      <c r="E30" s="371"/>
      <c r="F30" s="112"/>
      <c r="G30" s="421" t="s">
        <v>240</v>
      </c>
      <c r="H30" s="371"/>
      <c r="I30" s="117"/>
      <c r="J30" s="367"/>
      <c r="K30" s="345"/>
      <c r="L30" s="345"/>
      <c r="M30" s="371"/>
      <c r="N30" s="2"/>
      <c r="O30" s="2"/>
      <c r="P30" s="2"/>
      <c r="Q30" s="2"/>
      <c r="R30" s="2"/>
      <c r="S30" s="2"/>
      <c r="T30" s="2"/>
      <c r="U30" s="2"/>
      <c r="V30" s="2"/>
      <c r="W30" s="2"/>
      <c r="X30" s="2"/>
      <c r="Y30" s="2"/>
      <c r="Z30" s="2"/>
    </row>
    <row r="31" spans="1:26" ht="55.5" customHeight="1" x14ac:dyDescent="0.3">
      <c r="A31" s="379"/>
      <c r="B31" s="118"/>
      <c r="C31" s="94">
        <v>6</v>
      </c>
      <c r="D31" s="367" t="s">
        <v>241</v>
      </c>
      <c r="E31" s="371"/>
      <c r="F31" s="112"/>
      <c r="G31" s="422"/>
      <c r="H31" s="371"/>
      <c r="I31" s="114"/>
      <c r="J31" s="417"/>
      <c r="K31" s="345"/>
      <c r="L31" s="345"/>
      <c r="M31" s="371"/>
      <c r="N31" s="2"/>
      <c r="O31" s="2"/>
      <c r="P31" s="2"/>
      <c r="Q31" s="2"/>
      <c r="R31" s="2"/>
      <c r="S31" s="2"/>
      <c r="T31" s="2"/>
      <c r="U31" s="2"/>
      <c r="V31" s="2"/>
      <c r="W31" s="2"/>
      <c r="X31" s="2"/>
      <c r="Y31" s="2"/>
      <c r="Z31" s="2"/>
    </row>
    <row r="32" spans="1:26" ht="66.75" customHeight="1" x14ac:dyDescent="0.3">
      <c r="A32" s="379"/>
      <c r="B32" s="404" t="s">
        <v>211</v>
      </c>
      <c r="C32" s="119"/>
      <c r="D32" s="414" t="s">
        <v>242</v>
      </c>
      <c r="E32" s="371"/>
      <c r="F32" s="110"/>
      <c r="G32" s="423" t="s">
        <v>243</v>
      </c>
      <c r="H32" s="371"/>
      <c r="I32" s="120"/>
      <c r="J32" s="418" t="s">
        <v>244</v>
      </c>
      <c r="K32" s="345"/>
      <c r="L32" s="345"/>
      <c r="M32" s="371"/>
      <c r="N32" s="2"/>
      <c r="O32" s="2"/>
      <c r="P32" s="2"/>
      <c r="Q32" s="2"/>
      <c r="R32" s="2"/>
      <c r="S32" s="2"/>
      <c r="T32" s="2"/>
      <c r="U32" s="2"/>
      <c r="V32" s="2"/>
      <c r="W32" s="2"/>
      <c r="X32" s="2"/>
      <c r="Y32" s="2"/>
      <c r="Z32" s="2"/>
    </row>
    <row r="33" spans="1:26" ht="117" customHeight="1" x14ac:dyDescent="0.3">
      <c r="A33" s="379"/>
      <c r="B33" s="379"/>
      <c r="C33" s="121">
        <v>1</v>
      </c>
      <c r="D33" s="367" t="str">
        <f>'PRIORIZACIÓN DE CAUSA'!B11</f>
        <v>Constante cambio de normatividad vigente a nivel nacional</v>
      </c>
      <c r="E33" s="371"/>
      <c r="F33" s="114"/>
      <c r="G33" s="367" t="s">
        <v>245</v>
      </c>
      <c r="H33" s="371"/>
      <c r="I33" s="114"/>
      <c r="J33" s="416" t="s">
        <v>246</v>
      </c>
      <c r="K33" s="345"/>
      <c r="L33" s="345"/>
      <c r="M33" s="371"/>
      <c r="N33" s="2"/>
      <c r="O33" s="2"/>
      <c r="P33" s="2"/>
      <c r="Q33" s="2"/>
      <c r="R33" s="2"/>
      <c r="S33" s="2"/>
      <c r="T33" s="2"/>
      <c r="U33" s="2"/>
      <c r="V33" s="2"/>
      <c r="W33" s="2"/>
      <c r="X33" s="2"/>
      <c r="Y33" s="2"/>
      <c r="Z33" s="2"/>
    </row>
    <row r="34" spans="1:26" ht="94.5" customHeight="1" x14ac:dyDescent="0.3">
      <c r="A34" s="379"/>
      <c r="B34" s="379"/>
      <c r="C34" s="121">
        <v>2</v>
      </c>
      <c r="D34" s="367" t="str">
        <f>'PRIORIZACIÓN DE CAUSA'!B12</f>
        <v>Cambios de gobierno</v>
      </c>
      <c r="E34" s="371"/>
      <c r="F34" s="112"/>
      <c r="G34" s="420"/>
      <c r="H34" s="371"/>
      <c r="I34" s="115"/>
      <c r="J34" s="367" t="s">
        <v>247</v>
      </c>
      <c r="K34" s="345"/>
      <c r="L34" s="345"/>
      <c r="M34" s="371"/>
      <c r="N34" s="2"/>
      <c r="O34" s="2"/>
      <c r="P34" s="2"/>
      <c r="Q34" s="2"/>
      <c r="R34" s="2"/>
      <c r="S34" s="2"/>
      <c r="T34" s="2"/>
      <c r="U34" s="2"/>
      <c r="V34" s="2"/>
      <c r="W34" s="2"/>
      <c r="X34" s="2"/>
      <c r="Y34" s="2"/>
      <c r="Z34" s="2"/>
    </row>
    <row r="35" spans="1:26" ht="76.5" customHeight="1" x14ac:dyDescent="0.3">
      <c r="A35" s="379"/>
      <c r="B35" s="379"/>
      <c r="C35" s="121">
        <v>3</v>
      </c>
      <c r="D35" s="421" t="str">
        <f>'PRIORIZACIÓN DE CAUSA'!B13</f>
        <v>Fallas y/o existencia de plataformas estatales para el almacenamiento documental de información publica</v>
      </c>
      <c r="E35" s="371"/>
      <c r="F35" s="117"/>
      <c r="G35" s="421"/>
      <c r="H35" s="371"/>
      <c r="I35" s="122"/>
      <c r="J35" s="367" t="s">
        <v>248</v>
      </c>
      <c r="K35" s="345"/>
      <c r="L35" s="345"/>
      <c r="M35" s="371"/>
      <c r="N35" s="2"/>
      <c r="O35" s="2"/>
      <c r="P35" s="2"/>
      <c r="Q35" s="2"/>
      <c r="R35" s="2"/>
      <c r="S35" s="2"/>
      <c r="T35" s="2"/>
      <c r="U35" s="2"/>
      <c r="V35" s="2"/>
      <c r="W35" s="2"/>
      <c r="X35" s="2"/>
      <c r="Y35" s="2"/>
      <c r="Z35" s="2"/>
    </row>
    <row r="36" spans="1:26" ht="69.75" customHeight="1" x14ac:dyDescent="0.3">
      <c r="A36" s="379"/>
      <c r="B36" s="379"/>
      <c r="C36" s="121">
        <v>4</v>
      </c>
      <c r="D36" s="421" t="str">
        <f>'PRIORIZACIÓN DE CAUSA'!B14</f>
        <v>Constante innovación tecnológica</v>
      </c>
      <c r="E36" s="371"/>
      <c r="F36" s="123"/>
      <c r="G36" s="421"/>
      <c r="H36" s="371"/>
      <c r="I36" s="122"/>
      <c r="J36" s="416" t="s">
        <v>249</v>
      </c>
      <c r="K36" s="345"/>
      <c r="L36" s="345"/>
      <c r="M36" s="371"/>
      <c r="N36" s="2"/>
      <c r="O36" s="2"/>
      <c r="P36" s="2"/>
      <c r="Q36" s="2"/>
      <c r="R36" s="2"/>
      <c r="S36" s="2"/>
      <c r="T36" s="2"/>
      <c r="U36" s="2"/>
      <c r="V36" s="2"/>
      <c r="W36" s="2"/>
      <c r="X36" s="2"/>
      <c r="Y36" s="2"/>
      <c r="Z36" s="2"/>
    </row>
    <row r="37" spans="1:26" ht="89.25" customHeight="1" x14ac:dyDescent="0.3">
      <c r="A37" s="379"/>
      <c r="B37" s="379"/>
      <c r="C37" s="121">
        <v>5</v>
      </c>
      <c r="D37" s="421" t="str">
        <f>'PRIORIZACIÓN DE CAUSA'!B15</f>
        <v>Emergencias sanitarias</v>
      </c>
      <c r="E37" s="371"/>
      <c r="F37" s="123"/>
      <c r="G37" s="421"/>
      <c r="H37" s="371"/>
      <c r="I37" s="124"/>
      <c r="J37" s="416" t="s">
        <v>250</v>
      </c>
      <c r="K37" s="345"/>
      <c r="L37" s="345"/>
      <c r="M37" s="371"/>
      <c r="N37" s="2"/>
      <c r="O37" s="2"/>
      <c r="P37" s="2"/>
      <c r="Q37" s="2"/>
      <c r="R37" s="2"/>
      <c r="S37" s="2"/>
      <c r="T37" s="2"/>
      <c r="U37" s="2"/>
      <c r="V37" s="2"/>
      <c r="W37" s="2"/>
      <c r="X37" s="2"/>
      <c r="Y37" s="2"/>
      <c r="Z37" s="2"/>
    </row>
    <row r="38" spans="1:26" ht="70.5" customHeight="1" x14ac:dyDescent="0.3">
      <c r="A38" s="379"/>
      <c r="B38" s="379"/>
      <c r="C38" s="121">
        <v>6</v>
      </c>
      <c r="D38" s="421" t="str">
        <f>'PRIORIZACIÓN DE CAUSA'!B16</f>
        <v>Catástrofes naturales</v>
      </c>
      <c r="E38" s="371"/>
      <c r="F38" s="123"/>
      <c r="G38" s="421"/>
      <c r="H38" s="371"/>
      <c r="I38" s="123"/>
      <c r="J38" s="367" t="s">
        <v>251</v>
      </c>
      <c r="K38" s="345"/>
      <c r="L38" s="345"/>
      <c r="M38" s="371"/>
      <c r="N38" s="2"/>
      <c r="O38" s="2"/>
      <c r="P38" s="2"/>
      <c r="Q38" s="2"/>
      <c r="R38" s="2"/>
      <c r="S38" s="2"/>
      <c r="T38" s="2"/>
      <c r="U38" s="2"/>
      <c r="V38" s="2"/>
      <c r="W38" s="2"/>
      <c r="X38" s="2"/>
      <c r="Y38" s="2"/>
      <c r="Z38" s="2"/>
    </row>
    <row r="39" spans="1:26" ht="48.75" customHeight="1" x14ac:dyDescent="0.3">
      <c r="A39" s="379"/>
      <c r="B39" s="379"/>
      <c r="C39" s="121">
        <v>7</v>
      </c>
      <c r="D39" s="421" t="str">
        <f>'PRIORIZACIÓN DE CAUSA'!B17</f>
        <v>Declaratoria de emergencias por pandemias o catástrofes naturales</v>
      </c>
      <c r="E39" s="371"/>
      <c r="F39" s="125"/>
      <c r="G39" s="421"/>
      <c r="H39" s="371"/>
      <c r="I39" s="125"/>
      <c r="J39" s="421"/>
      <c r="K39" s="345"/>
      <c r="L39" s="345"/>
      <c r="M39" s="371"/>
      <c r="N39" s="2"/>
      <c r="O39" s="2"/>
      <c r="P39" s="2"/>
      <c r="Q39" s="2"/>
      <c r="R39" s="2"/>
      <c r="S39" s="2"/>
      <c r="T39" s="2"/>
      <c r="U39" s="2"/>
      <c r="V39" s="2"/>
      <c r="W39" s="2"/>
      <c r="X39" s="2"/>
      <c r="Y39" s="2"/>
      <c r="Z39" s="2"/>
    </row>
    <row r="40" spans="1:26" ht="57.75" customHeight="1" x14ac:dyDescent="0.3">
      <c r="A40" s="379"/>
      <c r="B40" s="379"/>
      <c r="C40" s="121">
        <v>8</v>
      </c>
      <c r="D40" s="421" t="str">
        <f>'PRIORIZACIÓN DE CAUSA'!B18</f>
        <v>Orden Publico</v>
      </c>
      <c r="E40" s="371"/>
      <c r="F40" s="125"/>
      <c r="G40" s="428"/>
      <c r="H40" s="371"/>
      <c r="I40" s="125"/>
      <c r="J40" s="421"/>
      <c r="K40" s="345"/>
      <c r="L40" s="345"/>
      <c r="M40" s="371"/>
      <c r="N40" s="2"/>
      <c r="O40" s="2"/>
      <c r="P40" s="2"/>
      <c r="Q40" s="2"/>
      <c r="R40" s="2"/>
      <c r="S40" s="2"/>
      <c r="T40" s="2"/>
      <c r="U40" s="2"/>
      <c r="V40" s="2"/>
      <c r="W40" s="2"/>
      <c r="X40" s="2"/>
      <c r="Y40" s="2"/>
      <c r="Z40" s="2"/>
    </row>
    <row r="41" spans="1:26" ht="52.5" customHeight="1" x14ac:dyDescent="0.3">
      <c r="A41" s="343"/>
      <c r="B41" s="343"/>
      <c r="C41" s="121">
        <v>9</v>
      </c>
      <c r="D41" s="421" t="str">
        <f>'PRIORIZACIÓN DE CAUSA'!B19</f>
        <v>Idiosincrasia ciudadana -  soborno de ciudadanos para beneficio personal</v>
      </c>
      <c r="E41" s="371"/>
      <c r="F41" s="125"/>
      <c r="G41" s="429"/>
      <c r="H41" s="371"/>
      <c r="I41" s="126"/>
      <c r="J41" s="421"/>
      <c r="K41" s="345"/>
      <c r="L41" s="345"/>
      <c r="M41" s="371"/>
      <c r="N41" s="2"/>
      <c r="O41" s="2"/>
      <c r="P41" s="2"/>
      <c r="Q41" s="2"/>
      <c r="R41" s="2"/>
      <c r="S41" s="2"/>
      <c r="T41" s="2"/>
      <c r="U41" s="2"/>
      <c r="V41" s="2"/>
      <c r="W41" s="2"/>
      <c r="X41" s="2"/>
      <c r="Y41" s="2"/>
      <c r="Z41" s="2"/>
    </row>
    <row r="42" spans="1:26" ht="14.25" customHeight="1" x14ac:dyDescent="0.3">
      <c r="A42" s="2"/>
      <c r="B42" s="2"/>
      <c r="C42" s="2"/>
      <c r="D42" s="127"/>
      <c r="E42" s="127"/>
      <c r="F42" s="127"/>
      <c r="G42" s="427"/>
      <c r="H42" s="338"/>
      <c r="I42" s="127"/>
      <c r="J42" s="427"/>
      <c r="K42" s="337"/>
      <c r="L42" s="337"/>
      <c r="M42" s="338"/>
      <c r="N42" s="2"/>
      <c r="O42" s="2"/>
      <c r="P42" s="2"/>
      <c r="Q42" s="2"/>
      <c r="R42" s="2"/>
      <c r="S42" s="2"/>
      <c r="T42" s="2"/>
      <c r="U42" s="2"/>
      <c r="V42" s="2"/>
      <c r="W42" s="2"/>
      <c r="X42" s="2"/>
      <c r="Y42" s="2"/>
      <c r="Z42" s="2"/>
    </row>
    <row r="43" spans="1:26" ht="14.25" customHeight="1" x14ac:dyDescent="0.3">
      <c r="A43" s="2"/>
      <c r="B43" s="2"/>
      <c r="C43" s="2"/>
      <c r="D43" s="127"/>
      <c r="E43" s="127"/>
      <c r="F43" s="127"/>
      <c r="G43" s="427"/>
      <c r="H43" s="338"/>
      <c r="I43" s="127"/>
      <c r="J43" s="427"/>
      <c r="K43" s="337"/>
      <c r="L43" s="337"/>
      <c r="M43" s="338"/>
      <c r="N43" s="2"/>
      <c r="O43" s="2"/>
      <c r="P43" s="2"/>
      <c r="Q43" s="2"/>
      <c r="R43" s="2"/>
      <c r="S43" s="2"/>
      <c r="T43" s="2"/>
      <c r="U43" s="2"/>
      <c r="V43" s="2"/>
      <c r="W43" s="2"/>
      <c r="X43" s="2"/>
      <c r="Y43" s="2"/>
      <c r="Z43" s="2"/>
    </row>
    <row r="44" spans="1:26" ht="14.25" customHeight="1" x14ac:dyDescent="0.3">
      <c r="A44" s="2"/>
      <c r="B44" s="2"/>
      <c r="C44" s="2"/>
      <c r="D44" s="2"/>
      <c r="E44" s="2"/>
      <c r="F44" s="2"/>
      <c r="G44" s="315"/>
      <c r="H44" s="316"/>
      <c r="I44" s="128"/>
      <c r="J44" s="315"/>
      <c r="K44" s="316"/>
      <c r="L44" s="316"/>
      <c r="M44" s="316"/>
      <c r="N44" s="2"/>
      <c r="O44" s="2"/>
      <c r="P44" s="2"/>
      <c r="Q44" s="2"/>
      <c r="R44" s="2"/>
      <c r="S44" s="2"/>
      <c r="T44" s="2"/>
      <c r="U44" s="2"/>
      <c r="V44" s="2"/>
      <c r="W44" s="2"/>
      <c r="X44" s="2"/>
      <c r="Y44" s="2"/>
      <c r="Z44" s="2"/>
    </row>
    <row r="45" spans="1:26" ht="14.25" customHeight="1" x14ac:dyDescent="0.3">
      <c r="A45" s="2"/>
      <c r="B45" s="2"/>
      <c r="C45" s="2"/>
      <c r="D45" s="2"/>
      <c r="E45" s="2"/>
      <c r="F45" s="2"/>
      <c r="G45" s="315"/>
      <c r="H45" s="316"/>
      <c r="I45" s="128"/>
      <c r="J45" s="315"/>
      <c r="K45" s="316"/>
      <c r="L45" s="316"/>
      <c r="M45" s="316"/>
      <c r="N45" s="2"/>
      <c r="O45" s="2"/>
      <c r="P45" s="2"/>
      <c r="Q45" s="2"/>
      <c r="R45" s="2"/>
      <c r="S45" s="2"/>
      <c r="T45" s="2"/>
      <c r="U45" s="2"/>
      <c r="V45" s="2"/>
      <c r="W45" s="2"/>
      <c r="X45" s="2"/>
      <c r="Y45" s="2"/>
      <c r="Z45" s="2"/>
    </row>
    <row r="46" spans="1:26" ht="14.25" customHeight="1" x14ac:dyDescent="0.3">
      <c r="A46" s="2"/>
      <c r="B46" s="2"/>
      <c r="C46" s="2"/>
      <c r="D46" s="2"/>
      <c r="E46" s="2"/>
      <c r="F46" s="2"/>
      <c r="G46" s="315"/>
      <c r="H46" s="316"/>
      <c r="I46" s="128"/>
      <c r="J46" s="315"/>
      <c r="K46" s="316"/>
      <c r="L46" s="316"/>
      <c r="M46" s="316"/>
      <c r="N46" s="2"/>
      <c r="O46" s="2"/>
      <c r="P46" s="2"/>
      <c r="Q46" s="2"/>
      <c r="R46" s="2"/>
      <c r="S46" s="2"/>
      <c r="T46" s="2"/>
      <c r="U46" s="2"/>
      <c r="V46" s="2"/>
      <c r="W46" s="2"/>
      <c r="X46" s="2"/>
      <c r="Y46" s="2"/>
      <c r="Z46" s="2"/>
    </row>
    <row r="47" spans="1:26" ht="14.25" customHeight="1" x14ac:dyDescent="0.3">
      <c r="A47" s="2"/>
      <c r="B47" s="2"/>
      <c r="C47" s="2"/>
      <c r="D47" s="2"/>
      <c r="E47" s="2"/>
      <c r="F47" s="2"/>
      <c r="G47" s="315"/>
      <c r="H47" s="316"/>
      <c r="I47" s="128"/>
      <c r="J47" s="315"/>
      <c r="K47" s="316"/>
      <c r="L47" s="316"/>
      <c r="M47" s="316"/>
      <c r="N47" s="2"/>
      <c r="O47" s="2"/>
      <c r="P47" s="2"/>
      <c r="Q47" s="2"/>
      <c r="R47" s="2"/>
      <c r="S47" s="2"/>
      <c r="T47" s="2"/>
      <c r="U47" s="2"/>
      <c r="V47" s="2"/>
      <c r="W47" s="2"/>
      <c r="X47" s="2"/>
      <c r="Y47" s="2"/>
      <c r="Z47" s="2"/>
    </row>
    <row r="48" spans="1:26" ht="14.25" customHeight="1" x14ac:dyDescent="0.3">
      <c r="A48" s="2"/>
      <c r="B48" s="2"/>
      <c r="C48" s="2"/>
      <c r="D48" s="2"/>
      <c r="E48" s="2"/>
      <c r="F48" s="2"/>
      <c r="G48" s="315"/>
      <c r="H48" s="316"/>
      <c r="I48" s="128"/>
      <c r="J48" s="315"/>
      <c r="K48" s="316"/>
      <c r="L48" s="316"/>
      <c r="M48" s="316"/>
      <c r="N48" s="2"/>
      <c r="O48" s="2"/>
      <c r="P48" s="2"/>
      <c r="Q48" s="2"/>
      <c r="R48" s="2"/>
      <c r="S48" s="2"/>
      <c r="T48" s="2"/>
      <c r="U48" s="2"/>
      <c r="V48" s="2"/>
      <c r="W48" s="2"/>
      <c r="X48" s="2"/>
      <c r="Y48" s="2"/>
      <c r="Z48" s="2"/>
    </row>
    <row r="49" spans="1:26" ht="14.25" customHeight="1" x14ac:dyDescent="0.3">
      <c r="A49" s="2"/>
      <c r="B49" s="2"/>
      <c r="C49" s="2"/>
      <c r="D49" s="2"/>
      <c r="E49" s="2"/>
      <c r="F49" s="2"/>
      <c r="G49" s="315"/>
      <c r="H49" s="316"/>
      <c r="I49" s="128"/>
      <c r="J49" s="315"/>
      <c r="K49" s="316"/>
      <c r="L49" s="316"/>
      <c r="M49" s="316"/>
      <c r="N49" s="2"/>
      <c r="O49" s="2"/>
      <c r="P49" s="2"/>
      <c r="Q49" s="2"/>
      <c r="R49" s="2"/>
      <c r="S49" s="2"/>
      <c r="T49" s="2"/>
      <c r="U49" s="2"/>
      <c r="V49" s="2"/>
      <c r="W49" s="2"/>
      <c r="X49" s="2"/>
      <c r="Y49" s="2"/>
      <c r="Z49" s="2"/>
    </row>
    <row r="50" spans="1:26" ht="14.25" customHeight="1" x14ac:dyDescent="0.3">
      <c r="A50" s="2"/>
      <c r="B50" s="2"/>
      <c r="C50" s="2"/>
      <c r="D50" s="2"/>
      <c r="E50" s="2"/>
      <c r="F50" s="2"/>
      <c r="G50" s="315"/>
      <c r="H50" s="316"/>
      <c r="I50" s="128"/>
      <c r="J50" s="315"/>
      <c r="K50" s="316"/>
      <c r="L50" s="316"/>
      <c r="M50" s="316"/>
      <c r="N50" s="2"/>
      <c r="O50" s="2"/>
      <c r="P50" s="2"/>
      <c r="Q50" s="2"/>
      <c r="R50" s="2"/>
      <c r="S50" s="2"/>
      <c r="T50" s="2"/>
      <c r="U50" s="2"/>
      <c r="V50" s="2"/>
      <c r="W50" s="2"/>
      <c r="X50" s="2"/>
      <c r="Y50" s="2"/>
      <c r="Z50" s="2"/>
    </row>
    <row r="51" spans="1:26" ht="14.25" customHeight="1" x14ac:dyDescent="0.3">
      <c r="A51" s="2"/>
      <c r="B51" s="2"/>
      <c r="C51" s="2"/>
      <c r="D51" s="2"/>
      <c r="E51" s="2"/>
      <c r="F51" s="2"/>
      <c r="G51" s="315"/>
      <c r="H51" s="316"/>
      <c r="I51" s="128"/>
      <c r="J51" s="315"/>
      <c r="K51" s="316"/>
      <c r="L51" s="316"/>
      <c r="M51" s="316"/>
      <c r="N51" s="2"/>
      <c r="O51" s="2"/>
      <c r="P51" s="2"/>
      <c r="Q51" s="2"/>
      <c r="R51" s="2"/>
      <c r="S51" s="2"/>
      <c r="T51" s="2"/>
      <c r="U51" s="2"/>
      <c r="V51" s="2"/>
      <c r="W51" s="2"/>
      <c r="X51" s="2"/>
      <c r="Y51" s="2"/>
      <c r="Z51" s="2"/>
    </row>
    <row r="52" spans="1:26" ht="14.25" customHeight="1" x14ac:dyDescent="0.3">
      <c r="A52" s="2"/>
      <c r="B52" s="2"/>
      <c r="C52" s="2"/>
      <c r="D52" s="2"/>
      <c r="E52" s="2"/>
      <c r="F52" s="2"/>
      <c r="G52" s="315"/>
      <c r="H52" s="316"/>
      <c r="I52" s="128"/>
      <c r="J52" s="315"/>
      <c r="K52" s="316"/>
      <c r="L52" s="316"/>
      <c r="M52" s="316"/>
      <c r="N52" s="2"/>
      <c r="O52" s="2"/>
      <c r="P52" s="2"/>
      <c r="Q52" s="2"/>
      <c r="R52" s="2"/>
      <c r="S52" s="2"/>
      <c r="T52" s="2"/>
      <c r="U52" s="2"/>
      <c r="V52" s="2"/>
      <c r="W52" s="2"/>
      <c r="X52" s="2"/>
      <c r="Y52" s="2"/>
      <c r="Z52" s="2"/>
    </row>
    <row r="53" spans="1:26" ht="14.25" customHeight="1" x14ac:dyDescent="0.3">
      <c r="A53" s="2"/>
      <c r="B53" s="2"/>
      <c r="C53" s="2"/>
      <c r="D53" s="2"/>
      <c r="E53" s="2"/>
      <c r="F53" s="2"/>
      <c r="G53" s="315"/>
      <c r="H53" s="316"/>
      <c r="I53" s="128"/>
      <c r="J53" s="315"/>
      <c r="K53" s="316"/>
      <c r="L53" s="316"/>
      <c r="M53" s="316"/>
      <c r="N53" s="2"/>
      <c r="O53" s="2"/>
      <c r="P53" s="2"/>
      <c r="Q53" s="2"/>
      <c r="R53" s="2"/>
      <c r="S53" s="2"/>
      <c r="T53" s="2"/>
      <c r="U53" s="2"/>
      <c r="V53" s="2"/>
      <c r="W53" s="2"/>
      <c r="X53" s="2"/>
      <c r="Y53" s="2"/>
      <c r="Z53" s="2"/>
    </row>
    <row r="54" spans="1:26" ht="14.25" customHeight="1" x14ac:dyDescent="0.3">
      <c r="A54" s="2"/>
      <c r="B54" s="2"/>
      <c r="C54" s="2"/>
      <c r="D54" s="2"/>
      <c r="E54" s="2"/>
      <c r="F54" s="2"/>
      <c r="G54" s="315"/>
      <c r="H54" s="316"/>
      <c r="I54" s="128"/>
      <c r="J54" s="315"/>
      <c r="K54" s="316"/>
      <c r="L54" s="316"/>
      <c r="M54" s="316"/>
      <c r="N54" s="2"/>
      <c r="O54" s="2"/>
      <c r="P54" s="2"/>
      <c r="Q54" s="2"/>
      <c r="R54" s="2"/>
      <c r="S54" s="2"/>
      <c r="T54" s="2"/>
      <c r="U54" s="2"/>
      <c r="V54" s="2"/>
      <c r="W54" s="2"/>
      <c r="X54" s="2"/>
      <c r="Y54" s="2"/>
      <c r="Z54" s="2"/>
    </row>
    <row r="55" spans="1:26" ht="14.25" customHeight="1" x14ac:dyDescent="0.3">
      <c r="A55" s="2"/>
      <c r="B55" s="2"/>
      <c r="C55" s="2"/>
      <c r="D55" s="2"/>
      <c r="E55" s="2"/>
      <c r="F55" s="2"/>
      <c r="G55" s="315"/>
      <c r="H55" s="316"/>
      <c r="I55" s="128"/>
      <c r="J55" s="315"/>
      <c r="K55" s="316"/>
      <c r="L55" s="316"/>
      <c r="M55" s="316"/>
      <c r="N55" s="2"/>
      <c r="O55" s="2"/>
      <c r="P55" s="2"/>
      <c r="Q55" s="2"/>
      <c r="R55" s="2"/>
      <c r="S55" s="2"/>
      <c r="T55" s="2"/>
      <c r="U55" s="2"/>
      <c r="V55" s="2"/>
      <c r="W55" s="2"/>
      <c r="X55" s="2"/>
      <c r="Y55" s="2"/>
      <c r="Z55" s="2"/>
    </row>
    <row r="56" spans="1:26" ht="14.25" customHeight="1" x14ac:dyDescent="0.3">
      <c r="A56" s="2"/>
      <c r="B56" s="2"/>
      <c r="C56" s="2"/>
      <c r="D56" s="2"/>
      <c r="E56" s="2"/>
      <c r="F56" s="2"/>
      <c r="G56" s="315"/>
      <c r="H56" s="316"/>
      <c r="I56" s="128"/>
      <c r="J56" s="315"/>
      <c r="K56" s="316"/>
      <c r="L56" s="316"/>
      <c r="M56" s="316"/>
      <c r="N56" s="2"/>
      <c r="O56" s="2"/>
      <c r="P56" s="2"/>
      <c r="Q56" s="2"/>
      <c r="R56" s="2"/>
      <c r="S56" s="2"/>
      <c r="T56" s="2"/>
      <c r="U56" s="2"/>
      <c r="V56" s="2"/>
      <c r="W56" s="2"/>
      <c r="X56" s="2"/>
      <c r="Y56" s="2"/>
      <c r="Z56" s="2"/>
    </row>
    <row r="57" spans="1:26" ht="14.25" customHeight="1" x14ac:dyDescent="0.3">
      <c r="A57" s="2"/>
      <c r="B57" s="2"/>
      <c r="C57" s="2"/>
      <c r="D57" s="2"/>
      <c r="E57" s="2"/>
      <c r="F57" s="2"/>
      <c r="G57" s="315"/>
      <c r="H57" s="316"/>
      <c r="I57" s="128"/>
      <c r="J57" s="315"/>
      <c r="K57" s="316"/>
      <c r="L57" s="316"/>
      <c r="M57" s="316"/>
      <c r="N57" s="2"/>
      <c r="O57" s="2"/>
      <c r="P57" s="2"/>
      <c r="Q57" s="2"/>
      <c r="R57" s="2"/>
      <c r="S57" s="2"/>
      <c r="T57" s="2"/>
      <c r="U57" s="2"/>
      <c r="V57" s="2"/>
      <c r="W57" s="2"/>
      <c r="X57" s="2"/>
      <c r="Y57" s="2"/>
      <c r="Z57" s="2"/>
    </row>
    <row r="58" spans="1:26" ht="14.25" customHeight="1" x14ac:dyDescent="0.3">
      <c r="A58" s="2"/>
      <c r="B58" s="2"/>
      <c r="C58" s="2"/>
      <c r="D58" s="2"/>
      <c r="E58" s="2"/>
      <c r="F58" s="2"/>
      <c r="G58" s="315"/>
      <c r="H58" s="316"/>
      <c r="I58" s="128"/>
      <c r="J58" s="315"/>
      <c r="K58" s="316"/>
      <c r="L58" s="316"/>
      <c r="M58" s="316"/>
      <c r="N58" s="2"/>
      <c r="O58" s="2"/>
      <c r="P58" s="2"/>
      <c r="Q58" s="2"/>
      <c r="R58" s="2"/>
      <c r="S58" s="2"/>
      <c r="T58" s="2"/>
      <c r="U58" s="2"/>
      <c r="V58" s="2"/>
      <c r="W58" s="2"/>
      <c r="X58" s="2"/>
      <c r="Y58" s="2"/>
      <c r="Z58" s="2"/>
    </row>
    <row r="59" spans="1:26" ht="14.25" customHeight="1" x14ac:dyDescent="0.3">
      <c r="A59" s="2"/>
      <c r="B59" s="2"/>
      <c r="C59" s="2"/>
      <c r="D59" s="2"/>
      <c r="E59" s="2"/>
      <c r="F59" s="2"/>
      <c r="G59" s="315"/>
      <c r="H59" s="316"/>
      <c r="I59" s="128"/>
      <c r="J59" s="315"/>
      <c r="K59" s="316"/>
      <c r="L59" s="316"/>
      <c r="M59" s="316"/>
      <c r="N59" s="2"/>
      <c r="O59" s="2"/>
      <c r="P59" s="2"/>
      <c r="Q59" s="2"/>
      <c r="R59" s="2"/>
      <c r="S59" s="2"/>
      <c r="T59" s="2"/>
      <c r="U59" s="2"/>
      <c r="V59" s="2"/>
      <c r="W59" s="2"/>
      <c r="X59" s="2"/>
      <c r="Y59" s="2"/>
      <c r="Z59" s="2"/>
    </row>
    <row r="60" spans="1:26" ht="14.25" customHeight="1" x14ac:dyDescent="0.3">
      <c r="A60" s="2"/>
      <c r="B60" s="2"/>
      <c r="C60" s="2"/>
      <c r="D60" s="2"/>
      <c r="E60" s="2"/>
      <c r="F60" s="2"/>
      <c r="G60" s="315"/>
      <c r="H60" s="316"/>
      <c r="I60" s="128"/>
      <c r="J60" s="315"/>
      <c r="K60" s="316"/>
      <c r="L60" s="316"/>
      <c r="M60" s="316"/>
      <c r="N60" s="2"/>
      <c r="O60" s="2"/>
      <c r="P60" s="2"/>
      <c r="Q60" s="2"/>
      <c r="R60" s="2"/>
      <c r="S60" s="2"/>
      <c r="T60" s="2"/>
      <c r="U60" s="2"/>
      <c r="V60" s="2"/>
      <c r="W60" s="2"/>
      <c r="X60" s="2"/>
      <c r="Y60" s="2"/>
      <c r="Z60" s="2"/>
    </row>
    <row r="61" spans="1:26" ht="14.25" customHeight="1" x14ac:dyDescent="0.3">
      <c r="A61" s="2"/>
      <c r="B61" s="2"/>
      <c r="C61" s="2"/>
      <c r="D61" s="2"/>
      <c r="E61" s="2"/>
      <c r="F61" s="2"/>
      <c r="G61" s="315"/>
      <c r="H61" s="316"/>
      <c r="I61" s="128"/>
      <c r="J61" s="315"/>
      <c r="K61" s="316"/>
      <c r="L61" s="316"/>
      <c r="M61" s="316"/>
      <c r="N61" s="2"/>
      <c r="O61" s="2"/>
      <c r="P61" s="2"/>
      <c r="Q61" s="2"/>
      <c r="R61" s="2"/>
      <c r="S61" s="2"/>
      <c r="T61" s="2"/>
      <c r="U61" s="2"/>
      <c r="V61" s="2"/>
      <c r="W61" s="2"/>
      <c r="X61" s="2"/>
      <c r="Y61" s="2"/>
      <c r="Z61" s="2"/>
    </row>
    <row r="62" spans="1:26" ht="14.25" customHeight="1" x14ac:dyDescent="0.3">
      <c r="A62" s="2"/>
      <c r="B62" s="2"/>
      <c r="C62" s="2"/>
      <c r="D62" s="2"/>
      <c r="E62" s="2"/>
      <c r="F62" s="2"/>
      <c r="G62" s="315"/>
      <c r="H62" s="316"/>
      <c r="I62" s="128"/>
      <c r="J62" s="315"/>
      <c r="K62" s="316"/>
      <c r="L62" s="316"/>
      <c r="M62" s="316"/>
      <c r="N62" s="2"/>
      <c r="O62" s="2"/>
      <c r="P62" s="2"/>
      <c r="Q62" s="2"/>
      <c r="R62" s="2"/>
      <c r="S62" s="2"/>
      <c r="T62" s="2"/>
      <c r="U62" s="2"/>
      <c r="V62" s="2"/>
      <c r="W62" s="2"/>
      <c r="X62" s="2"/>
      <c r="Y62" s="2"/>
      <c r="Z62" s="2"/>
    </row>
    <row r="63" spans="1:26" ht="14.25" customHeight="1" x14ac:dyDescent="0.3">
      <c r="A63" s="2"/>
      <c r="B63" s="2"/>
      <c r="C63" s="2"/>
      <c r="D63" s="2"/>
      <c r="E63" s="2"/>
      <c r="F63" s="2"/>
      <c r="G63" s="315"/>
      <c r="H63" s="316"/>
      <c r="I63" s="128"/>
      <c r="J63" s="315"/>
      <c r="K63" s="316"/>
      <c r="L63" s="316"/>
      <c r="M63" s="316"/>
      <c r="N63" s="2"/>
      <c r="O63" s="2"/>
      <c r="P63" s="2"/>
      <c r="Q63" s="2"/>
      <c r="R63" s="2"/>
      <c r="S63" s="2"/>
      <c r="T63" s="2"/>
      <c r="U63" s="2"/>
      <c r="V63" s="2"/>
      <c r="W63" s="2"/>
      <c r="X63" s="2"/>
      <c r="Y63" s="2"/>
      <c r="Z63" s="2"/>
    </row>
    <row r="64" spans="1:26" ht="14.25" customHeight="1" x14ac:dyDescent="0.3">
      <c r="A64" s="2"/>
      <c r="B64" s="2"/>
      <c r="C64" s="2"/>
      <c r="D64" s="2"/>
      <c r="E64" s="2"/>
      <c r="F64" s="2"/>
      <c r="G64" s="315"/>
      <c r="H64" s="316"/>
      <c r="I64" s="128"/>
      <c r="J64" s="315"/>
      <c r="K64" s="316"/>
      <c r="L64" s="316"/>
      <c r="M64" s="316"/>
      <c r="N64" s="2"/>
      <c r="O64" s="2"/>
      <c r="P64" s="2"/>
      <c r="Q64" s="2"/>
      <c r="R64" s="2"/>
      <c r="S64" s="2"/>
      <c r="T64" s="2"/>
      <c r="U64" s="2"/>
      <c r="V64" s="2"/>
      <c r="W64" s="2"/>
      <c r="X64" s="2"/>
      <c r="Y64" s="2"/>
      <c r="Z64" s="2"/>
    </row>
    <row r="65" spans="1:26" ht="14.25" customHeight="1" x14ac:dyDescent="0.3">
      <c r="A65" s="2"/>
      <c r="B65" s="2"/>
      <c r="C65" s="2"/>
      <c r="D65" s="2"/>
      <c r="E65" s="2"/>
      <c r="F65" s="2"/>
      <c r="G65" s="315"/>
      <c r="H65" s="316"/>
      <c r="I65" s="128"/>
      <c r="J65" s="315"/>
      <c r="K65" s="316"/>
      <c r="L65" s="316"/>
      <c r="M65" s="316"/>
      <c r="N65" s="2"/>
      <c r="O65" s="2"/>
      <c r="P65" s="2"/>
      <c r="Q65" s="2"/>
      <c r="R65" s="2"/>
      <c r="S65" s="2"/>
      <c r="T65" s="2"/>
      <c r="U65" s="2"/>
      <c r="V65" s="2"/>
      <c r="W65" s="2"/>
      <c r="X65" s="2"/>
      <c r="Y65" s="2"/>
      <c r="Z65" s="2"/>
    </row>
    <row r="66" spans="1:26" ht="14.25" customHeight="1" x14ac:dyDescent="0.3">
      <c r="A66" s="2"/>
      <c r="B66" s="2"/>
      <c r="C66" s="2"/>
      <c r="D66" s="2"/>
      <c r="E66" s="2"/>
      <c r="F66" s="2"/>
      <c r="G66" s="315"/>
      <c r="H66" s="316"/>
      <c r="I66" s="128"/>
      <c r="J66" s="315"/>
      <c r="K66" s="316"/>
      <c r="L66" s="316"/>
      <c r="M66" s="316"/>
      <c r="N66" s="2"/>
      <c r="O66" s="2"/>
      <c r="P66" s="2"/>
      <c r="Q66" s="2"/>
      <c r="R66" s="2"/>
      <c r="S66" s="2"/>
      <c r="T66" s="2"/>
      <c r="U66" s="2"/>
      <c r="V66" s="2"/>
      <c r="W66" s="2"/>
      <c r="X66" s="2"/>
      <c r="Y66" s="2"/>
      <c r="Z66" s="2"/>
    </row>
    <row r="67" spans="1:26" ht="14.25" customHeight="1" x14ac:dyDescent="0.3">
      <c r="A67" s="2"/>
      <c r="B67" s="2"/>
      <c r="C67" s="2"/>
      <c r="D67" s="2"/>
      <c r="E67" s="2"/>
      <c r="F67" s="2"/>
      <c r="G67" s="315"/>
      <c r="H67" s="316"/>
      <c r="I67" s="128"/>
      <c r="J67" s="315"/>
      <c r="K67" s="316"/>
      <c r="L67" s="316"/>
      <c r="M67" s="316"/>
      <c r="N67" s="2"/>
      <c r="O67" s="2"/>
      <c r="P67" s="2"/>
      <c r="Q67" s="2"/>
      <c r="R67" s="2"/>
      <c r="S67" s="2"/>
      <c r="T67" s="2"/>
      <c r="U67" s="2"/>
      <c r="V67" s="2"/>
      <c r="W67" s="2"/>
      <c r="X67" s="2"/>
      <c r="Y67" s="2"/>
      <c r="Z67" s="2"/>
    </row>
    <row r="68" spans="1:26" ht="14.25" customHeight="1" x14ac:dyDescent="0.3">
      <c r="A68" s="2"/>
      <c r="B68" s="2"/>
      <c r="C68" s="2"/>
      <c r="D68" s="2"/>
      <c r="E68" s="2"/>
      <c r="F68" s="2"/>
      <c r="G68" s="315"/>
      <c r="H68" s="316"/>
      <c r="I68" s="128"/>
      <c r="J68" s="315"/>
      <c r="K68" s="316"/>
      <c r="L68" s="316"/>
      <c r="M68" s="316"/>
      <c r="N68" s="2"/>
      <c r="O68" s="2"/>
      <c r="P68" s="2"/>
      <c r="Q68" s="2"/>
      <c r="R68" s="2"/>
      <c r="S68" s="2"/>
      <c r="T68" s="2"/>
      <c r="U68" s="2"/>
      <c r="V68" s="2"/>
      <c r="W68" s="2"/>
      <c r="X68" s="2"/>
      <c r="Y68" s="2"/>
      <c r="Z68" s="2"/>
    </row>
    <row r="69" spans="1:26" ht="14.25" customHeight="1" x14ac:dyDescent="0.3">
      <c r="A69" s="2"/>
      <c r="B69" s="2"/>
      <c r="C69" s="2"/>
      <c r="D69" s="2"/>
      <c r="E69" s="2"/>
      <c r="F69" s="2"/>
      <c r="G69" s="315"/>
      <c r="H69" s="316"/>
      <c r="I69" s="128"/>
      <c r="J69" s="315"/>
      <c r="K69" s="316"/>
      <c r="L69" s="316"/>
      <c r="M69" s="316"/>
      <c r="N69" s="2"/>
      <c r="O69" s="2"/>
      <c r="P69" s="2"/>
      <c r="Q69" s="2"/>
      <c r="R69" s="2"/>
      <c r="S69" s="2"/>
      <c r="T69" s="2"/>
      <c r="U69" s="2"/>
      <c r="V69" s="2"/>
      <c r="W69" s="2"/>
      <c r="X69" s="2"/>
      <c r="Y69" s="2"/>
      <c r="Z69" s="2"/>
    </row>
    <row r="70" spans="1:26" ht="14.25" customHeight="1" x14ac:dyDescent="0.3">
      <c r="A70" s="2"/>
      <c r="B70" s="2"/>
      <c r="C70" s="2"/>
      <c r="D70" s="2"/>
      <c r="E70" s="2"/>
      <c r="F70" s="2"/>
      <c r="G70" s="315"/>
      <c r="H70" s="316"/>
      <c r="I70" s="128"/>
      <c r="J70" s="315"/>
      <c r="K70" s="316"/>
      <c r="L70" s="316"/>
      <c r="M70" s="316"/>
      <c r="N70" s="2"/>
      <c r="O70" s="2"/>
      <c r="P70" s="2"/>
      <c r="Q70" s="2"/>
      <c r="R70" s="2"/>
      <c r="S70" s="2"/>
      <c r="T70" s="2"/>
      <c r="U70" s="2"/>
      <c r="V70" s="2"/>
      <c r="W70" s="2"/>
      <c r="X70" s="2"/>
      <c r="Y70" s="2"/>
      <c r="Z70" s="2"/>
    </row>
    <row r="71" spans="1:26" ht="14.25" customHeight="1" x14ac:dyDescent="0.3">
      <c r="A71" s="2"/>
      <c r="B71" s="2"/>
      <c r="C71" s="2"/>
      <c r="D71" s="2"/>
      <c r="E71" s="2"/>
      <c r="F71" s="2"/>
      <c r="G71" s="315"/>
      <c r="H71" s="316"/>
      <c r="I71" s="128"/>
      <c r="J71" s="315"/>
      <c r="K71" s="316"/>
      <c r="L71" s="316"/>
      <c r="M71" s="316"/>
      <c r="N71" s="2"/>
      <c r="O71" s="2"/>
      <c r="P71" s="2"/>
      <c r="Q71" s="2"/>
      <c r="R71" s="2"/>
      <c r="S71" s="2"/>
      <c r="T71" s="2"/>
      <c r="U71" s="2"/>
      <c r="V71" s="2"/>
      <c r="W71" s="2"/>
      <c r="X71" s="2"/>
      <c r="Y71" s="2"/>
      <c r="Z71" s="2"/>
    </row>
    <row r="72" spans="1:26" ht="14.25" customHeight="1" x14ac:dyDescent="0.3">
      <c r="A72" s="2"/>
      <c r="B72" s="2"/>
      <c r="C72" s="2"/>
      <c r="D72" s="2"/>
      <c r="E72" s="2"/>
      <c r="F72" s="2"/>
      <c r="G72" s="315"/>
      <c r="H72" s="316"/>
      <c r="I72" s="128"/>
      <c r="J72" s="315"/>
      <c r="K72" s="316"/>
      <c r="L72" s="316"/>
      <c r="M72" s="316"/>
      <c r="N72" s="2"/>
      <c r="O72" s="2"/>
      <c r="P72" s="2"/>
      <c r="Q72" s="2"/>
      <c r="R72" s="2"/>
      <c r="S72" s="2"/>
      <c r="T72" s="2"/>
      <c r="U72" s="2"/>
      <c r="V72" s="2"/>
      <c r="W72" s="2"/>
      <c r="X72" s="2"/>
      <c r="Y72" s="2"/>
      <c r="Z72" s="2"/>
    </row>
    <row r="73" spans="1:26" ht="14.25" customHeight="1" x14ac:dyDescent="0.3">
      <c r="A73" s="2"/>
      <c r="B73" s="2"/>
      <c r="C73" s="2"/>
      <c r="D73" s="2"/>
      <c r="E73" s="2"/>
      <c r="F73" s="2"/>
      <c r="G73" s="315"/>
      <c r="H73" s="316"/>
      <c r="I73" s="128"/>
      <c r="J73" s="315"/>
      <c r="K73" s="316"/>
      <c r="L73" s="316"/>
      <c r="M73" s="316"/>
      <c r="N73" s="2"/>
      <c r="O73" s="2"/>
      <c r="P73" s="2"/>
      <c r="Q73" s="2"/>
      <c r="R73" s="2"/>
      <c r="S73" s="2"/>
      <c r="T73" s="2"/>
      <c r="U73" s="2"/>
      <c r="V73" s="2"/>
      <c r="W73" s="2"/>
      <c r="X73" s="2"/>
      <c r="Y73" s="2"/>
      <c r="Z73" s="2"/>
    </row>
    <row r="74" spans="1:26" ht="14.25" customHeight="1" x14ac:dyDescent="0.3">
      <c r="A74" s="2"/>
      <c r="B74" s="2"/>
      <c r="C74" s="2"/>
      <c r="D74" s="2"/>
      <c r="E74" s="2"/>
      <c r="F74" s="2"/>
      <c r="G74" s="315"/>
      <c r="H74" s="316"/>
      <c r="I74" s="128"/>
      <c r="J74" s="315"/>
      <c r="K74" s="316"/>
      <c r="L74" s="316"/>
      <c r="M74" s="316"/>
      <c r="N74" s="2"/>
      <c r="O74" s="2"/>
      <c r="P74" s="2"/>
      <c r="Q74" s="2"/>
      <c r="R74" s="2"/>
      <c r="S74" s="2"/>
      <c r="T74" s="2"/>
      <c r="U74" s="2"/>
      <c r="V74" s="2"/>
      <c r="W74" s="2"/>
      <c r="X74" s="2"/>
      <c r="Y74" s="2"/>
      <c r="Z74" s="2"/>
    </row>
    <row r="75" spans="1:26" ht="14.25" customHeight="1" x14ac:dyDescent="0.3">
      <c r="A75" s="2"/>
      <c r="B75" s="2"/>
      <c r="C75" s="2"/>
      <c r="D75" s="2"/>
      <c r="E75" s="2"/>
      <c r="F75" s="2"/>
      <c r="G75" s="315"/>
      <c r="H75" s="316"/>
      <c r="I75" s="128"/>
      <c r="J75" s="315"/>
      <c r="K75" s="316"/>
      <c r="L75" s="316"/>
      <c r="M75" s="316"/>
      <c r="N75" s="2"/>
      <c r="O75" s="2"/>
      <c r="P75" s="2"/>
      <c r="Q75" s="2"/>
      <c r="R75" s="2"/>
      <c r="S75" s="2"/>
      <c r="T75" s="2"/>
      <c r="U75" s="2"/>
      <c r="V75" s="2"/>
      <c r="W75" s="2"/>
      <c r="X75" s="2"/>
      <c r="Y75" s="2"/>
      <c r="Z75" s="2"/>
    </row>
    <row r="76" spans="1:26" ht="14.25" customHeight="1" x14ac:dyDescent="0.3">
      <c r="A76" s="2"/>
      <c r="B76" s="2"/>
      <c r="C76" s="2"/>
      <c r="D76" s="2"/>
      <c r="E76" s="2"/>
      <c r="F76" s="2"/>
      <c r="G76" s="315"/>
      <c r="H76" s="316"/>
      <c r="I76" s="128"/>
      <c r="J76" s="315"/>
      <c r="K76" s="316"/>
      <c r="L76" s="316"/>
      <c r="M76" s="316"/>
      <c r="N76" s="2"/>
      <c r="O76" s="2"/>
      <c r="P76" s="2"/>
      <c r="Q76" s="2"/>
      <c r="R76" s="2"/>
      <c r="S76" s="2"/>
      <c r="T76" s="2"/>
      <c r="U76" s="2"/>
      <c r="V76" s="2"/>
      <c r="W76" s="2"/>
      <c r="X76" s="2"/>
      <c r="Y76" s="2"/>
      <c r="Z76" s="2"/>
    </row>
    <row r="77" spans="1:26" ht="14.25" customHeight="1" x14ac:dyDescent="0.3">
      <c r="A77" s="2"/>
      <c r="B77" s="2"/>
      <c r="C77" s="2"/>
      <c r="D77" s="2"/>
      <c r="E77" s="2"/>
      <c r="F77" s="2"/>
      <c r="G77" s="315"/>
      <c r="H77" s="316"/>
      <c r="I77" s="128"/>
      <c r="J77" s="315"/>
      <c r="K77" s="316"/>
      <c r="L77" s="316"/>
      <c r="M77" s="316"/>
      <c r="N77" s="2"/>
      <c r="O77" s="2"/>
      <c r="P77" s="2"/>
      <c r="Q77" s="2"/>
      <c r="R77" s="2"/>
      <c r="S77" s="2"/>
      <c r="T77" s="2"/>
      <c r="U77" s="2"/>
      <c r="V77" s="2"/>
      <c r="W77" s="2"/>
      <c r="X77" s="2"/>
      <c r="Y77" s="2"/>
      <c r="Z77" s="2"/>
    </row>
    <row r="78" spans="1:26" ht="14.25" customHeight="1" x14ac:dyDescent="0.3">
      <c r="A78" s="2"/>
      <c r="B78" s="2"/>
      <c r="C78" s="2"/>
      <c r="D78" s="2"/>
      <c r="E78" s="2"/>
      <c r="F78" s="2"/>
      <c r="G78" s="315"/>
      <c r="H78" s="316"/>
      <c r="I78" s="128"/>
      <c r="J78" s="315"/>
      <c r="K78" s="316"/>
      <c r="L78" s="316"/>
      <c r="M78" s="316"/>
      <c r="N78" s="2"/>
      <c r="O78" s="2"/>
      <c r="P78" s="2"/>
      <c r="Q78" s="2"/>
      <c r="R78" s="2"/>
      <c r="S78" s="2"/>
      <c r="T78" s="2"/>
      <c r="U78" s="2"/>
      <c r="V78" s="2"/>
      <c r="W78" s="2"/>
      <c r="X78" s="2"/>
      <c r="Y78" s="2"/>
      <c r="Z78" s="2"/>
    </row>
    <row r="79" spans="1:26" ht="14.25" customHeight="1" x14ac:dyDescent="0.3">
      <c r="A79" s="2"/>
      <c r="B79" s="2"/>
      <c r="C79" s="2"/>
      <c r="D79" s="2"/>
      <c r="E79" s="2"/>
      <c r="F79" s="2"/>
      <c r="G79" s="315"/>
      <c r="H79" s="316"/>
      <c r="I79" s="128"/>
      <c r="J79" s="315"/>
      <c r="K79" s="316"/>
      <c r="L79" s="316"/>
      <c r="M79" s="316"/>
      <c r="N79" s="2"/>
      <c r="O79" s="2"/>
      <c r="P79" s="2"/>
      <c r="Q79" s="2"/>
      <c r="R79" s="2"/>
      <c r="S79" s="2"/>
      <c r="T79" s="2"/>
      <c r="U79" s="2"/>
      <c r="V79" s="2"/>
      <c r="W79" s="2"/>
      <c r="X79" s="2"/>
      <c r="Y79" s="2"/>
      <c r="Z79" s="2"/>
    </row>
    <row r="80" spans="1:26" ht="14.25" customHeight="1" x14ac:dyDescent="0.3">
      <c r="A80" s="2"/>
      <c r="B80" s="2"/>
      <c r="C80" s="2"/>
      <c r="D80" s="2"/>
      <c r="E80" s="2"/>
      <c r="F80" s="2"/>
      <c r="G80" s="315"/>
      <c r="H80" s="316"/>
      <c r="I80" s="128"/>
      <c r="J80" s="315"/>
      <c r="K80" s="316"/>
      <c r="L80" s="316"/>
      <c r="M80" s="316"/>
      <c r="N80" s="2"/>
      <c r="O80" s="2"/>
      <c r="P80" s="2"/>
      <c r="Q80" s="2"/>
      <c r="R80" s="2"/>
      <c r="S80" s="2"/>
      <c r="T80" s="2"/>
      <c r="U80" s="2"/>
      <c r="V80" s="2"/>
      <c r="W80" s="2"/>
      <c r="X80" s="2"/>
      <c r="Y80" s="2"/>
      <c r="Z80" s="2"/>
    </row>
    <row r="81" spans="1:26" ht="14.25" customHeight="1" x14ac:dyDescent="0.3">
      <c r="A81" s="2"/>
      <c r="B81" s="2"/>
      <c r="C81" s="2"/>
      <c r="D81" s="2"/>
      <c r="E81" s="2"/>
      <c r="F81" s="2"/>
      <c r="G81" s="315"/>
      <c r="H81" s="316"/>
      <c r="I81" s="128"/>
      <c r="J81" s="315"/>
      <c r="K81" s="316"/>
      <c r="L81" s="316"/>
      <c r="M81" s="316"/>
      <c r="N81" s="2"/>
      <c r="O81" s="2"/>
      <c r="P81" s="2"/>
      <c r="Q81" s="2"/>
      <c r="R81" s="2"/>
      <c r="S81" s="2"/>
      <c r="T81" s="2"/>
      <c r="U81" s="2"/>
      <c r="V81" s="2"/>
      <c r="W81" s="2"/>
      <c r="X81" s="2"/>
      <c r="Y81" s="2"/>
      <c r="Z81" s="2"/>
    </row>
    <row r="82" spans="1:26" ht="14.25" customHeight="1" x14ac:dyDescent="0.3">
      <c r="A82" s="2"/>
      <c r="B82" s="2"/>
      <c r="C82" s="2"/>
      <c r="D82" s="2"/>
      <c r="E82" s="2"/>
      <c r="F82" s="2"/>
      <c r="G82" s="315"/>
      <c r="H82" s="316"/>
      <c r="I82" s="128"/>
      <c r="J82" s="315"/>
      <c r="K82" s="316"/>
      <c r="L82" s="316"/>
      <c r="M82" s="316"/>
      <c r="N82" s="2"/>
      <c r="O82" s="2"/>
      <c r="P82" s="2"/>
      <c r="Q82" s="2"/>
      <c r="R82" s="2"/>
      <c r="S82" s="2"/>
      <c r="T82" s="2"/>
      <c r="U82" s="2"/>
      <c r="V82" s="2"/>
      <c r="W82" s="2"/>
      <c r="X82" s="2"/>
      <c r="Y82" s="2"/>
      <c r="Z82" s="2"/>
    </row>
    <row r="83" spans="1:26" ht="14.25" customHeight="1" x14ac:dyDescent="0.3">
      <c r="A83" s="2"/>
      <c r="B83" s="2"/>
      <c r="C83" s="2"/>
      <c r="D83" s="2"/>
      <c r="E83" s="2"/>
      <c r="F83" s="2"/>
      <c r="G83" s="315"/>
      <c r="H83" s="316"/>
      <c r="I83" s="128"/>
      <c r="J83" s="315"/>
      <c r="K83" s="316"/>
      <c r="L83" s="316"/>
      <c r="M83" s="316"/>
      <c r="N83" s="2"/>
      <c r="O83" s="2"/>
      <c r="P83" s="2"/>
      <c r="Q83" s="2"/>
      <c r="R83" s="2"/>
      <c r="S83" s="2"/>
      <c r="T83" s="2"/>
      <c r="U83" s="2"/>
      <c r="V83" s="2"/>
      <c r="W83" s="2"/>
      <c r="X83" s="2"/>
      <c r="Y83" s="2"/>
      <c r="Z83" s="2"/>
    </row>
    <row r="84" spans="1:26" ht="14.25" customHeight="1" x14ac:dyDescent="0.3">
      <c r="A84" s="2"/>
      <c r="B84" s="2"/>
      <c r="C84" s="2"/>
      <c r="D84" s="2"/>
      <c r="E84" s="2"/>
      <c r="F84" s="2"/>
      <c r="G84" s="315"/>
      <c r="H84" s="316"/>
      <c r="I84" s="128"/>
      <c r="J84" s="315"/>
      <c r="K84" s="316"/>
      <c r="L84" s="316"/>
      <c r="M84" s="316"/>
      <c r="N84" s="2"/>
      <c r="O84" s="2"/>
      <c r="P84" s="2"/>
      <c r="Q84" s="2"/>
      <c r="R84" s="2"/>
      <c r="S84" s="2"/>
      <c r="T84" s="2"/>
      <c r="U84" s="2"/>
      <c r="V84" s="2"/>
      <c r="W84" s="2"/>
      <c r="X84" s="2"/>
      <c r="Y84" s="2"/>
      <c r="Z84" s="2"/>
    </row>
    <row r="85" spans="1:26" ht="14.25" customHeight="1" x14ac:dyDescent="0.3">
      <c r="A85" s="2"/>
      <c r="B85" s="2"/>
      <c r="C85" s="2"/>
      <c r="D85" s="2"/>
      <c r="E85" s="2"/>
      <c r="F85" s="2"/>
      <c r="G85" s="315"/>
      <c r="H85" s="316"/>
      <c r="I85" s="128"/>
      <c r="J85" s="315"/>
      <c r="K85" s="316"/>
      <c r="L85" s="316"/>
      <c r="M85" s="316"/>
      <c r="N85" s="2"/>
      <c r="O85" s="2"/>
      <c r="P85" s="2"/>
      <c r="Q85" s="2"/>
      <c r="R85" s="2"/>
      <c r="S85" s="2"/>
      <c r="T85" s="2"/>
      <c r="U85" s="2"/>
      <c r="V85" s="2"/>
      <c r="W85" s="2"/>
      <c r="X85" s="2"/>
      <c r="Y85" s="2"/>
      <c r="Z85" s="2"/>
    </row>
    <row r="86" spans="1:26" ht="14.25" customHeight="1" x14ac:dyDescent="0.3">
      <c r="A86" s="2"/>
      <c r="B86" s="2"/>
      <c r="C86" s="2"/>
      <c r="D86" s="2"/>
      <c r="E86" s="2"/>
      <c r="F86" s="2"/>
      <c r="G86" s="315"/>
      <c r="H86" s="316"/>
      <c r="I86" s="128"/>
      <c r="J86" s="315"/>
      <c r="K86" s="316"/>
      <c r="L86" s="316"/>
      <c r="M86" s="316"/>
      <c r="N86" s="2"/>
      <c r="O86" s="2"/>
      <c r="P86" s="2"/>
      <c r="Q86" s="2"/>
      <c r="R86" s="2"/>
      <c r="S86" s="2"/>
      <c r="T86" s="2"/>
      <c r="U86" s="2"/>
      <c r="V86" s="2"/>
      <c r="W86" s="2"/>
      <c r="X86" s="2"/>
      <c r="Y86" s="2"/>
      <c r="Z86" s="2"/>
    </row>
    <row r="87" spans="1:26" ht="14.25" customHeight="1" x14ac:dyDescent="0.3">
      <c r="A87" s="2"/>
      <c r="B87" s="2"/>
      <c r="C87" s="2"/>
      <c r="D87" s="2"/>
      <c r="E87" s="2"/>
      <c r="F87" s="2"/>
      <c r="G87" s="315"/>
      <c r="H87" s="316"/>
      <c r="I87" s="128"/>
      <c r="J87" s="315"/>
      <c r="K87" s="316"/>
      <c r="L87" s="316"/>
      <c r="M87" s="316"/>
      <c r="N87" s="2"/>
      <c r="O87" s="2"/>
      <c r="P87" s="2"/>
      <c r="Q87" s="2"/>
      <c r="R87" s="2"/>
      <c r="S87" s="2"/>
      <c r="T87" s="2"/>
      <c r="U87" s="2"/>
      <c r="V87" s="2"/>
      <c r="W87" s="2"/>
      <c r="X87" s="2"/>
      <c r="Y87" s="2"/>
      <c r="Z87" s="2"/>
    </row>
    <row r="88" spans="1:26" ht="14.25" customHeight="1" x14ac:dyDescent="0.3">
      <c r="A88" s="2"/>
      <c r="B88" s="2"/>
      <c r="C88" s="2"/>
      <c r="D88" s="2"/>
      <c r="E88" s="2"/>
      <c r="F88" s="2"/>
      <c r="G88" s="315"/>
      <c r="H88" s="316"/>
      <c r="I88" s="128"/>
      <c r="J88" s="315"/>
      <c r="K88" s="316"/>
      <c r="L88" s="316"/>
      <c r="M88" s="316"/>
      <c r="N88" s="2"/>
      <c r="O88" s="2"/>
      <c r="P88" s="2"/>
      <c r="Q88" s="2"/>
      <c r="R88" s="2"/>
      <c r="S88" s="2"/>
      <c r="T88" s="2"/>
      <c r="U88" s="2"/>
      <c r="V88" s="2"/>
      <c r="W88" s="2"/>
      <c r="X88" s="2"/>
      <c r="Y88" s="2"/>
      <c r="Z88" s="2"/>
    </row>
    <row r="89" spans="1:26" ht="14.25" customHeight="1" x14ac:dyDescent="0.3">
      <c r="A89" s="2"/>
      <c r="B89" s="2"/>
      <c r="C89" s="2"/>
      <c r="D89" s="2"/>
      <c r="E89" s="2"/>
      <c r="F89" s="2"/>
      <c r="G89" s="315"/>
      <c r="H89" s="316"/>
      <c r="I89" s="128"/>
      <c r="J89" s="315"/>
      <c r="K89" s="316"/>
      <c r="L89" s="316"/>
      <c r="M89" s="316"/>
      <c r="N89" s="2"/>
      <c r="O89" s="2"/>
      <c r="P89" s="2"/>
      <c r="Q89" s="2"/>
      <c r="R89" s="2"/>
      <c r="S89" s="2"/>
      <c r="T89" s="2"/>
      <c r="U89" s="2"/>
      <c r="V89" s="2"/>
      <c r="W89" s="2"/>
      <c r="X89" s="2"/>
      <c r="Y89" s="2"/>
      <c r="Z89" s="2"/>
    </row>
    <row r="90" spans="1:26" ht="14.25" customHeight="1" x14ac:dyDescent="0.3">
      <c r="A90" s="2"/>
      <c r="B90" s="2"/>
      <c r="C90" s="2"/>
      <c r="D90" s="2"/>
      <c r="E90" s="2"/>
      <c r="F90" s="2"/>
      <c r="G90" s="315"/>
      <c r="H90" s="316"/>
      <c r="I90" s="128"/>
      <c r="J90" s="315"/>
      <c r="K90" s="316"/>
      <c r="L90" s="316"/>
      <c r="M90" s="316"/>
      <c r="N90" s="2"/>
      <c r="O90" s="2"/>
      <c r="P90" s="2"/>
      <c r="Q90" s="2"/>
      <c r="R90" s="2"/>
      <c r="S90" s="2"/>
      <c r="T90" s="2"/>
      <c r="U90" s="2"/>
      <c r="V90" s="2"/>
      <c r="W90" s="2"/>
      <c r="X90" s="2"/>
      <c r="Y90" s="2"/>
      <c r="Z90" s="2"/>
    </row>
    <row r="91" spans="1:26" ht="14.25" customHeight="1" x14ac:dyDescent="0.3">
      <c r="A91" s="2"/>
      <c r="B91" s="2"/>
      <c r="C91" s="2"/>
      <c r="D91" s="2"/>
      <c r="E91" s="2"/>
      <c r="F91" s="2"/>
      <c r="G91" s="315"/>
      <c r="H91" s="316"/>
      <c r="I91" s="128"/>
      <c r="J91" s="315"/>
      <c r="K91" s="316"/>
      <c r="L91" s="316"/>
      <c r="M91" s="316"/>
      <c r="N91" s="2"/>
      <c r="O91" s="2"/>
      <c r="P91" s="2"/>
      <c r="Q91" s="2"/>
      <c r="R91" s="2"/>
      <c r="S91" s="2"/>
      <c r="T91" s="2"/>
      <c r="U91" s="2"/>
      <c r="V91" s="2"/>
      <c r="W91" s="2"/>
      <c r="X91" s="2"/>
      <c r="Y91" s="2"/>
      <c r="Z91" s="2"/>
    </row>
    <row r="92" spans="1:26" ht="14.25" customHeight="1" x14ac:dyDescent="0.3">
      <c r="A92" s="2"/>
      <c r="B92" s="2"/>
      <c r="C92" s="2"/>
      <c r="D92" s="2"/>
      <c r="E92" s="2"/>
      <c r="F92" s="2"/>
      <c r="G92" s="315"/>
      <c r="H92" s="316"/>
      <c r="I92" s="128"/>
      <c r="J92" s="315"/>
      <c r="K92" s="316"/>
      <c r="L92" s="316"/>
      <c r="M92" s="316"/>
      <c r="N92" s="2"/>
      <c r="O92" s="2"/>
      <c r="P92" s="2"/>
      <c r="Q92" s="2"/>
      <c r="R92" s="2"/>
      <c r="S92" s="2"/>
      <c r="T92" s="2"/>
      <c r="U92" s="2"/>
      <c r="V92" s="2"/>
      <c r="W92" s="2"/>
      <c r="X92" s="2"/>
      <c r="Y92" s="2"/>
      <c r="Z92" s="2"/>
    </row>
    <row r="93" spans="1:26" ht="14.25" customHeight="1" x14ac:dyDescent="0.3">
      <c r="A93" s="2"/>
      <c r="B93" s="2"/>
      <c r="C93" s="2"/>
      <c r="D93" s="2"/>
      <c r="E93" s="2"/>
      <c r="F93" s="2"/>
      <c r="G93" s="315"/>
      <c r="H93" s="316"/>
      <c r="I93" s="128"/>
      <c r="J93" s="315"/>
      <c r="K93" s="316"/>
      <c r="L93" s="316"/>
      <c r="M93" s="316"/>
      <c r="N93" s="2"/>
      <c r="O93" s="2"/>
      <c r="P93" s="2"/>
      <c r="Q93" s="2"/>
      <c r="R93" s="2"/>
      <c r="S93" s="2"/>
      <c r="T93" s="2"/>
      <c r="U93" s="2"/>
      <c r="V93" s="2"/>
      <c r="W93" s="2"/>
      <c r="X93" s="2"/>
      <c r="Y93" s="2"/>
      <c r="Z93" s="2"/>
    </row>
    <row r="94" spans="1:26" ht="14.25" customHeight="1" x14ac:dyDescent="0.3">
      <c r="A94" s="2"/>
      <c r="B94" s="2"/>
      <c r="C94" s="2"/>
      <c r="D94" s="2"/>
      <c r="E94" s="2"/>
      <c r="F94" s="2"/>
      <c r="G94" s="315"/>
      <c r="H94" s="316"/>
      <c r="I94" s="128"/>
      <c r="J94" s="315"/>
      <c r="K94" s="316"/>
      <c r="L94" s="316"/>
      <c r="M94" s="316"/>
      <c r="N94" s="2"/>
      <c r="O94" s="2"/>
      <c r="P94" s="2"/>
      <c r="Q94" s="2"/>
      <c r="R94" s="2"/>
      <c r="S94" s="2"/>
      <c r="T94" s="2"/>
      <c r="U94" s="2"/>
      <c r="V94" s="2"/>
      <c r="W94" s="2"/>
      <c r="X94" s="2"/>
      <c r="Y94" s="2"/>
      <c r="Z94" s="2"/>
    </row>
    <row r="95" spans="1:26" ht="14.25" customHeight="1" x14ac:dyDescent="0.3">
      <c r="A95" s="2"/>
      <c r="B95" s="2"/>
      <c r="C95" s="2"/>
      <c r="D95" s="2"/>
      <c r="E95" s="2"/>
      <c r="F95" s="2"/>
      <c r="G95" s="315"/>
      <c r="H95" s="316"/>
      <c r="I95" s="128"/>
      <c r="J95" s="315"/>
      <c r="K95" s="316"/>
      <c r="L95" s="316"/>
      <c r="M95" s="316"/>
      <c r="N95" s="2"/>
      <c r="O95" s="2"/>
      <c r="P95" s="2"/>
      <c r="Q95" s="2"/>
      <c r="R95" s="2"/>
      <c r="S95" s="2"/>
      <c r="T95" s="2"/>
      <c r="U95" s="2"/>
      <c r="V95" s="2"/>
      <c r="W95" s="2"/>
      <c r="X95" s="2"/>
      <c r="Y95" s="2"/>
      <c r="Z95" s="2"/>
    </row>
    <row r="96" spans="1:26" ht="14.25" customHeight="1" x14ac:dyDescent="0.3">
      <c r="A96" s="2"/>
      <c r="B96" s="2"/>
      <c r="C96" s="2"/>
      <c r="D96" s="2"/>
      <c r="E96" s="2"/>
      <c r="F96" s="2"/>
      <c r="G96" s="315"/>
      <c r="H96" s="316"/>
      <c r="I96" s="128"/>
      <c r="J96" s="315"/>
      <c r="K96" s="316"/>
      <c r="L96" s="316"/>
      <c r="M96" s="316"/>
      <c r="N96" s="2"/>
      <c r="O96" s="2"/>
      <c r="P96" s="2"/>
      <c r="Q96" s="2"/>
      <c r="R96" s="2"/>
      <c r="S96" s="2"/>
      <c r="T96" s="2"/>
      <c r="U96" s="2"/>
      <c r="V96" s="2"/>
      <c r="W96" s="2"/>
      <c r="X96" s="2"/>
      <c r="Y96" s="2"/>
      <c r="Z96" s="2"/>
    </row>
    <row r="97" spans="1:26" ht="14.25" customHeight="1" x14ac:dyDescent="0.3">
      <c r="A97" s="2"/>
      <c r="B97" s="2"/>
      <c r="C97" s="2"/>
      <c r="D97" s="2"/>
      <c r="E97" s="2"/>
      <c r="F97" s="2"/>
      <c r="G97" s="315"/>
      <c r="H97" s="316"/>
      <c r="I97" s="128"/>
      <c r="J97" s="315"/>
      <c r="K97" s="316"/>
      <c r="L97" s="316"/>
      <c r="M97" s="316"/>
      <c r="N97" s="2"/>
      <c r="O97" s="2"/>
      <c r="P97" s="2"/>
      <c r="Q97" s="2"/>
      <c r="R97" s="2"/>
      <c r="S97" s="2"/>
      <c r="T97" s="2"/>
      <c r="U97" s="2"/>
      <c r="V97" s="2"/>
      <c r="W97" s="2"/>
      <c r="X97" s="2"/>
      <c r="Y97" s="2"/>
      <c r="Z97" s="2"/>
    </row>
    <row r="98" spans="1:26" ht="14.25" customHeight="1" x14ac:dyDescent="0.3">
      <c r="A98" s="2"/>
      <c r="B98" s="2"/>
      <c r="C98" s="2"/>
      <c r="D98" s="2"/>
      <c r="E98" s="2"/>
      <c r="F98" s="2"/>
      <c r="G98" s="315"/>
      <c r="H98" s="316"/>
      <c r="I98" s="128"/>
      <c r="J98" s="315"/>
      <c r="K98" s="316"/>
      <c r="L98" s="316"/>
      <c r="M98" s="316"/>
      <c r="N98" s="2"/>
      <c r="O98" s="2"/>
      <c r="P98" s="2"/>
      <c r="Q98" s="2"/>
      <c r="R98" s="2"/>
      <c r="S98" s="2"/>
      <c r="T98" s="2"/>
      <c r="U98" s="2"/>
      <c r="V98" s="2"/>
      <c r="W98" s="2"/>
      <c r="X98" s="2"/>
      <c r="Y98" s="2"/>
      <c r="Z98" s="2"/>
    </row>
    <row r="99" spans="1:26" ht="14.25" customHeight="1" x14ac:dyDescent="0.3">
      <c r="A99" s="2"/>
      <c r="B99" s="2"/>
      <c r="C99" s="2"/>
      <c r="D99" s="2"/>
      <c r="E99" s="2"/>
      <c r="F99" s="2"/>
      <c r="G99" s="315"/>
      <c r="H99" s="316"/>
      <c r="I99" s="128"/>
      <c r="J99" s="315"/>
      <c r="K99" s="316"/>
      <c r="L99" s="316"/>
      <c r="M99" s="316"/>
      <c r="N99" s="2"/>
      <c r="O99" s="2"/>
      <c r="P99" s="2"/>
      <c r="Q99" s="2"/>
      <c r="R99" s="2"/>
      <c r="S99" s="2"/>
      <c r="T99" s="2"/>
      <c r="U99" s="2"/>
      <c r="V99" s="2"/>
      <c r="W99" s="2"/>
      <c r="X99" s="2"/>
      <c r="Y99" s="2"/>
      <c r="Z99" s="2"/>
    </row>
    <row r="100" spans="1:26" ht="14.25" customHeight="1" x14ac:dyDescent="0.3">
      <c r="A100" s="2"/>
      <c r="B100" s="2"/>
      <c r="C100" s="2"/>
      <c r="D100" s="2"/>
      <c r="E100" s="2"/>
      <c r="F100" s="2"/>
      <c r="G100" s="315"/>
      <c r="H100" s="316"/>
      <c r="I100" s="128"/>
      <c r="J100" s="315"/>
      <c r="K100" s="316"/>
      <c r="L100" s="316"/>
      <c r="M100" s="316"/>
      <c r="N100" s="2"/>
      <c r="O100" s="2"/>
      <c r="P100" s="2"/>
      <c r="Q100" s="2"/>
      <c r="R100" s="2"/>
      <c r="S100" s="2"/>
      <c r="T100" s="2"/>
      <c r="U100" s="2"/>
      <c r="V100" s="2"/>
      <c r="W100" s="2"/>
      <c r="X100" s="2"/>
      <c r="Y100" s="2"/>
      <c r="Z100" s="2"/>
    </row>
    <row r="101" spans="1:26" ht="14.25" customHeight="1" x14ac:dyDescent="0.3">
      <c r="A101" s="2"/>
      <c r="B101" s="2"/>
      <c r="C101" s="2"/>
      <c r="D101" s="2"/>
      <c r="E101" s="2"/>
      <c r="F101" s="2"/>
      <c r="G101" s="315"/>
      <c r="H101" s="316"/>
      <c r="I101" s="128"/>
      <c r="J101" s="315"/>
      <c r="K101" s="316"/>
      <c r="L101" s="316"/>
      <c r="M101" s="316"/>
      <c r="N101" s="2"/>
      <c r="O101" s="2"/>
      <c r="P101" s="2"/>
      <c r="Q101" s="2"/>
      <c r="R101" s="2"/>
      <c r="S101" s="2"/>
      <c r="T101" s="2"/>
      <c r="U101" s="2"/>
      <c r="V101" s="2"/>
      <c r="W101" s="2"/>
      <c r="X101" s="2"/>
      <c r="Y101" s="2"/>
      <c r="Z101" s="2"/>
    </row>
    <row r="102" spans="1:26" ht="14.25" customHeight="1" x14ac:dyDescent="0.3">
      <c r="A102" s="2"/>
      <c r="B102" s="2"/>
      <c r="C102" s="2"/>
      <c r="D102" s="2"/>
      <c r="E102" s="2"/>
      <c r="F102" s="2"/>
      <c r="G102" s="315"/>
      <c r="H102" s="316"/>
      <c r="I102" s="128"/>
      <c r="J102" s="315"/>
      <c r="K102" s="316"/>
      <c r="L102" s="316"/>
      <c r="M102" s="316"/>
      <c r="N102" s="2"/>
      <c r="O102" s="2"/>
      <c r="P102" s="2"/>
      <c r="Q102" s="2"/>
      <c r="R102" s="2"/>
      <c r="S102" s="2"/>
      <c r="T102" s="2"/>
      <c r="U102" s="2"/>
      <c r="V102" s="2"/>
      <c r="W102" s="2"/>
      <c r="X102" s="2"/>
      <c r="Y102" s="2"/>
      <c r="Z102" s="2"/>
    </row>
    <row r="103" spans="1:26" ht="14.25" customHeight="1" x14ac:dyDescent="0.3">
      <c r="A103" s="2"/>
      <c r="B103" s="2"/>
      <c r="C103" s="2"/>
      <c r="D103" s="2"/>
      <c r="E103" s="2"/>
      <c r="F103" s="2"/>
      <c r="G103" s="315"/>
      <c r="H103" s="316"/>
      <c r="I103" s="128"/>
      <c r="J103" s="315"/>
      <c r="K103" s="316"/>
      <c r="L103" s="316"/>
      <c r="M103" s="316"/>
      <c r="N103" s="2"/>
      <c r="O103" s="2"/>
      <c r="P103" s="2"/>
      <c r="Q103" s="2"/>
      <c r="R103" s="2"/>
      <c r="S103" s="2"/>
      <c r="T103" s="2"/>
      <c r="U103" s="2"/>
      <c r="V103" s="2"/>
      <c r="W103" s="2"/>
      <c r="X103" s="2"/>
      <c r="Y103" s="2"/>
      <c r="Z103" s="2"/>
    </row>
    <row r="104" spans="1:26" ht="14.25" customHeight="1" x14ac:dyDescent="0.3">
      <c r="A104" s="2"/>
      <c r="B104" s="2"/>
      <c r="C104" s="2"/>
      <c r="D104" s="2"/>
      <c r="E104" s="2"/>
      <c r="F104" s="2"/>
      <c r="G104" s="315"/>
      <c r="H104" s="316"/>
      <c r="I104" s="128"/>
      <c r="J104" s="315"/>
      <c r="K104" s="316"/>
      <c r="L104" s="316"/>
      <c r="M104" s="316"/>
      <c r="N104" s="2"/>
      <c r="O104" s="2"/>
      <c r="P104" s="2"/>
      <c r="Q104" s="2"/>
      <c r="R104" s="2"/>
      <c r="S104" s="2"/>
      <c r="T104" s="2"/>
      <c r="U104" s="2"/>
      <c r="V104" s="2"/>
      <c r="W104" s="2"/>
      <c r="X104" s="2"/>
      <c r="Y104" s="2"/>
      <c r="Z104" s="2"/>
    </row>
    <row r="105" spans="1:26" ht="14.25" customHeight="1" x14ac:dyDescent="0.3">
      <c r="A105" s="2"/>
      <c r="B105" s="2"/>
      <c r="C105" s="2"/>
      <c r="D105" s="2"/>
      <c r="E105" s="2"/>
      <c r="F105" s="2"/>
      <c r="G105" s="315"/>
      <c r="H105" s="316"/>
      <c r="I105" s="128"/>
      <c r="J105" s="315"/>
      <c r="K105" s="316"/>
      <c r="L105" s="316"/>
      <c r="M105" s="316"/>
      <c r="N105" s="2"/>
      <c r="O105" s="2"/>
      <c r="P105" s="2"/>
      <c r="Q105" s="2"/>
      <c r="R105" s="2"/>
      <c r="S105" s="2"/>
      <c r="T105" s="2"/>
      <c r="U105" s="2"/>
      <c r="V105" s="2"/>
      <c r="W105" s="2"/>
      <c r="X105" s="2"/>
      <c r="Y105" s="2"/>
      <c r="Z105" s="2"/>
    </row>
    <row r="106" spans="1:26" ht="14.25" customHeight="1" x14ac:dyDescent="0.3">
      <c r="A106" s="2"/>
      <c r="B106" s="2"/>
      <c r="C106" s="2"/>
      <c r="D106" s="2"/>
      <c r="E106" s="2"/>
      <c r="F106" s="2"/>
      <c r="G106" s="315"/>
      <c r="H106" s="316"/>
      <c r="I106" s="128"/>
      <c r="J106" s="315"/>
      <c r="K106" s="316"/>
      <c r="L106" s="316"/>
      <c r="M106" s="316"/>
      <c r="N106" s="2"/>
      <c r="O106" s="2"/>
      <c r="P106" s="2"/>
      <c r="Q106" s="2"/>
      <c r="R106" s="2"/>
      <c r="S106" s="2"/>
      <c r="T106" s="2"/>
      <c r="U106" s="2"/>
      <c r="V106" s="2"/>
      <c r="W106" s="2"/>
      <c r="X106" s="2"/>
      <c r="Y106" s="2"/>
      <c r="Z106" s="2"/>
    </row>
    <row r="107" spans="1:26" ht="14.25" customHeight="1" x14ac:dyDescent="0.3">
      <c r="A107" s="2"/>
      <c r="B107" s="2"/>
      <c r="C107" s="2"/>
      <c r="D107" s="2"/>
      <c r="E107" s="2"/>
      <c r="F107" s="2"/>
      <c r="G107" s="315"/>
      <c r="H107" s="316"/>
      <c r="I107" s="128"/>
      <c r="J107" s="315"/>
      <c r="K107" s="316"/>
      <c r="L107" s="316"/>
      <c r="M107" s="316"/>
      <c r="N107" s="2"/>
      <c r="O107" s="2"/>
      <c r="P107" s="2"/>
      <c r="Q107" s="2"/>
      <c r="R107" s="2"/>
      <c r="S107" s="2"/>
      <c r="T107" s="2"/>
      <c r="U107" s="2"/>
      <c r="V107" s="2"/>
      <c r="W107" s="2"/>
      <c r="X107" s="2"/>
      <c r="Y107" s="2"/>
      <c r="Z107" s="2"/>
    </row>
    <row r="108" spans="1:26" ht="14.25" customHeight="1" x14ac:dyDescent="0.3">
      <c r="A108" s="2"/>
      <c r="B108" s="2"/>
      <c r="C108" s="2"/>
      <c r="D108" s="2"/>
      <c r="E108" s="2"/>
      <c r="F108" s="2"/>
      <c r="G108" s="315"/>
      <c r="H108" s="316"/>
      <c r="I108" s="128"/>
      <c r="J108" s="315"/>
      <c r="K108" s="316"/>
      <c r="L108" s="316"/>
      <c r="M108" s="316"/>
      <c r="N108" s="2"/>
      <c r="O108" s="2"/>
      <c r="P108" s="2"/>
      <c r="Q108" s="2"/>
      <c r="R108" s="2"/>
      <c r="S108" s="2"/>
      <c r="T108" s="2"/>
      <c r="U108" s="2"/>
      <c r="V108" s="2"/>
      <c r="W108" s="2"/>
      <c r="X108" s="2"/>
      <c r="Y108" s="2"/>
      <c r="Z108" s="2"/>
    </row>
    <row r="109" spans="1:26" ht="14.25" customHeight="1" x14ac:dyDescent="0.3">
      <c r="A109" s="2"/>
      <c r="B109" s="2"/>
      <c r="C109" s="2"/>
      <c r="D109" s="2"/>
      <c r="E109" s="2"/>
      <c r="F109" s="2"/>
      <c r="G109" s="315"/>
      <c r="H109" s="316"/>
      <c r="I109" s="128"/>
      <c r="J109" s="315"/>
      <c r="K109" s="316"/>
      <c r="L109" s="316"/>
      <c r="M109" s="316"/>
      <c r="N109" s="2"/>
      <c r="O109" s="2"/>
      <c r="P109" s="2"/>
      <c r="Q109" s="2"/>
      <c r="R109" s="2"/>
      <c r="S109" s="2"/>
      <c r="T109" s="2"/>
      <c r="U109" s="2"/>
      <c r="V109" s="2"/>
      <c r="W109" s="2"/>
      <c r="X109" s="2"/>
      <c r="Y109" s="2"/>
      <c r="Z109" s="2"/>
    </row>
    <row r="110" spans="1:26" ht="14.25" customHeight="1" x14ac:dyDescent="0.3">
      <c r="A110" s="2"/>
      <c r="B110" s="2"/>
      <c r="C110" s="2"/>
      <c r="D110" s="2"/>
      <c r="E110" s="2"/>
      <c r="F110" s="2"/>
      <c r="G110" s="315"/>
      <c r="H110" s="316"/>
      <c r="I110" s="128"/>
      <c r="J110" s="315"/>
      <c r="K110" s="316"/>
      <c r="L110" s="316"/>
      <c r="M110" s="316"/>
      <c r="N110" s="2"/>
      <c r="O110" s="2"/>
      <c r="P110" s="2"/>
      <c r="Q110" s="2"/>
      <c r="R110" s="2"/>
      <c r="S110" s="2"/>
      <c r="T110" s="2"/>
      <c r="U110" s="2"/>
      <c r="V110" s="2"/>
      <c r="W110" s="2"/>
      <c r="X110" s="2"/>
      <c r="Y110" s="2"/>
      <c r="Z110" s="2"/>
    </row>
    <row r="111" spans="1:26" ht="14.25" customHeight="1" x14ac:dyDescent="0.3">
      <c r="A111" s="2"/>
      <c r="B111" s="2"/>
      <c r="C111" s="2"/>
      <c r="D111" s="2"/>
      <c r="E111" s="2"/>
      <c r="F111" s="2"/>
      <c r="G111" s="315"/>
      <c r="H111" s="316"/>
      <c r="I111" s="128"/>
      <c r="J111" s="315"/>
      <c r="K111" s="316"/>
      <c r="L111" s="316"/>
      <c r="M111" s="316"/>
      <c r="N111" s="2"/>
      <c r="O111" s="2"/>
      <c r="P111" s="2"/>
      <c r="Q111" s="2"/>
      <c r="R111" s="2"/>
      <c r="S111" s="2"/>
      <c r="T111" s="2"/>
      <c r="U111" s="2"/>
      <c r="V111" s="2"/>
      <c r="W111" s="2"/>
      <c r="X111" s="2"/>
      <c r="Y111" s="2"/>
      <c r="Z111" s="2"/>
    </row>
    <row r="112" spans="1:26" ht="14.25" customHeight="1" x14ac:dyDescent="0.3">
      <c r="A112" s="2"/>
      <c r="B112" s="2"/>
      <c r="C112" s="2"/>
      <c r="D112" s="2"/>
      <c r="E112" s="2"/>
      <c r="F112" s="2"/>
      <c r="G112" s="315"/>
      <c r="H112" s="316"/>
      <c r="I112" s="128"/>
      <c r="J112" s="315"/>
      <c r="K112" s="316"/>
      <c r="L112" s="316"/>
      <c r="M112" s="316"/>
      <c r="N112" s="2"/>
      <c r="O112" s="2"/>
      <c r="P112" s="2"/>
      <c r="Q112" s="2"/>
      <c r="R112" s="2"/>
      <c r="S112" s="2"/>
      <c r="T112" s="2"/>
      <c r="U112" s="2"/>
      <c r="V112" s="2"/>
      <c r="W112" s="2"/>
      <c r="X112" s="2"/>
      <c r="Y112" s="2"/>
      <c r="Z112" s="2"/>
    </row>
    <row r="113" spans="1:26" ht="14.25" customHeight="1" x14ac:dyDescent="0.3">
      <c r="A113" s="2"/>
      <c r="B113" s="2"/>
      <c r="C113" s="2"/>
      <c r="D113" s="2"/>
      <c r="E113" s="2"/>
      <c r="F113" s="2"/>
      <c r="G113" s="315"/>
      <c r="H113" s="316"/>
      <c r="I113" s="128"/>
      <c r="J113" s="315"/>
      <c r="K113" s="316"/>
      <c r="L113" s="316"/>
      <c r="M113" s="316"/>
      <c r="N113" s="2"/>
      <c r="O113" s="2"/>
      <c r="P113" s="2"/>
      <c r="Q113" s="2"/>
      <c r="R113" s="2"/>
      <c r="S113" s="2"/>
      <c r="T113" s="2"/>
      <c r="U113" s="2"/>
      <c r="V113" s="2"/>
      <c r="W113" s="2"/>
      <c r="X113" s="2"/>
      <c r="Y113" s="2"/>
      <c r="Z113" s="2"/>
    </row>
    <row r="114" spans="1:26" ht="14.25" customHeight="1" x14ac:dyDescent="0.3">
      <c r="A114" s="2"/>
      <c r="B114" s="2"/>
      <c r="C114" s="2"/>
      <c r="D114" s="2"/>
      <c r="E114" s="2"/>
      <c r="F114" s="2"/>
      <c r="G114" s="315"/>
      <c r="H114" s="316"/>
      <c r="I114" s="128"/>
      <c r="J114" s="315"/>
      <c r="K114" s="316"/>
      <c r="L114" s="316"/>
      <c r="M114" s="316"/>
      <c r="N114" s="2"/>
      <c r="O114" s="2"/>
      <c r="P114" s="2"/>
      <c r="Q114" s="2"/>
      <c r="R114" s="2"/>
      <c r="S114" s="2"/>
      <c r="T114" s="2"/>
      <c r="U114" s="2"/>
      <c r="V114" s="2"/>
      <c r="W114" s="2"/>
      <c r="X114" s="2"/>
      <c r="Y114" s="2"/>
      <c r="Z114" s="2"/>
    </row>
    <row r="115" spans="1:26" ht="14.25" customHeight="1" x14ac:dyDescent="0.3">
      <c r="A115" s="2"/>
      <c r="B115" s="2"/>
      <c r="C115" s="2"/>
      <c r="D115" s="2"/>
      <c r="E115" s="2"/>
      <c r="F115" s="2"/>
      <c r="G115" s="315"/>
      <c r="H115" s="316"/>
      <c r="I115" s="128"/>
      <c r="J115" s="315"/>
      <c r="K115" s="316"/>
      <c r="L115" s="316"/>
      <c r="M115" s="316"/>
      <c r="N115" s="2"/>
      <c r="O115" s="2"/>
      <c r="P115" s="2"/>
      <c r="Q115" s="2"/>
      <c r="R115" s="2"/>
      <c r="S115" s="2"/>
      <c r="T115" s="2"/>
      <c r="U115" s="2"/>
      <c r="V115" s="2"/>
      <c r="W115" s="2"/>
      <c r="X115" s="2"/>
      <c r="Y115" s="2"/>
      <c r="Z115" s="2"/>
    </row>
    <row r="116" spans="1:26" ht="14.25" customHeight="1" x14ac:dyDescent="0.3">
      <c r="A116" s="2"/>
      <c r="B116" s="2"/>
      <c r="C116" s="2"/>
      <c r="D116" s="2"/>
      <c r="E116" s="2"/>
      <c r="F116" s="2"/>
      <c r="G116" s="315"/>
      <c r="H116" s="316"/>
      <c r="I116" s="128"/>
      <c r="J116" s="315"/>
      <c r="K116" s="316"/>
      <c r="L116" s="316"/>
      <c r="M116" s="316"/>
      <c r="N116" s="2"/>
      <c r="O116" s="2"/>
      <c r="P116" s="2"/>
      <c r="Q116" s="2"/>
      <c r="R116" s="2"/>
      <c r="S116" s="2"/>
      <c r="T116" s="2"/>
      <c r="U116" s="2"/>
      <c r="V116" s="2"/>
      <c r="W116" s="2"/>
      <c r="X116" s="2"/>
      <c r="Y116" s="2"/>
      <c r="Z116" s="2"/>
    </row>
    <row r="117" spans="1:26" ht="14.25" customHeight="1" x14ac:dyDescent="0.3">
      <c r="A117" s="2"/>
      <c r="B117" s="2"/>
      <c r="C117" s="2"/>
      <c r="D117" s="2"/>
      <c r="E117" s="2"/>
      <c r="F117" s="2"/>
      <c r="G117" s="315"/>
      <c r="H117" s="316"/>
      <c r="I117" s="128"/>
      <c r="J117" s="315"/>
      <c r="K117" s="316"/>
      <c r="L117" s="316"/>
      <c r="M117" s="316"/>
      <c r="N117" s="2"/>
      <c r="O117" s="2"/>
      <c r="P117" s="2"/>
      <c r="Q117" s="2"/>
      <c r="R117" s="2"/>
      <c r="S117" s="2"/>
      <c r="T117" s="2"/>
      <c r="U117" s="2"/>
      <c r="V117" s="2"/>
      <c r="W117" s="2"/>
      <c r="X117" s="2"/>
      <c r="Y117" s="2"/>
      <c r="Z117" s="2"/>
    </row>
    <row r="118" spans="1:26" ht="14.25" customHeight="1" x14ac:dyDescent="0.3">
      <c r="A118" s="2"/>
      <c r="B118" s="2"/>
      <c r="C118" s="2"/>
      <c r="D118" s="2"/>
      <c r="E118" s="2"/>
      <c r="F118" s="2"/>
      <c r="G118" s="315"/>
      <c r="H118" s="316"/>
      <c r="I118" s="128"/>
      <c r="J118" s="315"/>
      <c r="K118" s="316"/>
      <c r="L118" s="316"/>
      <c r="M118" s="316"/>
      <c r="N118" s="2"/>
      <c r="O118" s="2"/>
      <c r="P118" s="2"/>
      <c r="Q118" s="2"/>
      <c r="R118" s="2"/>
      <c r="S118" s="2"/>
      <c r="T118" s="2"/>
      <c r="U118" s="2"/>
      <c r="V118" s="2"/>
      <c r="W118" s="2"/>
      <c r="X118" s="2"/>
      <c r="Y118" s="2"/>
      <c r="Z118" s="2"/>
    </row>
    <row r="119" spans="1:26" ht="14.25" customHeight="1" x14ac:dyDescent="0.3">
      <c r="A119" s="2"/>
      <c r="B119" s="2"/>
      <c r="C119" s="2"/>
      <c r="D119" s="2"/>
      <c r="E119" s="2"/>
      <c r="F119" s="2"/>
      <c r="G119" s="315"/>
      <c r="H119" s="316"/>
      <c r="I119" s="128"/>
      <c r="J119" s="315"/>
      <c r="K119" s="316"/>
      <c r="L119" s="316"/>
      <c r="M119" s="316"/>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129"/>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129"/>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129"/>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129"/>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129"/>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129"/>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129"/>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129"/>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129"/>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129"/>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129"/>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129"/>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129"/>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129"/>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129"/>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129"/>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129"/>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129"/>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129"/>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129"/>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129"/>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129"/>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129"/>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129"/>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129"/>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129"/>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129"/>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129"/>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129"/>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129"/>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129"/>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129"/>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129"/>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129"/>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129"/>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129"/>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129"/>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129"/>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129"/>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129"/>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129"/>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129"/>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129"/>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129"/>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129"/>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129"/>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129"/>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129"/>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129"/>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129"/>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129"/>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129"/>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129"/>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129"/>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129"/>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129"/>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129"/>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129"/>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129"/>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129"/>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129"/>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129"/>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129"/>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129"/>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129"/>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129"/>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129"/>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129"/>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129"/>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129"/>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129"/>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129"/>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129"/>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129"/>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129"/>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129"/>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129"/>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129"/>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129"/>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129"/>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129"/>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129"/>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129"/>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129"/>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129"/>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129"/>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129"/>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129"/>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129"/>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129"/>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129"/>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129"/>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129"/>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129"/>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129"/>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129"/>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129"/>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129"/>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129"/>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129"/>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129"/>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129"/>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129"/>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129"/>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129"/>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129"/>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129"/>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129"/>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129"/>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129"/>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129"/>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129"/>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129"/>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129"/>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129"/>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129"/>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129"/>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129"/>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129"/>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129"/>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129"/>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129"/>
      <c r="J241" s="2"/>
      <c r="K241" s="2"/>
      <c r="L241" s="2"/>
      <c r="M241" s="2"/>
      <c r="N241" s="2"/>
      <c r="O241" s="2"/>
      <c r="P241" s="2"/>
      <c r="Q241" s="2"/>
      <c r="R241" s="2"/>
      <c r="S241" s="2"/>
      <c r="T241" s="2"/>
      <c r="U241" s="2"/>
      <c r="V241" s="2"/>
      <c r="W241" s="2"/>
      <c r="X241" s="2"/>
      <c r="Y241" s="2"/>
      <c r="Z241" s="2"/>
    </row>
    <row r="242" spans="1:26" ht="15.75" customHeight="1" x14ac:dyDescent="0.3"/>
    <row r="243" spans="1:26" ht="15.75" customHeight="1" x14ac:dyDescent="0.3"/>
    <row r="244" spans="1:26" ht="15.75" customHeight="1" x14ac:dyDescent="0.3"/>
    <row r="245" spans="1:26" ht="15.75" customHeight="1" x14ac:dyDescent="0.3"/>
    <row r="246" spans="1:26" ht="15.75" customHeight="1" x14ac:dyDescent="0.3"/>
    <row r="247" spans="1:26" ht="15.75" customHeight="1" x14ac:dyDescent="0.3"/>
    <row r="248" spans="1:26" ht="15.75" customHeight="1" x14ac:dyDescent="0.3"/>
    <row r="249" spans="1:26" ht="15.75" customHeight="1" x14ac:dyDescent="0.3"/>
    <row r="250" spans="1:26" ht="15.75" customHeight="1" x14ac:dyDescent="0.3"/>
    <row r="251" spans="1:26" ht="15.75" customHeight="1" x14ac:dyDescent="0.3"/>
    <row r="252" spans="1:26" ht="15.75" customHeight="1" x14ac:dyDescent="0.3"/>
    <row r="253" spans="1:26" ht="15.75" customHeight="1" x14ac:dyDescent="0.3"/>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54">
    <mergeCell ref="G37:H37"/>
    <mergeCell ref="G38:H38"/>
    <mergeCell ref="J34:M34"/>
    <mergeCell ref="J35:M35"/>
    <mergeCell ref="G36:H36"/>
    <mergeCell ref="J36:M36"/>
    <mergeCell ref="D37:E37"/>
    <mergeCell ref="J37:M37"/>
    <mergeCell ref="J38:M38"/>
    <mergeCell ref="D38:E38"/>
    <mergeCell ref="D35:E35"/>
    <mergeCell ref="D36:E36"/>
    <mergeCell ref="D39:E39"/>
    <mergeCell ref="G39:H39"/>
    <mergeCell ref="J39:M39"/>
    <mergeCell ref="D40:E40"/>
    <mergeCell ref="J40:M40"/>
    <mergeCell ref="D41:E41"/>
    <mergeCell ref="J41:M41"/>
    <mergeCell ref="J42:M42"/>
    <mergeCell ref="G43:H43"/>
    <mergeCell ref="J43:M43"/>
    <mergeCell ref="G40:H40"/>
    <mergeCell ref="G41:H41"/>
    <mergeCell ref="G42:H42"/>
    <mergeCell ref="G44:H44"/>
    <mergeCell ref="J44:M44"/>
    <mergeCell ref="J45:M45"/>
    <mergeCell ref="G45:H45"/>
    <mergeCell ref="G46:H46"/>
    <mergeCell ref="G47:H47"/>
    <mergeCell ref="G48:H48"/>
    <mergeCell ref="G49:H49"/>
    <mergeCell ref="G50:H50"/>
    <mergeCell ref="G51:H51"/>
    <mergeCell ref="J46:M46"/>
    <mergeCell ref="J47:M47"/>
    <mergeCell ref="J48:M48"/>
    <mergeCell ref="J49:M49"/>
    <mergeCell ref="J50:M50"/>
    <mergeCell ref="J51:M51"/>
    <mergeCell ref="J52:M52"/>
    <mergeCell ref="G52:H52"/>
    <mergeCell ref="G53:H53"/>
    <mergeCell ref="G54:H54"/>
    <mergeCell ref="G55:H55"/>
    <mergeCell ref="G56:H56"/>
    <mergeCell ref="G57:H57"/>
    <mergeCell ref="G58:H58"/>
    <mergeCell ref="J53:M53"/>
    <mergeCell ref="J54:M54"/>
    <mergeCell ref="J55:M55"/>
    <mergeCell ref="J56:M56"/>
    <mergeCell ref="J57:M57"/>
    <mergeCell ref="J58:M58"/>
    <mergeCell ref="J59:M59"/>
    <mergeCell ref="J60:M60"/>
    <mergeCell ref="J61:M61"/>
    <mergeCell ref="J62:M62"/>
    <mergeCell ref="J63:M63"/>
    <mergeCell ref="J64:M64"/>
    <mergeCell ref="J65:M65"/>
    <mergeCell ref="J66:M66"/>
    <mergeCell ref="A1:J2"/>
    <mergeCell ref="K1:L1"/>
    <mergeCell ref="M1:M4"/>
    <mergeCell ref="G14:H14"/>
    <mergeCell ref="J14:M14"/>
    <mergeCell ref="G15:H15"/>
    <mergeCell ref="J15:M15"/>
    <mergeCell ref="G16:H16"/>
    <mergeCell ref="J16:M16"/>
    <mergeCell ref="G17:H17"/>
    <mergeCell ref="J17:M17"/>
    <mergeCell ref="G18:H18"/>
    <mergeCell ref="J18:M18"/>
    <mergeCell ref="G19:H19"/>
    <mergeCell ref="J19:M19"/>
    <mergeCell ref="G20:H20"/>
    <mergeCell ref="G35:H35"/>
    <mergeCell ref="G27:H27"/>
    <mergeCell ref="G28:H28"/>
    <mergeCell ref="G29:H29"/>
    <mergeCell ref="G30:H30"/>
    <mergeCell ref="G31:H31"/>
    <mergeCell ref="G32:H32"/>
    <mergeCell ref="G33:H33"/>
    <mergeCell ref="Q1:Q4"/>
    <mergeCell ref="K2:L2"/>
    <mergeCell ref="K3:L3"/>
    <mergeCell ref="K4:L4"/>
    <mergeCell ref="G11:H11"/>
    <mergeCell ref="J11:M11"/>
    <mergeCell ref="G12:H12"/>
    <mergeCell ref="J12:M12"/>
    <mergeCell ref="G13:H13"/>
    <mergeCell ref="J13:M13"/>
    <mergeCell ref="D28:E28"/>
    <mergeCell ref="D29:E29"/>
    <mergeCell ref="D30:E30"/>
    <mergeCell ref="D31:E31"/>
    <mergeCell ref="D32:E32"/>
    <mergeCell ref="D33:E33"/>
    <mergeCell ref="D34:E34"/>
    <mergeCell ref="F10:H10"/>
    <mergeCell ref="I10:M10"/>
    <mergeCell ref="G24:H24"/>
    <mergeCell ref="J24:M24"/>
    <mergeCell ref="J20:M20"/>
    <mergeCell ref="G21:H21"/>
    <mergeCell ref="J21:M21"/>
    <mergeCell ref="G22:H22"/>
    <mergeCell ref="J22:M22"/>
    <mergeCell ref="G23:H23"/>
    <mergeCell ref="J23:M23"/>
    <mergeCell ref="G34:H34"/>
    <mergeCell ref="A25:A41"/>
    <mergeCell ref="B25:B30"/>
    <mergeCell ref="B32:B41"/>
    <mergeCell ref="A3:J4"/>
    <mergeCell ref="A5:M5"/>
    <mergeCell ref="A6:M7"/>
    <mergeCell ref="A8:E24"/>
    <mergeCell ref="F8:M8"/>
    <mergeCell ref="F9:H9"/>
    <mergeCell ref="I9:M9"/>
    <mergeCell ref="C25:E25"/>
    <mergeCell ref="G25:H25"/>
    <mergeCell ref="J25:M25"/>
    <mergeCell ref="D26:E26"/>
    <mergeCell ref="G26:H26"/>
    <mergeCell ref="D27:E27"/>
    <mergeCell ref="J28:M28"/>
    <mergeCell ref="J26:M26"/>
    <mergeCell ref="J27:M27"/>
    <mergeCell ref="J29:M29"/>
    <mergeCell ref="J30:M30"/>
    <mergeCell ref="J31:M31"/>
    <mergeCell ref="J32:M32"/>
    <mergeCell ref="J33:M33"/>
    <mergeCell ref="J67:M67"/>
    <mergeCell ref="J68:M68"/>
    <mergeCell ref="J69:M69"/>
    <mergeCell ref="J70:M70"/>
    <mergeCell ref="J71:M71"/>
    <mergeCell ref="J72:M72"/>
    <mergeCell ref="J73:M73"/>
    <mergeCell ref="J74:M74"/>
    <mergeCell ref="J75:M75"/>
    <mergeCell ref="J76:M76"/>
    <mergeCell ref="J77:M77"/>
    <mergeCell ref="J78:M78"/>
    <mergeCell ref="J79:M79"/>
    <mergeCell ref="J80:M80"/>
    <mergeCell ref="J81:M81"/>
    <mergeCell ref="J82:M82"/>
    <mergeCell ref="J83:M83"/>
    <mergeCell ref="J84:M84"/>
    <mergeCell ref="J85:M85"/>
    <mergeCell ref="J86:M86"/>
    <mergeCell ref="J87:M87"/>
    <mergeCell ref="J88:M88"/>
    <mergeCell ref="J89:M89"/>
    <mergeCell ref="J90:M90"/>
    <mergeCell ref="J91:M91"/>
    <mergeCell ref="J92:M92"/>
    <mergeCell ref="J93:M93"/>
    <mergeCell ref="J94:M94"/>
    <mergeCell ref="J95:M95"/>
    <mergeCell ref="J96:M96"/>
    <mergeCell ref="J97:M97"/>
    <mergeCell ref="J98:M98"/>
    <mergeCell ref="J99:M99"/>
    <mergeCell ref="J100:M100"/>
    <mergeCell ref="J101:M101"/>
    <mergeCell ref="J102:M102"/>
    <mergeCell ref="J103:M103"/>
    <mergeCell ref="J104:M104"/>
    <mergeCell ref="J105:M105"/>
    <mergeCell ref="J106:M106"/>
    <mergeCell ref="J107:M107"/>
    <mergeCell ref="J108:M108"/>
    <mergeCell ref="J116:M116"/>
    <mergeCell ref="J117:M117"/>
    <mergeCell ref="J118:M118"/>
    <mergeCell ref="J119:M119"/>
    <mergeCell ref="J109:M109"/>
    <mergeCell ref="J110:M110"/>
    <mergeCell ref="J111:M111"/>
    <mergeCell ref="J112:M112"/>
    <mergeCell ref="J113:M113"/>
    <mergeCell ref="J114:M114"/>
    <mergeCell ref="J115:M115"/>
    <mergeCell ref="G115:H115"/>
    <mergeCell ref="G116:H116"/>
    <mergeCell ref="G117:H117"/>
    <mergeCell ref="G118:H118"/>
    <mergeCell ref="G119:H119"/>
    <mergeCell ref="G108:H108"/>
    <mergeCell ref="G109:H109"/>
    <mergeCell ref="G110:H110"/>
    <mergeCell ref="G111:H111"/>
    <mergeCell ref="G112:H112"/>
    <mergeCell ref="G113:H113"/>
    <mergeCell ref="G114:H114"/>
    <mergeCell ref="G59:H59"/>
    <mergeCell ref="G60:H60"/>
    <mergeCell ref="G61:H61"/>
    <mergeCell ref="G62:H62"/>
    <mergeCell ref="G63:H63"/>
    <mergeCell ref="G64:H64"/>
    <mergeCell ref="G65:H65"/>
    <mergeCell ref="G66:H66"/>
    <mergeCell ref="G67:H67"/>
    <mergeCell ref="G68:H68"/>
    <mergeCell ref="G69:H69"/>
    <mergeCell ref="G70:H70"/>
    <mergeCell ref="G71:H71"/>
    <mergeCell ref="G72:H72"/>
    <mergeCell ref="G73:H73"/>
    <mergeCell ref="G74:H74"/>
    <mergeCell ref="G75:H75"/>
    <mergeCell ref="G76:H76"/>
    <mergeCell ref="G77:H77"/>
    <mergeCell ref="G78:H78"/>
    <mergeCell ref="G79:H79"/>
    <mergeCell ref="G80:H80"/>
    <mergeCell ref="G81:H81"/>
    <mergeCell ref="G82:H82"/>
    <mergeCell ref="G83:H83"/>
    <mergeCell ref="G84:H84"/>
    <mergeCell ref="G85:H85"/>
    <mergeCell ref="G86:H86"/>
    <mergeCell ref="G87:H87"/>
    <mergeCell ref="G88:H88"/>
    <mergeCell ref="G89:H89"/>
    <mergeCell ref="G90:H90"/>
    <mergeCell ref="G91:H91"/>
    <mergeCell ref="G92:H92"/>
    <mergeCell ref="G93:H93"/>
    <mergeCell ref="G103:H103"/>
    <mergeCell ref="G104:H104"/>
    <mergeCell ref="G105:H105"/>
    <mergeCell ref="G106:H106"/>
    <mergeCell ref="G107:H107"/>
    <mergeCell ref="G94:H94"/>
    <mergeCell ref="G95:H95"/>
    <mergeCell ref="G96:H96"/>
    <mergeCell ref="G97:H97"/>
    <mergeCell ref="G98:H98"/>
    <mergeCell ref="G99:H99"/>
    <mergeCell ref="G100:H100"/>
    <mergeCell ref="G101:H101"/>
    <mergeCell ref="G102:H102"/>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INSTRUCTIVO</vt:lpstr>
      <vt:lpstr>CONTEXTO</vt:lpstr>
      <vt:lpstr>Hoja1</vt:lpstr>
      <vt:lpstr>LISTAS CONTEXTO</vt:lpstr>
      <vt:lpstr>PRIORIZACIÓN DE CAUSA</vt:lpstr>
      <vt:lpstr>matriz definicion riesgo</vt:lpstr>
      <vt:lpstr>PRIORIZ CAUSA R CORUP TRÁMITES</vt:lpstr>
      <vt:lpstr>IDENTIFICACION</vt:lpstr>
      <vt:lpstr>DOFA</vt:lpstr>
      <vt:lpstr>IDENTIFICACION DE RIESGOS</vt:lpstr>
      <vt:lpstr>DESCRIPCION</vt:lpstr>
      <vt:lpstr>PROBABILIDAD</vt:lpstr>
      <vt:lpstr>VALORACION RIESGOS INHERENTES</vt:lpstr>
      <vt:lpstr> IMPACTO RIESGOS GESTION</vt:lpstr>
      <vt:lpstr> IMPACTO RIESGOS CORRUPCION</vt:lpstr>
      <vt:lpstr>CONTROLES Y EVALUACIÓN</vt:lpstr>
      <vt:lpstr>EVALUACIÓN SOLIDEZ CONTROLES</vt:lpstr>
      <vt:lpstr>Hoja3</vt:lpstr>
      <vt:lpstr>NOOO</vt:lpstr>
      <vt:lpstr>Hoja2</vt:lpstr>
      <vt:lpstr>VALORACIÓN RIESGOS RESIDUAL</vt:lpstr>
      <vt:lpstr>MAPA DE RIESGO ADMON</vt:lpstr>
      <vt:lpstr>AVANCE</vt:lpstr>
      <vt:lpstr>NOO</vt:lpstr>
      <vt:lpstr>NO</vt:lpstr>
      <vt:lpstr>Hoja4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Maria Paula</cp:lastModifiedBy>
  <dcterms:created xsi:type="dcterms:W3CDTF">2022-08-05T19:32:17Z</dcterms:created>
  <dcterms:modified xsi:type="dcterms:W3CDTF">2023-09-05T16:55:17Z</dcterms:modified>
</cp:coreProperties>
</file>