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Maria Paula\Downloads\"/>
    </mc:Choice>
  </mc:AlternateContent>
  <xr:revisionPtr revIDLastSave="0" documentId="13_ncr:1_{E34F498F-7DEE-4EB5-82B9-D1049942F52B}" xr6:coauthVersionLast="47" xr6:coauthVersionMax="47" xr10:uidLastSave="{00000000-0000-0000-0000-000000000000}"/>
  <bookViews>
    <workbookView xWindow="-108" yWindow="-108" windowWidth="23256" windowHeight="12456" activeTab="1" xr2:uid="{00000000-000D-0000-FFFF-FFFF00000000}"/>
  </bookViews>
  <sheets>
    <sheet name="RESUMEN" sheetId="6" r:id="rId1"/>
    <sheet name="Seguimiento" sheetId="4" r:id="rId2"/>
  </sheets>
  <definedNames>
    <definedName name="_xlnm._FilterDatabase" localSheetId="0" hidden="1">RESUMEN!$A$1:$H$67</definedName>
    <definedName name="_xlnm._FilterDatabase" localSheetId="1" hidden="1">Seguimiento!$A$1:$Y$1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105" i="4" l="1"/>
  <c r="F73" i="6"/>
  <c r="F77" i="6"/>
  <c r="F78" i="6"/>
  <c r="F79" i="6"/>
  <c r="F80" i="6"/>
  <c r="F81" i="6"/>
  <c r="F82" i="6"/>
  <c r="F84" i="6"/>
  <c r="F85" i="6"/>
  <c r="F97" i="6"/>
  <c r="F98" i="6"/>
  <c r="F99" i="6"/>
  <c r="E73" i="6"/>
  <c r="E74" i="6"/>
  <c r="E75" i="6"/>
  <c r="E76" i="6"/>
  <c r="E77" i="6"/>
  <c r="E78" i="6"/>
  <c r="E79" i="6"/>
  <c r="E80" i="6"/>
  <c r="E81" i="6"/>
  <c r="E82" i="6"/>
  <c r="E83" i="6"/>
  <c r="E84" i="6"/>
  <c r="E85" i="6"/>
  <c r="E86" i="6"/>
  <c r="E87" i="6"/>
  <c r="E88" i="6"/>
  <c r="E89" i="6"/>
  <c r="E90" i="6"/>
  <c r="E91" i="6"/>
  <c r="E92" i="6"/>
  <c r="E93" i="6"/>
  <c r="E94" i="6"/>
  <c r="E95" i="6"/>
  <c r="E96" i="6"/>
  <c r="E97" i="6"/>
  <c r="E98" i="6"/>
  <c r="E99" i="6"/>
  <c r="E72" i="6"/>
  <c r="D73" i="6"/>
  <c r="D74" i="6"/>
  <c r="D75" i="6"/>
  <c r="D76" i="6"/>
  <c r="D77" i="6"/>
  <c r="D78" i="6"/>
  <c r="D79" i="6"/>
  <c r="D80" i="6"/>
  <c r="D81" i="6"/>
  <c r="D82" i="6"/>
  <c r="D83" i="6"/>
  <c r="D84" i="6"/>
  <c r="D85" i="6"/>
  <c r="D86" i="6"/>
  <c r="D87" i="6"/>
  <c r="D88" i="6"/>
  <c r="D89" i="6"/>
  <c r="D90" i="6"/>
  <c r="D91" i="6"/>
  <c r="D92" i="6"/>
  <c r="D93" i="6"/>
  <c r="D94" i="6"/>
  <c r="D95" i="6"/>
  <c r="D96" i="6"/>
  <c r="D97" i="6"/>
  <c r="D98" i="6"/>
  <c r="D99" i="6"/>
  <c r="D72" i="6"/>
  <c r="C92" i="6"/>
  <c r="C93" i="6"/>
  <c r="C94" i="6"/>
  <c r="C95" i="6"/>
  <c r="C96" i="6"/>
  <c r="C97" i="6"/>
  <c r="C98" i="6"/>
  <c r="C99" i="6"/>
  <c r="C73" i="6"/>
  <c r="C74" i="6"/>
  <c r="C75" i="6"/>
  <c r="C76" i="6"/>
  <c r="C77" i="6"/>
  <c r="C78" i="6"/>
  <c r="C79" i="6"/>
  <c r="C80" i="6"/>
  <c r="C81" i="6"/>
  <c r="C82" i="6"/>
  <c r="C83" i="6"/>
  <c r="C84" i="6"/>
  <c r="C85" i="6"/>
  <c r="C86" i="6"/>
  <c r="C87" i="6"/>
  <c r="C88" i="6"/>
  <c r="C89" i="6"/>
  <c r="C90" i="6"/>
  <c r="C91" i="6"/>
  <c r="C72" i="6"/>
  <c r="F69" i="6"/>
  <c r="E69" i="6"/>
  <c r="E70" i="6"/>
  <c r="E71" i="6"/>
  <c r="E68" i="6"/>
  <c r="D69" i="6"/>
  <c r="D70" i="6"/>
  <c r="D71" i="6"/>
  <c r="D68" i="6"/>
  <c r="C69" i="6"/>
  <c r="C70" i="6"/>
  <c r="C71" i="6"/>
  <c r="C68" i="6"/>
  <c r="F65" i="6"/>
  <c r="F66" i="6"/>
  <c r="F67" i="6"/>
  <c r="E65" i="6"/>
  <c r="E66" i="6"/>
  <c r="E67" i="6"/>
  <c r="E64" i="6"/>
  <c r="D65" i="6"/>
  <c r="D66" i="6"/>
  <c r="D67" i="6"/>
  <c r="D64" i="6"/>
  <c r="C65" i="6"/>
  <c r="C66" i="6"/>
  <c r="C67" i="6"/>
  <c r="C64" i="6"/>
  <c r="F52" i="6"/>
  <c r="F54" i="6"/>
  <c r="F57" i="6"/>
  <c r="F58" i="6"/>
  <c r="F59" i="6"/>
  <c r="F60" i="6"/>
  <c r="F62" i="6"/>
  <c r="F63" i="6"/>
  <c r="F50" i="6"/>
  <c r="E51" i="6"/>
  <c r="E52" i="6"/>
  <c r="E53" i="6"/>
  <c r="E54" i="6"/>
  <c r="E55" i="6"/>
  <c r="E56" i="6"/>
  <c r="E57" i="6"/>
  <c r="E58" i="6"/>
  <c r="E59" i="6"/>
  <c r="E60" i="6"/>
  <c r="E61" i="6"/>
  <c r="E62" i="6"/>
  <c r="E63" i="6"/>
  <c r="E50" i="6"/>
  <c r="D51" i="6"/>
  <c r="D52" i="6"/>
  <c r="D53" i="6"/>
  <c r="D54" i="6"/>
  <c r="D55" i="6"/>
  <c r="D56" i="6"/>
  <c r="D57" i="6"/>
  <c r="D58" i="6"/>
  <c r="D59" i="6"/>
  <c r="D60" i="6"/>
  <c r="D61" i="6"/>
  <c r="D62" i="6"/>
  <c r="D63" i="6"/>
  <c r="D50" i="6"/>
  <c r="C51" i="6"/>
  <c r="C52" i="6"/>
  <c r="C53" i="6"/>
  <c r="C54" i="6"/>
  <c r="C55" i="6"/>
  <c r="C56" i="6"/>
  <c r="C57" i="6"/>
  <c r="C58" i="6"/>
  <c r="C59" i="6"/>
  <c r="C60" i="6"/>
  <c r="C61" i="6"/>
  <c r="C62" i="6"/>
  <c r="C63" i="6"/>
  <c r="C50" i="6"/>
  <c r="F11" i="6"/>
  <c r="F12" i="6"/>
  <c r="F18" i="6"/>
  <c r="F26" i="6"/>
  <c r="F27" i="6"/>
  <c r="F28" i="6"/>
  <c r="F31" i="6"/>
  <c r="F39" i="6"/>
  <c r="E3" i="6"/>
  <c r="E4" i="6"/>
  <c r="E5" i="6"/>
  <c r="E6" i="6"/>
  <c r="E7" i="6"/>
  <c r="E8" i="6"/>
  <c r="E9" i="6"/>
  <c r="E10" i="6"/>
  <c r="E11" i="6"/>
  <c r="E12" i="6"/>
  <c r="E13" i="6"/>
  <c r="E14" i="6"/>
  <c r="E15" i="6"/>
  <c r="E16" i="6"/>
  <c r="E17" i="6"/>
  <c r="E18" i="6"/>
  <c r="E19" i="6"/>
  <c r="E20" i="6"/>
  <c r="E21" i="6"/>
  <c r="E22" i="6"/>
  <c r="E23" i="6"/>
  <c r="E24" i="6"/>
  <c r="E25" i="6"/>
  <c r="E26" i="6"/>
  <c r="E27" i="6"/>
  <c r="E28" i="6"/>
  <c r="E29" i="6"/>
  <c r="E30" i="6"/>
  <c r="E31" i="6"/>
  <c r="E32" i="6"/>
  <c r="E33" i="6"/>
  <c r="E34" i="6"/>
  <c r="E35" i="6"/>
  <c r="E36" i="6"/>
  <c r="E37" i="6"/>
  <c r="E38" i="6"/>
  <c r="E39" i="6"/>
  <c r="E40" i="6"/>
  <c r="E41" i="6"/>
  <c r="E42" i="6"/>
  <c r="E43" i="6"/>
  <c r="E44" i="6"/>
  <c r="E45" i="6"/>
  <c r="E46" i="6"/>
  <c r="E47" i="6"/>
  <c r="E48" i="6"/>
  <c r="E49" i="6"/>
  <c r="E2" i="6"/>
  <c r="D3" i="6"/>
  <c r="D4" i="6"/>
  <c r="D5" i="6"/>
  <c r="D6" i="6"/>
  <c r="D7" i="6"/>
  <c r="D8" i="6"/>
  <c r="D9" i="6"/>
  <c r="D10" i="6"/>
  <c r="D11" i="6"/>
  <c r="D12" i="6"/>
  <c r="D13" i="6"/>
  <c r="D14" i="6"/>
  <c r="D15" i="6"/>
  <c r="D16" i="6"/>
  <c r="D17" i="6"/>
  <c r="D18" i="6"/>
  <c r="D19" i="6"/>
  <c r="D20" i="6"/>
  <c r="D21" i="6"/>
  <c r="D22" i="6"/>
  <c r="D23" i="6"/>
  <c r="D24" i="6"/>
  <c r="D25" i="6"/>
  <c r="D26" i="6"/>
  <c r="D27" i="6"/>
  <c r="D28" i="6"/>
  <c r="D29" i="6"/>
  <c r="D30" i="6"/>
  <c r="D31" i="6"/>
  <c r="D32" i="6"/>
  <c r="D33" i="6"/>
  <c r="D34" i="6"/>
  <c r="D35" i="6"/>
  <c r="D36" i="6"/>
  <c r="D37" i="6"/>
  <c r="D38" i="6"/>
  <c r="D39" i="6"/>
  <c r="D40" i="6"/>
  <c r="D41" i="6"/>
  <c r="D42" i="6"/>
  <c r="D43" i="6"/>
  <c r="D44" i="6"/>
  <c r="D45" i="6"/>
  <c r="D46" i="6"/>
  <c r="D47" i="6"/>
  <c r="D48" i="6"/>
  <c r="D49" i="6"/>
  <c r="D2" i="6"/>
  <c r="C3" i="6"/>
  <c r="C4" i="6"/>
  <c r="C5" i="6"/>
  <c r="C6" i="6"/>
  <c r="C7" i="6"/>
  <c r="C8" i="6"/>
  <c r="C9" i="6"/>
  <c r="C10" i="6"/>
  <c r="C11" i="6"/>
  <c r="C12" i="6"/>
  <c r="C13" i="6"/>
  <c r="C14" i="6"/>
  <c r="C15" i="6"/>
  <c r="C16" i="6"/>
  <c r="C17" i="6"/>
  <c r="C18" i="6"/>
  <c r="C19" i="6"/>
  <c r="C20" i="6"/>
  <c r="C21" i="6"/>
  <c r="C22" i="6"/>
  <c r="C23" i="6"/>
  <c r="C24" i="6"/>
  <c r="C25" i="6"/>
  <c r="C26" i="6"/>
  <c r="C27" i="6"/>
  <c r="C28" i="6"/>
  <c r="C29" i="6"/>
  <c r="C30" i="6"/>
  <c r="C31" i="6"/>
  <c r="C32" i="6"/>
  <c r="C33" i="6"/>
  <c r="C34" i="6"/>
  <c r="C35" i="6"/>
  <c r="C36" i="6"/>
  <c r="C37" i="6"/>
  <c r="C38" i="6"/>
  <c r="C39" i="6"/>
  <c r="C40" i="6"/>
  <c r="C41" i="6"/>
  <c r="C42" i="6"/>
  <c r="C43" i="6"/>
  <c r="C44" i="6"/>
  <c r="C45" i="6"/>
  <c r="C46" i="6"/>
  <c r="C47" i="6"/>
  <c r="C48" i="6"/>
  <c r="C49" i="6"/>
  <c r="C2" i="6"/>
  <c r="Y75" i="4"/>
  <c r="F89" i="6" s="1"/>
  <c r="Y71" i="4"/>
  <c r="F86" i="6" s="1"/>
  <c r="Y69" i="4"/>
  <c r="Y8" i="4"/>
  <c r="F7" i="6" s="1"/>
  <c r="Y68" i="4"/>
  <c r="F83" i="6" s="1"/>
  <c r="Z106" i="4"/>
  <c r="Y104" i="4"/>
  <c r="Y102" i="4"/>
  <c r="F64" i="6" s="1"/>
  <c r="Y99" i="4"/>
  <c r="F61" i="6" s="1"/>
  <c r="Y94" i="4"/>
  <c r="F56" i="6" s="1"/>
  <c r="Y96" i="4"/>
  <c r="Y93" i="4"/>
  <c r="F55" i="6" s="1"/>
  <c r="Y90" i="4"/>
  <c r="Y91" i="4"/>
  <c r="F53" i="6" s="1"/>
  <c r="Y89" i="4"/>
  <c r="F51" i="6" s="1"/>
  <c r="Y80" i="4" l="1"/>
  <c r="F93" i="6" s="1"/>
  <c r="Y81" i="4"/>
  <c r="F94" i="6" s="1"/>
  <c r="Y82" i="4"/>
  <c r="F95" i="6" s="1"/>
  <c r="Y83" i="4"/>
  <c r="F96" i="6" s="1"/>
  <c r="Y79" i="4"/>
  <c r="F92" i="6" s="1"/>
  <c r="Y74" i="4"/>
  <c r="F88" i="6" s="1"/>
  <c r="Y76" i="4"/>
  <c r="F90" i="6" s="1"/>
  <c r="Y77" i="4"/>
  <c r="F91" i="6" s="1"/>
  <c r="Y73" i="4"/>
  <c r="F87" i="6" s="1"/>
  <c r="Y60" i="4"/>
  <c r="F76" i="6" s="1"/>
  <c r="Y59" i="4"/>
  <c r="F75" i="6" s="1"/>
  <c r="Y58" i="4"/>
  <c r="F74" i="6" s="1"/>
  <c r="Y56" i="4"/>
  <c r="F72" i="6" s="1"/>
  <c r="Y54" i="4" l="1"/>
  <c r="Y53" i="4"/>
  <c r="F71" i="6" s="1"/>
  <c r="Y52" i="4"/>
  <c r="F70" i="6" s="1"/>
  <c r="Y48" i="4"/>
  <c r="F47" i="6" s="1"/>
  <c r="Y49" i="4"/>
  <c r="F48" i="6" s="1"/>
  <c r="Y50" i="4"/>
  <c r="Y47" i="4"/>
  <c r="F46" i="6" s="1"/>
  <c r="Y46" i="4"/>
  <c r="F45" i="6" s="1"/>
  <c r="Y45" i="4"/>
  <c r="F44" i="6" s="1"/>
  <c r="Y44" i="4"/>
  <c r="F43" i="6" s="1"/>
  <c r="Y43" i="4"/>
  <c r="F42" i="6" s="1"/>
  <c r="Y42" i="4"/>
  <c r="F41" i="6" s="1"/>
  <c r="Y41" i="4"/>
  <c r="F40" i="6" s="1"/>
  <c r="F49" i="6" l="1"/>
  <c r="F68" i="6"/>
  <c r="Y39" i="4"/>
  <c r="F38" i="6" s="1"/>
  <c r="Y38" i="4"/>
  <c r="F37" i="6" s="1"/>
  <c r="Y37" i="4"/>
  <c r="F36" i="6" s="1"/>
  <c r="Y36" i="4"/>
  <c r="F35" i="6" s="1"/>
  <c r="Y35" i="4"/>
  <c r="F34" i="6" s="1"/>
  <c r="Y34" i="4"/>
  <c r="F33" i="6" s="1"/>
  <c r="Y33" i="4" l="1"/>
  <c r="F32" i="6" s="1"/>
  <c r="Y31" i="4"/>
  <c r="F30" i="6" s="1"/>
  <c r="Y30" i="4"/>
  <c r="F29" i="6" s="1"/>
  <c r="Y26" i="4"/>
  <c r="F25" i="6" s="1"/>
  <c r="Y25" i="4"/>
  <c r="F24" i="6" s="1"/>
  <c r="Y24" i="4"/>
  <c r="F23" i="6" s="1"/>
  <c r="Y23" i="4" l="1"/>
  <c r="F22" i="6" s="1"/>
  <c r="Y22" i="4"/>
  <c r="F21" i="6" s="1"/>
  <c r="Y21" i="4"/>
  <c r="F20" i="6" s="1"/>
  <c r="Y20" i="4"/>
  <c r="F19" i="6" s="1"/>
  <c r="Y18" i="4"/>
  <c r="F17" i="6" s="1"/>
  <c r="Y17" i="4"/>
  <c r="F16" i="6" s="1"/>
  <c r="Y16" i="4"/>
  <c r="F15" i="6" s="1"/>
  <c r="Y15" i="4"/>
  <c r="F14" i="6" s="1"/>
  <c r="Y14" i="4"/>
  <c r="F13" i="6" s="1"/>
  <c r="Y11" i="4"/>
  <c r="F10" i="6" s="1"/>
  <c r="Y10" i="4"/>
  <c r="F9" i="6" s="1"/>
  <c r="Y9" i="4"/>
  <c r="F8" i="6" s="1"/>
  <c r="Y7" i="4"/>
  <c r="F6" i="6" s="1"/>
  <c r="Y6" i="4"/>
  <c r="F5" i="6" s="1"/>
  <c r="Y5" i="4"/>
  <c r="F4" i="6" s="1"/>
  <c r="Y4" i="4" l="1"/>
  <c r="F3" i="6" s="1"/>
  <c r="Y3" i="4"/>
  <c r="Y106" i="4" l="1"/>
  <c r="Y107" i="4" s="1"/>
  <c r="F2" i="6"/>
  <c r="F102" i="6" s="1"/>
</calcChain>
</file>

<file path=xl/sharedStrings.xml><?xml version="1.0" encoding="utf-8"?>
<sst xmlns="http://schemas.openxmlformats.org/spreadsheetml/2006/main" count="510" uniqueCount="366">
  <si>
    <t xml:space="preserve">TIPO DE PROCESO </t>
  </si>
  <si>
    <t>PROCESO</t>
  </si>
  <si>
    <t xml:space="preserve">NOMBRE DEL INDICADOR </t>
  </si>
  <si>
    <t xml:space="preserve">META </t>
  </si>
  <si>
    <t xml:space="preserve">ESTADO ACTUAL DEL INDICADOR </t>
  </si>
  <si>
    <t xml:space="preserve">% CUMPLIMUENTO </t>
  </si>
  <si>
    <t xml:space="preserve">ESTADO </t>
  </si>
  <si>
    <t>FORMULA</t>
  </si>
  <si>
    <t>META</t>
  </si>
  <si>
    <t xml:space="preserve">PERIODICIDAD DE MEDICION </t>
  </si>
  <si>
    <t>LINEA BASE</t>
  </si>
  <si>
    <t xml:space="preserve">RANGOS DE EVALUACION </t>
  </si>
  <si>
    <t xml:space="preserve">PERIODOS DE MEDICION </t>
  </si>
  <si>
    <t>ENE</t>
  </si>
  <si>
    <t>FEB</t>
  </si>
  <si>
    <t>MAR</t>
  </si>
  <si>
    <t>ABR</t>
  </si>
  <si>
    <t>MAY</t>
  </si>
  <si>
    <t>JUN</t>
  </si>
  <si>
    <t>JUL</t>
  </si>
  <si>
    <t>AGO</t>
  </si>
  <si>
    <t>SEP</t>
  </si>
  <si>
    <t>OCT</t>
  </si>
  <si>
    <t>NOV</t>
  </si>
  <si>
    <t>DIC</t>
  </si>
  <si>
    <t xml:space="preserve">ESTADO ACTUAL </t>
  </si>
  <si>
    <t>% DE CUMPLIMIENTO</t>
  </si>
  <si>
    <t>GESTIÓN DEL SERVICIO Y ATENCIÓN AL CIUDADANO</t>
  </si>
  <si>
    <t>GESTIÓN DE INNOVACIÓN Y TIC</t>
  </si>
  <si>
    <t>GESTION DE INFRAESTRUCTURA Y OBRAS PUBLICAS</t>
  </si>
  <si>
    <t>GESTIÓN AMBIENTAL</t>
  </si>
  <si>
    <t>GESTION SOCIAL Y COMUNITARIA</t>
  </si>
  <si>
    <t xml:space="preserve">GESTION DE LA GOBERNABILIDAD </t>
  </si>
  <si>
    <t xml:space="preserve">GESTION DEL TRANSITO Y LA MOVILIDAD </t>
  </si>
  <si>
    <t xml:space="preserve">GESTION EDUCATIVA </t>
  </si>
  <si>
    <t>GESTION SALUD</t>
  </si>
  <si>
    <t xml:space="preserve">GESTION ARTISTICA Y CULTURAL </t>
  </si>
  <si>
    <t>GESTIÓN DEL DESARROLLO ECONÓMICO Y LA COMPETITIVIDAD</t>
  </si>
  <si>
    <t xml:space="preserve">GESTION CATASTRAL </t>
  </si>
  <si>
    <t xml:space="preserve">GESTION DE LA PARTICIPACION CIUDADANA </t>
  </si>
  <si>
    <t xml:space="preserve">     PROCESOS    MISIONALES </t>
  </si>
  <si>
    <t xml:space="preserve">PLANEACION ESTRATEGICA Y TERRITORIAL </t>
  </si>
  <si>
    <t>SISTEMA INTEGRADO DE GESTION Y MIPG</t>
  </si>
  <si>
    <t>PROCESOS ESTRATEGICOS</t>
  </si>
  <si>
    <t xml:space="preserve">GESTION JURIDICA Y MEJORA NORMATIVA </t>
  </si>
  <si>
    <t xml:space="preserve">GESTION DE RECURSOS FISICOS </t>
  </si>
  <si>
    <t xml:space="preserve">GESTION CONTTRACTUAL </t>
  </si>
  <si>
    <t xml:space="preserve">GESTION DOCUMENTAL </t>
  </si>
  <si>
    <t>GESTION DE INFRAESTRUCTURA TECNOLOGICA</t>
  </si>
  <si>
    <t>GESTION DE HACIENDA PUBLICA</t>
  </si>
  <si>
    <t xml:space="preserve">    PROCESOS DE APOYO </t>
  </si>
  <si>
    <t xml:space="preserve">GESTION DE LA INFORMACION Y LA COMUNICACIÓN </t>
  </si>
  <si>
    <t>GESTION Y CONTROL DISCIPLINARIO</t>
  </si>
  <si>
    <t xml:space="preserve">GESTION HUMANA </t>
  </si>
  <si>
    <t xml:space="preserve">   PROCESOS TRANSVERSALES</t>
  </si>
  <si>
    <t xml:space="preserve">PROCESO DE EVALUACION </t>
  </si>
  <si>
    <t xml:space="preserve">GESTION DE EVALUACION Y SEGUIMIENTO </t>
  </si>
  <si>
    <t>BUENO (≥)</t>
  </si>
  <si>
    <t>MALO (≤)</t>
  </si>
  <si>
    <t>REGULAR  ( ≥, ≤)</t>
  </si>
  <si>
    <t xml:space="preserve">Numero de Instituciones Educativas Oficiales con  Cumplimiento del proceso de consolidación   de Autoevaluación Institucional Y Planes de Mejoramiento </t>
  </si>
  <si>
    <t>Número de Instituciones Educativas Oficiales con acciones realizadas en el proceso de consolidación de Autoevaluación Institucional Planes de Mejoramiento de Instituciones Educativas Oficiales</t>
  </si>
  <si>
    <t>Anual</t>
  </si>
  <si>
    <t>Cumplimiento de la Formulación y Ejecución del  Plan  Operativo de Formación Docente y Directivos Docentes en los EE Oficiales.</t>
  </si>
  <si>
    <t>CPOFD: #LPOFDE/#TLPOFD)*100
%CPOFD: Porcentaje de cumplimiento del Plan de Operativo Formación de Docentes y D.D. de los EE, oficiales.
# LPOFDE: No de lineas del Plan Operativo de Formación de Docentes y D.D. de los EE, oficiales ejecutadas (Gestión, Pedagogia y Procesos Curriculares,Investigación Educativa, Bilinguismo,Medios y Tecnologias, Evaluacion Educativa, Transversalidad,    diversidad e inclusión  ) 
#TLPOFD: Número Total de lìneas del  Plan Operativo de Formación de Docentes y D.D. de los EE, oficiales programadas</t>
  </si>
  <si>
    <t>Semestral</t>
  </si>
  <si>
    <t xml:space="preserve">Tasa Cobertura neta global </t>
  </si>
  <si>
    <t>(Matricula todos grados de 5 a 16 años / Población  en Ibagué de 5 a 16 años)*100</t>
  </si>
  <si>
    <t xml:space="preserve">Tasa Cobertura Bruta global </t>
  </si>
  <si>
    <t>(Matricula todos grados / Población en Ibagué de 5 a 16 años)*100</t>
  </si>
  <si>
    <t>Porcentaje Cumplimiento POAIV</t>
  </si>
  <si>
    <t>(Actividades Programadas POAIV / Actividades Ejecutadas POAIV) * 100</t>
  </si>
  <si>
    <t>Porcentaje de solicitudes de novedades tramitadas</t>
  </si>
  <si>
    <t>(SNA/TS)*100%</t>
  </si>
  <si>
    <t>Número de bienes fiscales y de uso público identificados y legalizados</t>
  </si>
  <si>
    <t xml:space="preserve"> Predios Identificados</t>
  </si>
  <si>
    <t>Numero de Tomas Fisicas Realizadas a las dependencias de la Administracion Central</t>
  </si>
  <si>
    <t>Tomas Fisicas Realizadas</t>
  </si>
  <si>
    <t>Cumplimiento Plan Estratégico de Talento Humano</t>
  </si>
  <si>
    <t>Cumplimiento Plan Estratégico Talento Humano= (A+D)/2</t>
  </si>
  <si>
    <t>Trimestral</t>
  </si>
  <si>
    <t>Porcentaje de cumplimiento del plan de acción de la política pública de ciencia, tecnología e innovación y TIC</t>
  </si>
  <si>
    <t>=No. Actividades desarrolladas / No. Actividades programadas</t>
  </si>
  <si>
    <t xml:space="preserve">Porcentaje Cumplimiento plan de trabajo </t>
  </si>
  <si>
    <t>Porcentaje de cumplimiento obtenido por la Entidad en la matriz de seguimiento a la Resolución 0312 de 2019 - Estándares SST</t>
  </si>
  <si>
    <t>Mensual</t>
  </si>
  <si>
    <t>Porcentaje Cumplimiento de los estandares minimos del SG-SST</t>
  </si>
  <si>
    <t xml:space="preserve">Evaluacion cumplimiento legal </t>
  </si>
  <si>
    <t xml:space="preserve">Sumatoria de requisitos legales que cumplen </t>
  </si>
  <si>
    <t xml:space="preserve">Inspecciones de seguridad </t>
  </si>
  <si>
    <t>(Número de inspecciones realizadas/ No de   inspecciones  programadas ) * 100%</t>
  </si>
  <si>
    <t xml:space="preserve">Gestion del COPASST </t>
  </si>
  <si>
    <t>(Número de reuniones del COPASST realizadas/ No de   reuniones del COPASST programadas ) * 100%</t>
  </si>
  <si>
    <t>Ausentismo por causa medica (Incapacidades laborales y comunes)</t>
  </si>
  <si>
    <t>(Número de días de ausencia por incapacidad laboral o común en el mes / Número de días de trabajo programados en el mes ) * 100</t>
  </si>
  <si>
    <t xml:space="preserve">Incidencia de enfermedad laboral </t>
  </si>
  <si>
    <t>(Número de casos nuevos de enfermedad laboral en el periodo “Z” / Promedio de trabajadores en el periodo “Z”) * 100.000</t>
  </si>
  <si>
    <t xml:space="preserve">Prevalencia de enfermedad laboral </t>
  </si>
  <si>
    <t>( No. de casos nuevos y antiguos de enfermedad laboral en el periodo/ Promedio total de trabajadores en el período) *100</t>
  </si>
  <si>
    <t>Proporción de accidentes de trabajo mortales</t>
  </si>
  <si>
    <t>(Número total de accidentes de trabajo mortales /Número total de accidentes de trabajo que se presentaron en el periodo )*100</t>
  </si>
  <si>
    <t xml:space="preserve">Indice de severidad de accidente de trabajo </t>
  </si>
  <si>
    <t>(Número de días de incapacidad por AT + número de días cargados en el periodo/ N° de trabajadores )*100</t>
  </si>
  <si>
    <t>Indice de frecuencia de accidentes de trabajo</t>
  </si>
  <si>
    <t>(No. Total de accidentes de trabajo que se presentaron en un periodo / No. Trabajadores en el mismo periodo)*100</t>
  </si>
  <si>
    <t>SST</t>
  </si>
  <si>
    <t>Fortalecimiento del tejido empresarial de la zona certificada NTS TS 001-1</t>
  </si>
  <si>
    <t xml:space="preserve">Sumatoria total de capacitaciones en foratelcimiento empresarial a sector turismo de la ZONA CERTIFICADA NTS TS 001-1 para mejorar sus competencias </t>
  </si>
  <si>
    <t>Personas de la zona certificada  capacitadas en la prevencion de la Explotación sexual comercial de niños, niñas y adolecentes (ESCNNA)</t>
  </si>
  <si>
    <t>Sumatoria total de personas  de la zona certificada sensibilizados y capacitados en el ESCNNA</t>
  </si>
  <si>
    <t>Numero de capacitaciones de la norma técnica de turismo sostenible NTS TS - 001-1 de 2014</t>
  </si>
  <si>
    <t>sumatoria de las capacitaciones realizadas sobre turismo sostenible NTS TS 001-1</t>
  </si>
  <si>
    <t xml:space="preserve">Ocupación hotelera en la zona certificada </t>
  </si>
  <si>
    <t>Porcentaje de Cumplimiento de la matriz de programas de sostenibilidad de Norma Técnica Sectorial de Turismo 001-01</t>
  </si>
  <si>
    <t>Sumatoria del porcentaje en establecimientos de alojamiento y hospedaje reportados dividido entre numero de establecimentos en la zona certificada</t>
  </si>
  <si>
    <t>NTS</t>
  </si>
  <si>
    <t>CALIDAD</t>
  </si>
  <si>
    <t xml:space="preserve">Porcentaje de nivel de madurez del Sistema de Control Interno </t>
  </si>
  <si>
    <t xml:space="preserve">No. M2 de malla vial construidos, mejorados, mantenidos o rehabilitados </t>
  </si>
  <si>
    <t xml:space="preserve">No. De Equipamientos construidos, mejorados y/o adecuados </t>
  </si>
  <si>
    <t>Número de Niñas, Niños, Adolecentes y Jóvenes beneficiados en procesos de formación artística y cultural</t>
  </si>
  <si>
    <t>Sumatoria de  Número de Niñas, Niños, Adolecentes y Jóvenes beneficiados en procesos de formación artística y cultura.</t>
  </si>
  <si>
    <t>Fortalecer de manera eficaz, efectiva y eficiente los diferentes bienes, servicios y manifestaciones culturales de interés común a través de procesos, proyectos, programas y políticas que contribuyan al acceso de toda la comunidad de Ibagué a las diferentes actividades culturales.</t>
  </si>
  <si>
    <t>(Sumatoria del numero de procesos de formación artísticos y culturales realizados)</t>
  </si>
  <si>
    <t>Número de usuarios atendidos en la Red de bibliotecas Públicas Municipales</t>
  </si>
  <si>
    <t>Sumatoria del número de usuarios atendidos  por la red municipal de bibliotecas</t>
  </si>
  <si>
    <t>Población participante en programas de Formación y Creación cultural</t>
  </si>
  <si>
    <t>Sumatoria de número de estudiantes matriculados</t>
  </si>
  <si>
    <t>Número de Bibliotecas  y/o  escenarios culturales  fortalecidos</t>
  </si>
  <si>
    <t>Sumatoria de la cantidad de bibliotecas incorporadas y fortalecidas  en la red de bibliotecas .</t>
  </si>
  <si>
    <t>Estimulos otorgados</t>
  </si>
  <si>
    <t>Sumatoria del número de estimulos otorgados .</t>
  </si>
  <si>
    <t>Eventos de promoción de actividades culturales realizados.</t>
  </si>
  <si>
    <t>Sumatoria del número de eventos ejecutados y/o apoyados .</t>
  </si>
  <si>
    <t>Efectividad de la seguridad de la información</t>
  </si>
  <si>
    <r>
      <rPr>
        <b/>
        <sz val="11"/>
        <color theme="1"/>
        <rFont val="Tw Cen MT"/>
        <family val="2"/>
        <scheme val="minor"/>
      </rPr>
      <t>IA=</t>
    </r>
    <r>
      <rPr>
        <sz val="11"/>
        <color theme="1"/>
        <rFont val="Tw Cen MT"/>
        <family val="2"/>
        <scheme val="minor"/>
      </rPr>
      <t xml:space="preserve">Incidentes  vigencia anterior </t>
    </r>
    <r>
      <rPr>
        <b/>
        <sz val="11"/>
        <color theme="1"/>
        <rFont val="Tw Cen MT"/>
        <family val="2"/>
        <scheme val="minor"/>
      </rPr>
      <t>IV</t>
    </r>
    <r>
      <rPr>
        <sz val="11"/>
        <color theme="1"/>
        <rFont val="Tw Cen MT"/>
        <family val="2"/>
        <scheme val="minor"/>
      </rPr>
      <t xml:space="preserve">=Incidentes  vigencia actual
</t>
    </r>
    <r>
      <rPr>
        <b/>
        <sz val="11"/>
        <color theme="1"/>
        <rFont val="Tw Cen MT"/>
        <family val="2"/>
        <scheme val="minor"/>
      </rPr>
      <t>ID=</t>
    </r>
    <r>
      <rPr>
        <sz val="11"/>
        <color theme="1"/>
        <rFont val="Tw Cen MT"/>
        <family val="2"/>
        <scheme val="minor"/>
      </rPr>
      <t xml:space="preserve"> Diferencia de Incidentes 
</t>
    </r>
    <r>
      <rPr>
        <b/>
        <sz val="11"/>
        <color theme="1"/>
        <rFont val="Tw Cen MT"/>
        <family val="2"/>
        <scheme val="minor"/>
      </rPr>
      <t>Formula 1</t>
    </r>
    <r>
      <rPr>
        <sz val="11"/>
        <color theme="1"/>
        <rFont val="Tw Cen MT"/>
        <family val="2"/>
        <scheme val="minor"/>
      </rPr>
      <t xml:space="preserve"> =IA-IV=ID
                  ID*100/IA
</t>
    </r>
    <r>
      <rPr>
        <b/>
        <sz val="11"/>
        <color theme="1"/>
        <rFont val="Tw Cen MT"/>
        <family val="2"/>
        <scheme val="minor"/>
      </rPr>
      <t>'IA=</t>
    </r>
    <r>
      <rPr>
        <sz val="11"/>
        <color theme="1"/>
        <rFont val="Tw Cen MT"/>
        <family val="2"/>
        <scheme val="minor"/>
      </rPr>
      <t xml:space="preserve">Incidentes  vigencia anterior  </t>
    </r>
    <r>
      <rPr>
        <b/>
        <sz val="11"/>
        <color theme="1"/>
        <rFont val="Tw Cen MT"/>
        <family val="2"/>
        <scheme val="minor"/>
      </rPr>
      <t>IV=</t>
    </r>
    <r>
      <rPr>
        <sz val="11"/>
        <color theme="1"/>
        <rFont val="Tw Cen MT"/>
        <family val="2"/>
        <scheme val="minor"/>
      </rPr>
      <t xml:space="preserve">Incidentes  vigencia actual
</t>
    </r>
    <r>
      <rPr>
        <b/>
        <sz val="11"/>
        <color theme="1"/>
        <rFont val="Tw Cen MT"/>
        <family val="2"/>
        <scheme val="minor"/>
      </rPr>
      <t>ID=</t>
    </r>
    <r>
      <rPr>
        <sz val="11"/>
        <color theme="1"/>
        <rFont val="Tw Cen MT"/>
        <family val="2"/>
        <scheme val="minor"/>
      </rPr>
      <t xml:space="preserve"> Diferencia de Incidentes 
Formula 1 =IA-IV=ID
                  ID*100/IA</t>
    </r>
  </si>
  <si>
    <t>SUMA(%A1..%An)/No Actividades programadas</t>
  </si>
  <si>
    <t>%Implementación Modelo MSPI</t>
  </si>
  <si>
    <t>% del avance actual del PHVA x100 / % del avance esperado</t>
  </si>
  <si>
    <t>% cubrimiento del sgsi en activos de información</t>
  </si>
  <si>
    <t>AIA=Número de activos críticos de información nuevos  con controles en el plan de tratamiento de riesgos
AIN= Número de activos críticos de información Nuevos en el periodo evaluado
AIA*100/AIN</t>
  </si>
  <si>
    <t>Eficacia de las políticas y controles de seguridad de la información</t>
  </si>
  <si>
    <t>=Promedio (% Ejecución controles de la matriz de autodiagnóstico)</t>
  </si>
  <si>
    <t>Oportunidad del soporte técnico</t>
  </si>
  <si>
    <t>Cumplimiento del plan de mantenimiento de infraestructura tecnológica</t>
  </si>
  <si>
    <t>Implementación Modelo MPSI</t>
  </si>
  <si>
    <t>Oportunidad de Respuesta a PQRS</t>
  </si>
  <si>
    <t>(Número de PQRS contestados en los tiempos establecidos/ # Total PQRS recibidos)*100</t>
  </si>
  <si>
    <t>Satisfacción del ciudadano frente a los servicios y la atención prestada  por la entidad</t>
  </si>
  <si>
    <t>(sumatoria # Usuarios encuestados o atendidos con rango de satisfacción excelente, bueno, satisfecho o adecuado/ sumatoria # total de encuestados o atendidos)*100</t>
  </si>
  <si>
    <t>Cuatrimestre</t>
  </si>
  <si>
    <t>Oportunidad de Respuesta a Reclamos</t>
  </si>
  <si>
    <t>(Número de Reclamos contestados en los tiempos establecidos/ # Total Reclamos recibidos)*100</t>
  </si>
  <si>
    <t>Indice de Eficiencia= No. de servicios atendidos dentro del tiempo establecido*100/ No. de servicios de mantenimiento correctivo a medir</t>
  </si>
  <si>
    <t>60/</t>
  </si>
  <si>
    <t>*=SUMA(%A1..%An)*100/No Actividades programadas para el periodo a evaluar</t>
  </si>
  <si>
    <t>Porcentaje de quejas e informes tramitados</t>
  </si>
  <si>
    <t>(SUMATORIA DE LAS QUEJAS O INFORMES EVALUADAS O TRAMITADAS EN EL  PERIODO VIGENTE  / SUMATORIA QUEJAS O INFORMES RECIBIDAS EN EL PERIODO VIGENTE ) * 100</t>
  </si>
  <si>
    <t xml:space="preserve">NA: No hay formula de cálculo, en razón a que anualmente se diligencia la encuesta dispuesta por el DAFP,  a través del aplicativo Furag II, desconociendo  las variables  establecidas por   el DAFP. la alcaldía sólo cuenta con la matriz dispuesta por la función pública para medir el nivel de implementación del SCI de forma semestral, como herramienta para facilitar la evaluación semestral del SCI a las oficinas de control interno. Herramienta que facilita la medición del nivel de implementación del SCI y de cada componente del MECI.  </t>
  </si>
  <si>
    <t>AMPLIACION MALLA VIAL DE LA CIUDAD DE IBAGUE</t>
  </si>
  <si>
    <t>EQUIPAMIENTOS PARA LA INTEGRACION SOCIAL, CULTURAL Y DEPORTIVA</t>
  </si>
  <si>
    <t>PORCENTAJE DE PROCESOS CREADOS EN LA PLATAFORMA SECOP II</t>
  </si>
  <si>
    <t>(# TOTAL DE PROCESOS CREADOS EN LA PLATAFORMA SECOP II/ # DE PROCESOS RADICADOS PARA GESTIONAR)*100</t>
  </si>
  <si>
    <t>Oportunidad de Respuesta a las solicitudes de tramites y productos catastrales</t>
  </si>
  <si>
    <t>(Número de tramites respondidos dentro de los terminos de Ley/ Número de tramites radicado) * 100</t>
  </si>
  <si>
    <t>Porcentaje de cumplimiento en la respuesta de aprobación de tramites RNA y RNC</t>
  </si>
  <si>
    <t>(Cantidad de Trámites Aprobados / Cantidad de Trámites Recibidos)*100</t>
  </si>
  <si>
    <t xml:space="preserve">residuao de N° de victimas fatales del año en curso y el año inmediatamente anterior sobre el año en cuarso </t>
  </si>
  <si>
    <t>N/A</t>
  </si>
  <si>
    <t>residuao de N° de lesionados  del año en curso y el año inmediatamente anterior sobre lesionados del año a evaluar</t>
  </si>
  <si>
    <t>% Cumplimiento plan de capacitación y sensibilización del SGSI</t>
  </si>
  <si>
    <t>Porcentaje  de afiliación al SGSSS</t>
  </si>
  <si>
    <t>el porcentaje del (numero de personas afiliadas al SGSSS /  Población Total según DANE)</t>
  </si>
  <si>
    <t xml:space="preserve">PORCENTAJE DE EJECUCIÓN FINANCIERA DE LOS RECURSOS DE INVERSIÓN </t>
  </si>
  <si>
    <t xml:space="preserve">Porcentaje de ejecución del presupuesto de inversión de la secretaria de salud </t>
  </si>
  <si>
    <t xml:space="preserve">PORCENTAJE DE EJECUCIÓN DEL PLAN DE INTERVENCIONES COLECTIVAS </t>
  </si>
  <si>
    <t xml:space="preserve">Porcentaje promedio de ejecución técnica y financiera del Plan de intervenciones colectivas. </t>
  </si>
  <si>
    <t>PORCENTAJE DE CUMPLIMIENTO DE LOS ATRIBUTOS DE CALIDAD DE LOS PRESTADORES DE SERVICIOS DE SALUD VISITADOS Y EVALUADOS DURANTE EL PERIODO</t>
  </si>
  <si>
    <t xml:space="preserve">Total de prestadores que cumplieron con TODOS
los atributos de  Calidad
________________________________ * 100
Total de Prestadores Visitados </t>
  </si>
  <si>
    <t>Porcentaje de cumplimiento de la estrategia de participación ciudadana .</t>
  </si>
  <si>
    <t>Numero de Actividades realizadas sobre Numero de actividades programadas x 100</t>
  </si>
  <si>
    <t>Numero de Actividades realizadas sobre el numero de Actividades programadas en el plan de Accion    x 100</t>
  </si>
  <si>
    <t>Numero de requerimientos contestados en los terminos de ley sobre el Total de requerimientos recibidos  x 100</t>
  </si>
  <si>
    <t>Número de personas beneficiadas con empleos directos e indirectos</t>
  </si>
  <si>
    <t>(Número de empresas beneficiadas del capital semilla x Número de empleos directos e indirectos que se generan en las mismas) + (Número de ferias organizadas por la secretaría x Número promedio de empleos directos e indirectos generados en cada feria) + (Número de empleos colocados en la agencia pública de empleo) + (Número de empresas beneficiadas por los microcréditos x número de empleos promedio directos e indirectos de las mismas)</t>
  </si>
  <si>
    <t>Número de microempresarios formalizados</t>
  </si>
  <si>
    <t xml:space="preserve">Sumatoria de número de Unidades de negocio formalizadas  en el año </t>
  </si>
  <si>
    <t xml:space="preserve">Porcentaje de ocupación establecimientos de alojamiento y hospedaje  </t>
  </si>
  <si>
    <t>Promedio de porcentajes de ocupacion de establecimiento de alojamiento y hospedaje (EAH)  reportados, dividido entre el número de establecimiento de alojamiento y hospedaje (EAH)  reportados: =              EAH 1 (%) + EAH 2 (%) + EAH 3 (%) + EAH ….. (%)
                                         ________________________________________ = TOTAL % Ocupacion EAH
                                                                            # EAH</t>
  </si>
  <si>
    <t>Número de ideas de negocio presentadas a convocatorias</t>
  </si>
  <si>
    <t xml:space="preserve">Sumatoria del número de ideas de negocio impulsadas, apoyadas y presentadas en el año </t>
  </si>
  <si>
    <t>Número de productores agropecuarios apoyados con recursos financieros, insumos, equipos, animales y materiales, para el desarrollo de proyectos productivos ofertados por la Secretaría de Agricultura y Desarrollo Rural</t>
  </si>
  <si>
    <t>Número de productores agropecuarios apoyados con insumos, animales y materiales, para el desarrollo de   proyectos productivos ofertados por la Secretaría de Agricultura y Desarrollo Rural = Los proyectos a implementar estan en proceso de formulación para el cuatrienio 2020 -2023</t>
  </si>
  <si>
    <t>Número de productores agropecuarios beneficiados con la prestación de servicios de asistencia técnica y extensión rural</t>
  </si>
  <si>
    <t>Número de asistencias técnicas a prestarse a los usuarios registrados, realizadas por los profesionales universitarios, técnicos y contratistas de la Secretaría de Agricultura y Desarrollo Rural. Nota: La asistencia técnica debe estar soportada con el formato correspondiente y aprobado en el SIGAMI</t>
  </si>
  <si>
    <t>Información base de datos del SISBÉN actualizado</t>
  </si>
  <si>
    <t xml:space="preserve">Número de solicitudes tramitadas / Número total de solicitudes demandadas </t>
  </si>
  <si>
    <t>PORCENTAJE DE EFICIENCIA EN RESPUESTA DE LOS TRAMITES DENTRO LOS TERMINOS ESTABLECIDOS.</t>
  </si>
  <si>
    <t>____________Número solicitudes con respuesta dentro de términos________________X 100
(Numero de solicitudes radicadas - Número solicitudes sin respuesta dentro de términos)</t>
  </si>
  <si>
    <t>PORCENTAJE DE SOLICITUDES QUE TIENEN TÉRMINOS DE RESPUESTAS ATENDIDOS OPORTUNAMENTE.</t>
  </si>
  <si>
    <t>_____________Número solicitudes con respuesta dentro de términos________________X 100
(Numero de solicitudes radicadas - Número solicitudes sin respuesta dentro de términos)</t>
  </si>
  <si>
    <t>Porcentaje cumplimiento de las metas del plan de desarrollo</t>
  </si>
  <si>
    <t>PONDERACION DE LAS METAS DEL PLAN DE DESARROLLO</t>
  </si>
  <si>
    <t>Numero de  adultos mayores beneficiados con atención integral en los centros día/vida.</t>
  </si>
  <si>
    <t>Numero de personas que recibieron por primera vez y  efectivamente el  beneficio</t>
  </si>
  <si>
    <t>&gt;=2999</t>
  </si>
  <si>
    <t>&gt;= 1000</t>
  </si>
  <si>
    <t>&lt;=2999</t>
  </si>
  <si>
    <t>&lt; de 999</t>
  </si>
  <si>
    <t xml:space="preserve">Numero  de población atendida con complemento nutricional. Discriminado por  grupo poblacional y componente    </t>
  </si>
  <si>
    <t xml:space="preserve">Numero total personas beneficiadas con el programa de complemento nutricional en el suministro del soporte nutricional. </t>
  </si>
  <si>
    <t>&gt;6789</t>
  </si>
  <si>
    <t xml:space="preserve">&gt;= 4000 </t>
  </si>
  <si>
    <t>&lt;=5999</t>
  </si>
  <si>
    <t>&lt; 2999</t>
  </si>
  <si>
    <t>Porcentaje de avance en las acciones ejecutadas en el marco del plan de accion de cada uno de los grupos objeto de intervención. (NNA, Jóvenes, mujer, discapacidad, LGTBI, Etnias, Adultos Mayores, Pobreza extrema y Habitante de Calle)</t>
  </si>
  <si>
    <t>1. (Número de acciones ejecutadas del plan de acción  / total de las acciones programadas en el plan de acción.) * 100
2. Sumatoria de las ponderaciones de cada indicador.</t>
  </si>
  <si>
    <t>&gt;87</t>
  </si>
  <si>
    <t>&lt; 49%</t>
  </si>
  <si>
    <t>Numero de victimas atendidas con la ayuda humanitaria inmediata.</t>
  </si>
  <si>
    <t xml:space="preserve"> La sumatoria  de victimas  atendidas con la ayuda humanitaria inmediata </t>
  </si>
  <si>
    <t>&gt; = 1000</t>
  </si>
  <si>
    <t>&gt;799</t>
  </si>
  <si>
    <t>M2 de espacio publico recuperados</t>
  </si>
  <si>
    <t>1264 m2</t>
  </si>
  <si>
    <t>SUMATORIA DE MT2 RECUPERADOS</t>
  </si>
  <si>
    <t>&gt;800</t>
  </si>
  <si>
    <t>&lt;800</t>
  </si>
  <si>
    <t>&gt;700</t>
  </si>
  <si>
    <t>&lt;700</t>
  </si>
  <si>
    <t xml:space="preserve">Estrategia de prevención, atención integral y protección animal </t>
  </si>
  <si>
    <t>Sumatoria de las Campañas  realizadas.</t>
  </si>
  <si>
    <t>&gt; 300</t>
  </si>
  <si>
    <t>&lt;300</t>
  </si>
  <si>
    <t>&gt;200</t>
  </si>
  <si>
    <t>&lt;200</t>
  </si>
  <si>
    <t xml:space="preserve">Porcentaje Implementación del Plan Integral de Convivencia y Seguridad Ciudadana  (PICSC) </t>
  </si>
  <si>
    <t>&gt;70%</t>
  </si>
  <si>
    <t>(Total de estrategias implementadas  / total de estrategias establecidas en el plan) * 100</t>
  </si>
  <si>
    <t xml:space="preserve">Porcentaje de resoluciones de adopción registradas en el Softcon </t>
  </si>
  <si>
    <t>97.65%</t>
  </si>
  <si>
    <t>98.8%</t>
  </si>
  <si>
    <t>≥  85%</t>
  </si>
  <si>
    <t xml:space="preserve"> ≥  60% </t>
  </si>
  <si>
    <t>≤  79%</t>
  </si>
  <si>
    <t>≤ 59%</t>
  </si>
  <si>
    <t>Número total de resoluciones de adopción registradas en el Softcon / Número total de resoluciones de adopción en el Pisami en el periodo * 100</t>
  </si>
  <si>
    <t>Porcentaje de conceptos jurídicos emitidos o resueltos</t>
  </si>
  <si>
    <t>(Número de conceptos en materia jurídica atendidos o contestados  -Plataforma PISAMI / Número Total de conceptos en materia jurídica  solicitados y radicados -Plataforma PISAMI) *100</t>
  </si>
  <si>
    <t>≥  70%</t>
  </si>
  <si>
    <t>≤ 49%</t>
  </si>
  <si>
    <t xml:space="preserve">Tasa de importancia de los recursos propios </t>
  </si>
  <si>
    <t>((INGRESOS TRIBUTARIOS + NO TRIBUTARIOS) / INGRESOS TOTALES)*100</t>
  </si>
  <si>
    <t>&gt;20%</t>
  </si>
  <si>
    <t xml:space="preserve">&gt; 15% </t>
  </si>
  <si>
    <t>&lt; 20%</t>
  </si>
  <si>
    <t>&lt;15%</t>
  </si>
  <si>
    <t xml:space="preserve">Sostenibilidad de la deuda </t>
  </si>
  <si>
    <t>(Super Avit primario/(intereses + amortizaciones)) * 100</t>
  </si>
  <si>
    <t>&gt;150%</t>
  </si>
  <si>
    <t>&lt;100</t>
  </si>
  <si>
    <t xml:space="preserve"> Autofinanciamiento del municipio dentro de los parametros de la lay 617 </t>
  </si>
  <si>
    <t>(Gastos de funcionamiento/Ingresos corrientes de libre destinación)*100</t>
  </si>
  <si>
    <t>&lt; 50%</t>
  </si>
  <si>
    <t>&lt;65%</t>
  </si>
  <si>
    <t xml:space="preserve"> &gt; 50</t>
  </si>
  <si>
    <t>&gt;65%</t>
  </si>
  <si>
    <t xml:space="preserve">Tasa de magnitud de la inversion </t>
  </si>
  <si>
    <t>(Inversion total/Gastos Totales)*100</t>
  </si>
  <si>
    <t>&gt; 80%</t>
  </si>
  <si>
    <t>&gt;75%</t>
  </si>
  <si>
    <t>&lt;80%</t>
  </si>
  <si>
    <t>&lt;75%</t>
  </si>
  <si>
    <t>Capacidad de ahorro</t>
  </si>
  <si>
    <t>(Ahorro corriente/ Ingreso corriente)*100</t>
  </si>
  <si>
    <t>&gt;50%</t>
  </si>
  <si>
    <t>&gt;45%</t>
  </si>
  <si>
    <t>&lt;50%</t>
  </si>
  <si>
    <t>&lt;45%</t>
  </si>
  <si>
    <t>Estudiantes capacitados en temas ambientales</t>
  </si>
  <si>
    <t xml:space="preserve"> = Numero de estudiantes capacitados/ Número de estudiantes programados ha capacitar encada vigencia *100</t>
  </si>
  <si>
    <t>&gt; 1500</t>
  </si>
  <si>
    <t>&lt; 1000</t>
  </si>
  <si>
    <t>Asistencia tecnica ambientales  prestadas</t>
  </si>
  <si>
    <t xml:space="preserve">Numero de asistencias tecnicas realizadas /  Numero de asistencias tecnicas programadas para cada vigencia   X 100 </t>
  </si>
  <si>
    <t>&gt; 100</t>
  </si>
  <si>
    <t>&lt; 80</t>
  </si>
  <si>
    <t>Acueductos Rurales y Comunitarios Optimizados</t>
  </si>
  <si>
    <t>&gt; 3</t>
  </si>
  <si>
    <t>&lt; 2</t>
  </si>
  <si>
    <t xml:space="preserve"> =  Numero de Acueductos Optimizados/ Numero de acueductos programadas para optimizar en cada vigencia *100</t>
  </si>
  <si>
    <t>Metros de redes de alcantarillado  de acueductos comunitarios repuestas</t>
  </si>
  <si>
    <t>Numero de metros repuestos / total de metros programados para cada vigenciaX100</t>
  </si>
  <si>
    <t>&gt;150</t>
  </si>
  <si>
    <t>&lt; 100</t>
  </si>
  <si>
    <t xml:space="preserve">Eventos de emergencia atendidos </t>
  </si>
  <si>
    <t>(Número de solicitudes de emergencias atendidas/ Número de solicitudes de emergencias recibidas)x 100%</t>
  </si>
  <si>
    <t>≥ 96 %</t>
  </si>
  <si>
    <t xml:space="preserve">≥  91% </t>
  </si>
  <si>
    <t>≤ 95%</t>
  </si>
  <si>
    <t>≤ 90</t>
  </si>
  <si>
    <t xml:space="preserve"> Número de siniestros viales ( No se reporto)</t>
  </si>
  <si>
    <t>TASA DE VARIACION DE VICTIMAS POR ACCIDENTES DE TRANSITO ( no se reporto)</t>
  </si>
  <si>
    <t xml:space="preserve">Porcentaje del cumplimiento del plan de Acción de la Política Publica de Libertad Religiosa . </t>
  </si>
  <si>
    <t xml:space="preserve">Porcentaje  de respuesta a los requerimiento  de las Organizaciones de Accion Comunal . </t>
  </si>
  <si>
    <t>SGSI</t>
  </si>
  <si>
    <t xml:space="preserve">Porcentaje de cumplimiento del plan anual de comunicaciones  </t>
  </si>
  <si>
    <r>
      <t xml:space="preserve">(N° de actividades realizadas /N° de actividades programadas) *100
                  ID*100/IA
</t>
    </r>
    <r>
      <rPr>
        <b/>
        <sz val="11"/>
        <color theme="1"/>
        <rFont val="Tw Cen MT"/>
        <family val="2"/>
        <scheme val="minor"/>
      </rPr>
      <t>'IA=</t>
    </r>
    <r>
      <rPr>
        <sz val="11"/>
        <color theme="1"/>
        <rFont val="Tw Cen MT"/>
        <family val="2"/>
        <scheme val="minor"/>
      </rPr>
      <t xml:space="preserve">Incidentes  vigencia anterior  </t>
    </r>
    <r>
      <rPr>
        <b/>
        <sz val="11"/>
        <color theme="1"/>
        <rFont val="Tw Cen MT"/>
        <family val="2"/>
        <scheme val="minor"/>
      </rPr>
      <t>IV=</t>
    </r>
    <r>
      <rPr>
        <sz val="11"/>
        <color theme="1"/>
        <rFont val="Tw Cen MT"/>
        <family val="2"/>
        <scheme val="minor"/>
      </rPr>
      <t xml:space="preserve">Incidentes  vigencia actual
</t>
    </r>
    <r>
      <rPr>
        <b/>
        <sz val="11"/>
        <color theme="1"/>
        <rFont val="Tw Cen MT"/>
        <family val="2"/>
        <scheme val="minor"/>
      </rPr>
      <t>ID=</t>
    </r>
    <r>
      <rPr>
        <sz val="11"/>
        <color theme="1"/>
        <rFont val="Tw Cen MT"/>
        <family val="2"/>
        <scheme val="minor"/>
      </rPr>
      <t xml:space="preserve"> Diferencia de Incidentes 
Formula 1 =IA-IV=ID
                  ID*100/IA</t>
    </r>
  </si>
  <si>
    <t>≥ 88</t>
  </si>
  <si>
    <t>≥ 60</t>
  </si>
  <si>
    <t>&lt; 88</t>
  </si>
  <si>
    <t>≤ 60</t>
  </si>
  <si>
    <t>SGA</t>
  </si>
  <si>
    <t>CA.A=Consumo promedio de agua en el trimestre anterior(m3)
CA.TA=Consumo promedio de agua en el trimestre actual(m3)
DCA= Diferencia de consumos(m3)
Formula 
                  CA.A-CA.TA=DCA
                  DCA*100/CA.A=%Disminución Consumo de Agua</t>
  </si>
  <si>
    <t>CE.A=Consumo promedio de energía en el trimestre anterior(Kw)
CE.TA=Consumo promedio de energía en el trimestre actual(Kw)
DCE= Diferencia de consumos
Formula(Kw)
                  CE.A-CE.TA=DCE
                 DCE*100/CE.A=%Disminución Consumo de Energía</t>
  </si>
  <si>
    <t>RA.A=Residuos Aprovechables generados en el semestre anterior(Kg)
RA.TA=Residuos Aprovechables generados en el semestre actual(Kg)
DRA= Diferencia de residuos aprovechables
Formula 
                  RA.A-RA.TA=DRA
                  DRA*100/RA.A=%Aumento de residuos  aprovechables generados</t>
  </si>
  <si>
    <t>SemestrAL</t>
  </si>
  <si>
    <t xml:space="preserve">No reportó </t>
  </si>
  <si>
    <t>&lt;70%</t>
  </si>
  <si>
    <t xml:space="preserve">Medición Anual </t>
  </si>
  <si>
    <t>Porcentaje de Cumplimiento de la implementación y Fortalecimiento del Sistema de gestión (Modelo de Gestión Documental de Archivo MGDA</t>
  </si>
  <si>
    <t>(Productos Ejecutados MGDA / Productos Programados) x 100</t>
  </si>
  <si>
    <t>SUMATORIA</t>
  </si>
  <si>
    <t xml:space="preserve">PROMEDIO </t>
  </si>
  <si>
    <t>Porcentaje de cumplimiento de los indicadores de los 23 procesos del SIGAMI</t>
  </si>
  <si>
    <t xml:space="preserve">Trimestral </t>
  </si>
  <si>
    <t>(No. Indicadores ubicados en rango de evaluación BUENO / Total de Indicadores medidos durante el periodo ) x 100</t>
  </si>
  <si>
    <t>Nivel de competencia o evaluación de los auditores</t>
  </si>
  <si>
    <t>Promedio de la evaluacion de los auditores</t>
  </si>
  <si>
    <t>Índice de desempeño institucional</t>
  </si>
  <si>
    <t>Indicador sintético reportado a través de FURAG  Función Pública</t>
  </si>
  <si>
    <t>PORCENTAJE DE CUMPLIMIENTO DE LOS REQUISITOS LEGALES DE LOS SISTEMAS HSEQ</t>
  </si>
  <si>
    <t xml:space="preserve"># de normas cumplidas aplicables al proceso / # de normas aplicables al proceso </t>
  </si>
  <si>
    <t>≤3%</t>
  </si>
  <si>
    <t>≥3%</t>
  </si>
  <si>
    <t>≤4%</t>
  </si>
  <si>
    <t>≥4%</t>
  </si>
  <si>
    <t>≥1</t>
  </si>
  <si>
    <t>≥0</t>
  </si>
  <si>
    <t>≤0</t>
  </si>
  <si>
    <t>≤1</t>
  </si>
  <si>
    <t>≤0%</t>
  </si>
  <si>
    <t>≤33%</t>
  </si>
  <si>
    <t>≥0%</t>
  </si>
  <si>
    <t>≥33%</t>
  </si>
  <si>
    <t>≤1%</t>
  </si>
  <si>
    <t>≤41%</t>
  </si>
  <si>
    <t>≥1%</t>
  </si>
  <si>
    <t>≥41%</t>
  </si>
  <si>
    <t>≤3,8%</t>
  </si>
  <si>
    <t>≥3,8%</t>
  </si>
  <si>
    <t>≥4,1%</t>
  </si>
  <si>
    <t xml:space="preserve">Procentaje de cumplimiento </t>
  </si>
  <si>
    <t>desde 41% hasta 89%</t>
  </si>
  <si>
    <t>Menor  a 40 %</t>
  </si>
  <si>
    <t>Mayor a 90%</t>
  </si>
  <si>
    <t>REDUCCIÓN DEL CONSUMO DE ENERGÍA DE LAS SEDES CERTIFICADAS DE LA ADMINISTRACIÓN MUNICIPAL</t>
  </si>
  <si>
    <t>39234 Kw</t>
  </si>
  <si>
    <t>≤0,8</t>
  </si>
  <si>
    <t>REDUCCIÓN DEL CONSUMO DE AGUA DE LAS SEDES CERTIFICADAS DE LA ADMINISTRACIÓN MUNICIPAL</t>
  </si>
  <si>
    <t>193,67 m3</t>
  </si>
  <si>
    <t>AUMENTO EN  LA GENERACIÓN DE RESIDUOS APROVECHABLES DE LAS SEDES CERTIFICADAS DE LA ADMINISTRACIÓN MUNICIPAL</t>
  </si>
  <si>
    <t>87KG</t>
  </si>
  <si>
    <t>&gt;27,1 %≤ 30%</t>
  </si>
  <si>
    <t>&gt;1,9 %≤ 2 %</t>
  </si>
  <si>
    <t>≤12,0%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</si>
</sst>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0%"/>
    <numFmt numFmtId="165" formatCode="_-* #,##0_-;\-* #,##0_-;_-* &quot;-&quot;??_-;_-@_-"/>
    <numFmt numFmtId="166" formatCode="0.0"/>
  </numFmts>
  <fonts count="13" x14ac:knownFonts="1">
    <font>
      <sz val="11"/>
      <color theme="1"/>
      <name val="Tw Cen MT"/>
      <family val="2"/>
      <scheme val="minor"/>
    </font>
    <font>
      <b/>
      <sz val="11"/>
      <color theme="0"/>
      <name val="Tw Cen MT"/>
      <family val="2"/>
      <scheme val="minor"/>
    </font>
    <font>
      <b/>
      <sz val="14"/>
      <color theme="0"/>
      <name val="Tw Cen MT"/>
      <family val="2"/>
      <scheme val="minor"/>
    </font>
    <font>
      <sz val="14"/>
      <color theme="0"/>
      <name val="Tw Cen MT"/>
      <family val="2"/>
      <scheme val="minor"/>
    </font>
    <font>
      <sz val="11"/>
      <name val="Tw Cen MT"/>
      <family val="2"/>
      <scheme val="minor"/>
    </font>
    <font>
      <b/>
      <sz val="14"/>
      <name val="Tw Cen MT"/>
      <family val="2"/>
      <scheme val="minor"/>
    </font>
    <font>
      <b/>
      <sz val="18"/>
      <color theme="1"/>
      <name val="Tw Cen MT"/>
      <family val="2"/>
      <scheme val="minor"/>
    </font>
    <font>
      <sz val="11"/>
      <color theme="1"/>
      <name val="Tw Cen MT"/>
      <family val="2"/>
      <scheme val="minor"/>
    </font>
    <font>
      <b/>
      <sz val="11"/>
      <color theme="1"/>
      <name val="Tw Cen MT"/>
      <family val="2"/>
      <scheme val="minor"/>
    </font>
    <font>
      <sz val="10"/>
      <name val="Arial"/>
      <family val="2"/>
    </font>
    <font>
      <sz val="11"/>
      <color theme="1"/>
      <name val="Arial"/>
      <family val="2"/>
    </font>
    <font>
      <b/>
      <sz val="11"/>
      <color theme="0"/>
      <name val="Arial"/>
      <family val="2"/>
    </font>
    <font>
      <b/>
      <sz val="11"/>
      <color theme="1"/>
      <name val="Arial"/>
      <family val="2"/>
    </font>
  </fonts>
  <fills count="19">
    <fill>
      <patternFill patternType="none"/>
    </fill>
    <fill>
      <patternFill patternType="gray125"/>
    </fill>
    <fill>
      <patternFill patternType="solid">
        <fgColor theme="3"/>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rgb="FFFFFF66"/>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1" tint="0.34998626667073579"/>
        <bgColor indexed="64"/>
      </patternFill>
    </fill>
    <fill>
      <patternFill patternType="solid">
        <fgColor theme="0" tint="-0.14999847407452621"/>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rgb="FFFF000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s>
  <cellStyleXfs count="3">
    <xf numFmtId="0" fontId="0" fillId="0" borderId="0"/>
    <xf numFmtId="43" fontId="7" fillId="0" borderId="0" applyFont="0" applyFill="0" applyBorder="0" applyAlignment="0" applyProtection="0"/>
    <xf numFmtId="9" fontId="7" fillId="0" borderId="0" applyFont="0" applyFill="0" applyBorder="0" applyAlignment="0" applyProtection="0"/>
  </cellStyleXfs>
  <cellXfs count="230">
    <xf numFmtId="0" fontId="0" fillId="0" borderId="0" xfId="0"/>
    <xf numFmtId="0" fontId="0" fillId="0" borderId="1" xfId="0" applyBorder="1" applyAlignment="1">
      <alignment horizontal="center" vertical="center" wrapText="1"/>
    </xf>
    <xf numFmtId="0" fontId="2" fillId="2" borderId="1" xfId="0" applyFont="1" applyFill="1" applyBorder="1" applyAlignment="1">
      <alignment horizontal="center" vertical="center" wrapText="1"/>
    </xf>
    <xf numFmtId="0" fontId="0" fillId="0" borderId="1" xfId="0" applyBorder="1" applyAlignment="1">
      <alignment horizontal="center" vertical="center"/>
    </xf>
    <xf numFmtId="0" fontId="0" fillId="0" borderId="5" xfId="0" applyBorder="1" applyAlignment="1">
      <alignment horizontal="center" vertical="center"/>
    </xf>
    <xf numFmtId="9"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wrapText="1"/>
    </xf>
    <xf numFmtId="0" fontId="0" fillId="0" borderId="7" xfId="0" applyBorder="1" applyAlignment="1">
      <alignment horizontal="center" vertical="center"/>
    </xf>
    <xf numFmtId="9" fontId="0" fillId="0" borderId="12" xfId="0" applyNumberFormat="1" applyBorder="1" applyAlignment="1">
      <alignment horizontal="center" vertical="center"/>
    </xf>
    <xf numFmtId="0" fontId="0" fillId="0" borderId="13" xfId="0" applyBorder="1" applyAlignment="1">
      <alignment horizontal="center" vertical="center"/>
    </xf>
    <xf numFmtId="0" fontId="0" fillId="0" borderId="15" xfId="0" applyBorder="1" applyAlignment="1">
      <alignment horizontal="center" vertical="center"/>
    </xf>
    <xf numFmtId="0" fontId="0" fillId="0" borderId="10" xfId="0" applyBorder="1" applyAlignment="1">
      <alignment horizontal="center" vertical="center" wrapText="1"/>
    </xf>
    <xf numFmtId="0" fontId="0" fillId="0" borderId="5" xfId="0" applyBorder="1" applyAlignment="1">
      <alignment horizontal="center" vertical="center" wrapText="1"/>
    </xf>
    <xf numFmtId="0" fontId="0" fillId="0" borderId="21" xfId="0" applyBorder="1" applyAlignment="1">
      <alignment horizontal="center" vertical="center"/>
    </xf>
    <xf numFmtId="0" fontId="1" fillId="13" borderId="23" xfId="0" applyFont="1" applyFill="1" applyBorder="1" applyAlignment="1">
      <alignment horizontal="center" vertical="center" wrapText="1"/>
    </xf>
    <xf numFmtId="9" fontId="0" fillId="0" borderId="13" xfId="0" applyNumberFormat="1" applyBorder="1" applyAlignment="1">
      <alignment horizontal="center" vertical="center"/>
    </xf>
    <xf numFmtId="9" fontId="0" fillId="0" borderId="14" xfId="0" applyNumberForma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5" xfId="0" applyBorder="1" applyAlignment="1">
      <alignment vertical="center"/>
    </xf>
    <xf numFmtId="0" fontId="0" fillId="15" borderId="0" xfId="0" applyFill="1"/>
    <xf numFmtId="10" fontId="0" fillId="0" borderId="1" xfId="0" applyNumberFormat="1" applyBorder="1" applyAlignment="1">
      <alignment horizontal="center" vertical="center"/>
    </xf>
    <xf numFmtId="164" fontId="0" fillId="0" borderId="1" xfId="0" applyNumberFormat="1" applyBorder="1" applyAlignment="1">
      <alignment horizontal="center" vertical="center"/>
    </xf>
    <xf numFmtId="165" fontId="0" fillId="0" borderId="1" xfId="1" applyNumberFormat="1" applyFont="1" applyBorder="1" applyAlignment="1">
      <alignment horizontal="center" vertical="center"/>
    </xf>
    <xf numFmtId="0" fontId="0" fillId="0" borderId="1" xfId="0" quotePrefix="1" applyBorder="1" applyAlignment="1">
      <alignment horizontal="center" vertical="center" wrapText="1"/>
    </xf>
    <xf numFmtId="0" fontId="0" fillId="0" borderId="6" xfId="0" applyBorder="1" applyAlignment="1">
      <alignment horizontal="center" vertical="center"/>
    </xf>
    <xf numFmtId="0" fontId="0" fillId="0" borderId="6" xfId="0" applyBorder="1" applyAlignment="1">
      <alignment horizontal="center" vertical="center" wrapText="1"/>
    </xf>
    <xf numFmtId="0" fontId="0" fillId="0" borderId="10" xfId="0" applyBorder="1" applyAlignment="1">
      <alignment horizontal="center" vertical="center"/>
    </xf>
    <xf numFmtId="0" fontId="0" fillId="15" borderId="21" xfId="0" applyFill="1" applyBorder="1" applyAlignment="1">
      <alignment horizontal="center" wrapText="1"/>
    </xf>
    <xf numFmtId="0" fontId="0" fillId="15" borderId="13" xfId="0" applyFill="1" applyBorder="1"/>
    <xf numFmtId="9" fontId="0" fillId="15" borderId="13" xfId="0" applyNumberFormat="1" applyFill="1" applyBorder="1" applyAlignment="1">
      <alignment horizontal="center" vertical="center"/>
    </xf>
    <xf numFmtId="0" fontId="0" fillId="15" borderId="13" xfId="0" applyFill="1" applyBorder="1" applyAlignment="1">
      <alignment horizontal="center" vertical="center"/>
    </xf>
    <xf numFmtId="9" fontId="0" fillId="0" borderId="1" xfId="2" applyFont="1" applyBorder="1" applyAlignment="1">
      <alignment horizontal="center" vertical="center"/>
    </xf>
    <xf numFmtId="0" fontId="0" fillId="0" borderId="7" xfId="0" quotePrefix="1" applyBorder="1" applyAlignment="1">
      <alignment horizontal="center" vertical="center"/>
    </xf>
    <xf numFmtId="9" fontId="0" fillId="0" borderId="7" xfId="0" applyNumberFormat="1" applyBorder="1" applyAlignment="1">
      <alignment horizontal="center" vertical="center"/>
    </xf>
    <xf numFmtId="9" fontId="0" fillId="0" borderId="11" xfId="0" applyNumberFormat="1" applyBorder="1" applyAlignment="1">
      <alignment horizontal="center" vertical="center"/>
    </xf>
    <xf numFmtId="0" fontId="0" fillId="0" borderId="9" xfId="0" applyBorder="1" applyAlignment="1">
      <alignment horizontal="center" vertical="center" wrapText="1"/>
    </xf>
    <xf numFmtId="0" fontId="0" fillId="14" borderId="26" xfId="0" applyFill="1" applyBorder="1" applyAlignment="1">
      <alignment horizontal="center" vertical="center" wrapText="1"/>
    </xf>
    <xf numFmtId="0" fontId="0" fillId="0" borderId="29" xfId="0" applyBorder="1" applyAlignment="1">
      <alignment horizontal="center" vertical="center"/>
    </xf>
    <xf numFmtId="0" fontId="0" fillId="0" borderId="30" xfId="0" applyBorder="1" applyAlignment="1">
      <alignment horizontal="center" vertical="center" wrapText="1"/>
    </xf>
    <xf numFmtId="9" fontId="0" fillId="0" borderId="30" xfId="0" applyNumberFormat="1" applyBorder="1" applyAlignment="1">
      <alignment horizontal="center" vertical="center"/>
    </xf>
    <xf numFmtId="0" fontId="0" fillId="0" borderId="30" xfId="0" applyBorder="1" applyAlignment="1">
      <alignment horizontal="center" vertical="center"/>
    </xf>
    <xf numFmtId="0" fontId="4" fillId="0" borderId="7" xfId="0" applyFont="1" applyBorder="1" applyAlignment="1">
      <alignment horizontal="center" vertical="center"/>
    </xf>
    <xf numFmtId="10" fontId="0" fillId="0" borderId="7" xfId="0" applyNumberFormat="1" applyBorder="1" applyAlignment="1">
      <alignment horizontal="center" vertical="center"/>
    </xf>
    <xf numFmtId="165" fontId="0" fillId="0" borderId="7" xfId="1" applyNumberFormat="1" applyFont="1" applyBorder="1" applyAlignment="1">
      <alignment horizontal="center" vertical="center"/>
    </xf>
    <xf numFmtId="9" fontId="0" fillId="0" borderId="12" xfId="2" applyFont="1" applyBorder="1" applyAlignment="1">
      <alignment horizontal="center" vertical="center"/>
    </xf>
    <xf numFmtId="0" fontId="5" fillId="3" borderId="2" xfId="0" applyFont="1" applyFill="1" applyBorder="1" applyAlignment="1">
      <alignment horizontal="center" vertical="center"/>
    </xf>
    <xf numFmtId="0" fontId="5" fillId="5" borderId="2" xfId="0" applyFont="1" applyFill="1" applyBorder="1" applyAlignment="1">
      <alignment horizontal="center" vertical="center"/>
    </xf>
    <xf numFmtId="0" fontId="3" fillId="2" borderId="2" xfId="0" applyFont="1" applyFill="1" applyBorder="1" applyAlignment="1">
      <alignment horizontal="center"/>
    </xf>
    <xf numFmtId="10" fontId="0" fillId="0" borderId="11" xfId="0" applyNumberFormat="1" applyBorder="1" applyAlignment="1">
      <alignment horizontal="center" vertical="center"/>
    </xf>
    <xf numFmtId="0" fontId="0" fillId="12" borderId="16" xfId="0" applyFill="1" applyBorder="1" applyAlignment="1">
      <alignment horizontal="center" vertical="center" wrapText="1"/>
    </xf>
    <xf numFmtId="0" fontId="0" fillId="12" borderId="16" xfId="0" applyFill="1" applyBorder="1" applyAlignment="1">
      <alignment horizontal="center" vertical="center"/>
    </xf>
    <xf numFmtId="0" fontId="0" fillId="11" borderId="16" xfId="0" applyFill="1" applyBorder="1" applyAlignment="1">
      <alignment horizontal="center" vertical="center"/>
    </xf>
    <xf numFmtId="0" fontId="0" fillId="7" borderId="22" xfId="0" applyFill="1" applyBorder="1" applyAlignment="1">
      <alignment horizontal="center" vertical="center" wrapText="1"/>
    </xf>
    <xf numFmtId="0" fontId="0" fillId="7" borderId="22" xfId="0" applyFill="1" applyBorder="1" applyAlignment="1">
      <alignment horizontal="center" vertical="center"/>
    </xf>
    <xf numFmtId="0" fontId="0" fillId="15" borderId="6" xfId="0" applyFill="1" applyBorder="1" applyAlignment="1">
      <alignment horizontal="center" vertical="center" wrapText="1"/>
    </xf>
    <xf numFmtId="0" fontId="6" fillId="3" borderId="19" xfId="0" applyFont="1" applyFill="1" applyBorder="1" applyAlignment="1">
      <alignment horizontal="center" vertical="center" textRotation="255" wrapText="1"/>
    </xf>
    <xf numFmtId="0" fontId="0" fillId="9" borderId="19" xfId="0" applyFill="1" applyBorder="1" applyAlignment="1">
      <alignment horizontal="center" vertical="center" wrapText="1"/>
    </xf>
    <xf numFmtId="10" fontId="0" fillId="0" borderId="12" xfId="0" applyNumberFormat="1" applyBorder="1" applyAlignment="1">
      <alignment horizontal="center" vertical="center"/>
    </xf>
    <xf numFmtId="0" fontId="0" fillId="0" borderId="15" xfId="0" applyBorder="1" applyAlignment="1">
      <alignment horizontal="center" vertical="center" wrapText="1"/>
    </xf>
    <xf numFmtId="9" fontId="0" fillId="0" borderId="34" xfId="0" applyNumberFormat="1" applyBorder="1" applyAlignment="1">
      <alignment horizontal="center" vertical="center"/>
    </xf>
    <xf numFmtId="0" fontId="0" fillId="0" borderId="13" xfId="0" applyBorder="1" applyAlignment="1">
      <alignment horizontal="center" vertical="center" wrapText="1"/>
    </xf>
    <xf numFmtId="0" fontId="0" fillId="0" borderId="3" xfId="0" applyBorder="1" applyAlignment="1">
      <alignment horizontal="center" vertical="center"/>
    </xf>
    <xf numFmtId="9" fontId="0" fillId="0" borderId="2" xfId="0" applyNumberFormat="1" applyBorder="1" applyAlignment="1">
      <alignment horizontal="center" vertical="center"/>
    </xf>
    <xf numFmtId="0" fontId="8" fillId="12" borderId="9" xfId="0" applyFont="1" applyFill="1" applyBorder="1" applyAlignment="1">
      <alignment vertical="center" wrapText="1"/>
    </xf>
    <xf numFmtId="0" fontId="8" fillId="12" borderId="27" xfId="0" applyFont="1" applyFill="1" applyBorder="1" applyAlignment="1">
      <alignment vertical="center" wrapText="1"/>
    </xf>
    <xf numFmtId="9" fontId="0" fillId="0" borderId="3" xfId="0" applyNumberFormat="1" applyBorder="1" applyAlignment="1">
      <alignment horizontal="center" vertical="center"/>
    </xf>
    <xf numFmtId="9" fontId="0" fillId="0" borderId="39" xfId="0" applyNumberFormat="1" applyBorder="1" applyAlignment="1">
      <alignment horizontal="center" vertical="center"/>
    </xf>
    <xf numFmtId="0" fontId="0" fillId="12" borderId="6" xfId="0" applyFill="1" applyBorder="1" applyAlignment="1">
      <alignment vertical="center"/>
    </xf>
    <xf numFmtId="0" fontId="0" fillId="12" borderId="28" xfId="0" applyFill="1" applyBorder="1" applyAlignment="1">
      <alignment vertical="center"/>
    </xf>
    <xf numFmtId="164" fontId="0" fillId="0" borderId="3" xfId="0" applyNumberFormat="1" applyBorder="1" applyAlignment="1">
      <alignment horizontal="center" vertical="center"/>
    </xf>
    <xf numFmtId="1" fontId="0" fillId="0" borderId="3" xfId="0" applyNumberFormat="1" applyBorder="1" applyAlignment="1">
      <alignment horizontal="center" vertical="center"/>
    </xf>
    <xf numFmtId="166" fontId="0" fillId="0" borderId="3" xfId="0" applyNumberFormat="1" applyBorder="1" applyAlignment="1">
      <alignment horizontal="center" vertical="center"/>
    </xf>
    <xf numFmtId="1" fontId="0" fillId="0" borderId="1" xfId="0" applyNumberFormat="1" applyBorder="1" applyAlignment="1">
      <alignment horizontal="center" vertical="center"/>
    </xf>
    <xf numFmtId="9" fontId="0" fillId="0" borderId="13" xfId="2" applyFont="1" applyBorder="1" applyAlignment="1">
      <alignment horizontal="center" vertical="center"/>
    </xf>
    <xf numFmtId="9" fontId="0" fillId="0" borderId="11" xfId="2" applyFont="1" applyBorder="1" applyAlignment="1">
      <alignment horizontal="center" vertical="center"/>
    </xf>
    <xf numFmtId="164" fontId="0" fillId="0" borderId="12" xfId="2" applyNumberFormat="1" applyFont="1" applyBorder="1" applyAlignment="1">
      <alignment horizontal="center" vertical="center"/>
    </xf>
    <xf numFmtId="0" fontId="0" fillId="15" borderId="0" xfId="0" applyFill="1" applyAlignment="1">
      <alignment horizontal="center" vertical="center"/>
    </xf>
    <xf numFmtId="10" fontId="9" fillId="0" borderId="7" xfId="2" applyNumberFormat="1" applyFont="1" applyBorder="1" applyAlignment="1">
      <alignment horizontal="center" vertical="center" wrapText="1"/>
    </xf>
    <xf numFmtId="10" fontId="9" fillId="0" borderId="1" xfId="2" applyNumberFormat="1" applyFont="1" applyBorder="1" applyAlignment="1">
      <alignment horizontal="center" vertical="center" wrapText="1"/>
    </xf>
    <xf numFmtId="10" fontId="9" fillId="0" borderId="3" xfId="2" applyNumberFormat="1" applyFont="1" applyBorder="1" applyAlignment="1">
      <alignment horizontal="center" vertical="center" wrapText="1"/>
    </xf>
    <xf numFmtId="10" fontId="0" fillId="0" borderId="1" xfId="2" applyNumberFormat="1" applyFont="1" applyBorder="1" applyAlignment="1">
      <alignment horizontal="center" vertical="center"/>
    </xf>
    <xf numFmtId="0" fontId="0" fillId="0" borderId="38" xfId="0" applyBorder="1" applyAlignment="1">
      <alignment horizontal="center" vertical="center"/>
    </xf>
    <xf numFmtId="0" fontId="0" fillId="11" borderId="36" xfId="0" applyFill="1" applyBorder="1" applyAlignment="1">
      <alignment horizontal="center" vertical="center"/>
    </xf>
    <xf numFmtId="0" fontId="0" fillId="0" borderId="42" xfId="0" applyBorder="1" applyAlignment="1">
      <alignment horizontal="center" vertical="center"/>
    </xf>
    <xf numFmtId="9" fontId="0" fillId="15" borderId="0" xfId="0" applyNumberFormat="1" applyFill="1"/>
    <xf numFmtId="9" fontId="0" fillId="15" borderId="0" xfId="2" applyFont="1" applyFill="1"/>
    <xf numFmtId="0" fontId="0" fillId="15" borderId="5" xfId="0" applyFill="1" applyBorder="1" applyAlignment="1">
      <alignment horizontal="center" vertical="center"/>
    </xf>
    <xf numFmtId="0" fontId="0" fillId="15" borderId="1" xfId="0" applyFill="1" applyBorder="1" applyAlignment="1">
      <alignment horizontal="center" vertical="center" wrapText="1"/>
    </xf>
    <xf numFmtId="2" fontId="0" fillId="0" borderId="1" xfId="0" applyNumberFormat="1" applyBorder="1" applyAlignment="1">
      <alignment horizontal="center" vertical="center"/>
    </xf>
    <xf numFmtId="0" fontId="0" fillId="15" borderId="37" xfId="0" applyFill="1" applyBorder="1" applyAlignment="1">
      <alignment horizontal="center" vertical="center" wrapText="1"/>
    </xf>
    <xf numFmtId="0" fontId="0" fillId="15" borderId="3" xfId="0" quotePrefix="1" applyFill="1" applyBorder="1" applyAlignment="1">
      <alignment horizontal="center" vertical="center" wrapText="1"/>
    </xf>
    <xf numFmtId="0" fontId="0" fillId="16" borderId="1" xfId="0" applyFill="1" applyBorder="1"/>
    <xf numFmtId="0" fontId="0" fillId="17" borderId="1" xfId="0" applyFill="1" applyBorder="1"/>
    <xf numFmtId="0" fontId="0" fillId="18" borderId="1" xfId="0" applyFill="1" applyBorder="1"/>
    <xf numFmtId="9" fontId="0" fillId="15" borderId="1" xfId="0" applyNumberFormat="1" applyFill="1" applyBorder="1" applyAlignment="1">
      <alignment horizontal="center" vertical="center"/>
    </xf>
    <xf numFmtId="0" fontId="1" fillId="13" borderId="26" xfId="0" applyFont="1" applyFill="1" applyBorder="1" applyAlignment="1">
      <alignment horizontal="center" vertical="center" wrapText="1"/>
    </xf>
    <xf numFmtId="0" fontId="10" fillId="0" borderId="1" xfId="0" applyFont="1" applyBorder="1" applyAlignment="1">
      <alignment wrapText="1"/>
    </xf>
    <xf numFmtId="0" fontId="0" fillId="0" borderId="1" xfId="0" applyBorder="1"/>
    <xf numFmtId="0" fontId="10" fillId="0" borderId="1" xfId="0" applyFont="1" applyBorder="1" applyAlignment="1">
      <alignment vertical="center"/>
    </xf>
    <xf numFmtId="10" fontId="0" fillId="0" borderId="3" xfId="0" applyNumberFormat="1" applyBorder="1" applyAlignment="1">
      <alignment horizontal="center" vertical="center"/>
    </xf>
    <xf numFmtId="0" fontId="6" fillId="4" borderId="16" xfId="0" applyFont="1" applyFill="1" applyBorder="1" applyAlignment="1">
      <alignment horizontal="center" vertical="center" textRotation="255" wrapText="1"/>
    </xf>
    <xf numFmtId="0" fontId="6" fillId="4" borderId="17" xfId="0" applyFont="1" applyFill="1" applyBorder="1" applyAlignment="1">
      <alignment horizontal="center" vertical="center" textRotation="255" wrapText="1"/>
    </xf>
    <xf numFmtId="0" fontId="6" fillId="4" borderId="18" xfId="0" applyFont="1" applyFill="1" applyBorder="1" applyAlignment="1">
      <alignment horizontal="center" vertical="center" textRotation="255" wrapText="1"/>
    </xf>
    <xf numFmtId="0" fontId="6" fillId="3" borderId="1" xfId="0" applyFont="1" applyFill="1" applyBorder="1" applyAlignment="1">
      <alignment horizontal="center" vertical="center" textRotation="255" wrapText="1"/>
    </xf>
    <xf numFmtId="0" fontId="6" fillId="10" borderId="17" xfId="0" applyFont="1" applyFill="1" applyBorder="1" applyAlignment="1">
      <alignment horizontal="center" vertical="top" textRotation="255" wrapText="1"/>
    </xf>
    <xf numFmtId="0" fontId="6" fillId="10" borderId="18" xfId="0" applyFont="1" applyFill="1" applyBorder="1" applyAlignment="1">
      <alignment horizontal="center" vertical="top" textRotation="255" wrapText="1"/>
    </xf>
    <xf numFmtId="0" fontId="6" fillId="8" borderId="1" xfId="0" applyFont="1" applyFill="1" applyBorder="1" applyAlignment="1">
      <alignment horizontal="center" vertical="top" textRotation="255"/>
    </xf>
    <xf numFmtId="0" fontId="0" fillId="0" borderId="4"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9" fontId="0" fillId="15" borderId="24" xfId="0" applyNumberFormat="1" applyFill="1" applyBorder="1" applyAlignment="1">
      <alignment horizontal="center" vertical="center"/>
    </xf>
    <xf numFmtId="0" fontId="0" fillId="15" borderId="25" xfId="0" applyFill="1" applyBorder="1" applyAlignment="1">
      <alignment horizontal="center" vertical="center"/>
    </xf>
    <xf numFmtId="0" fontId="0" fillId="15" borderId="21" xfId="0" applyFill="1" applyBorder="1" applyAlignment="1">
      <alignment horizontal="center" vertical="center"/>
    </xf>
    <xf numFmtId="9" fontId="0" fillId="0" borderId="24" xfId="0" applyNumberFormat="1" applyBorder="1" applyAlignment="1">
      <alignment horizontal="center" vertical="center"/>
    </xf>
    <xf numFmtId="0" fontId="0" fillId="0" borderId="25" xfId="0" applyBorder="1" applyAlignment="1">
      <alignment horizontal="center" vertical="center"/>
    </xf>
    <xf numFmtId="0" fontId="0" fillId="0" borderId="21" xfId="0" applyBorder="1" applyAlignment="1">
      <alignment horizontal="center" vertical="center"/>
    </xf>
    <xf numFmtId="9" fontId="0" fillId="0" borderId="1" xfId="0" applyNumberFormat="1" applyBorder="1" applyAlignment="1">
      <alignment horizontal="center" vertical="center"/>
    </xf>
    <xf numFmtId="0" fontId="0" fillId="0" borderId="1" xfId="0" applyBorder="1" applyAlignment="1">
      <alignment horizontal="center" vertical="center"/>
    </xf>
    <xf numFmtId="9" fontId="0" fillId="0" borderId="4" xfId="0" applyNumberFormat="1" applyBorder="1" applyAlignment="1">
      <alignment horizontal="center" vertical="center"/>
    </xf>
    <xf numFmtId="10" fontId="0" fillId="0" borderId="31" xfId="0" applyNumberFormat="1" applyBorder="1" applyAlignment="1">
      <alignment horizontal="center" vertical="center"/>
    </xf>
    <xf numFmtId="0" fontId="0" fillId="0" borderId="32" xfId="0" applyBorder="1" applyAlignment="1">
      <alignment horizontal="center" vertical="center"/>
    </xf>
    <xf numFmtId="0" fontId="0" fillId="0" borderId="29" xfId="0" applyBorder="1" applyAlignment="1">
      <alignment horizontal="center" vertical="center"/>
    </xf>
    <xf numFmtId="0" fontId="0" fillId="0" borderId="31" xfId="0" applyBorder="1" applyAlignment="1">
      <alignment horizontal="center" vertical="center"/>
    </xf>
    <xf numFmtId="9" fontId="0" fillId="0" borderId="1" xfId="0" applyNumberFormat="1"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9" fontId="0" fillId="0" borderId="8" xfId="0" applyNumberFormat="1" applyBorder="1" applyAlignment="1">
      <alignment horizontal="center" vertical="center"/>
    </xf>
    <xf numFmtId="0" fontId="8" fillId="12" borderId="36" xfId="0" applyFont="1" applyFill="1" applyBorder="1" applyAlignment="1">
      <alignment horizontal="center" vertical="center" wrapText="1"/>
    </xf>
    <xf numFmtId="0" fontId="8" fillId="12" borderId="9" xfId="0" applyFont="1" applyFill="1" applyBorder="1" applyAlignment="1">
      <alignment horizontal="center" vertical="center" wrapText="1"/>
    </xf>
    <xf numFmtId="0" fontId="8" fillId="12" borderId="40" xfId="0" applyFont="1" applyFill="1" applyBorder="1" applyAlignment="1">
      <alignment horizontal="center" vertical="center"/>
    </xf>
    <xf numFmtId="0" fontId="8" fillId="12" borderId="6"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9" fontId="0" fillId="0" borderId="4" xfId="0" applyNumberFormat="1" applyBorder="1" applyAlignment="1">
      <alignment horizontal="center" vertical="center" wrapText="1"/>
    </xf>
    <xf numFmtId="0" fontId="0" fillId="0" borderId="6" xfId="0" applyBorder="1" applyAlignment="1">
      <alignment horizontal="center" vertical="center" wrapText="1"/>
    </xf>
    <xf numFmtId="10" fontId="0" fillId="0" borderId="8" xfId="0" applyNumberFormat="1" applyBorder="1" applyAlignment="1">
      <alignment horizontal="center" vertical="center"/>
    </xf>
    <xf numFmtId="0" fontId="0" fillId="11" borderId="16" xfId="0" applyFill="1" applyBorder="1" applyAlignment="1">
      <alignment horizontal="center" vertical="center" wrapText="1"/>
    </xf>
    <xf numFmtId="0" fontId="0" fillId="11" borderId="17" xfId="0" applyFill="1" applyBorder="1" applyAlignment="1">
      <alignment horizontal="center" vertical="center" wrapText="1"/>
    </xf>
    <xf numFmtId="0" fontId="0" fillId="11" borderId="20" xfId="0" applyFill="1" applyBorder="1" applyAlignment="1">
      <alignment horizontal="center" vertical="center" wrapText="1"/>
    </xf>
    <xf numFmtId="0" fontId="6" fillId="10" borderId="17" xfId="0" applyFont="1" applyFill="1" applyBorder="1" applyAlignment="1">
      <alignment horizontal="center" vertical="top" textRotation="255"/>
    </xf>
    <xf numFmtId="0" fontId="6" fillId="10" borderId="18" xfId="0" applyFont="1" applyFill="1" applyBorder="1" applyAlignment="1">
      <alignment horizontal="center" vertical="top" textRotation="255"/>
    </xf>
    <xf numFmtId="9" fontId="0" fillId="0" borderId="41" xfId="0" applyNumberFormat="1"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6" fillId="3" borderId="18" xfId="0" applyFont="1" applyFill="1" applyBorder="1" applyAlignment="1">
      <alignment horizontal="center" vertical="center" textRotation="255" wrapText="1"/>
    </xf>
    <xf numFmtId="0" fontId="6" fillId="3" borderId="19" xfId="0" applyFont="1" applyFill="1" applyBorder="1" applyAlignment="1">
      <alignment horizontal="center" vertical="center" textRotation="255" wrapText="1"/>
    </xf>
    <xf numFmtId="0" fontId="0" fillId="9" borderId="22" xfId="0" applyFill="1" applyBorder="1" applyAlignment="1">
      <alignment horizontal="center" vertical="center" wrapText="1"/>
    </xf>
    <xf numFmtId="0" fontId="0" fillId="9" borderId="19" xfId="0" applyFill="1" applyBorder="1" applyAlignment="1">
      <alignment horizontal="center" vertical="center" wrapText="1"/>
    </xf>
    <xf numFmtId="0" fontId="8" fillId="12" borderId="9" xfId="0" applyFont="1" applyFill="1" applyBorder="1" applyAlignment="1">
      <alignment horizontal="center" vertical="center"/>
    </xf>
    <xf numFmtId="0" fontId="8" fillId="12" borderId="10" xfId="0" applyFont="1" applyFill="1" applyBorder="1" applyAlignment="1">
      <alignment horizontal="center" vertical="center"/>
    </xf>
    <xf numFmtId="0" fontId="0" fillId="12" borderId="8" xfId="0" applyFill="1" applyBorder="1" applyAlignment="1">
      <alignment horizontal="center"/>
    </xf>
    <xf numFmtId="0" fontId="0" fillId="12" borderId="9" xfId="0" applyFill="1" applyBorder="1" applyAlignment="1">
      <alignment horizontal="center"/>
    </xf>
    <xf numFmtId="0" fontId="0" fillId="12" borderId="27" xfId="0" applyFill="1" applyBorder="1" applyAlignment="1">
      <alignment horizontal="center"/>
    </xf>
    <xf numFmtId="0" fontId="8" fillId="12" borderId="5" xfId="0" applyFont="1" applyFill="1" applyBorder="1" applyAlignment="1">
      <alignment horizontal="center" vertical="center"/>
    </xf>
    <xf numFmtId="0" fontId="0" fillId="12" borderId="4" xfId="0" applyFill="1" applyBorder="1" applyAlignment="1">
      <alignment horizontal="center" vertical="center"/>
    </xf>
    <xf numFmtId="0" fontId="0" fillId="12" borderId="6" xfId="0" applyFill="1" applyBorder="1" applyAlignment="1">
      <alignment horizontal="center" vertical="center"/>
    </xf>
    <xf numFmtId="0" fontId="0" fillId="12" borderId="28" xfId="0" applyFill="1" applyBorder="1" applyAlignment="1">
      <alignment horizontal="center" vertical="center"/>
    </xf>
    <xf numFmtId="0" fontId="0" fillId="7" borderId="22" xfId="0" applyFill="1" applyBorder="1" applyAlignment="1">
      <alignment horizontal="center" vertical="center" wrapText="1"/>
    </xf>
    <xf numFmtId="0" fontId="0" fillId="7" borderId="19" xfId="0" applyFill="1" applyBorder="1" applyAlignment="1">
      <alignment horizontal="center" vertical="center" wrapText="1"/>
    </xf>
    <xf numFmtId="10" fontId="0" fillId="0" borderId="4" xfId="0" applyNumberFormat="1" applyBorder="1" applyAlignment="1">
      <alignment horizontal="center" vertical="center" wrapText="1"/>
    </xf>
    <xf numFmtId="10" fontId="0" fillId="0" borderId="6" xfId="0" applyNumberFormat="1" applyBorder="1" applyAlignment="1">
      <alignment horizontal="center" vertical="center" wrapText="1"/>
    </xf>
    <xf numFmtId="10" fontId="0" fillId="0" borderId="5" xfId="0" applyNumberFormat="1" applyBorder="1" applyAlignment="1">
      <alignment horizontal="center" vertical="center" wrapText="1"/>
    </xf>
    <xf numFmtId="10" fontId="0" fillId="0" borderId="1" xfId="0" applyNumberFormat="1" applyBorder="1" applyAlignment="1">
      <alignment horizontal="center" vertical="center"/>
    </xf>
    <xf numFmtId="0" fontId="0" fillId="7" borderId="23" xfId="0" applyFill="1" applyBorder="1" applyAlignment="1">
      <alignment horizontal="center" vertical="center" wrapText="1"/>
    </xf>
    <xf numFmtId="1" fontId="0" fillId="0" borderId="4" xfId="0" applyNumberFormat="1" applyBorder="1" applyAlignment="1">
      <alignment horizontal="center" vertical="center"/>
    </xf>
    <xf numFmtId="1" fontId="0" fillId="0" borderId="6" xfId="0" applyNumberFormat="1" applyBorder="1" applyAlignment="1">
      <alignment horizontal="center" vertical="center"/>
    </xf>
    <xf numFmtId="1" fontId="0" fillId="0" borderId="5" xfId="0" applyNumberFormat="1" applyBorder="1" applyAlignment="1">
      <alignment horizontal="center" vertical="center"/>
    </xf>
    <xf numFmtId="0" fontId="0" fillId="7" borderId="22" xfId="0" applyFill="1" applyBorder="1" applyAlignment="1">
      <alignment horizontal="center" vertical="center"/>
    </xf>
    <xf numFmtId="0" fontId="0" fillId="7" borderId="19" xfId="0" applyFill="1" applyBorder="1" applyAlignment="1">
      <alignment horizontal="center" vertical="center"/>
    </xf>
    <xf numFmtId="9" fontId="0" fillId="0" borderId="9" xfId="0" applyNumberFormat="1" applyBorder="1" applyAlignment="1">
      <alignment horizontal="center" vertical="center"/>
    </xf>
    <xf numFmtId="9" fontId="0" fillId="0" borderId="10" xfId="0" applyNumberFormat="1" applyBorder="1" applyAlignment="1">
      <alignment horizontal="center" vertical="center"/>
    </xf>
    <xf numFmtId="0" fontId="0" fillId="7" borderId="23" xfId="0" applyFill="1" applyBorder="1" applyAlignment="1">
      <alignment horizontal="center" vertical="center"/>
    </xf>
    <xf numFmtId="10" fontId="0" fillId="0" borderId="4" xfId="0" applyNumberFormat="1" applyBorder="1" applyAlignment="1">
      <alignment horizontal="center" vertical="center"/>
    </xf>
    <xf numFmtId="0" fontId="6" fillId="8" borderId="18" xfId="0" applyFont="1" applyFill="1" applyBorder="1" applyAlignment="1">
      <alignment horizontal="center" vertical="top" textRotation="255"/>
    </xf>
    <xf numFmtId="0" fontId="6" fillId="8" borderId="19" xfId="0" applyFont="1" applyFill="1" applyBorder="1" applyAlignment="1">
      <alignment horizontal="center" vertical="top" textRotation="255"/>
    </xf>
    <xf numFmtId="9" fontId="0" fillId="0" borderId="8" xfId="2" applyFont="1" applyBorder="1" applyAlignment="1">
      <alignment horizontal="center" vertical="center"/>
    </xf>
    <xf numFmtId="9" fontId="0" fillId="0" borderId="9" xfId="2" applyFont="1" applyBorder="1" applyAlignment="1">
      <alignment horizontal="center" vertical="center"/>
    </xf>
    <xf numFmtId="9" fontId="0" fillId="0" borderId="10" xfId="2" applyFont="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xf>
    <xf numFmtId="0" fontId="3" fillId="2" borderId="1" xfId="0" applyFont="1" applyFill="1" applyBorder="1" applyAlignment="1">
      <alignment horizont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5" fillId="6" borderId="35" xfId="0" applyFont="1" applyFill="1" applyBorder="1" applyAlignment="1">
      <alignment horizontal="center" vertical="center"/>
    </xf>
    <xf numFmtId="0" fontId="5" fillId="6" borderId="15" xfId="0" applyFont="1" applyFill="1" applyBorder="1" applyAlignment="1">
      <alignment horizontal="center" vertical="center"/>
    </xf>
    <xf numFmtId="0" fontId="2" fillId="2" borderId="1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5" xfId="0" applyFont="1" applyFill="1" applyBorder="1" applyAlignment="1">
      <alignment horizontal="center" vertical="center" wrapText="1"/>
    </xf>
    <xf numFmtId="10" fontId="0" fillId="0" borderId="24" xfId="0" applyNumberFormat="1" applyBorder="1" applyAlignment="1">
      <alignment horizontal="center" vertical="center"/>
    </xf>
    <xf numFmtId="9" fontId="10" fillId="0" borderId="1" xfId="0" applyNumberFormat="1" applyFont="1" applyBorder="1"/>
    <xf numFmtId="0" fontId="10" fillId="17" borderId="1" xfId="0" applyFont="1" applyFill="1" applyBorder="1"/>
    <xf numFmtId="0" fontId="10" fillId="16" borderId="1" xfId="0" applyFont="1" applyFill="1" applyBorder="1"/>
    <xf numFmtId="0" fontId="10" fillId="18" borderId="1" xfId="0" applyFont="1" applyFill="1" applyBorder="1"/>
    <xf numFmtId="1" fontId="10" fillId="0" borderId="1" xfId="0" applyNumberFormat="1" applyFont="1" applyBorder="1"/>
    <xf numFmtId="2" fontId="10" fillId="0" borderId="1" xfId="0" applyNumberFormat="1" applyFont="1" applyBorder="1"/>
    <xf numFmtId="0" fontId="10" fillId="0" borderId="1" xfId="0" applyFont="1" applyBorder="1"/>
    <xf numFmtId="9" fontId="10" fillId="0" borderId="1" xfId="2" applyFont="1" applyBorder="1"/>
    <xf numFmtId="9" fontId="10" fillId="0" borderId="1" xfId="0" applyNumberFormat="1" applyFont="1" applyBorder="1" applyAlignment="1">
      <alignment wrapText="1"/>
    </xf>
    <xf numFmtId="0" fontId="10" fillId="16" borderId="1" xfId="0" applyFont="1" applyFill="1" applyBorder="1" applyAlignment="1">
      <alignment wrapText="1"/>
    </xf>
    <xf numFmtId="0" fontId="10" fillId="17" borderId="1" xfId="0" applyFont="1" applyFill="1" applyBorder="1" applyAlignment="1">
      <alignment wrapText="1"/>
    </xf>
    <xf numFmtId="0" fontId="10" fillId="9" borderId="1" xfId="0" applyFont="1" applyFill="1" applyBorder="1"/>
    <xf numFmtId="0" fontId="10" fillId="9" borderId="1" xfId="0" applyFont="1" applyFill="1" applyBorder="1" applyAlignment="1">
      <alignment wrapText="1"/>
    </xf>
    <xf numFmtId="1" fontId="10" fillId="0" borderId="1" xfId="2" applyNumberFormat="1" applyFont="1" applyBorder="1"/>
    <xf numFmtId="0" fontId="10" fillId="0" borderId="0" xfId="0" applyFont="1"/>
    <xf numFmtId="0" fontId="10" fillId="0" borderId="1" xfId="0" applyFont="1" applyBorder="1" applyAlignment="1">
      <alignment horizontal="center" vertical="center" wrapText="1"/>
    </xf>
    <xf numFmtId="9" fontId="10" fillId="0" borderId="1" xfId="0" applyNumberFormat="1" applyFont="1" applyBorder="1" applyAlignment="1">
      <alignment horizontal="center" vertical="center"/>
    </xf>
    <xf numFmtId="0" fontId="11" fillId="2" borderId="4"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7" borderId="4"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40" xfId="0" applyFont="1" applyFill="1" applyBorder="1" applyAlignment="1">
      <alignment horizontal="center" vertical="center" wrapText="1"/>
    </xf>
    <xf numFmtId="0" fontId="12" fillId="11" borderId="36" xfId="0" applyFont="1" applyFill="1" applyBorder="1" applyAlignment="1">
      <alignment horizontal="center" vertical="center" wrapText="1"/>
    </xf>
    <xf numFmtId="0" fontId="12" fillId="11" borderId="43" xfId="0" applyFont="1" applyFill="1" applyBorder="1" applyAlignment="1">
      <alignment horizontal="center" vertical="center" wrapText="1"/>
    </xf>
    <xf numFmtId="0" fontId="12" fillId="11" borderId="44" xfId="0" applyFont="1" applyFill="1" applyBorder="1" applyAlignment="1">
      <alignment horizontal="center" vertical="center" wrapText="1"/>
    </xf>
    <xf numFmtId="0" fontId="12" fillId="12" borderId="36" xfId="0" applyFont="1" applyFill="1" applyBorder="1" applyAlignment="1">
      <alignment horizontal="center" vertical="center" wrapText="1"/>
    </xf>
    <xf numFmtId="0" fontId="12" fillId="12" borderId="45" xfId="0" applyFont="1" applyFill="1" applyBorder="1" applyAlignment="1">
      <alignment horizontal="center" vertical="center" wrapText="1"/>
    </xf>
    <xf numFmtId="0" fontId="12" fillId="14" borderId="43" xfId="0" applyFont="1" applyFill="1" applyBorder="1" applyAlignment="1">
      <alignment horizontal="center" vertical="center" wrapText="1"/>
    </xf>
    <xf numFmtId="0" fontId="12" fillId="9" borderId="1" xfId="0" applyFont="1" applyFill="1" applyBorder="1" applyAlignment="1">
      <alignment horizontal="center" vertical="center" wrapText="1"/>
    </xf>
    <xf numFmtId="0" fontId="12" fillId="0" borderId="0" xfId="0" applyFont="1" applyAlignment="1">
      <alignment wrapText="1"/>
    </xf>
    <xf numFmtId="9" fontId="0" fillId="0" borderId="31" xfId="0" applyNumberFormat="1" applyBorder="1" applyAlignment="1">
      <alignment horizontal="center" vertical="center"/>
    </xf>
    <xf numFmtId="9" fontId="0" fillId="0" borderId="33" xfId="0" applyNumberFormat="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colors>
    <mruColors>
      <color rgb="FFFF5050"/>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ircuito">
  <a:themeElements>
    <a:clrScheme name="Circuito">
      <a:dk1>
        <a:sysClr val="windowText" lastClr="000000"/>
      </a:dk1>
      <a:lt1>
        <a:sysClr val="window" lastClr="FFFFFF"/>
      </a:lt1>
      <a:dk2>
        <a:srgbClr val="134770"/>
      </a:dk2>
      <a:lt2>
        <a:srgbClr val="82FFFF"/>
      </a:lt2>
      <a:accent1>
        <a:srgbClr val="9ACD4C"/>
      </a:accent1>
      <a:accent2>
        <a:srgbClr val="FAA93A"/>
      </a:accent2>
      <a:accent3>
        <a:srgbClr val="D35940"/>
      </a:accent3>
      <a:accent4>
        <a:srgbClr val="B258D3"/>
      </a:accent4>
      <a:accent5>
        <a:srgbClr val="63A0CC"/>
      </a:accent5>
      <a:accent6>
        <a:srgbClr val="8AC4A7"/>
      </a:accent6>
      <a:hlink>
        <a:srgbClr val="B8FA56"/>
      </a:hlink>
      <a:folHlink>
        <a:srgbClr val="7AF8CC"/>
      </a:folHlink>
    </a:clrScheme>
    <a:fontScheme name="Circuito">
      <a:majorFont>
        <a:latin typeface="Tw Cen MT" panose="020B0602020104020603"/>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Tw Cen MT" panose="020B0602020104020603"/>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ircuito">
      <a:fillStyleLst>
        <a:solidFill>
          <a:schemeClr val="phClr"/>
        </a:solidFill>
        <a:gradFill rotWithShape="1">
          <a:gsLst>
            <a:gs pos="0">
              <a:schemeClr val="phClr">
                <a:tint val="58000"/>
                <a:satMod val="108000"/>
                <a:lumMod val="110000"/>
              </a:schemeClr>
            </a:gs>
            <a:gs pos="100000">
              <a:schemeClr val="phClr">
                <a:tint val="81000"/>
                <a:satMod val="109000"/>
                <a:lumMod val="105000"/>
              </a:schemeClr>
            </a:gs>
          </a:gsLst>
          <a:lin ang="5040000" scaled="0"/>
        </a:gradFill>
        <a:gradFill rotWithShape="1">
          <a:gsLst>
            <a:gs pos="0">
              <a:schemeClr val="phClr">
                <a:tint val="94000"/>
                <a:satMod val="105000"/>
                <a:lumMod val="102000"/>
              </a:schemeClr>
            </a:gs>
            <a:gs pos="100000">
              <a:schemeClr val="phClr">
                <a:shade val="74000"/>
                <a:satMod val="128000"/>
                <a:lumMod val="10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gradFill rotWithShape="1">
          <a:gsLst>
            <a:gs pos="0">
              <a:schemeClr val="phClr">
                <a:tint val="98000"/>
                <a:hueMod val="94000"/>
                <a:satMod val="148000"/>
                <a:lumMod val="150000"/>
              </a:schemeClr>
            </a:gs>
            <a:gs pos="100000">
              <a:schemeClr val="phClr">
                <a:shade val="92000"/>
                <a:hueMod val="104000"/>
                <a:satMod val="140000"/>
                <a:lumMod val="68000"/>
              </a:schemeClr>
            </a:gs>
          </a:gsLst>
          <a:lin ang="5040000" scaled="0"/>
        </a:gradFill>
        <a:blipFill>
          <a:blip xmlns:r="http://schemas.openxmlformats.org/officeDocument/2006/relationships" r:embed="rId1">
            <a:duotone>
              <a:schemeClr val="phClr">
                <a:shade val="88000"/>
                <a:hueMod val="106000"/>
                <a:satMod val="140000"/>
                <a:lumMod val="54000"/>
              </a:schemeClr>
              <a:schemeClr val="phClr">
                <a:tint val="98000"/>
                <a:hueMod val="90000"/>
                <a:satMod val="150000"/>
                <a:lumMod val="160000"/>
              </a:schemeClr>
            </a:duotone>
          </a:blip>
          <a:stretch/>
        </a:blipFill>
      </a:bgFillStyleLst>
    </a:fmtScheme>
  </a:themeElements>
  <a:objectDefaults/>
  <a:extraClrSchemeLst/>
  <a:extLst>
    <a:ext uri="{05A4C25C-085E-4340-85A3-A5531E510DB2}">
      <thm15:themeFamily xmlns:thm15="http://schemas.microsoft.com/office/thememl/2012/main" name="Circuit" id="{0AC2F7E7-15F5-431C-B2A2-456FE929F56C}" vid="{0911B802-464C-4241-8DD9-B60FF88E379F}"/>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C0F08C-70EB-4739-8A81-C439FA5CF900}">
  <dimension ref="A1:J102"/>
  <sheetViews>
    <sheetView topLeftCell="A91" workbookViewId="0">
      <selection activeCell="E93" sqref="E93"/>
    </sheetView>
  </sheetViews>
  <sheetFormatPr baseColWidth="10" defaultRowHeight="13.8" x14ac:dyDescent="0.25"/>
  <cols>
    <col min="1" max="1" width="15.296875" customWidth="1"/>
    <col min="2" max="2" width="20.19921875" style="227" customWidth="1"/>
    <col min="3" max="3" width="62.796875" style="211" customWidth="1"/>
    <col min="4" max="4" width="11.19921875" style="211"/>
    <col min="5" max="5" width="18.69921875" style="211" customWidth="1"/>
    <col min="6" max="6" width="18.796875" style="211" customWidth="1"/>
    <col min="7" max="7" width="11.19921875" style="211"/>
    <col min="10" max="10" width="17.796875" bestFit="1" customWidth="1"/>
  </cols>
  <sheetData>
    <row r="1" spans="1:10" ht="36" x14ac:dyDescent="0.25">
      <c r="A1" s="2" t="s">
        <v>0</v>
      </c>
      <c r="B1" s="214" t="s">
        <v>1</v>
      </c>
      <c r="C1" s="215" t="s">
        <v>2</v>
      </c>
      <c r="D1" s="215" t="s">
        <v>3</v>
      </c>
      <c r="E1" s="215" t="s">
        <v>4</v>
      </c>
      <c r="F1" s="215" t="s">
        <v>5</v>
      </c>
      <c r="G1" s="215" t="s">
        <v>6</v>
      </c>
    </row>
    <row r="2" spans="1:10" x14ac:dyDescent="0.25">
      <c r="A2" s="108" t="s">
        <v>40</v>
      </c>
      <c r="B2" s="216" t="s">
        <v>27</v>
      </c>
      <c r="C2" s="98" t="str">
        <f>Seguimiento!C3</f>
        <v>Oportunidad de Respuesta a PQRS</v>
      </c>
      <c r="D2" s="197">
        <f>Seguimiento!E3</f>
        <v>0.75</v>
      </c>
      <c r="E2" s="197">
        <f>Seguimiento!X3</f>
        <v>0.43</v>
      </c>
      <c r="F2" s="197">
        <f>Seguimiento!Y3</f>
        <v>0.57333333333333336</v>
      </c>
      <c r="G2" s="198"/>
    </row>
    <row r="3" spans="1:10" ht="27.6" x14ac:dyDescent="0.25">
      <c r="A3" s="108"/>
      <c r="B3" s="216"/>
      <c r="C3" s="98" t="str">
        <f>Seguimiento!C4</f>
        <v>Satisfacción del ciudadano frente a los servicios y la atención prestada  por la entidad</v>
      </c>
      <c r="D3" s="197">
        <f>Seguimiento!E4</f>
        <v>0.9</v>
      </c>
      <c r="E3" s="197">
        <f>Seguimiento!X4</f>
        <v>0.82</v>
      </c>
      <c r="F3" s="197">
        <f>Seguimiento!Y4</f>
        <v>0.91111111111111098</v>
      </c>
      <c r="G3" s="199"/>
      <c r="I3" s="95"/>
      <c r="J3" s="99" t="s">
        <v>354</v>
      </c>
    </row>
    <row r="4" spans="1:10" x14ac:dyDescent="0.25">
      <c r="A4" s="108"/>
      <c r="B4" s="216"/>
      <c r="C4" s="98" t="str">
        <f>Seguimiento!C5</f>
        <v>Oportunidad de Respuesta a Reclamos</v>
      </c>
      <c r="D4" s="197">
        <f>Seguimiento!E5</f>
        <v>0.95</v>
      </c>
      <c r="E4" s="197">
        <f>Seguimiento!X5</f>
        <v>0.74</v>
      </c>
      <c r="F4" s="197">
        <f>Seguimiento!Y5</f>
        <v>0.77894736842105261</v>
      </c>
      <c r="G4" s="198"/>
      <c r="I4" s="94"/>
      <c r="J4" s="99" t="s">
        <v>353</v>
      </c>
    </row>
    <row r="5" spans="1:10" ht="41.4" x14ac:dyDescent="0.25">
      <c r="A5" s="108"/>
      <c r="B5" s="217" t="s">
        <v>28</v>
      </c>
      <c r="C5" s="98" t="str">
        <f>Seguimiento!C6</f>
        <v>Porcentaje de cumplimiento del plan de acción de la política pública de ciencia, tecnología e innovación y TIC</v>
      </c>
      <c r="D5" s="197">
        <f>Seguimiento!E6</f>
        <v>0.75</v>
      </c>
      <c r="E5" s="197">
        <f>Seguimiento!X6</f>
        <v>0.28000000000000003</v>
      </c>
      <c r="F5" s="197">
        <f>Seguimiento!Y6</f>
        <v>0.37333333333333335</v>
      </c>
      <c r="G5" s="200"/>
      <c r="I5" s="93"/>
      <c r="J5" s="99" t="s">
        <v>355</v>
      </c>
    </row>
    <row r="6" spans="1:10" x14ac:dyDescent="0.25">
      <c r="A6" s="108"/>
      <c r="B6" s="216" t="s">
        <v>29</v>
      </c>
      <c r="C6" s="98" t="str">
        <f>Seguimiento!C7</f>
        <v>AMPLIACION MALLA VIAL DE LA CIUDAD DE IBAGUE</v>
      </c>
      <c r="D6" s="201">
        <f>Seguimiento!E7</f>
        <v>180000</v>
      </c>
      <c r="E6" s="201">
        <f>Seguimiento!X7</f>
        <v>86810</v>
      </c>
      <c r="F6" s="197">
        <f>Seguimiento!Y7</f>
        <v>0.48227777777777781</v>
      </c>
      <c r="G6" s="198"/>
    </row>
    <row r="7" spans="1:10" ht="27.6" x14ac:dyDescent="0.25">
      <c r="A7" s="108"/>
      <c r="B7" s="216"/>
      <c r="C7" s="98" t="str">
        <f>Seguimiento!C8</f>
        <v>EQUIPAMIENTOS PARA LA INTEGRACION SOCIAL, CULTURAL Y DEPORTIVA</v>
      </c>
      <c r="D7" s="201">
        <f>Seguimiento!E8</f>
        <v>20</v>
      </c>
      <c r="E7" s="201">
        <f>Seguimiento!X8</f>
        <v>2</v>
      </c>
      <c r="F7" s="197">
        <f>Seguimiento!Y8</f>
        <v>0.1</v>
      </c>
      <c r="G7" s="200"/>
    </row>
    <row r="8" spans="1:10" x14ac:dyDescent="0.25">
      <c r="A8" s="108"/>
      <c r="B8" s="216" t="s">
        <v>30</v>
      </c>
      <c r="C8" s="98" t="str">
        <f>Seguimiento!C9</f>
        <v>Estudiantes capacitados en temas ambientales</v>
      </c>
      <c r="D8" s="201">
        <f>Seguimiento!E9</f>
        <v>1000</v>
      </c>
      <c r="E8" s="201">
        <f>Seguimiento!X9</f>
        <v>525</v>
      </c>
      <c r="F8" s="197">
        <f>Seguimiento!Y9</f>
        <v>0.52500000000000002</v>
      </c>
      <c r="G8" s="198"/>
    </row>
    <row r="9" spans="1:10" x14ac:dyDescent="0.25">
      <c r="A9" s="108"/>
      <c r="B9" s="216"/>
      <c r="C9" s="98" t="str">
        <f>Seguimiento!C10</f>
        <v>Asistencia tecnica ambientales  prestadas</v>
      </c>
      <c r="D9" s="201">
        <f>Seguimiento!E10</f>
        <v>200</v>
      </c>
      <c r="E9" s="201">
        <f>Seguimiento!X10</f>
        <v>105</v>
      </c>
      <c r="F9" s="197">
        <f>Seguimiento!Y10</f>
        <v>0.52500000000000002</v>
      </c>
      <c r="G9" s="198"/>
    </row>
    <row r="10" spans="1:10" x14ac:dyDescent="0.25">
      <c r="A10" s="108"/>
      <c r="B10" s="216"/>
      <c r="C10" s="98" t="str">
        <f>Seguimiento!C11</f>
        <v>Acueductos Rurales y Comunitarios Optimizados</v>
      </c>
      <c r="D10" s="201">
        <f>Seguimiento!E11</f>
        <v>5</v>
      </c>
      <c r="E10" s="201">
        <f>Seguimiento!X11</f>
        <v>3</v>
      </c>
      <c r="F10" s="197">
        <f>Seguimiento!Y11</f>
        <v>0.6</v>
      </c>
      <c r="G10" s="198"/>
    </row>
    <row r="11" spans="1:10" x14ac:dyDescent="0.25">
      <c r="A11" s="108"/>
      <c r="B11" s="216"/>
      <c r="C11" s="98" t="str">
        <f>Seguimiento!C12</f>
        <v>Metros de redes de alcantarillado  de acueductos comunitarios repuestas</v>
      </c>
      <c r="D11" s="201">
        <f>Seguimiento!E12</f>
        <v>100</v>
      </c>
      <c r="E11" s="201">
        <f>Seguimiento!X12</f>
        <v>300</v>
      </c>
      <c r="F11" s="197">
        <f>Seguimiento!Y12</f>
        <v>1</v>
      </c>
      <c r="G11" s="199"/>
    </row>
    <row r="12" spans="1:10" x14ac:dyDescent="0.25">
      <c r="A12" s="108"/>
      <c r="B12" s="216"/>
      <c r="C12" s="98" t="str">
        <f>Seguimiento!C13</f>
        <v xml:space="preserve">Eventos de emergencia atendidos </v>
      </c>
      <c r="D12" s="197">
        <f>Seguimiento!E13</f>
        <v>1</v>
      </c>
      <c r="E12" s="197">
        <f>Seguimiento!X13</f>
        <v>1</v>
      </c>
      <c r="F12" s="197">
        <f>Seguimiento!Y13</f>
        <v>1</v>
      </c>
      <c r="G12" s="199"/>
    </row>
    <row r="13" spans="1:10" ht="27.6" x14ac:dyDescent="0.25">
      <c r="A13" s="108"/>
      <c r="B13" s="216" t="s">
        <v>31</v>
      </c>
      <c r="C13" s="98" t="str">
        <f>Seguimiento!C14</f>
        <v>Numero de  adultos mayores beneficiados con atención integral en los centros día/vida.</v>
      </c>
      <c r="D13" s="201">
        <f>Seguimiento!E14</f>
        <v>3065</v>
      </c>
      <c r="E13" s="202">
        <f>Seguimiento!X14</f>
        <v>1456</v>
      </c>
      <c r="F13" s="197">
        <f>Seguimiento!Y14</f>
        <v>0.47504078303425773</v>
      </c>
      <c r="G13" s="198"/>
    </row>
    <row r="14" spans="1:10" ht="27.6" x14ac:dyDescent="0.25">
      <c r="A14" s="108"/>
      <c r="B14" s="216"/>
      <c r="C14" s="98" t="str">
        <f>Seguimiento!C15</f>
        <v xml:space="preserve">Numero  de población atendida con complemento nutricional. Discriminado por  grupo poblacional y componente    </v>
      </c>
      <c r="D14" s="201">
        <f>Seguimiento!E15</f>
        <v>7100</v>
      </c>
      <c r="E14" s="202">
        <f>Seguimiento!X15</f>
        <v>6966</v>
      </c>
      <c r="F14" s="197">
        <f>Seguimiento!Y15</f>
        <v>0.98112676056338033</v>
      </c>
      <c r="G14" s="199"/>
    </row>
    <row r="15" spans="1:10" ht="55.2" x14ac:dyDescent="0.25">
      <c r="A15" s="108"/>
      <c r="B15" s="216"/>
      <c r="C15" s="98" t="str">
        <f>Seguimiento!C16</f>
        <v>Porcentaje de avance en las acciones ejecutadas en el marco del plan de accion de cada uno de los grupos objeto de intervención. (NNA, Jóvenes, mujer, discapacidad, LGTBI, Etnias, Adultos Mayores, Pobreza extrema y Habitante de Calle)</v>
      </c>
      <c r="D15" s="201">
        <f>Seguimiento!E16</f>
        <v>0.75</v>
      </c>
      <c r="E15" s="202">
        <f>Seguimiento!X16</f>
        <v>0.28999999999999998</v>
      </c>
      <c r="F15" s="197">
        <f>Seguimiento!Y16</f>
        <v>0.38666666666666666</v>
      </c>
      <c r="G15" s="200"/>
    </row>
    <row r="16" spans="1:10" x14ac:dyDescent="0.25">
      <c r="A16" s="108"/>
      <c r="B16" s="216"/>
      <c r="C16" s="98" t="str">
        <f>Seguimiento!C17</f>
        <v>Numero de victimas atendidas con la ayuda humanitaria inmediata.</v>
      </c>
      <c r="D16" s="201">
        <f>Seguimiento!E17</f>
        <v>1150</v>
      </c>
      <c r="E16" s="202">
        <f>Seguimiento!X17</f>
        <v>365</v>
      </c>
      <c r="F16" s="197">
        <f>Seguimiento!Y17</f>
        <v>0.31739130434782609</v>
      </c>
      <c r="G16" s="200"/>
    </row>
    <row r="17" spans="1:7" x14ac:dyDescent="0.25">
      <c r="A17" s="108"/>
      <c r="B17" s="216" t="s">
        <v>32</v>
      </c>
      <c r="C17" s="98" t="str">
        <f>Seguimiento!C18</f>
        <v>M2 de espacio publico recuperados</v>
      </c>
      <c r="D17" s="201">
        <f>Seguimiento!E18</f>
        <v>1000</v>
      </c>
      <c r="E17" s="202">
        <f>Seguimiento!X18</f>
        <v>0</v>
      </c>
      <c r="F17" s="197">
        <f>Seguimiento!Y18</f>
        <v>0</v>
      </c>
      <c r="G17" s="200"/>
    </row>
    <row r="18" spans="1:7" x14ac:dyDescent="0.25">
      <c r="A18" s="108"/>
      <c r="B18" s="216"/>
      <c r="C18" s="98" t="str">
        <f>Seguimiento!C19</f>
        <v xml:space="preserve">Estrategia de prevención, atención integral y protección animal </v>
      </c>
      <c r="D18" s="201">
        <f>Seguimiento!E19</f>
        <v>321</v>
      </c>
      <c r="E18" s="202">
        <f>Seguimiento!X19</f>
        <v>500</v>
      </c>
      <c r="F18" s="197">
        <f>Seguimiento!Y19</f>
        <v>1</v>
      </c>
      <c r="G18" s="199"/>
    </row>
    <row r="19" spans="1:7" ht="27.6" x14ac:dyDescent="0.25">
      <c r="A19" s="108"/>
      <c r="B19" s="216"/>
      <c r="C19" s="98" t="str">
        <f>Seguimiento!C20</f>
        <v xml:space="preserve">Porcentaje Implementación del Plan Integral de Convivencia y Seguridad Ciudadana  (PICSC) </v>
      </c>
      <c r="D19" s="197">
        <f>Seguimiento!E20</f>
        <v>1</v>
      </c>
      <c r="E19" s="197">
        <f>Seguimiento!X20</f>
        <v>0.62250000000000005</v>
      </c>
      <c r="F19" s="197">
        <f>Seguimiento!Y20</f>
        <v>0.62250000000000005</v>
      </c>
      <c r="G19" s="198"/>
    </row>
    <row r="20" spans="1:7" ht="27.6" x14ac:dyDescent="0.25">
      <c r="A20" s="108"/>
      <c r="B20" s="216" t="s">
        <v>33</v>
      </c>
      <c r="C20" s="98" t="str">
        <f>Seguimiento!C21</f>
        <v>Porcentaje de cumplimiento en la respuesta de aprobación de tramites RNA y RNC</v>
      </c>
      <c r="D20" s="197">
        <f>Seguimiento!E21</f>
        <v>0.93</v>
      </c>
      <c r="E20" s="197">
        <f>Seguimiento!X21</f>
        <v>0.98</v>
      </c>
      <c r="F20" s="197">
        <f>Seguimiento!Y21</f>
        <v>1.053763440860215</v>
      </c>
      <c r="G20" s="199"/>
    </row>
    <row r="21" spans="1:7" ht="27.6" x14ac:dyDescent="0.25">
      <c r="A21" s="108"/>
      <c r="B21" s="216"/>
      <c r="C21" s="98" t="str">
        <f>Seguimiento!C22</f>
        <v>TASA DE VARIACION DE VICTIMAS POR ACCIDENTES DE TRANSITO ( no se reporto)</v>
      </c>
      <c r="D21" s="197">
        <f>Seguimiento!E22</f>
        <v>-0.05</v>
      </c>
      <c r="E21" s="197">
        <f>Seguimiento!X22</f>
        <v>0</v>
      </c>
      <c r="F21" s="197">
        <f>Seguimiento!Y22</f>
        <v>0</v>
      </c>
      <c r="G21" s="200"/>
    </row>
    <row r="22" spans="1:7" x14ac:dyDescent="0.25">
      <c r="A22" s="108"/>
      <c r="B22" s="216"/>
      <c r="C22" s="98" t="str">
        <f>Seguimiento!C23</f>
        <v xml:space="preserve"> Número de siniestros viales ( No se reporto)</v>
      </c>
      <c r="D22" s="197">
        <f>Seguimiento!E23</f>
        <v>-0.05</v>
      </c>
      <c r="E22" s="197">
        <f>Seguimiento!X23</f>
        <v>0</v>
      </c>
      <c r="F22" s="197">
        <f>Seguimiento!Y23</f>
        <v>0</v>
      </c>
      <c r="G22" s="200"/>
    </row>
    <row r="23" spans="1:7" ht="41.4" x14ac:dyDescent="0.25">
      <c r="A23" s="108"/>
      <c r="B23" s="216" t="s">
        <v>34</v>
      </c>
      <c r="C23" s="98" t="str">
        <f>Seguimiento!C24</f>
        <v xml:space="preserve">Numero de Instituciones Educativas Oficiales con  Cumplimiento del proceso de consolidación   de Autoevaluación Institucional Y Planes de Mejoramiento </v>
      </c>
      <c r="D23" s="201">
        <f>Seguimiento!E24</f>
        <v>59</v>
      </c>
      <c r="E23" s="202">
        <f>Seguimiento!X24</f>
        <v>0</v>
      </c>
      <c r="F23" s="197">
        <f>Seguimiento!Y24</f>
        <v>0</v>
      </c>
      <c r="G23" s="200"/>
    </row>
    <row r="24" spans="1:7" ht="27.6" x14ac:dyDescent="0.25">
      <c r="A24" s="108"/>
      <c r="B24" s="216"/>
      <c r="C24" s="98" t="str">
        <f>Seguimiento!C25</f>
        <v>Cumplimiento de la Formulación y Ejecución del  Plan  Operativo de Formación Docente y Directivos Docentes en los EE Oficiales.</v>
      </c>
      <c r="D24" s="197">
        <f>Seguimiento!E25</f>
        <v>0.86</v>
      </c>
      <c r="E24" s="197">
        <f>Seguimiento!X25</f>
        <v>0</v>
      </c>
      <c r="F24" s="197">
        <f>Seguimiento!Y25</f>
        <v>0</v>
      </c>
      <c r="G24" s="200"/>
    </row>
    <row r="25" spans="1:7" x14ac:dyDescent="0.25">
      <c r="A25" s="108"/>
      <c r="B25" s="216"/>
      <c r="C25" s="98" t="str">
        <f>Seguimiento!C26</f>
        <v xml:space="preserve">Tasa Cobertura neta global </v>
      </c>
      <c r="D25" s="197">
        <f>Seguimiento!E26</f>
        <v>0.92</v>
      </c>
      <c r="E25" s="197">
        <f>Seguimiento!X26</f>
        <v>0.92</v>
      </c>
      <c r="F25" s="197">
        <f>Seguimiento!Y26</f>
        <v>1</v>
      </c>
      <c r="G25" s="199"/>
    </row>
    <row r="26" spans="1:7" x14ac:dyDescent="0.25">
      <c r="A26" s="108"/>
      <c r="B26" s="216"/>
      <c r="C26" s="98" t="str">
        <f>Seguimiento!C27</f>
        <v xml:space="preserve">Tasa Cobertura Bruta global </v>
      </c>
      <c r="D26" s="197">
        <f>Seguimiento!E27</f>
        <v>1</v>
      </c>
      <c r="E26" s="197">
        <f>Seguimiento!X27</f>
        <v>1.1933</v>
      </c>
      <c r="F26" s="197">
        <f>Seguimiento!Y27</f>
        <v>1</v>
      </c>
      <c r="G26" s="199"/>
    </row>
    <row r="27" spans="1:7" x14ac:dyDescent="0.25">
      <c r="A27" s="108"/>
      <c r="B27" s="216"/>
      <c r="C27" s="98" t="str">
        <f>Seguimiento!C28</f>
        <v>Porcentaje Cumplimiento POAIV</v>
      </c>
      <c r="D27" s="197">
        <f>Seguimiento!E28</f>
        <v>0.82</v>
      </c>
      <c r="E27" s="197">
        <f>Seguimiento!X28</f>
        <v>0</v>
      </c>
      <c r="F27" s="197">
        <f>Seguimiento!Y28</f>
        <v>0</v>
      </c>
      <c r="G27" s="200"/>
    </row>
    <row r="28" spans="1:7" x14ac:dyDescent="0.25">
      <c r="A28" s="108"/>
      <c r="B28" s="216"/>
      <c r="C28" s="98" t="str">
        <f>Seguimiento!C29</f>
        <v>Porcentaje de solicitudes de novedades tramitadas</v>
      </c>
      <c r="D28" s="197">
        <f>Seguimiento!E29</f>
        <v>0.96</v>
      </c>
      <c r="E28" s="197">
        <f>Seguimiento!X29</f>
        <v>0</v>
      </c>
      <c r="F28" s="197">
        <f>Seguimiento!Y29</f>
        <v>0</v>
      </c>
      <c r="G28" s="200"/>
    </row>
    <row r="29" spans="1:7" ht="27.6" x14ac:dyDescent="0.25">
      <c r="A29" s="108"/>
      <c r="B29" s="216" t="s">
        <v>35</v>
      </c>
      <c r="C29" s="98" t="str">
        <f>Seguimiento!C30</f>
        <v xml:space="preserve">PORCENTAJE DE EJECUCIÓN FINANCIERA DE LOS RECURSOS DE INVERSIÓN </v>
      </c>
      <c r="D29" s="197">
        <f>Seguimiento!E30</f>
        <v>0.91</v>
      </c>
      <c r="E29" s="197">
        <f>Seguimiento!X30</f>
        <v>0.65900000000000003</v>
      </c>
      <c r="F29" s="197">
        <f>Seguimiento!Y30</f>
        <v>0.72417582417582416</v>
      </c>
      <c r="G29" s="198"/>
    </row>
    <row r="30" spans="1:7" ht="27.6" x14ac:dyDescent="0.25">
      <c r="A30" s="108"/>
      <c r="B30" s="216"/>
      <c r="C30" s="98" t="str">
        <f>Seguimiento!C31</f>
        <v xml:space="preserve">PORCENTAJE DE EJECUCIÓN DEL PLAN DE INTERVENCIONES COLECTIVAS </v>
      </c>
      <c r="D30" s="197">
        <f>Seguimiento!E31</f>
        <v>0.88</v>
      </c>
      <c r="E30" s="197">
        <f>Seguimiento!X31</f>
        <v>0.76</v>
      </c>
      <c r="F30" s="197">
        <f>Seguimiento!Y31</f>
        <v>0.86363636363636365</v>
      </c>
      <c r="G30" s="198"/>
    </row>
    <row r="31" spans="1:7" x14ac:dyDescent="0.25">
      <c r="A31" s="108"/>
      <c r="B31" s="216"/>
      <c r="C31" s="98" t="str">
        <f>Seguimiento!C32</f>
        <v>Porcentaje  de afiliación al SGSSS</v>
      </c>
      <c r="D31" s="197">
        <f>Seguimiento!E32</f>
        <v>0.95</v>
      </c>
      <c r="E31" s="197">
        <f>Seguimiento!X32</f>
        <v>1</v>
      </c>
      <c r="F31" s="197">
        <f>Seguimiento!Y32</f>
        <v>1</v>
      </c>
      <c r="G31" s="199"/>
    </row>
    <row r="32" spans="1:7" ht="41.4" x14ac:dyDescent="0.25">
      <c r="A32" s="108"/>
      <c r="B32" s="216"/>
      <c r="C32" s="98" t="str">
        <f>Seguimiento!C33</f>
        <v>PORCENTAJE DE CUMPLIMIENTO DE LOS ATRIBUTOS DE CALIDAD DE LOS PRESTADORES DE SERVICIOS DE SALUD VISITADOS Y EVALUADOS DURANTE EL PERIODO</v>
      </c>
      <c r="D32" s="197">
        <f>Seguimiento!E33</f>
        <v>0.7</v>
      </c>
      <c r="E32" s="197">
        <f>Seguimiento!X33</f>
        <v>0.35</v>
      </c>
      <c r="F32" s="197">
        <f>Seguimiento!Y33</f>
        <v>0.5</v>
      </c>
      <c r="G32" s="198"/>
    </row>
    <row r="33" spans="1:7" ht="27.6" x14ac:dyDescent="0.25">
      <c r="A33" s="108"/>
      <c r="B33" s="216" t="s">
        <v>36</v>
      </c>
      <c r="C33" s="98" t="str">
        <f>Seguimiento!C34</f>
        <v>Número de Niñas, Niños, Adolecentes y Jóvenes beneficiados en procesos de formación artística y cultural</v>
      </c>
      <c r="D33" s="201">
        <f>Seguimiento!E34</f>
        <v>1900</v>
      </c>
      <c r="E33" s="197">
        <f>Seguimiento!X34</f>
        <v>374</v>
      </c>
      <c r="F33" s="197">
        <f>Seguimiento!Y34</f>
        <v>0.1968421052631579</v>
      </c>
      <c r="G33" s="200"/>
    </row>
    <row r="34" spans="1:7" ht="55.2" x14ac:dyDescent="0.25">
      <c r="A34" s="108"/>
      <c r="B34" s="216"/>
      <c r="C34" s="98" t="str">
        <f>Seguimiento!C35</f>
        <v>Fortalecer de manera eficaz, efectiva y eficiente los diferentes bienes, servicios y manifestaciones culturales de interés común a través de procesos, proyectos, programas y políticas que contribuyan al acceso de toda la comunidad de Ibagué a las diferentes actividades culturales.</v>
      </c>
      <c r="D34" s="201">
        <f>Seguimiento!E35</f>
        <v>35</v>
      </c>
      <c r="E34" s="201">
        <f>Seguimiento!X35</f>
        <v>19</v>
      </c>
      <c r="F34" s="197">
        <f>Seguimiento!Y35</f>
        <v>0.54285714285714282</v>
      </c>
      <c r="G34" s="198"/>
    </row>
    <row r="35" spans="1:7" ht="27.6" x14ac:dyDescent="0.25">
      <c r="A35" s="108"/>
      <c r="B35" s="216"/>
      <c r="C35" s="98" t="str">
        <f>Seguimiento!C36</f>
        <v>Número de usuarios atendidos en la Red de bibliotecas Públicas Municipales</v>
      </c>
      <c r="D35" s="201">
        <f>Seguimiento!E36</f>
        <v>325334</v>
      </c>
      <c r="E35" s="201">
        <f>Seguimiento!X36</f>
        <v>84106</v>
      </c>
      <c r="F35" s="197">
        <f>Seguimiento!Y36</f>
        <v>0.25852201122538682</v>
      </c>
      <c r="G35" s="200"/>
    </row>
    <row r="36" spans="1:7" x14ac:dyDescent="0.25">
      <c r="A36" s="108"/>
      <c r="B36" s="216"/>
      <c r="C36" s="98" t="str">
        <f>Seguimiento!C37</f>
        <v>Población participante en programas de Formación y Creación cultural</v>
      </c>
      <c r="D36" s="201">
        <f>Seguimiento!E37</f>
        <v>125</v>
      </c>
      <c r="E36" s="201">
        <f>Seguimiento!X37</f>
        <v>0</v>
      </c>
      <c r="F36" s="197">
        <f>Seguimiento!Y37</f>
        <v>0</v>
      </c>
      <c r="G36" s="200"/>
    </row>
    <row r="37" spans="1:7" x14ac:dyDescent="0.25">
      <c r="A37" s="108"/>
      <c r="B37" s="216"/>
      <c r="C37" s="98" t="str">
        <f>Seguimiento!C38</f>
        <v>Número de Bibliotecas  y/o  escenarios culturales  fortalecidos</v>
      </c>
      <c r="D37" s="201">
        <f>Seguimiento!E38</f>
        <v>6</v>
      </c>
      <c r="E37" s="201">
        <f>Seguimiento!X38</f>
        <v>2</v>
      </c>
      <c r="F37" s="197">
        <f>Seguimiento!Y38</f>
        <v>0.33333333333333331</v>
      </c>
      <c r="G37" s="200"/>
    </row>
    <row r="38" spans="1:7" x14ac:dyDescent="0.25">
      <c r="A38" s="108"/>
      <c r="B38" s="216"/>
      <c r="C38" s="98" t="str">
        <f>Seguimiento!C39</f>
        <v>Estimulos otorgados</v>
      </c>
      <c r="D38" s="201">
        <f>Seguimiento!E39</f>
        <v>80</v>
      </c>
      <c r="E38" s="201">
        <f>Seguimiento!X39</f>
        <v>0</v>
      </c>
      <c r="F38" s="197">
        <f>Seguimiento!Y39</f>
        <v>0</v>
      </c>
      <c r="G38" s="200"/>
    </row>
    <row r="39" spans="1:7" x14ac:dyDescent="0.25">
      <c r="A39" s="108"/>
      <c r="B39" s="216"/>
      <c r="C39" s="98" t="str">
        <f>Seguimiento!C40</f>
        <v>Eventos de promoción de actividades culturales realizados.</v>
      </c>
      <c r="D39" s="201">
        <f>Seguimiento!E40</f>
        <v>90</v>
      </c>
      <c r="E39" s="201">
        <f>Seguimiento!X40</f>
        <v>0</v>
      </c>
      <c r="F39" s="197">
        <f>Seguimiento!Y40</f>
        <v>0</v>
      </c>
      <c r="G39" s="200"/>
    </row>
    <row r="40" spans="1:7" x14ac:dyDescent="0.25">
      <c r="A40" s="108"/>
      <c r="B40" s="216" t="s">
        <v>37</v>
      </c>
      <c r="C40" s="98" t="str">
        <f>Seguimiento!C41</f>
        <v>Número de personas beneficiadas con empleos directos e indirectos</v>
      </c>
      <c r="D40" s="201">
        <f>Seguimiento!E41</f>
        <v>3000</v>
      </c>
      <c r="E40" s="201">
        <f>Seguimiento!X41</f>
        <v>2500</v>
      </c>
      <c r="F40" s="197">
        <f>Seguimiento!Y41</f>
        <v>0.83333333333333337</v>
      </c>
      <c r="G40" s="198"/>
    </row>
    <row r="41" spans="1:7" x14ac:dyDescent="0.25">
      <c r="A41" s="108"/>
      <c r="B41" s="216"/>
      <c r="C41" s="98" t="str">
        <f>Seguimiento!C42</f>
        <v>Número de microempresarios formalizados</v>
      </c>
      <c r="D41" s="201">
        <f>Seguimiento!E42</f>
        <v>730</v>
      </c>
      <c r="E41" s="201">
        <f>Seguimiento!X42</f>
        <v>700</v>
      </c>
      <c r="F41" s="197">
        <f>Seguimiento!Y42</f>
        <v>0.95890410958904104</v>
      </c>
      <c r="G41" s="199"/>
    </row>
    <row r="42" spans="1:7" x14ac:dyDescent="0.25">
      <c r="A42" s="108"/>
      <c r="B42" s="216"/>
      <c r="C42" s="98" t="str">
        <f>Seguimiento!C43</f>
        <v xml:space="preserve">Porcentaje de ocupación establecimientos de alojamiento y hospedaje  </v>
      </c>
      <c r="D42" s="197">
        <f>Seguimiento!E43</f>
        <v>0.65</v>
      </c>
      <c r="E42" s="197">
        <f>Seguimiento!X43</f>
        <v>0.55000000000000004</v>
      </c>
      <c r="F42" s="197">
        <f>Seguimiento!Y43</f>
        <v>0.84615384615384615</v>
      </c>
      <c r="G42" s="198"/>
    </row>
    <row r="43" spans="1:7" x14ac:dyDescent="0.25">
      <c r="A43" s="108"/>
      <c r="B43" s="216"/>
      <c r="C43" s="98" t="str">
        <f>Seguimiento!C44</f>
        <v>Número de ideas de negocio presentadas a convocatorias</v>
      </c>
      <c r="D43" s="201">
        <f>Seguimiento!E44</f>
        <v>110</v>
      </c>
      <c r="E43" s="201">
        <f>Seguimiento!X44</f>
        <v>110</v>
      </c>
      <c r="F43" s="197">
        <f>Seguimiento!Y44</f>
        <v>1</v>
      </c>
      <c r="G43" s="199"/>
    </row>
    <row r="44" spans="1:7" ht="41.4" x14ac:dyDescent="0.25">
      <c r="A44" s="108"/>
      <c r="B44" s="216"/>
      <c r="C44" s="98" t="str">
        <f>Seguimiento!C45</f>
        <v>Número de productores agropecuarios apoyados con recursos financieros, insumos, equipos, animales y materiales, para el desarrollo de proyectos productivos ofertados por la Secretaría de Agricultura y Desarrollo Rural</v>
      </c>
      <c r="D44" s="201">
        <f>Seguimiento!E45</f>
        <v>4015</v>
      </c>
      <c r="E44" s="201">
        <f>Seguimiento!X45</f>
        <v>983</v>
      </c>
      <c r="F44" s="197">
        <f>Seguimiento!Y45</f>
        <v>0.2448318804483188</v>
      </c>
      <c r="G44" s="200"/>
    </row>
    <row r="45" spans="1:7" ht="27.6" x14ac:dyDescent="0.25">
      <c r="A45" s="108"/>
      <c r="B45" s="216"/>
      <c r="C45" s="98" t="str">
        <f>Seguimiento!C46</f>
        <v>Número de productores agropecuarios beneficiados con la prestación de servicios de asistencia técnica y extensión rural</v>
      </c>
      <c r="D45" s="201">
        <f>Seguimiento!E46</f>
        <v>3400</v>
      </c>
      <c r="E45" s="201">
        <f>Seguimiento!X46</f>
        <v>2745</v>
      </c>
      <c r="F45" s="197">
        <f>Seguimiento!Y46</f>
        <v>0.80735294117647061</v>
      </c>
      <c r="G45" s="198"/>
    </row>
    <row r="46" spans="1:7" ht="27.6" x14ac:dyDescent="0.25">
      <c r="A46" s="108"/>
      <c r="B46" s="217" t="s">
        <v>38</v>
      </c>
      <c r="C46" s="98" t="str">
        <f>Seguimiento!C47</f>
        <v>Oportunidad de Respuesta a las solicitudes de tramites y productos catastrales</v>
      </c>
      <c r="D46" s="197">
        <f>Seguimiento!E47</f>
        <v>0.55000000000000004</v>
      </c>
      <c r="E46" s="197">
        <f>Seguimiento!X47</f>
        <v>0.19</v>
      </c>
      <c r="F46" s="197">
        <f>Seguimiento!Y47</f>
        <v>0.3454545454545454</v>
      </c>
      <c r="G46" s="200"/>
    </row>
    <row r="47" spans="1:7" x14ac:dyDescent="0.25">
      <c r="A47" s="108"/>
      <c r="B47" s="216" t="s">
        <v>39</v>
      </c>
      <c r="C47" s="98" t="str">
        <f>Seguimiento!C48</f>
        <v>Porcentaje de cumplimiento de la estrategia de participación ciudadana .</v>
      </c>
      <c r="D47" s="197">
        <f>Seguimiento!E48</f>
        <v>1</v>
      </c>
      <c r="E47" s="197">
        <f>Seguimiento!X48</f>
        <v>0.5</v>
      </c>
      <c r="F47" s="197">
        <f>Seguimiento!Y48</f>
        <v>0.5</v>
      </c>
      <c r="G47" s="198"/>
    </row>
    <row r="48" spans="1:7" ht="27.6" x14ac:dyDescent="0.25">
      <c r="A48" s="108"/>
      <c r="B48" s="216"/>
      <c r="C48" s="98" t="str">
        <f>Seguimiento!C49</f>
        <v xml:space="preserve">Porcentaje del cumplimiento del plan de Acción de la Política Publica de Libertad Religiosa . </v>
      </c>
      <c r="D48" s="197">
        <f>Seguimiento!E49</f>
        <v>0.9</v>
      </c>
      <c r="E48" s="197">
        <f>Seguimiento!X49</f>
        <v>0.3</v>
      </c>
      <c r="F48" s="197">
        <f>Seguimiento!Y49</f>
        <v>0.33333333333333331</v>
      </c>
      <c r="G48" s="200"/>
    </row>
    <row r="49" spans="1:7" ht="28.2" thickBot="1" x14ac:dyDescent="0.3">
      <c r="A49" s="108"/>
      <c r="B49" s="216"/>
      <c r="C49" s="98" t="str">
        <f>Seguimiento!C50</f>
        <v xml:space="preserve">Porcentaje  de respuesta a los requerimiento  de las Organizaciones de Accion Comunal . </v>
      </c>
      <c r="D49" s="197">
        <f>Seguimiento!E50</f>
        <v>0.9</v>
      </c>
      <c r="E49" s="197">
        <f>Seguimiento!X50</f>
        <v>0.83</v>
      </c>
      <c r="F49" s="197">
        <f>Seguimiento!Y50</f>
        <v>0.92222222222222217</v>
      </c>
      <c r="G49" s="199"/>
    </row>
    <row r="50" spans="1:7" x14ac:dyDescent="0.25">
      <c r="A50" s="106" t="s">
        <v>50</v>
      </c>
      <c r="B50" s="218" t="s">
        <v>44</v>
      </c>
      <c r="C50" s="98" t="str">
        <f>Seguimiento!C88</f>
        <v xml:space="preserve">Porcentaje de resoluciones de adopción registradas en el Softcon </v>
      </c>
      <c r="D50" s="203" t="str">
        <f>Seguimiento!E88</f>
        <v>98.8%</v>
      </c>
      <c r="E50" s="197">
        <f>Seguimiento!X88</f>
        <v>1</v>
      </c>
      <c r="F50" s="197">
        <f>Seguimiento!Y88</f>
        <v>1</v>
      </c>
      <c r="G50" s="199"/>
    </row>
    <row r="51" spans="1:7" ht="14.4" thickBot="1" x14ac:dyDescent="0.3">
      <c r="A51" s="106"/>
      <c r="B51" s="219"/>
      <c r="C51" s="98" t="str">
        <f>Seguimiento!C89</f>
        <v>Porcentaje de conceptos jurídicos emitidos o resueltos</v>
      </c>
      <c r="D51" s="204">
        <f>Seguimiento!E89</f>
        <v>0.91500000000000004</v>
      </c>
      <c r="E51" s="197">
        <f>Seguimiento!X89</f>
        <v>0.83</v>
      </c>
      <c r="F51" s="197">
        <f>Seguimiento!Y89</f>
        <v>0.90710382513661192</v>
      </c>
      <c r="G51" s="199"/>
    </row>
    <row r="52" spans="1:7" x14ac:dyDescent="0.25">
      <c r="A52" s="106"/>
      <c r="B52" s="218" t="s">
        <v>45</v>
      </c>
      <c r="C52" s="98" t="str">
        <f>Seguimiento!C90</f>
        <v>Número de bienes fiscales y de uso público identificados y legalizados</v>
      </c>
      <c r="D52" s="203">
        <f>Seguimiento!E90</f>
        <v>3273</v>
      </c>
      <c r="E52" s="201">
        <f>Seguimiento!X90</f>
        <v>3318</v>
      </c>
      <c r="F52" s="197">
        <f>Seguimiento!Y90</f>
        <v>1.0137488542621449</v>
      </c>
      <c r="G52" s="199"/>
    </row>
    <row r="53" spans="1:7" ht="28.2" thickBot="1" x14ac:dyDescent="0.3">
      <c r="A53" s="106"/>
      <c r="B53" s="219"/>
      <c r="C53" s="98" t="str">
        <f>Seguimiento!C91</f>
        <v>Numero de Tomas Fisicas Realizadas a las dependencias de la Administracion Central</v>
      </c>
      <c r="D53" s="203">
        <f>Seguimiento!E91</f>
        <v>16</v>
      </c>
      <c r="E53" s="201">
        <f>Seguimiento!X91</f>
        <v>13</v>
      </c>
      <c r="F53" s="197">
        <f>Seguimiento!Y91</f>
        <v>0.8125</v>
      </c>
      <c r="G53" s="198"/>
    </row>
    <row r="54" spans="1:7" ht="28.2" thickBot="1" x14ac:dyDescent="0.3">
      <c r="A54" s="106"/>
      <c r="B54" s="220" t="s">
        <v>46</v>
      </c>
      <c r="C54" s="98" t="str">
        <f>Seguimiento!C92</f>
        <v>PORCENTAJE DE PROCESOS CREADOS EN LA PLATAFORMA SECOP II</v>
      </c>
      <c r="D54" s="204">
        <f>Seguimiento!E92</f>
        <v>0.8</v>
      </c>
      <c r="E54" s="197">
        <f>Seguimiento!X92</f>
        <v>1</v>
      </c>
      <c r="F54" s="197">
        <f>Seguimiento!Y92</f>
        <v>1</v>
      </c>
      <c r="G54" s="199"/>
    </row>
    <row r="55" spans="1:7" ht="28.2" thickBot="1" x14ac:dyDescent="0.3">
      <c r="A55" s="106"/>
      <c r="B55" s="221" t="s">
        <v>47</v>
      </c>
      <c r="C55" s="98" t="str">
        <f>Seguimiento!C93</f>
        <v>Porcentaje de Cumplimiento de la implementación y Fortalecimiento del Sistema de gestión (Modelo de Gestión Documental de Archivo MGDA</v>
      </c>
      <c r="D55" s="204">
        <f>Seguimiento!E93</f>
        <v>0.4</v>
      </c>
      <c r="E55" s="197">
        <f>Seguimiento!X93</f>
        <v>0.29099999999999998</v>
      </c>
      <c r="F55" s="197">
        <f>Seguimiento!Y93</f>
        <v>0.72749999999999992</v>
      </c>
      <c r="G55" s="198"/>
    </row>
    <row r="56" spans="1:7" x14ac:dyDescent="0.25">
      <c r="A56" s="106"/>
      <c r="B56" s="218" t="s">
        <v>48</v>
      </c>
      <c r="C56" s="98" t="str">
        <f>Seguimiento!C94</f>
        <v>Oportunidad del soporte técnico</v>
      </c>
      <c r="D56" s="204">
        <f>Seguimiento!E94</f>
        <v>0.93</v>
      </c>
      <c r="E56" s="197">
        <f>Seguimiento!X94</f>
        <v>0.89</v>
      </c>
      <c r="F56" s="197">
        <f>Seguimiento!Y94</f>
        <v>0.95698924731182788</v>
      </c>
      <c r="G56" s="199"/>
    </row>
    <row r="57" spans="1:7" x14ac:dyDescent="0.25">
      <c r="A57" s="106"/>
      <c r="B57" s="219"/>
      <c r="C57" s="98" t="str">
        <f>Seguimiento!C95</f>
        <v>Cumplimiento del plan de mantenimiento de infraestructura tecnológica</v>
      </c>
      <c r="D57" s="204">
        <f>Seguimiento!E95</f>
        <v>0.98</v>
      </c>
      <c r="E57" s="197">
        <f>Seguimiento!X95</f>
        <v>1</v>
      </c>
      <c r="F57" s="197">
        <f>Seguimiento!Y95</f>
        <v>1</v>
      </c>
      <c r="G57" s="199"/>
    </row>
    <row r="58" spans="1:7" ht="14.4" thickBot="1" x14ac:dyDescent="0.3">
      <c r="A58" s="106"/>
      <c r="B58" s="219"/>
      <c r="C58" s="98" t="str">
        <f>Seguimiento!C96</f>
        <v>Implementación Modelo MPSI</v>
      </c>
      <c r="D58" s="204">
        <f>Seguimiento!E96</f>
        <v>0.92</v>
      </c>
      <c r="E58" s="197">
        <f>Seguimiento!X96</f>
        <v>0.92</v>
      </c>
      <c r="F58" s="197">
        <f>Seguimiento!Y96</f>
        <v>1</v>
      </c>
      <c r="G58" s="199"/>
    </row>
    <row r="59" spans="1:7" x14ac:dyDescent="0.25">
      <c r="A59" s="106"/>
      <c r="B59" s="218" t="s">
        <v>49</v>
      </c>
      <c r="C59" s="98" t="str">
        <f>Seguimiento!C97</f>
        <v xml:space="preserve">Tasa de importancia de los recursos propios </v>
      </c>
      <c r="D59" s="204">
        <f>Seguimiento!E97</f>
        <v>0.25</v>
      </c>
      <c r="E59" s="197">
        <f>Seguimiento!X97</f>
        <v>0.47</v>
      </c>
      <c r="F59" s="197">
        <f>Seguimiento!Y97</f>
        <v>1</v>
      </c>
      <c r="G59" s="199"/>
    </row>
    <row r="60" spans="1:7" x14ac:dyDescent="0.25">
      <c r="A60" s="106"/>
      <c r="B60" s="219"/>
      <c r="C60" s="98" t="str">
        <f>Seguimiento!C98</f>
        <v xml:space="preserve">Sostenibilidad de la deuda </v>
      </c>
      <c r="D60" s="204">
        <f>Seguimiento!E98</f>
        <v>1.5</v>
      </c>
      <c r="E60" s="197">
        <f>Seguimiento!X98</f>
        <v>21.95</v>
      </c>
      <c r="F60" s="197">
        <f>Seguimiento!Y98</f>
        <v>1</v>
      </c>
      <c r="G60" s="199"/>
    </row>
    <row r="61" spans="1:7" x14ac:dyDescent="0.25">
      <c r="A61" s="106"/>
      <c r="B61" s="219"/>
      <c r="C61" s="98" t="str">
        <f>Seguimiento!C99</f>
        <v xml:space="preserve"> Autofinanciamiento del municipio dentro de los parametros de la lay 617 </v>
      </c>
      <c r="D61" s="204">
        <f>Seguimiento!E99</f>
        <v>0.45</v>
      </c>
      <c r="E61" s="197">
        <f>Seguimiento!X99</f>
        <v>0.31</v>
      </c>
      <c r="F61" s="197">
        <f>Seguimiento!Y99</f>
        <v>0.68888888888888888</v>
      </c>
      <c r="G61" s="198"/>
    </row>
    <row r="62" spans="1:7" x14ac:dyDescent="0.25">
      <c r="A62" s="106"/>
      <c r="B62" s="219"/>
      <c r="C62" s="98" t="str">
        <f>Seguimiento!C100</f>
        <v xml:space="preserve">Tasa de magnitud de la inversion </v>
      </c>
      <c r="D62" s="204">
        <f>Seguimiento!E100</f>
        <v>0.82</v>
      </c>
      <c r="E62" s="197">
        <f>Seguimiento!X100</f>
        <v>1.1200000000000001</v>
      </c>
      <c r="F62" s="197">
        <f>Seguimiento!Y100</f>
        <v>1</v>
      </c>
      <c r="G62" s="199"/>
    </row>
    <row r="63" spans="1:7" ht="14.4" thickBot="1" x14ac:dyDescent="0.3">
      <c r="A63" s="107"/>
      <c r="B63" s="222"/>
      <c r="C63" s="98" t="str">
        <f>Seguimiento!C101</f>
        <v>Capacidad de ahorro</v>
      </c>
      <c r="D63" s="204">
        <f>Seguimiento!E101</f>
        <v>0.5</v>
      </c>
      <c r="E63" s="197">
        <f>Seguimiento!X101</f>
        <v>0.83</v>
      </c>
      <c r="F63" s="197">
        <f>Seguimiento!Y101</f>
        <v>1</v>
      </c>
      <c r="G63" s="199"/>
    </row>
    <row r="64" spans="1:7" ht="79.8" customHeight="1" thickBot="1" x14ac:dyDescent="0.3">
      <c r="A64" s="102" t="s">
        <v>54</v>
      </c>
      <c r="B64" s="223" t="s">
        <v>51</v>
      </c>
      <c r="C64" s="100" t="str">
        <f>Seguimiento!C102</f>
        <v xml:space="preserve">Porcentaje de cumplimiento del plan anual de comunicaciones  </v>
      </c>
      <c r="D64" s="197">
        <f>Seguimiento!E102</f>
        <v>0.96</v>
      </c>
      <c r="E64" s="197">
        <f>Seguimiento!X102</f>
        <v>0.56999999999999995</v>
      </c>
      <c r="F64" s="197">
        <f>Seguimiento!Y102</f>
        <v>0.59375</v>
      </c>
      <c r="G64" s="198"/>
    </row>
    <row r="65" spans="1:7" ht="58.8" customHeight="1" thickBot="1" x14ac:dyDescent="0.3">
      <c r="A65" s="103"/>
      <c r="B65" s="223" t="s">
        <v>52</v>
      </c>
      <c r="C65" s="100" t="str">
        <f>Seguimiento!C103</f>
        <v>Porcentaje de quejas e informes tramitados</v>
      </c>
      <c r="D65" s="197">
        <f>Seguimiento!E103</f>
        <v>0.8</v>
      </c>
      <c r="E65" s="197">
        <f>Seguimiento!X103</f>
        <v>0.97</v>
      </c>
      <c r="F65" s="197">
        <f>Seguimiento!Y103</f>
        <v>1</v>
      </c>
      <c r="G65" s="199"/>
    </row>
    <row r="66" spans="1:7" ht="91.2" customHeight="1" thickBot="1" x14ac:dyDescent="0.3">
      <c r="A66" s="104"/>
      <c r="B66" s="224" t="s">
        <v>53</v>
      </c>
      <c r="C66" s="100" t="str">
        <f>Seguimiento!C104</f>
        <v>Cumplimiento Plan Estratégico de Talento Humano</v>
      </c>
      <c r="D66" s="197">
        <f>Seguimiento!E104</f>
        <v>0.87</v>
      </c>
      <c r="E66" s="197">
        <f>Seguimiento!X104</f>
        <v>7.4999999999999997E-2</v>
      </c>
      <c r="F66" s="197">
        <f>Seguimiento!Y104</f>
        <v>8.620689655172413E-2</v>
      </c>
      <c r="G66" s="200"/>
    </row>
    <row r="67" spans="1:7" ht="42" thickBot="1" x14ac:dyDescent="0.3">
      <c r="A67" s="97" t="s">
        <v>55</v>
      </c>
      <c r="B67" s="225" t="s">
        <v>56</v>
      </c>
      <c r="C67" s="100" t="str">
        <f>Seguimiento!C105</f>
        <v xml:space="preserve">Porcentaje de nivel de madurez del Sistema de Control Interno </v>
      </c>
      <c r="D67" s="197">
        <f>Seguimiento!E105</f>
        <v>0.96</v>
      </c>
      <c r="E67" s="197">
        <f>Seguimiento!X105</f>
        <v>0.96</v>
      </c>
      <c r="F67" s="197">
        <f>Seguimiento!Y105</f>
        <v>1</v>
      </c>
      <c r="G67" s="200"/>
    </row>
    <row r="68" spans="1:7" x14ac:dyDescent="0.25">
      <c r="A68" s="105" t="s">
        <v>43</v>
      </c>
      <c r="B68" s="226" t="s">
        <v>41</v>
      </c>
      <c r="C68" s="98" t="str">
        <f>Seguimiento!C51</f>
        <v>Información base de datos del SISBÉN actualizado</v>
      </c>
      <c r="D68" s="205">
        <f>Seguimiento!E51</f>
        <v>0.8</v>
      </c>
      <c r="E68" s="205">
        <f>Seguimiento!X51</f>
        <v>0.76</v>
      </c>
      <c r="F68" s="205">
        <f>Seguimiento!Y50</f>
        <v>0.92222222222222217</v>
      </c>
      <c r="G68" s="206"/>
    </row>
    <row r="69" spans="1:7" ht="27.6" x14ac:dyDescent="0.25">
      <c r="A69" s="105"/>
      <c r="B69" s="226"/>
      <c r="C69" s="98" t="str">
        <f>Seguimiento!C52</f>
        <v>PORCENTAJE DE EFICIENCIA EN RESPUESTA DE LOS TRAMITES DENTRO LOS TERMINOS ESTABLECIDOS.</v>
      </c>
      <c r="D69" s="205">
        <f>Seguimiento!E52</f>
        <v>0.6</v>
      </c>
      <c r="E69" s="205">
        <f>Seguimiento!X52</f>
        <v>0.39250000000000002</v>
      </c>
      <c r="F69" s="205">
        <f>Seguimiento!Y51</f>
        <v>0.95</v>
      </c>
      <c r="G69" s="206"/>
    </row>
    <row r="70" spans="1:7" ht="27.6" x14ac:dyDescent="0.25">
      <c r="A70" s="105"/>
      <c r="B70" s="226"/>
      <c r="C70" s="98" t="str">
        <f>Seguimiento!C53</f>
        <v>PORCENTAJE DE SOLICITUDES QUE TIENEN TÉRMINOS DE RESPUESTAS ATENDIDOS OPORTUNAMENTE.</v>
      </c>
      <c r="D70" s="205">
        <f>Seguimiento!E53</f>
        <v>0.6</v>
      </c>
      <c r="E70" s="205">
        <f>Seguimiento!X53</f>
        <v>0.29649999999999999</v>
      </c>
      <c r="F70" s="205">
        <f>Seguimiento!Y52</f>
        <v>0.65416666666666667</v>
      </c>
      <c r="G70" s="207"/>
    </row>
    <row r="71" spans="1:7" x14ac:dyDescent="0.25">
      <c r="A71" s="105"/>
      <c r="B71" s="226"/>
      <c r="C71" s="98" t="str">
        <f>Seguimiento!C54</f>
        <v>Porcentaje cumplimiento de las metas del plan de desarrollo</v>
      </c>
      <c r="D71" s="205">
        <f>Seguimiento!E54</f>
        <v>1</v>
      </c>
      <c r="E71" s="205">
        <f>Seguimiento!X54</f>
        <v>0.68</v>
      </c>
      <c r="F71" s="205">
        <f>Seguimiento!Y53</f>
        <v>0.49416666666666664</v>
      </c>
      <c r="G71" s="207"/>
    </row>
    <row r="72" spans="1:7" x14ac:dyDescent="0.25">
      <c r="A72" s="105"/>
      <c r="B72" s="226" t="s">
        <v>42</v>
      </c>
      <c r="C72" s="208" t="str">
        <f>Seguimiento!C56</f>
        <v xml:space="preserve">Porcentaje Cumplimiento plan de trabajo </v>
      </c>
      <c r="D72" s="197">
        <f>Seguimiento!E56</f>
        <v>0.85</v>
      </c>
      <c r="E72" s="197">
        <f>Seguimiento!X56</f>
        <v>0.72</v>
      </c>
      <c r="F72" s="197">
        <f>Seguimiento!Y56</f>
        <v>0.84705882352941175</v>
      </c>
      <c r="G72" s="198"/>
    </row>
    <row r="73" spans="1:7" x14ac:dyDescent="0.25">
      <c r="A73" s="105"/>
      <c r="B73" s="226"/>
      <c r="C73" s="208" t="str">
        <f>Seguimiento!C57</f>
        <v>Porcentaje Cumplimiento de los estandares minimos del SG-SST</v>
      </c>
      <c r="D73" s="197">
        <f>Seguimiento!E57</f>
        <v>0.85</v>
      </c>
      <c r="E73" s="197">
        <f>Seguimiento!X57</f>
        <v>0.93500000000000005</v>
      </c>
      <c r="F73" s="197">
        <f>Seguimiento!Y57</f>
        <v>1</v>
      </c>
      <c r="G73" s="199"/>
    </row>
    <row r="74" spans="1:7" x14ac:dyDescent="0.25">
      <c r="A74" s="105"/>
      <c r="B74" s="226"/>
      <c r="C74" s="208" t="str">
        <f>Seguimiento!C58</f>
        <v xml:space="preserve">Evaluacion cumplimiento legal </v>
      </c>
      <c r="D74" s="197">
        <f>Seguimiento!E58</f>
        <v>1</v>
      </c>
      <c r="E74" s="197">
        <f>Seguimiento!X58</f>
        <v>0.94</v>
      </c>
      <c r="F74" s="197">
        <f>Seguimiento!Y58</f>
        <v>0.94</v>
      </c>
      <c r="G74" s="199"/>
    </row>
    <row r="75" spans="1:7" x14ac:dyDescent="0.25">
      <c r="A75" s="105"/>
      <c r="B75" s="226"/>
      <c r="C75" s="208" t="str">
        <f>Seguimiento!C59</f>
        <v xml:space="preserve">Inspecciones de seguridad </v>
      </c>
      <c r="D75" s="197">
        <f>Seguimiento!E59</f>
        <v>0.85</v>
      </c>
      <c r="E75" s="197">
        <f>Seguimiento!X59</f>
        <v>0.47</v>
      </c>
      <c r="F75" s="197">
        <f>Seguimiento!Y59</f>
        <v>0.55294117647058827</v>
      </c>
      <c r="G75" s="198"/>
    </row>
    <row r="76" spans="1:7" x14ac:dyDescent="0.25">
      <c r="A76" s="105"/>
      <c r="B76" s="226"/>
      <c r="C76" s="208" t="str">
        <f>Seguimiento!C60</f>
        <v xml:space="preserve">Gestion del COPASST </v>
      </c>
      <c r="D76" s="197">
        <f>Seguimiento!E60</f>
        <v>1</v>
      </c>
      <c r="E76" s="197">
        <f>Seguimiento!X60</f>
        <v>0.498</v>
      </c>
      <c r="F76" s="197">
        <f>Seguimiento!Y60</f>
        <v>0.498</v>
      </c>
      <c r="G76" s="198"/>
    </row>
    <row r="77" spans="1:7" x14ac:dyDescent="0.25">
      <c r="A77" s="105"/>
      <c r="B77" s="226"/>
      <c r="C77" s="208" t="str">
        <f>Seguimiento!C61</f>
        <v>Ausentismo por causa medica (Incapacidades laborales y comunes)</v>
      </c>
      <c r="D77" s="197">
        <f>Seguimiento!E61</f>
        <v>0.03</v>
      </c>
      <c r="E77" s="197">
        <f>Seguimiento!X61</f>
        <v>0.01</v>
      </c>
      <c r="F77" s="197">
        <f>Seguimiento!Y61</f>
        <v>1</v>
      </c>
      <c r="G77" s="199"/>
    </row>
    <row r="78" spans="1:7" x14ac:dyDescent="0.25">
      <c r="A78" s="105"/>
      <c r="B78" s="226"/>
      <c r="C78" s="208" t="str">
        <f>Seguimiento!C62</f>
        <v xml:space="preserve">Incidencia de enfermedad laboral </v>
      </c>
      <c r="D78" s="197">
        <f>Seguimiento!E62</f>
        <v>0</v>
      </c>
      <c r="E78" s="197">
        <f>Seguimiento!X62</f>
        <v>0</v>
      </c>
      <c r="F78" s="197">
        <f>Seguimiento!Y62</f>
        <v>1</v>
      </c>
      <c r="G78" s="199"/>
    </row>
    <row r="79" spans="1:7" x14ac:dyDescent="0.25">
      <c r="A79" s="105"/>
      <c r="B79" s="226"/>
      <c r="C79" s="208" t="str">
        <f>Seguimiento!C63</f>
        <v xml:space="preserve">Prevalencia de enfermedad laboral </v>
      </c>
      <c r="D79" s="197">
        <f>Seguimiento!E63</f>
        <v>0</v>
      </c>
      <c r="E79" s="197">
        <f>Seguimiento!X63</f>
        <v>0</v>
      </c>
      <c r="F79" s="197">
        <f>Seguimiento!Y63</f>
        <v>1</v>
      </c>
      <c r="G79" s="199"/>
    </row>
    <row r="80" spans="1:7" x14ac:dyDescent="0.25">
      <c r="A80" s="105"/>
      <c r="B80" s="226"/>
      <c r="C80" s="208" t="str">
        <f>Seguimiento!C64</f>
        <v>Proporción de accidentes de trabajo mortales</v>
      </c>
      <c r="D80" s="197">
        <f>Seguimiento!E64</f>
        <v>0</v>
      </c>
      <c r="E80" s="197">
        <f>Seguimiento!X64</f>
        <v>0</v>
      </c>
      <c r="F80" s="197">
        <f>Seguimiento!Y64</f>
        <v>1</v>
      </c>
      <c r="G80" s="199"/>
    </row>
    <row r="81" spans="1:7" x14ac:dyDescent="0.25">
      <c r="A81" s="105"/>
      <c r="B81" s="226"/>
      <c r="C81" s="208" t="str">
        <f>Seguimiento!C65</f>
        <v xml:space="preserve">Indice de severidad de accidente de trabajo </v>
      </c>
      <c r="D81" s="197">
        <f>Seguimiento!E65</f>
        <v>0.31</v>
      </c>
      <c r="E81" s="197">
        <f>Seguimiento!X65</f>
        <v>1.7500000000000002E-2</v>
      </c>
      <c r="F81" s="197">
        <f>Seguimiento!Y65</f>
        <v>1</v>
      </c>
      <c r="G81" s="199"/>
    </row>
    <row r="82" spans="1:7" x14ac:dyDescent="0.25">
      <c r="A82" s="105"/>
      <c r="B82" s="226"/>
      <c r="C82" s="208" t="str">
        <f>Seguimiento!C66</f>
        <v>Indice de frecuencia de accidentes de trabajo</v>
      </c>
      <c r="D82" s="197">
        <f>Seguimiento!E66</f>
        <v>3.5999999999999997E-2</v>
      </c>
      <c r="E82" s="197">
        <f>Seguimiento!X66</f>
        <v>2.5000000000000001E-3</v>
      </c>
      <c r="F82" s="197">
        <f>Seguimiento!Y66</f>
        <v>1</v>
      </c>
      <c r="G82" s="199"/>
    </row>
    <row r="83" spans="1:7" x14ac:dyDescent="0.25">
      <c r="A83" s="105"/>
      <c r="B83" s="226"/>
      <c r="C83" s="203" t="str">
        <f>Seguimiento!C68</f>
        <v>Porcentaje de cumplimiento de los indicadores de los 23 procesos del SIGAMI</v>
      </c>
      <c r="D83" s="197">
        <f>Seguimiento!E68</f>
        <v>0.84</v>
      </c>
      <c r="E83" s="197">
        <f>Seguimiento!X68</f>
        <v>0.64</v>
      </c>
      <c r="F83" s="197">
        <f>Seguimiento!Y68</f>
        <v>0.76190476190476197</v>
      </c>
      <c r="G83" s="198"/>
    </row>
    <row r="84" spans="1:7" x14ac:dyDescent="0.25">
      <c r="A84" s="105"/>
      <c r="B84" s="226"/>
      <c r="C84" s="203" t="str">
        <f>Seguimiento!C69</f>
        <v>Nivel de competencia o evaluación de los auditores</v>
      </c>
      <c r="D84" s="202">
        <f>Seguimiento!E69</f>
        <v>4.5</v>
      </c>
      <c r="E84" s="202">
        <f>Seguimiento!X69</f>
        <v>4.4000000000000004</v>
      </c>
      <c r="F84" s="197">
        <f>Seguimiento!Y69</f>
        <v>0.97777777777777786</v>
      </c>
      <c r="G84" s="199"/>
    </row>
    <row r="85" spans="1:7" x14ac:dyDescent="0.25">
      <c r="A85" s="105"/>
      <c r="B85" s="226"/>
      <c r="C85" s="203" t="str">
        <f>Seguimiento!C70</f>
        <v>Índice de desempeño institucional</v>
      </c>
      <c r="D85" s="197">
        <f>Seguimiento!E70</f>
        <v>0.98199999999999998</v>
      </c>
      <c r="E85" s="197">
        <f>Seguimiento!X70</f>
        <v>0</v>
      </c>
      <c r="F85" s="197">
        <f>Seguimiento!Y70</f>
        <v>0</v>
      </c>
      <c r="G85" s="200"/>
    </row>
    <row r="86" spans="1:7" x14ac:dyDescent="0.25">
      <c r="A86" s="105"/>
      <c r="B86" s="226"/>
      <c r="C86" s="203" t="str">
        <f>Seguimiento!C71</f>
        <v>PORCENTAJE DE CUMPLIMIENTO DE LOS REQUISITOS LEGALES DE LOS SISTEMAS HSEQ</v>
      </c>
      <c r="D86" s="197">
        <f>Seguimiento!E71</f>
        <v>1</v>
      </c>
      <c r="E86" s="197">
        <f>Seguimiento!X71</f>
        <v>0.94</v>
      </c>
      <c r="F86" s="197">
        <f>Seguimiento!Y71</f>
        <v>0.94</v>
      </c>
      <c r="G86" s="199"/>
    </row>
    <row r="87" spans="1:7" x14ac:dyDescent="0.25">
      <c r="A87" s="105"/>
      <c r="B87" s="226"/>
      <c r="C87" s="209" t="str">
        <f>Seguimiento!C73</f>
        <v>Fortalecimiento del tejido empresarial de la zona certificada NTS TS 001-1</v>
      </c>
      <c r="D87" s="201">
        <f>Seguimiento!E73</f>
        <v>9</v>
      </c>
      <c r="E87" s="201">
        <f>Seguimiento!X73</f>
        <v>8</v>
      </c>
      <c r="F87" s="197">
        <f>Seguimiento!Y73</f>
        <v>0.88888888888888884</v>
      </c>
      <c r="G87" s="198"/>
    </row>
    <row r="88" spans="1:7" ht="27.6" x14ac:dyDescent="0.25">
      <c r="A88" s="105"/>
      <c r="B88" s="226"/>
      <c r="C88" s="209" t="str">
        <f>Seguimiento!C74</f>
        <v>Personas de la zona certificada  capacitadas en la prevencion de la Explotación sexual comercial de niños, niñas y adolecentes (ESCNNA)</v>
      </c>
      <c r="D88" s="201">
        <f>Seguimiento!E74</f>
        <v>90</v>
      </c>
      <c r="E88" s="201">
        <f>Seguimiento!X74</f>
        <v>0</v>
      </c>
      <c r="F88" s="197">
        <f>Seguimiento!Y74</f>
        <v>0</v>
      </c>
      <c r="G88" s="200"/>
    </row>
    <row r="89" spans="1:7" ht="27.6" x14ac:dyDescent="0.25">
      <c r="A89" s="105"/>
      <c r="B89" s="226"/>
      <c r="C89" s="209" t="str">
        <f>Seguimiento!C75</f>
        <v>Numero de capacitaciones de la norma técnica de turismo sostenible NTS TS - 001-1 de 2014</v>
      </c>
      <c r="D89" s="201">
        <f>Seguimiento!E75</f>
        <v>10</v>
      </c>
      <c r="E89" s="201">
        <f>Seguimiento!X75</f>
        <v>0</v>
      </c>
      <c r="F89" s="197">
        <f>Seguimiento!Y75</f>
        <v>0</v>
      </c>
      <c r="G89" s="200"/>
    </row>
    <row r="90" spans="1:7" x14ac:dyDescent="0.25">
      <c r="A90" s="105"/>
      <c r="B90" s="226"/>
      <c r="C90" s="209" t="str">
        <f>Seguimiento!C76</f>
        <v xml:space="preserve">Ocupación hotelera en la zona certificada </v>
      </c>
      <c r="D90" s="197">
        <f>Seguimiento!E76</f>
        <v>0.3</v>
      </c>
      <c r="E90" s="197">
        <f>Seguimiento!X76</f>
        <v>0.13</v>
      </c>
      <c r="F90" s="197">
        <f>Seguimiento!Y76</f>
        <v>0.43333333333333335</v>
      </c>
      <c r="G90" s="198"/>
    </row>
    <row r="91" spans="1:7" ht="27.6" x14ac:dyDescent="0.25">
      <c r="A91" s="105"/>
      <c r="B91" s="226"/>
      <c r="C91" s="209" t="str">
        <f>Seguimiento!C77</f>
        <v>Porcentaje de Cumplimiento de la matriz de programas de sostenibilidad de Norma Técnica Sectorial de Turismo 001-01</v>
      </c>
      <c r="D91" s="197">
        <f>Seguimiento!E77</f>
        <v>0.8</v>
      </c>
      <c r="E91" s="197">
        <f>Seguimiento!X77</f>
        <v>0.09</v>
      </c>
      <c r="F91" s="197">
        <f>Seguimiento!Y77</f>
        <v>0.11249999999999999</v>
      </c>
      <c r="G91" s="200"/>
    </row>
    <row r="92" spans="1:7" x14ac:dyDescent="0.25">
      <c r="A92" s="105"/>
      <c r="B92" s="226"/>
      <c r="C92" s="203" t="str">
        <f>Seguimiento!C79</f>
        <v>Efectividad de la seguridad de la información</v>
      </c>
      <c r="D92" s="197">
        <f>Seguimiento!E79</f>
        <v>1</v>
      </c>
      <c r="E92" s="197">
        <f>Seguimiento!X79</f>
        <v>1</v>
      </c>
      <c r="F92" s="197">
        <f>Seguimiento!Y79</f>
        <v>1</v>
      </c>
      <c r="G92" s="199"/>
    </row>
    <row r="93" spans="1:7" x14ac:dyDescent="0.25">
      <c r="A93" s="105"/>
      <c r="B93" s="226"/>
      <c r="C93" s="203" t="str">
        <f>Seguimiento!C80</f>
        <v>% Cumplimiento plan de capacitación y sensibilización del SGSI</v>
      </c>
      <c r="D93" s="197">
        <f>Seguimiento!E80</f>
        <v>0.9</v>
      </c>
      <c r="E93" s="197">
        <f>Seguimiento!X80</f>
        <v>0.56000000000000005</v>
      </c>
      <c r="F93" s="197">
        <f>Seguimiento!Y80</f>
        <v>0.62222222222222223</v>
      </c>
      <c r="G93" s="198"/>
    </row>
    <row r="94" spans="1:7" x14ac:dyDescent="0.25">
      <c r="A94" s="105"/>
      <c r="B94" s="226"/>
      <c r="C94" s="203" t="str">
        <f>Seguimiento!C81</f>
        <v>%Implementación Modelo MSPI</v>
      </c>
      <c r="D94" s="197">
        <f>Seguimiento!E81</f>
        <v>0.92</v>
      </c>
      <c r="E94" s="197">
        <f>Seguimiento!X81</f>
        <v>0.92</v>
      </c>
      <c r="F94" s="197">
        <f>Seguimiento!Y81</f>
        <v>1</v>
      </c>
      <c r="G94" s="199"/>
    </row>
    <row r="95" spans="1:7" x14ac:dyDescent="0.25">
      <c r="A95" s="105"/>
      <c r="B95" s="226"/>
      <c r="C95" s="203" t="str">
        <f>Seguimiento!C82</f>
        <v>% cubrimiento del sgsi en activos de información</v>
      </c>
      <c r="D95" s="197">
        <f>Seguimiento!E82</f>
        <v>0.98</v>
      </c>
      <c r="E95" s="197">
        <f>Seguimiento!X82</f>
        <v>0.95</v>
      </c>
      <c r="F95" s="197">
        <f>Seguimiento!Y82</f>
        <v>0.96938775510204078</v>
      </c>
      <c r="G95" s="199"/>
    </row>
    <row r="96" spans="1:7" x14ac:dyDescent="0.25">
      <c r="A96" s="105"/>
      <c r="B96" s="226"/>
      <c r="C96" s="203" t="str">
        <f>Seguimiento!C83</f>
        <v>Eficacia de las políticas y controles de seguridad de la información</v>
      </c>
      <c r="D96" s="197">
        <f>Seguimiento!E83</f>
        <v>0.86</v>
      </c>
      <c r="E96" s="197">
        <f>Seguimiento!X83</f>
        <v>0</v>
      </c>
      <c r="F96" s="197">
        <f>Seguimiento!Y83</f>
        <v>0</v>
      </c>
      <c r="G96" s="200"/>
    </row>
    <row r="97" spans="1:7" ht="27.6" x14ac:dyDescent="0.25">
      <c r="A97" s="105"/>
      <c r="B97" s="226"/>
      <c r="C97" s="209" t="str">
        <f>Seguimiento!C85</f>
        <v>REDUCCIÓN DEL CONSUMO DE AGUA DE LAS SEDES CERTIFICADAS DE LA ADMINISTRACIÓN MUNICIPAL</v>
      </c>
      <c r="D97" s="197">
        <f>Seguimiento!E85</f>
        <v>0.02</v>
      </c>
      <c r="E97" s="204">
        <f>Seguimiento!X85</f>
        <v>0.06</v>
      </c>
      <c r="F97" s="197">
        <f>Seguimiento!Y85</f>
        <v>1</v>
      </c>
      <c r="G97" s="199"/>
    </row>
    <row r="98" spans="1:7" ht="27.6" x14ac:dyDescent="0.25">
      <c r="A98" s="105"/>
      <c r="B98" s="226"/>
      <c r="C98" s="209" t="str">
        <f>Seguimiento!C86</f>
        <v>REDUCCIÓN DEL CONSUMO DE ENERGÍA DE LAS SEDES CERTIFICADAS DE LA ADMINISTRACIÓN MUNICIPAL</v>
      </c>
      <c r="D98" s="197">
        <f>Seguimiento!E86</f>
        <v>0.02</v>
      </c>
      <c r="E98" s="210">
        <f>Seguimiento!X86</f>
        <v>0</v>
      </c>
      <c r="F98" s="197">
        <f>Seguimiento!Y86</f>
        <v>0</v>
      </c>
      <c r="G98" s="200"/>
    </row>
    <row r="99" spans="1:7" ht="27.6" x14ac:dyDescent="0.25">
      <c r="A99" s="105"/>
      <c r="B99" s="226"/>
      <c r="C99" s="209" t="str">
        <f>Seguimiento!C87</f>
        <v>AUMENTO EN  LA GENERACIÓN DE RESIDUOS APROVECHABLES DE LAS SEDES CERTIFICADAS DE LA ADMINISTRACIÓN MUNICIPAL</v>
      </c>
      <c r="D99" s="197">
        <f>Seguimiento!E87</f>
        <v>0.3</v>
      </c>
      <c r="E99" s="204">
        <f>Seguimiento!X87</f>
        <v>0.21</v>
      </c>
      <c r="F99" s="197">
        <f>Seguimiento!Y87</f>
        <v>0.71</v>
      </c>
      <c r="G99" s="198"/>
    </row>
    <row r="102" spans="1:7" ht="27.6" x14ac:dyDescent="0.25">
      <c r="E102" s="212" t="s">
        <v>352</v>
      </c>
      <c r="F102" s="213">
        <f>AVERAGE(F2:F99)</f>
        <v>0.64262962121007172</v>
      </c>
    </row>
  </sheetData>
  <autoFilter ref="A1:H67" xr:uid="{88C0F08C-70EB-4739-8A81-C439FA5CF900}"/>
  <mergeCells count="21">
    <mergeCell ref="A64:A66"/>
    <mergeCell ref="A68:A99"/>
    <mergeCell ref="B68:B71"/>
    <mergeCell ref="B72:B99"/>
    <mergeCell ref="B40:B45"/>
    <mergeCell ref="B47:B49"/>
    <mergeCell ref="A50:A63"/>
    <mergeCell ref="B50:B51"/>
    <mergeCell ref="B52:B53"/>
    <mergeCell ref="B56:B58"/>
    <mergeCell ref="B59:B63"/>
    <mergeCell ref="A2:A49"/>
    <mergeCell ref="B2:B4"/>
    <mergeCell ref="B6:B7"/>
    <mergeCell ref="B8:B12"/>
    <mergeCell ref="B13:B16"/>
    <mergeCell ref="B17:B19"/>
    <mergeCell ref="B20:B22"/>
    <mergeCell ref="B23:B28"/>
    <mergeCell ref="B29:B32"/>
    <mergeCell ref="B33:B3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023F3-52B4-4C4A-886C-2149E4DCF268}">
  <dimension ref="A1:AC107"/>
  <sheetViews>
    <sheetView tabSelected="1" zoomScale="70" zoomScaleNormal="70" workbookViewId="0">
      <pane xSplit="2" ySplit="2" topLeftCell="C3" activePane="bottomRight" state="frozen"/>
      <selection pane="topRight" activeCell="C1" sqref="C1"/>
      <selection pane="bottomLeft" activeCell="A3" sqref="A3"/>
      <selection pane="bottomRight" activeCell="Y106" sqref="Y106"/>
    </sheetView>
  </sheetViews>
  <sheetFormatPr baseColWidth="10" defaultColWidth="19.5" defaultRowHeight="31.2" customHeight="1" x14ac:dyDescent="0.25"/>
  <cols>
    <col min="1" max="1" width="22.19921875" style="21" customWidth="1"/>
    <col min="2" max="2" width="27.19921875" style="21" customWidth="1"/>
    <col min="3" max="3" width="65.296875" style="21" customWidth="1"/>
    <col min="4" max="4" width="85" style="21" customWidth="1"/>
    <col min="5" max="11" width="19.5" style="21"/>
    <col min="12" max="23" width="7.796875" style="21" customWidth="1"/>
    <col min="24" max="24" width="19.5" style="21"/>
    <col min="25" max="25" width="24.296875" style="21" customWidth="1"/>
    <col min="26" max="16384" width="19.5" style="21"/>
  </cols>
  <sheetData>
    <row r="1" spans="1:26" ht="32.25" customHeight="1" x14ac:dyDescent="0.35">
      <c r="A1" s="191" t="s">
        <v>0</v>
      </c>
      <c r="B1" s="191" t="s">
        <v>1</v>
      </c>
      <c r="C1" s="194" t="s">
        <v>2</v>
      </c>
      <c r="D1" s="183" t="s">
        <v>7</v>
      </c>
      <c r="E1" s="183" t="s">
        <v>8</v>
      </c>
      <c r="F1" s="183" t="s">
        <v>10</v>
      </c>
      <c r="G1" s="183" t="s">
        <v>9</v>
      </c>
      <c r="H1" s="185" t="s">
        <v>11</v>
      </c>
      <c r="I1" s="185"/>
      <c r="J1" s="186"/>
      <c r="K1" s="186"/>
      <c r="L1" s="185" t="s">
        <v>12</v>
      </c>
      <c r="M1" s="185"/>
      <c r="N1" s="185"/>
      <c r="O1" s="185"/>
      <c r="P1" s="185"/>
      <c r="Q1" s="185"/>
      <c r="R1" s="185"/>
      <c r="S1" s="185"/>
      <c r="T1" s="185"/>
      <c r="U1" s="185"/>
      <c r="V1" s="185"/>
      <c r="W1" s="185"/>
      <c r="X1" s="187" t="s">
        <v>25</v>
      </c>
      <c r="Y1" s="183" t="s">
        <v>26</v>
      </c>
    </row>
    <row r="2" spans="1:26" ht="36" customHeight="1" thickBot="1" x14ac:dyDescent="0.4">
      <c r="A2" s="192"/>
      <c r="B2" s="193"/>
      <c r="C2" s="195"/>
      <c r="D2" s="184"/>
      <c r="E2" s="184"/>
      <c r="F2" s="184"/>
      <c r="G2" s="184"/>
      <c r="H2" s="47" t="s">
        <v>57</v>
      </c>
      <c r="I2" s="189" t="s">
        <v>59</v>
      </c>
      <c r="J2" s="190"/>
      <c r="K2" s="48" t="s">
        <v>58</v>
      </c>
      <c r="L2" s="49" t="s">
        <v>13</v>
      </c>
      <c r="M2" s="49" t="s">
        <v>14</v>
      </c>
      <c r="N2" s="49" t="s">
        <v>15</v>
      </c>
      <c r="O2" s="49" t="s">
        <v>16</v>
      </c>
      <c r="P2" s="49" t="s">
        <v>17</v>
      </c>
      <c r="Q2" s="49" t="s">
        <v>18</v>
      </c>
      <c r="R2" s="49" t="s">
        <v>19</v>
      </c>
      <c r="S2" s="49" t="s">
        <v>20</v>
      </c>
      <c r="T2" s="49" t="s">
        <v>21</v>
      </c>
      <c r="U2" s="49" t="s">
        <v>22</v>
      </c>
      <c r="V2" s="49" t="s">
        <v>23</v>
      </c>
      <c r="W2" s="49" t="s">
        <v>24</v>
      </c>
      <c r="X2" s="188"/>
      <c r="Y2" s="184"/>
    </row>
    <row r="3" spans="1:26" ht="39" customHeight="1" x14ac:dyDescent="0.25">
      <c r="A3" s="178" t="s">
        <v>40</v>
      </c>
      <c r="B3" s="162" t="s">
        <v>27</v>
      </c>
      <c r="C3" s="28" t="s">
        <v>146</v>
      </c>
      <c r="D3" s="8" t="s">
        <v>147</v>
      </c>
      <c r="E3" s="35">
        <v>0.75</v>
      </c>
      <c r="F3" s="35">
        <v>0.49</v>
      </c>
      <c r="G3" s="8" t="s">
        <v>80</v>
      </c>
      <c r="H3" s="35">
        <v>0.75</v>
      </c>
      <c r="I3" s="35">
        <v>0.75</v>
      </c>
      <c r="J3" s="35">
        <v>0.5</v>
      </c>
      <c r="K3" s="35">
        <v>0.5</v>
      </c>
      <c r="L3" s="131">
        <v>0.31</v>
      </c>
      <c r="M3" s="174"/>
      <c r="N3" s="175"/>
      <c r="O3" s="180">
        <v>0.43</v>
      </c>
      <c r="P3" s="181"/>
      <c r="Q3" s="182"/>
      <c r="R3" s="128"/>
      <c r="S3" s="129"/>
      <c r="T3" s="130"/>
      <c r="U3" s="128"/>
      <c r="V3" s="129"/>
      <c r="W3" s="130"/>
      <c r="X3" s="35">
        <v>0.43</v>
      </c>
      <c r="Y3" s="36">
        <f>X3/E3</f>
        <v>0.57333333333333336</v>
      </c>
      <c r="Z3" s="21">
        <v>52</v>
      </c>
    </row>
    <row r="4" spans="1:26" ht="31.2" customHeight="1" x14ac:dyDescent="0.25">
      <c r="A4" s="179"/>
      <c r="B4" s="163"/>
      <c r="C4" s="13" t="s">
        <v>148</v>
      </c>
      <c r="D4" s="1" t="s">
        <v>149</v>
      </c>
      <c r="E4" s="5">
        <v>0.9</v>
      </c>
      <c r="F4" s="5">
        <v>0.9</v>
      </c>
      <c r="G4" s="3" t="s">
        <v>150</v>
      </c>
      <c r="H4" s="5">
        <v>0.9</v>
      </c>
      <c r="I4" s="5">
        <v>0.9</v>
      </c>
      <c r="J4" s="5">
        <v>0.7</v>
      </c>
      <c r="K4" s="5">
        <v>0.7</v>
      </c>
      <c r="L4" s="120">
        <v>0.78</v>
      </c>
      <c r="M4" s="110"/>
      <c r="N4" s="110"/>
      <c r="O4" s="111"/>
      <c r="P4" s="120">
        <v>0.82</v>
      </c>
      <c r="Q4" s="110"/>
      <c r="R4" s="110"/>
      <c r="S4" s="111"/>
      <c r="T4" s="109"/>
      <c r="U4" s="110"/>
      <c r="V4" s="110"/>
      <c r="W4" s="111"/>
      <c r="X4" s="5">
        <v>0.82</v>
      </c>
      <c r="Y4" s="9">
        <f>X4/F4</f>
        <v>0.91111111111111098</v>
      </c>
    </row>
    <row r="5" spans="1:26" ht="31.2" customHeight="1" thickBot="1" x14ac:dyDescent="0.3">
      <c r="A5" s="179"/>
      <c r="B5" s="163"/>
      <c r="C5" s="4" t="s">
        <v>151</v>
      </c>
      <c r="D5" s="3" t="s">
        <v>152</v>
      </c>
      <c r="E5" s="5">
        <v>0.95</v>
      </c>
      <c r="F5" s="5">
        <v>0.81</v>
      </c>
      <c r="G5" s="3" t="s">
        <v>80</v>
      </c>
      <c r="H5" s="5">
        <v>0.95</v>
      </c>
      <c r="I5" s="5">
        <v>0.95</v>
      </c>
      <c r="J5" s="5">
        <v>0.8</v>
      </c>
      <c r="K5" s="5">
        <v>0.8</v>
      </c>
      <c r="L5" s="120">
        <v>0.68</v>
      </c>
      <c r="M5" s="110"/>
      <c r="N5" s="111"/>
      <c r="O5" s="120">
        <v>0.74</v>
      </c>
      <c r="P5" s="110"/>
      <c r="Q5" s="111"/>
      <c r="R5" s="109"/>
      <c r="S5" s="110"/>
      <c r="T5" s="111"/>
      <c r="U5" s="109"/>
      <c r="V5" s="110"/>
      <c r="W5" s="111"/>
      <c r="X5" s="5">
        <v>0.74</v>
      </c>
      <c r="Y5" s="9">
        <f t="shared" ref="Y5:Y11" si="0">X5/E5</f>
        <v>0.77894736842105261</v>
      </c>
    </row>
    <row r="6" spans="1:26" ht="52.95" customHeight="1" thickBot="1" x14ac:dyDescent="0.3">
      <c r="A6" s="179"/>
      <c r="B6" s="54" t="s">
        <v>28</v>
      </c>
      <c r="C6" s="12" t="s">
        <v>81</v>
      </c>
      <c r="D6" s="34" t="s">
        <v>82</v>
      </c>
      <c r="E6" s="35">
        <v>0.75</v>
      </c>
      <c r="F6" s="35">
        <v>0.71</v>
      </c>
      <c r="G6" s="8" t="s">
        <v>80</v>
      </c>
      <c r="H6" s="35">
        <v>0.9</v>
      </c>
      <c r="I6" s="35">
        <v>0.8</v>
      </c>
      <c r="J6" s="35">
        <v>0.7</v>
      </c>
      <c r="K6" s="35">
        <v>0.69</v>
      </c>
      <c r="L6" s="131">
        <v>0.14000000000000001</v>
      </c>
      <c r="M6" s="129"/>
      <c r="N6" s="130"/>
      <c r="O6" s="131">
        <v>0.28000000000000003</v>
      </c>
      <c r="P6" s="129"/>
      <c r="Q6" s="130"/>
      <c r="R6" s="128"/>
      <c r="S6" s="129"/>
      <c r="T6" s="130"/>
      <c r="U6" s="128"/>
      <c r="V6" s="129"/>
      <c r="W6" s="130"/>
      <c r="X6" s="35">
        <v>0.28000000000000003</v>
      </c>
      <c r="Y6" s="36">
        <f t="shared" si="0"/>
        <v>0.37333333333333335</v>
      </c>
    </row>
    <row r="7" spans="1:26" ht="31.2" customHeight="1" x14ac:dyDescent="0.25">
      <c r="A7" s="179"/>
      <c r="B7" s="162" t="s">
        <v>29</v>
      </c>
      <c r="C7" s="28" t="s">
        <v>159</v>
      </c>
      <c r="D7" s="8" t="s">
        <v>118</v>
      </c>
      <c r="E7" s="8">
        <v>180000</v>
      </c>
      <c r="F7" s="8">
        <v>65773</v>
      </c>
      <c r="G7" s="8" t="s">
        <v>80</v>
      </c>
      <c r="H7" s="45">
        <v>160000</v>
      </c>
      <c r="I7" s="45">
        <v>160000</v>
      </c>
      <c r="J7" s="45">
        <v>120000</v>
      </c>
      <c r="K7" s="45">
        <v>120000</v>
      </c>
      <c r="L7" s="128">
        <v>78649</v>
      </c>
      <c r="M7" s="129"/>
      <c r="N7" s="130"/>
      <c r="O7" s="128">
        <v>86810</v>
      </c>
      <c r="P7" s="129"/>
      <c r="Q7" s="130"/>
      <c r="R7" s="128"/>
      <c r="S7" s="129"/>
      <c r="T7" s="130"/>
      <c r="U7" s="128"/>
      <c r="V7" s="129"/>
      <c r="W7" s="130"/>
      <c r="X7" s="45">
        <v>86810</v>
      </c>
      <c r="Y7" s="36">
        <f t="shared" si="0"/>
        <v>0.48227777777777781</v>
      </c>
    </row>
    <row r="8" spans="1:26" ht="31.2" customHeight="1" thickBot="1" x14ac:dyDescent="0.3">
      <c r="A8" s="179"/>
      <c r="B8" s="163"/>
      <c r="C8" s="13" t="s">
        <v>160</v>
      </c>
      <c r="D8" s="3" t="s">
        <v>119</v>
      </c>
      <c r="E8" s="3">
        <v>20</v>
      </c>
      <c r="F8" s="3">
        <v>2</v>
      </c>
      <c r="G8" s="3" t="s">
        <v>80</v>
      </c>
      <c r="H8" s="3">
        <v>10</v>
      </c>
      <c r="I8" s="3">
        <v>9</v>
      </c>
      <c r="J8" s="3">
        <v>7</v>
      </c>
      <c r="K8" s="3">
        <v>7</v>
      </c>
      <c r="L8" s="109">
        <v>2</v>
      </c>
      <c r="M8" s="110"/>
      <c r="N8" s="111"/>
      <c r="O8" s="109">
        <v>2</v>
      </c>
      <c r="P8" s="110"/>
      <c r="Q8" s="111"/>
      <c r="R8" s="109"/>
      <c r="S8" s="110"/>
      <c r="T8" s="111"/>
      <c r="U8" s="109"/>
      <c r="V8" s="110"/>
      <c r="W8" s="111"/>
      <c r="X8" s="3">
        <v>2</v>
      </c>
      <c r="Y8" s="46">
        <f t="shared" si="0"/>
        <v>0.1</v>
      </c>
    </row>
    <row r="9" spans="1:26" ht="31.2" customHeight="1" thickBot="1" x14ac:dyDescent="0.3">
      <c r="A9" s="179"/>
      <c r="B9" s="172" t="s">
        <v>30</v>
      </c>
      <c r="C9" s="28" t="s">
        <v>279</v>
      </c>
      <c r="D9" s="8" t="s">
        <v>280</v>
      </c>
      <c r="E9" s="8">
        <v>1000</v>
      </c>
      <c r="F9" s="8">
        <v>1600</v>
      </c>
      <c r="G9" s="8" t="s">
        <v>65</v>
      </c>
      <c r="H9" s="8" t="s">
        <v>281</v>
      </c>
      <c r="I9" s="8">
        <v>1000</v>
      </c>
      <c r="J9" s="8">
        <v>15000</v>
      </c>
      <c r="K9" s="8" t="s">
        <v>282</v>
      </c>
      <c r="L9" s="128">
        <v>525</v>
      </c>
      <c r="M9" s="129"/>
      <c r="N9" s="129"/>
      <c r="O9" s="129"/>
      <c r="P9" s="129"/>
      <c r="Q9" s="130"/>
      <c r="R9" s="8"/>
      <c r="S9" s="8"/>
      <c r="T9" s="8"/>
      <c r="U9" s="8"/>
      <c r="V9" s="8"/>
      <c r="W9" s="8"/>
      <c r="X9" s="8">
        <v>525</v>
      </c>
      <c r="Y9" s="36">
        <f t="shared" si="0"/>
        <v>0.52500000000000002</v>
      </c>
    </row>
    <row r="10" spans="1:26" ht="31.2" customHeight="1" thickBot="1" x14ac:dyDescent="0.3">
      <c r="A10" s="179"/>
      <c r="B10" s="173"/>
      <c r="C10" s="4" t="s">
        <v>283</v>
      </c>
      <c r="D10" s="3" t="s">
        <v>284</v>
      </c>
      <c r="E10" s="3">
        <v>200</v>
      </c>
      <c r="F10" s="3">
        <v>150</v>
      </c>
      <c r="G10" s="8" t="s">
        <v>65</v>
      </c>
      <c r="H10" s="3" t="s">
        <v>285</v>
      </c>
      <c r="I10" s="3">
        <v>80</v>
      </c>
      <c r="J10" s="3">
        <v>100</v>
      </c>
      <c r="K10" s="3" t="s">
        <v>286</v>
      </c>
      <c r="L10" s="109">
        <v>105</v>
      </c>
      <c r="M10" s="110"/>
      <c r="N10" s="110"/>
      <c r="O10" s="110"/>
      <c r="P10" s="110"/>
      <c r="Q10" s="111"/>
      <c r="R10" s="3"/>
      <c r="S10" s="3"/>
      <c r="T10" s="3"/>
      <c r="U10" s="3"/>
      <c r="V10" s="3"/>
      <c r="W10" s="3"/>
      <c r="X10" s="3">
        <v>105</v>
      </c>
      <c r="Y10" s="9">
        <f t="shared" si="0"/>
        <v>0.52500000000000002</v>
      </c>
    </row>
    <row r="11" spans="1:26" ht="31.2" customHeight="1" thickBot="1" x14ac:dyDescent="0.3">
      <c r="A11" s="179"/>
      <c r="B11" s="173"/>
      <c r="C11" s="4" t="s">
        <v>287</v>
      </c>
      <c r="D11" s="3" t="s">
        <v>290</v>
      </c>
      <c r="E11" s="3">
        <v>5</v>
      </c>
      <c r="F11" s="3">
        <v>20</v>
      </c>
      <c r="G11" s="8" t="s">
        <v>65</v>
      </c>
      <c r="H11" s="3" t="s">
        <v>288</v>
      </c>
      <c r="I11" s="3">
        <v>2</v>
      </c>
      <c r="J11" s="3">
        <v>3</v>
      </c>
      <c r="K11" s="3" t="s">
        <v>289</v>
      </c>
      <c r="L11" s="109">
        <v>3</v>
      </c>
      <c r="M11" s="110"/>
      <c r="N11" s="110"/>
      <c r="O11" s="110"/>
      <c r="P11" s="110"/>
      <c r="Q11" s="111"/>
      <c r="R11" s="3"/>
      <c r="S11" s="3"/>
      <c r="T11" s="3"/>
      <c r="U11" s="3"/>
      <c r="V11" s="3"/>
      <c r="W11" s="3"/>
      <c r="X11" s="3">
        <v>3</v>
      </c>
      <c r="Y11" s="9">
        <f t="shared" si="0"/>
        <v>0.6</v>
      </c>
    </row>
    <row r="12" spans="1:26" ht="31.2" customHeight="1" x14ac:dyDescent="0.25">
      <c r="A12" s="179"/>
      <c r="B12" s="173"/>
      <c r="C12" s="4" t="s">
        <v>291</v>
      </c>
      <c r="D12" s="3" t="s">
        <v>292</v>
      </c>
      <c r="E12" s="74">
        <v>100</v>
      </c>
      <c r="F12" s="3">
        <v>250</v>
      </c>
      <c r="G12" s="8" t="s">
        <v>65</v>
      </c>
      <c r="H12" s="3" t="s">
        <v>293</v>
      </c>
      <c r="I12" s="3">
        <v>101</v>
      </c>
      <c r="J12" s="3">
        <v>150</v>
      </c>
      <c r="K12" s="3" t="s">
        <v>294</v>
      </c>
      <c r="L12" s="109">
        <v>300</v>
      </c>
      <c r="M12" s="110"/>
      <c r="N12" s="110"/>
      <c r="O12" s="110"/>
      <c r="P12" s="110"/>
      <c r="Q12" s="111"/>
      <c r="R12" s="3"/>
      <c r="S12" s="3"/>
      <c r="T12" s="3"/>
      <c r="U12" s="3"/>
      <c r="V12" s="3"/>
      <c r="W12" s="3"/>
      <c r="X12" s="3">
        <v>300</v>
      </c>
      <c r="Y12" s="9">
        <v>1</v>
      </c>
    </row>
    <row r="13" spans="1:26" ht="31.2" customHeight="1" thickBot="1" x14ac:dyDescent="0.3">
      <c r="A13" s="179"/>
      <c r="B13" s="173"/>
      <c r="C13" s="11" t="s">
        <v>295</v>
      </c>
      <c r="D13" s="6" t="s">
        <v>296</v>
      </c>
      <c r="E13" s="64">
        <v>1</v>
      </c>
      <c r="F13" s="6">
        <v>100</v>
      </c>
      <c r="G13" s="6" t="s">
        <v>65</v>
      </c>
      <c r="H13" s="6" t="s">
        <v>297</v>
      </c>
      <c r="I13" s="6" t="s">
        <v>298</v>
      </c>
      <c r="J13" s="6" t="s">
        <v>299</v>
      </c>
      <c r="K13" s="6" t="s">
        <v>300</v>
      </c>
      <c r="L13" s="115">
        <v>1</v>
      </c>
      <c r="M13" s="116"/>
      <c r="N13" s="116"/>
      <c r="O13" s="116"/>
      <c r="P13" s="116"/>
      <c r="Q13" s="117"/>
      <c r="R13" s="6"/>
      <c r="S13" s="6"/>
      <c r="T13" s="6"/>
      <c r="U13" s="6"/>
      <c r="V13" s="6"/>
      <c r="W13" s="6"/>
      <c r="X13" s="64">
        <v>1</v>
      </c>
      <c r="Y13" s="61">
        <v>1</v>
      </c>
    </row>
    <row r="14" spans="1:26" ht="31.2" customHeight="1" thickBot="1" x14ac:dyDescent="0.3">
      <c r="A14" s="179"/>
      <c r="B14" s="162" t="s">
        <v>31</v>
      </c>
      <c r="C14" s="12" t="s">
        <v>203</v>
      </c>
      <c r="D14" s="8" t="s">
        <v>204</v>
      </c>
      <c r="E14" s="8">
        <v>3065</v>
      </c>
      <c r="F14" s="8">
        <v>3025</v>
      </c>
      <c r="G14" s="3" t="s">
        <v>80</v>
      </c>
      <c r="H14" s="8" t="s">
        <v>205</v>
      </c>
      <c r="I14" s="8" t="s">
        <v>206</v>
      </c>
      <c r="J14" s="8" t="s">
        <v>207</v>
      </c>
      <c r="K14" s="8" t="s">
        <v>208</v>
      </c>
      <c r="L14" s="128">
        <v>1456</v>
      </c>
      <c r="M14" s="129"/>
      <c r="N14" s="130"/>
      <c r="O14" s="128" t="s">
        <v>317</v>
      </c>
      <c r="P14" s="129"/>
      <c r="Q14" s="130"/>
      <c r="R14" s="8"/>
      <c r="S14" s="8"/>
      <c r="T14" s="8"/>
      <c r="U14" s="8"/>
      <c r="V14" s="8"/>
      <c r="W14" s="8"/>
      <c r="X14" s="8">
        <v>1456</v>
      </c>
      <c r="Y14" s="36">
        <f>X14/E14</f>
        <v>0.47504078303425773</v>
      </c>
    </row>
    <row r="15" spans="1:26" ht="31.2" customHeight="1" thickBot="1" x14ac:dyDescent="0.3">
      <c r="A15" s="179"/>
      <c r="B15" s="163"/>
      <c r="C15" s="13" t="s">
        <v>209</v>
      </c>
      <c r="D15" s="1" t="s">
        <v>210</v>
      </c>
      <c r="E15" s="3">
        <v>7100</v>
      </c>
      <c r="F15" s="3">
        <v>6966</v>
      </c>
      <c r="G15" s="3" t="s">
        <v>80</v>
      </c>
      <c r="H15" s="3" t="s">
        <v>211</v>
      </c>
      <c r="I15" s="3" t="s">
        <v>212</v>
      </c>
      <c r="J15" s="3" t="s">
        <v>213</v>
      </c>
      <c r="K15" s="3" t="s">
        <v>214</v>
      </c>
      <c r="L15" s="109">
        <v>6966</v>
      </c>
      <c r="M15" s="110"/>
      <c r="N15" s="111"/>
      <c r="O15" s="128" t="s">
        <v>317</v>
      </c>
      <c r="P15" s="129"/>
      <c r="Q15" s="130"/>
      <c r="R15" s="3"/>
      <c r="S15" s="3"/>
      <c r="T15" s="3"/>
      <c r="U15" s="3"/>
      <c r="V15" s="3"/>
      <c r="W15" s="3"/>
      <c r="X15" s="3">
        <v>6966</v>
      </c>
      <c r="Y15" s="9">
        <f>X15/E15</f>
        <v>0.98112676056338033</v>
      </c>
    </row>
    <row r="16" spans="1:26" ht="70.95" customHeight="1" thickBot="1" x14ac:dyDescent="0.3">
      <c r="A16" s="179"/>
      <c r="B16" s="163"/>
      <c r="C16" s="13" t="s">
        <v>215</v>
      </c>
      <c r="D16" s="1" t="s">
        <v>216</v>
      </c>
      <c r="E16" s="5">
        <v>0.75</v>
      </c>
      <c r="F16" s="5">
        <v>0.76</v>
      </c>
      <c r="G16" s="3" t="s">
        <v>80</v>
      </c>
      <c r="H16" s="3" t="s">
        <v>217</v>
      </c>
      <c r="I16" s="5">
        <v>0.5</v>
      </c>
      <c r="J16" s="5">
        <v>0.86</v>
      </c>
      <c r="K16" s="3" t="s">
        <v>218</v>
      </c>
      <c r="L16" s="138">
        <v>0.28999999999999998</v>
      </c>
      <c r="M16" s="139"/>
      <c r="N16" s="137"/>
      <c r="O16" s="128" t="s">
        <v>317</v>
      </c>
      <c r="P16" s="129"/>
      <c r="Q16" s="130"/>
      <c r="R16" s="3"/>
      <c r="S16" s="3"/>
      <c r="T16" s="3"/>
      <c r="U16" s="3"/>
      <c r="V16" s="3"/>
      <c r="W16" s="3"/>
      <c r="X16" s="5">
        <v>0.28999999999999998</v>
      </c>
      <c r="Y16" s="9">
        <f>X16/E16</f>
        <v>0.38666666666666666</v>
      </c>
    </row>
    <row r="17" spans="1:25" ht="31.2" customHeight="1" thickBot="1" x14ac:dyDescent="0.3">
      <c r="A17" s="179"/>
      <c r="B17" s="163"/>
      <c r="C17" s="4" t="s">
        <v>219</v>
      </c>
      <c r="D17" s="3" t="s">
        <v>220</v>
      </c>
      <c r="E17" s="3">
        <v>1150</v>
      </c>
      <c r="F17" s="3">
        <v>1200</v>
      </c>
      <c r="G17" s="3" t="s">
        <v>80</v>
      </c>
      <c r="H17" s="3" t="s">
        <v>221</v>
      </c>
      <c r="I17" s="3">
        <v>800</v>
      </c>
      <c r="J17" s="3">
        <v>999</v>
      </c>
      <c r="K17" s="3" t="s">
        <v>222</v>
      </c>
      <c r="L17" s="109">
        <v>365</v>
      </c>
      <c r="M17" s="110"/>
      <c r="N17" s="111"/>
      <c r="O17" s="128" t="s">
        <v>317</v>
      </c>
      <c r="P17" s="129"/>
      <c r="Q17" s="130"/>
      <c r="R17" s="3"/>
      <c r="S17" s="3"/>
      <c r="T17" s="3"/>
      <c r="U17" s="3"/>
      <c r="V17" s="3"/>
      <c r="W17" s="3"/>
      <c r="X17" s="3">
        <v>365</v>
      </c>
      <c r="Y17" s="9">
        <f>X17/E17</f>
        <v>0.31739130434782609</v>
      </c>
    </row>
    <row r="18" spans="1:25" ht="31.2" customHeight="1" x14ac:dyDescent="0.25">
      <c r="A18" s="179"/>
      <c r="B18" s="162" t="s">
        <v>32</v>
      </c>
      <c r="C18" s="28" t="s">
        <v>223</v>
      </c>
      <c r="D18" s="8" t="s">
        <v>225</v>
      </c>
      <c r="E18" s="8">
        <v>1000</v>
      </c>
      <c r="F18" s="8" t="s">
        <v>224</v>
      </c>
      <c r="G18" s="3" t="s">
        <v>80</v>
      </c>
      <c r="H18" s="8" t="s">
        <v>226</v>
      </c>
      <c r="I18" s="8" t="s">
        <v>227</v>
      </c>
      <c r="J18" s="8" t="s">
        <v>228</v>
      </c>
      <c r="K18" s="8" t="s">
        <v>229</v>
      </c>
      <c r="L18" s="128">
        <v>0</v>
      </c>
      <c r="M18" s="129"/>
      <c r="N18" s="130"/>
      <c r="O18" s="128">
        <v>0</v>
      </c>
      <c r="P18" s="129"/>
      <c r="Q18" s="130"/>
      <c r="R18" s="8"/>
      <c r="S18" s="8"/>
      <c r="T18" s="8"/>
      <c r="U18" s="8"/>
      <c r="V18" s="8"/>
      <c r="W18" s="8"/>
      <c r="X18" s="8">
        <v>0</v>
      </c>
      <c r="Y18" s="36">
        <f>X18/E18</f>
        <v>0</v>
      </c>
    </row>
    <row r="19" spans="1:25" ht="31.2" customHeight="1" x14ac:dyDescent="0.25">
      <c r="A19" s="179"/>
      <c r="B19" s="163"/>
      <c r="C19" s="4" t="s">
        <v>230</v>
      </c>
      <c r="D19" s="3" t="s">
        <v>231</v>
      </c>
      <c r="E19" s="3">
        <v>321</v>
      </c>
      <c r="F19" s="3">
        <v>321</v>
      </c>
      <c r="G19" s="3" t="s">
        <v>80</v>
      </c>
      <c r="H19" s="3" t="s">
        <v>232</v>
      </c>
      <c r="I19" s="3" t="s">
        <v>233</v>
      </c>
      <c r="J19" s="3" t="s">
        <v>234</v>
      </c>
      <c r="K19" s="3" t="s">
        <v>235</v>
      </c>
      <c r="L19" s="109">
        <v>103</v>
      </c>
      <c r="M19" s="110"/>
      <c r="N19" s="111"/>
      <c r="O19" s="109">
        <v>500</v>
      </c>
      <c r="P19" s="110"/>
      <c r="Q19" s="111"/>
      <c r="R19" s="3"/>
      <c r="S19" s="3"/>
      <c r="T19" s="3"/>
      <c r="U19" s="3"/>
      <c r="V19" s="3"/>
      <c r="W19" s="3"/>
      <c r="X19" s="3">
        <v>500</v>
      </c>
      <c r="Y19" s="9">
        <v>1</v>
      </c>
    </row>
    <row r="20" spans="1:25" ht="63" customHeight="1" thickBot="1" x14ac:dyDescent="0.3">
      <c r="A20" s="179"/>
      <c r="B20" s="163"/>
      <c r="C20" s="13" t="s">
        <v>236</v>
      </c>
      <c r="D20" s="3" t="s">
        <v>238</v>
      </c>
      <c r="E20" s="5">
        <v>1</v>
      </c>
      <c r="F20" s="5">
        <v>0.5</v>
      </c>
      <c r="G20" s="3" t="s">
        <v>80</v>
      </c>
      <c r="H20" s="3" t="s">
        <v>237</v>
      </c>
      <c r="I20" s="3" t="s">
        <v>275</v>
      </c>
      <c r="J20" s="3" t="s">
        <v>318</v>
      </c>
      <c r="K20" s="3" t="s">
        <v>277</v>
      </c>
      <c r="L20" s="177">
        <v>0.5625</v>
      </c>
      <c r="M20" s="110"/>
      <c r="N20" s="111"/>
      <c r="O20" s="196">
        <v>0.62250000000000005</v>
      </c>
      <c r="P20" s="116"/>
      <c r="Q20" s="117"/>
      <c r="R20" s="3"/>
      <c r="S20" s="3"/>
      <c r="T20" s="3"/>
      <c r="U20" s="3"/>
      <c r="V20" s="3"/>
      <c r="W20" s="3"/>
      <c r="X20" s="22">
        <v>0.62250000000000005</v>
      </c>
      <c r="Y20" s="59">
        <f t="shared" ref="Y20:Y26" si="1">X20/E20</f>
        <v>0.62250000000000005</v>
      </c>
    </row>
    <row r="21" spans="1:25" ht="31.2" customHeight="1" x14ac:dyDescent="0.25">
      <c r="A21" s="179"/>
      <c r="B21" s="162" t="s">
        <v>33</v>
      </c>
      <c r="C21" s="12" t="s">
        <v>165</v>
      </c>
      <c r="D21" s="8" t="s">
        <v>166</v>
      </c>
      <c r="E21" s="35">
        <v>0.93</v>
      </c>
      <c r="F21" s="35">
        <v>0.93</v>
      </c>
      <c r="G21" s="8" t="s">
        <v>80</v>
      </c>
      <c r="H21" s="35">
        <v>0.9</v>
      </c>
      <c r="I21" s="35">
        <v>0.89</v>
      </c>
      <c r="J21" s="35">
        <v>0.7</v>
      </c>
      <c r="K21" s="35">
        <v>0.69</v>
      </c>
      <c r="L21" s="131">
        <v>0.9</v>
      </c>
      <c r="M21" s="129"/>
      <c r="N21" s="130"/>
      <c r="O21" s="131">
        <v>0.98</v>
      </c>
      <c r="P21" s="129"/>
      <c r="Q21" s="130"/>
      <c r="R21" s="128"/>
      <c r="S21" s="129"/>
      <c r="T21" s="130"/>
      <c r="U21" s="128"/>
      <c r="V21" s="129"/>
      <c r="W21" s="130"/>
      <c r="X21" s="35">
        <v>0.98</v>
      </c>
      <c r="Y21" s="50">
        <f t="shared" si="1"/>
        <v>1.053763440860215</v>
      </c>
    </row>
    <row r="22" spans="1:25" ht="43.05" customHeight="1" x14ac:dyDescent="0.25">
      <c r="A22" s="179"/>
      <c r="B22" s="163"/>
      <c r="C22" s="4" t="s">
        <v>302</v>
      </c>
      <c r="D22" s="1" t="s">
        <v>167</v>
      </c>
      <c r="E22" s="5">
        <v>-0.05</v>
      </c>
      <c r="F22" s="3" t="s">
        <v>168</v>
      </c>
      <c r="G22" s="3" t="s">
        <v>62</v>
      </c>
      <c r="H22" s="5">
        <v>-0.05</v>
      </c>
      <c r="I22" s="5">
        <v>-0.04</v>
      </c>
      <c r="J22" s="5">
        <v>0.05</v>
      </c>
      <c r="K22" s="5">
        <v>0.06</v>
      </c>
      <c r="L22" s="109" t="s">
        <v>319</v>
      </c>
      <c r="M22" s="110"/>
      <c r="N22" s="110"/>
      <c r="O22" s="110"/>
      <c r="P22" s="110"/>
      <c r="Q22" s="110"/>
      <c r="R22" s="110"/>
      <c r="S22" s="110"/>
      <c r="T22" s="110"/>
      <c r="U22" s="110"/>
      <c r="V22" s="110"/>
      <c r="W22" s="111"/>
      <c r="X22" s="5">
        <v>0</v>
      </c>
      <c r="Y22" s="9">
        <f t="shared" si="1"/>
        <v>0</v>
      </c>
    </row>
    <row r="23" spans="1:25" ht="46.95" customHeight="1" thickBot="1" x14ac:dyDescent="0.3">
      <c r="A23" s="179"/>
      <c r="B23" s="163"/>
      <c r="C23" s="4" t="s">
        <v>301</v>
      </c>
      <c r="D23" s="1" t="s">
        <v>169</v>
      </c>
      <c r="E23" s="5">
        <v>-0.05</v>
      </c>
      <c r="F23" s="3">
        <v>2331</v>
      </c>
      <c r="G23" s="3" t="s">
        <v>62</v>
      </c>
      <c r="H23" s="5">
        <v>-0.05</v>
      </c>
      <c r="I23" s="5">
        <v>-0.04</v>
      </c>
      <c r="J23" s="5">
        <v>0.05</v>
      </c>
      <c r="K23" s="5">
        <v>0.06</v>
      </c>
      <c r="L23" s="109" t="s">
        <v>319</v>
      </c>
      <c r="M23" s="110"/>
      <c r="N23" s="110"/>
      <c r="O23" s="110"/>
      <c r="P23" s="110"/>
      <c r="Q23" s="110"/>
      <c r="R23" s="110"/>
      <c r="S23" s="110"/>
      <c r="T23" s="110"/>
      <c r="U23" s="110"/>
      <c r="V23" s="110"/>
      <c r="W23" s="111"/>
      <c r="X23" s="5">
        <v>0</v>
      </c>
      <c r="Y23" s="9">
        <f t="shared" si="1"/>
        <v>0</v>
      </c>
    </row>
    <row r="24" spans="1:25" ht="31.2" customHeight="1" x14ac:dyDescent="0.25">
      <c r="A24" s="179"/>
      <c r="B24" s="172" t="s">
        <v>34</v>
      </c>
      <c r="C24" s="12" t="s">
        <v>60</v>
      </c>
      <c r="D24" s="7" t="s">
        <v>61</v>
      </c>
      <c r="E24" s="8">
        <v>59</v>
      </c>
      <c r="F24" s="8">
        <v>26</v>
      </c>
      <c r="G24" s="8" t="s">
        <v>62</v>
      </c>
      <c r="H24" s="8">
        <v>50</v>
      </c>
      <c r="I24" s="8">
        <v>49</v>
      </c>
      <c r="J24" s="8">
        <v>40</v>
      </c>
      <c r="K24" s="8">
        <v>39</v>
      </c>
      <c r="L24" s="109" t="s">
        <v>319</v>
      </c>
      <c r="M24" s="110"/>
      <c r="N24" s="110"/>
      <c r="O24" s="110"/>
      <c r="P24" s="110"/>
      <c r="Q24" s="110"/>
      <c r="R24" s="110"/>
      <c r="S24" s="110"/>
      <c r="T24" s="110"/>
      <c r="U24" s="110"/>
      <c r="V24" s="110"/>
      <c r="W24" s="111"/>
      <c r="X24" s="35">
        <v>0</v>
      </c>
      <c r="Y24" s="9">
        <f t="shared" si="1"/>
        <v>0</v>
      </c>
    </row>
    <row r="25" spans="1:25" ht="31.2" customHeight="1" x14ac:dyDescent="0.25">
      <c r="A25" s="179"/>
      <c r="B25" s="173"/>
      <c r="C25" s="13" t="s">
        <v>63</v>
      </c>
      <c r="D25" s="1" t="s">
        <v>64</v>
      </c>
      <c r="E25" s="5">
        <v>0.86</v>
      </c>
      <c r="F25" s="5">
        <v>0.8</v>
      </c>
      <c r="G25" s="3" t="s">
        <v>65</v>
      </c>
      <c r="H25" s="5">
        <v>0.75</v>
      </c>
      <c r="I25" s="5">
        <v>0.74</v>
      </c>
      <c r="J25" s="5">
        <v>0.51</v>
      </c>
      <c r="K25" s="5">
        <v>0.5</v>
      </c>
      <c r="L25" s="120">
        <v>0</v>
      </c>
      <c r="M25" s="110"/>
      <c r="N25" s="110"/>
      <c r="O25" s="110"/>
      <c r="P25" s="110"/>
      <c r="Q25" s="111"/>
      <c r="R25" s="109"/>
      <c r="S25" s="110"/>
      <c r="T25" s="110"/>
      <c r="U25" s="110"/>
      <c r="V25" s="110"/>
      <c r="W25" s="111"/>
      <c r="X25" s="5">
        <v>0</v>
      </c>
      <c r="Y25" s="9">
        <f t="shared" si="1"/>
        <v>0</v>
      </c>
    </row>
    <row r="26" spans="1:25" ht="31.2" customHeight="1" x14ac:dyDescent="0.25">
      <c r="A26" s="179"/>
      <c r="B26" s="173"/>
      <c r="C26" s="4" t="s">
        <v>66</v>
      </c>
      <c r="D26" s="3" t="s">
        <v>67</v>
      </c>
      <c r="E26" s="5">
        <v>0.92</v>
      </c>
      <c r="F26" s="5">
        <v>0.91</v>
      </c>
      <c r="G26" s="3" t="s">
        <v>62</v>
      </c>
      <c r="H26" s="5">
        <v>0.8</v>
      </c>
      <c r="I26" s="5">
        <v>0.79</v>
      </c>
      <c r="J26" s="5">
        <v>0.6</v>
      </c>
      <c r="K26" s="5">
        <v>0.59</v>
      </c>
      <c r="L26" s="120">
        <v>0.92</v>
      </c>
      <c r="M26" s="110"/>
      <c r="N26" s="110"/>
      <c r="O26" s="110"/>
      <c r="P26" s="110"/>
      <c r="Q26" s="110"/>
      <c r="R26" s="110"/>
      <c r="S26" s="110"/>
      <c r="T26" s="110"/>
      <c r="U26" s="110"/>
      <c r="V26" s="110"/>
      <c r="W26" s="111"/>
      <c r="X26" s="5">
        <v>0.92</v>
      </c>
      <c r="Y26" s="9">
        <f t="shared" si="1"/>
        <v>1</v>
      </c>
    </row>
    <row r="27" spans="1:25" ht="31.2" customHeight="1" x14ac:dyDescent="0.25">
      <c r="A27" s="179"/>
      <c r="B27" s="173"/>
      <c r="C27" s="4" t="s">
        <v>68</v>
      </c>
      <c r="D27" s="3" t="s">
        <v>69</v>
      </c>
      <c r="E27" s="5">
        <v>1</v>
      </c>
      <c r="F27" s="5">
        <v>1.1599999999999999</v>
      </c>
      <c r="G27" s="3" t="s">
        <v>62</v>
      </c>
      <c r="H27" s="5">
        <v>0.94</v>
      </c>
      <c r="I27" s="5">
        <v>0.93</v>
      </c>
      <c r="J27" s="5">
        <v>0.9</v>
      </c>
      <c r="K27" s="5">
        <v>0.89</v>
      </c>
      <c r="L27" s="177">
        <v>1.1933</v>
      </c>
      <c r="M27" s="110"/>
      <c r="N27" s="110"/>
      <c r="O27" s="110"/>
      <c r="P27" s="110"/>
      <c r="Q27" s="110"/>
      <c r="R27" s="110"/>
      <c r="S27" s="110"/>
      <c r="T27" s="110"/>
      <c r="U27" s="110"/>
      <c r="V27" s="110"/>
      <c r="W27" s="111"/>
      <c r="X27" s="5">
        <v>1.1933</v>
      </c>
      <c r="Y27" s="9">
        <v>1</v>
      </c>
    </row>
    <row r="28" spans="1:25" ht="31.2" customHeight="1" x14ac:dyDescent="0.25">
      <c r="A28" s="179"/>
      <c r="B28" s="173"/>
      <c r="C28" s="4" t="s">
        <v>70</v>
      </c>
      <c r="D28" s="3" t="s">
        <v>71</v>
      </c>
      <c r="E28" s="5">
        <v>0.82</v>
      </c>
      <c r="F28" s="5">
        <v>0.73</v>
      </c>
      <c r="G28" s="3" t="s">
        <v>65</v>
      </c>
      <c r="H28" s="5">
        <v>0.75</v>
      </c>
      <c r="I28" s="5">
        <v>0.74</v>
      </c>
      <c r="J28" s="5">
        <v>0.51</v>
      </c>
      <c r="K28" s="5">
        <v>0.5</v>
      </c>
      <c r="L28" s="109" t="s">
        <v>319</v>
      </c>
      <c r="M28" s="110"/>
      <c r="N28" s="110"/>
      <c r="O28" s="110"/>
      <c r="P28" s="110"/>
      <c r="Q28" s="110"/>
      <c r="R28" s="110"/>
      <c r="S28" s="110"/>
      <c r="T28" s="110"/>
      <c r="U28" s="110"/>
      <c r="V28" s="110"/>
      <c r="W28" s="111"/>
      <c r="X28" s="5">
        <v>0</v>
      </c>
      <c r="Y28" s="9">
        <v>0</v>
      </c>
    </row>
    <row r="29" spans="1:25" ht="31.2" customHeight="1" thickBot="1" x14ac:dyDescent="0.3">
      <c r="A29" s="179"/>
      <c r="B29" s="176"/>
      <c r="C29" s="14" t="s">
        <v>72</v>
      </c>
      <c r="D29" s="10" t="s">
        <v>73</v>
      </c>
      <c r="E29" s="16">
        <v>0.96</v>
      </c>
      <c r="F29" s="16">
        <v>0.95</v>
      </c>
      <c r="G29" s="10" t="s">
        <v>65</v>
      </c>
      <c r="H29" s="16">
        <v>0.75</v>
      </c>
      <c r="I29" s="16">
        <v>0.74</v>
      </c>
      <c r="J29" s="16">
        <v>0.51</v>
      </c>
      <c r="K29" s="16">
        <v>0.5</v>
      </c>
      <c r="L29" s="109" t="s">
        <v>319</v>
      </c>
      <c r="M29" s="110"/>
      <c r="N29" s="110"/>
      <c r="O29" s="110"/>
      <c r="P29" s="110"/>
      <c r="Q29" s="110"/>
      <c r="R29" s="110"/>
      <c r="S29" s="110"/>
      <c r="T29" s="110"/>
      <c r="U29" s="110"/>
      <c r="V29" s="110"/>
      <c r="W29" s="111"/>
      <c r="X29" s="75">
        <v>0</v>
      </c>
      <c r="Y29" s="17">
        <v>0</v>
      </c>
    </row>
    <row r="30" spans="1:25" ht="67.05" customHeight="1" x14ac:dyDescent="0.25">
      <c r="A30" s="179"/>
      <c r="B30" s="172" t="s">
        <v>35</v>
      </c>
      <c r="C30" s="12" t="s">
        <v>173</v>
      </c>
      <c r="D30" s="8" t="s">
        <v>174</v>
      </c>
      <c r="E30" s="35">
        <v>0.91</v>
      </c>
      <c r="F30" s="44">
        <v>0.91</v>
      </c>
      <c r="G30" s="8" t="s">
        <v>80</v>
      </c>
      <c r="H30" s="35">
        <v>0.9</v>
      </c>
      <c r="I30" s="35">
        <v>0.5</v>
      </c>
      <c r="J30" s="35">
        <v>0.89</v>
      </c>
      <c r="K30" s="35">
        <v>0.49</v>
      </c>
      <c r="L30" s="131"/>
      <c r="M30" s="174"/>
      <c r="N30" s="175"/>
      <c r="O30" s="140">
        <v>0.65900000000000003</v>
      </c>
      <c r="P30" s="129"/>
      <c r="Q30" s="130"/>
      <c r="R30" s="128"/>
      <c r="S30" s="129"/>
      <c r="T30" s="130"/>
      <c r="U30" s="128"/>
      <c r="V30" s="129"/>
      <c r="W30" s="130"/>
      <c r="X30" s="35">
        <v>0.65900000000000003</v>
      </c>
      <c r="Y30" s="76">
        <f>X30/E30</f>
        <v>0.72417582417582416</v>
      </c>
    </row>
    <row r="31" spans="1:25" ht="31.2" customHeight="1" thickBot="1" x14ac:dyDescent="0.3">
      <c r="A31" s="179"/>
      <c r="B31" s="173"/>
      <c r="C31" s="4" t="s">
        <v>175</v>
      </c>
      <c r="D31" s="3" t="s">
        <v>176</v>
      </c>
      <c r="E31" s="5">
        <v>0.88</v>
      </c>
      <c r="F31" s="22">
        <v>0.878</v>
      </c>
      <c r="G31" s="3" t="s">
        <v>62</v>
      </c>
      <c r="H31" s="5">
        <v>0.85</v>
      </c>
      <c r="I31" s="5">
        <v>0.5</v>
      </c>
      <c r="J31" s="5">
        <v>0.84</v>
      </c>
      <c r="K31" s="5">
        <v>0.49</v>
      </c>
      <c r="L31" s="115">
        <v>0.76</v>
      </c>
      <c r="M31" s="116"/>
      <c r="N31" s="116"/>
      <c r="O31" s="116"/>
      <c r="P31" s="116"/>
      <c r="Q31" s="116"/>
      <c r="R31" s="116"/>
      <c r="S31" s="116"/>
      <c r="T31" s="116"/>
      <c r="U31" s="116"/>
      <c r="V31" s="116"/>
      <c r="W31" s="117"/>
      <c r="X31" s="5">
        <v>0.76</v>
      </c>
      <c r="Y31" s="77">
        <f>X31/E31</f>
        <v>0.86363636363636365</v>
      </c>
    </row>
    <row r="32" spans="1:25" ht="31.2" customHeight="1" x14ac:dyDescent="0.25">
      <c r="A32" s="179"/>
      <c r="B32" s="173"/>
      <c r="C32" s="28" t="s">
        <v>171</v>
      </c>
      <c r="D32" s="8" t="s">
        <v>172</v>
      </c>
      <c r="E32" s="35">
        <v>0.95</v>
      </c>
      <c r="F32" s="44">
        <v>0.91510000000000002</v>
      </c>
      <c r="G32" s="8" t="s">
        <v>80</v>
      </c>
      <c r="H32" s="35">
        <v>0.9</v>
      </c>
      <c r="I32" s="35">
        <v>0.5</v>
      </c>
      <c r="J32" s="35">
        <v>0.89</v>
      </c>
      <c r="K32" s="35">
        <v>0.49</v>
      </c>
      <c r="L32" s="131">
        <v>1</v>
      </c>
      <c r="M32" s="129"/>
      <c r="N32" s="130"/>
      <c r="O32" s="131">
        <v>1</v>
      </c>
      <c r="P32" s="129"/>
      <c r="Q32" s="130"/>
      <c r="R32" s="128"/>
      <c r="S32" s="129"/>
      <c r="T32" s="130"/>
      <c r="U32" s="128"/>
      <c r="V32" s="129"/>
      <c r="W32" s="130"/>
      <c r="X32" s="35">
        <v>1</v>
      </c>
      <c r="Y32" s="36">
        <v>1</v>
      </c>
    </row>
    <row r="33" spans="1:25" ht="94.05" customHeight="1" thickBot="1" x14ac:dyDescent="0.3">
      <c r="A33" s="179"/>
      <c r="B33" s="173"/>
      <c r="C33" s="13" t="s">
        <v>177</v>
      </c>
      <c r="D33" s="1" t="s">
        <v>178</v>
      </c>
      <c r="E33" s="5">
        <v>0.7</v>
      </c>
      <c r="F33" s="3">
        <v>0</v>
      </c>
      <c r="G33" s="3" t="s">
        <v>65</v>
      </c>
      <c r="H33" s="5">
        <v>0.65</v>
      </c>
      <c r="I33" s="3">
        <v>40</v>
      </c>
      <c r="J33" s="3">
        <v>64</v>
      </c>
      <c r="K33" s="3">
        <v>39</v>
      </c>
      <c r="L33" s="120">
        <v>0.35</v>
      </c>
      <c r="M33" s="110"/>
      <c r="N33" s="110"/>
      <c r="O33" s="110"/>
      <c r="P33" s="110"/>
      <c r="Q33" s="111"/>
      <c r="R33" s="109"/>
      <c r="S33" s="110"/>
      <c r="T33" s="110"/>
      <c r="U33" s="110"/>
      <c r="V33" s="110"/>
      <c r="W33" s="111"/>
      <c r="X33" s="5">
        <v>0.35</v>
      </c>
      <c r="Y33" s="9">
        <f t="shared" ref="Y33:Y39" si="2">X33/E33</f>
        <v>0.5</v>
      </c>
    </row>
    <row r="34" spans="1:25" ht="31.2" customHeight="1" x14ac:dyDescent="0.25">
      <c r="A34" s="179"/>
      <c r="B34" s="162" t="s">
        <v>36</v>
      </c>
      <c r="C34" s="37" t="s">
        <v>120</v>
      </c>
      <c r="D34" s="7" t="s">
        <v>121</v>
      </c>
      <c r="E34" s="8">
        <v>1900</v>
      </c>
      <c r="F34" s="8">
        <v>4079</v>
      </c>
      <c r="G34" s="8" t="s">
        <v>80</v>
      </c>
      <c r="H34" s="8">
        <v>1900</v>
      </c>
      <c r="I34" s="8">
        <v>1200</v>
      </c>
      <c r="J34" s="8">
        <v>1000</v>
      </c>
      <c r="K34" s="8">
        <v>500</v>
      </c>
      <c r="L34" s="128">
        <v>0</v>
      </c>
      <c r="M34" s="129"/>
      <c r="N34" s="130"/>
      <c r="O34" s="128">
        <v>374</v>
      </c>
      <c r="P34" s="129"/>
      <c r="Q34" s="130"/>
      <c r="R34" s="128"/>
      <c r="S34" s="129"/>
      <c r="T34" s="130"/>
      <c r="U34" s="128"/>
      <c r="V34" s="129"/>
      <c r="W34" s="130"/>
      <c r="X34" s="8">
        <v>374</v>
      </c>
      <c r="Y34" s="35">
        <f t="shared" si="2"/>
        <v>0.1968421052631579</v>
      </c>
    </row>
    <row r="35" spans="1:25" ht="56.55" customHeight="1" x14ac:dyDescent="0.25">
      <c r="A35" s="179"/>
      <c r="B35" s="163"/>
      <c r="C35" s="27" t="s">
        <v>122</v>
      </c>
      <c r="D35" s="1" t="s">
        <v>123</v>
      </c>
      <c r="E35" s="3">
        <v>35</v>
      </c>
      <c r="F35" s="3">
        <v>35</v>
      </c>
      <c r="G35" s="3" t="s">
        <v>80</v>
      </c>
      <c r="H35" s="3">
        <v>30</v>
      </c>
      <c r="I35" s="3">
        <v>29</v>
      </c>
      <c r="J35" s="3">
        <v>25</v>
      </c>
      <c r="K35" s="3">
        <v>10</v>
      </c>
      <c r="L35" s="109">
        <v>0</v>
      </c>
      <c r="M35" s="110"/>
      <c r="N35" s="111"/>
      <c r="O35" s="109">
        <v>19</v>
      </c>
      <c r="P35" s="110"/>
      <c r="Q35" s="111"/>
      <c r="R35" s="109"/>
      <c r="S35" s="110"/>
      <c r="T35" s="111"/>
      <c r="U35" s="109"/>
      <c r="V35" s="110"/>
      <c r="W35" s="111"/>
      <c r="X35" s="3">
        <v>19</v>
      </c>
      <c r="Y35" s="9">
        <f t="shared" si="2"/>
        <v>0.54285714285714282</v>
      </c>
    </row>
    <row r="36" spans="1:25" s="78" customFormat="1" ht="31.2" customHeight="1" x14ac:dyDescent="0.25">
      <c r="A36" s="179"/>
      <c r="B36" s="163"/>
      <c r="C36" s="26" t="s">
        <v>124</v>
      </c>
      <c r="D36" s="1" t="s">
        <v>125</v>
      </c>
      <c r="E36" s="24">
        <v>325334</v>
      </c>
      <c r="F36" s="24">
        <v>137080</v>
      </c>
      <c r="G36" s="3" t="s">
        <v>80</v>
      </c>
      <c r="H36" s="24">
        <v>325334</v>
      </c>
      <c r="I36" s="24">
        <v>300000</v>
      </c>
      <c r="J36" s="24">
        <v>190000</v>
      </c>
      <c r="K36" s="24">
        <v>150000</v>
      </c>
      <c r="L36" s="169">
        <v>29623</v>
      </c>
      <c r="M36" s="170"/>
      <c r="N36" s="171"/>
      <c r="O36" s="169">
        <v>84106</v>
      </c>
      <c r="P36" s="170"/>
      <c r="Q36" s="171"/>
      <c r="R36" s="109"/>
      <c r="S36" s="110"/>
      <c r="T36" s="111"/>
      <c r="U36" s="109"/>
      <c r="V36" s="110"/>
      <c r="W36" s="111"/>
      <c r="X36" s="24">
        <v>84106</v>
      </c>
      <c r="Y36" s="9">
        <f t="shared" si="2"/>
        <v>0.25852201122538682</v>
      </c>
    </row>
    <row r="37" spans="1:25" ht="31.2" customHeight="1" x14ac:dyDescent="0.25">
      <c r="A37" s="179"/>
      <c r="B37" s="163"/>
      <c r="C37" s="26" t="s">
        <v>126</v>
      </c>
      <c r="D37" s="1" t="s">
        <v>127</v>
      </c>
      <c r="E37" s="3">
        <v>125</v>
      </c>
      <c r="F37" s="3">
        <v>125</v>
      </c>
      <c r="G37" s="3" t="s">
        <v>80</v>
      </c>
      <c r="H37" s="3">
        <v>120</v>
      </c>
      <c r="I37" s="3">
        <v>119</v>
      </c>
      <c r="J37" s="3">
        <v>100</v>
      </c>
      <c r="K37" s="3">
        <v>99</v>
      </c>
      <c r="L37" s="109">
        <v>0</v>
      </c>
      <c r="M37" s="110"/>
      <c r="N37" s="111"/>
      <c r="O37" s="109">
        <v>0</v>
      </c>
      <c r="P37" s="110"/>
      <c r="Q37" s="111"/>
      <c r="R37" s="109"/>
      <c r="S37" s="110"/>
      <c r="T37" s="111"/>
      <c r="U37" s="109"/>
      <c r="V37" s="110"/>
      <c r="W37" s="111"/>
      <c r="X37" s="3">
        <v>0</v>
      </c>
      <c r="Y37" s="9">
        <f t="shared" si="2"/>
        <v>0</v>
      </c>
    </row>
    <row r="38" spans="1:25" ht="31.2" customHeight="1" x14ac:dyDescent="0.25">
      <c r="A38" s="179"/>
      <c r="B38" s="163"/>
      <c r="C38" s="26" t="s">
        <v>128</v>
      </c>
      <c r="D38" s="1" t="s">
        <v>129</v>
      </c>
      <c r="E38" s="3">
        <v>6</v>
      </c>
      <c r="F38" s="3">
        <v>23</v>
      </c>
      <c r="G38" s="3" t="s">
        <v>80</v>
      </c>
      <c r="H38" s="3">
        <v>6</v>
      </c>
      <c r="I38" s="3">
        <v>5</v>
      </c>
      <c r="J38" s="3">
        <v>3</v>
      </c>
      <c r="K38" s="3">
        <v>2</v>
      </c>
      <c r="L38" s="109">
        <v>0</v>
      </c>
      <c r="M38" s="110"/>
      <c r="N38" s="111"/>
      <c r="O38" s="109">
        <v>2</v>
      </c>
      <c r="P38" s="110"/>
      <c r="Q38" s="111"/>
      <c r="R38" s="109"/>
      <c r="S38" s="110"/>
      <c r="T38" s="111"/>
      <c r="U38" s="109"/>
      <c r="V38" s="110"/>
      <c r="W38" s="111"/>
      <c r="X38" s="3">
        <v>2</v>
      </c>
      <c r="Y38" s="9">
        <f t="shared" si="2"/>
        <v>0.33333333333333331</v>
      </c>
    </row>
    <row r="39" spans="1:25" ht="31.2" customHeight="1" x14ac:dyDescent="0.25">
      <c r="A39" s="179"/>
      <c r="B39" s="163"/>
      <c r="C39" s="26" t="s">
        <v>130</v>
      </c>
      <c r="D39" s="1" t="s">
        <v>131</v>
      </c>
      <c r="E39" s="3">
        <v>80</v>
      </c>
      <c r="F39" s="3">
        <v>167</v>
      </c>
      <c r="G39" s="3" t="s">
        <v>80</v>
      </c>
      <c r="H39" s="3">
        <v>70</v>
      </c>
      <c r="I39" s="3">
        <v>40</v>
      </c>
      <c r="J39" s="3">
        <v>35</v>
      </c>
      <c r="K39" s="3">
        <v>17</v>
      </c>
      <c r="L39" s="109">
        <v>0</v>
      </c>
      <c r="M39" s="110"/>
      <c r="N39" s="111"/>
      <c r="O39" s="109">
        <v>0</v>
      </c>
      <c r="P39" s="110"/>
      <c r="Q39" s="111"/>
      <c r="R39" s="109"/>
      <c r="S39" s="110"/>
      <c r="T39" s="111"/>
      <c r="U39" s="109"/>
      <c r="V39" s="110"/>
      <c r="W39" s="111"/>
      <c r="X39" s="3">
        <v>0</v>
      </c>
      <c r="Y39" s="9">
        <f t="shared" si="2"/>
        <v>0</v>
      </c>
    </row>
    <row r="40" spans="1:25" ht="31.2" customHeight="1" thickBot="1" x14ac:dyDescent="0.3">
      <c r="A40" s="179"/>
      <c r="B40" s="163"/>
      <c r="C40" s="26" t="s">
        <v>132</v>
      </c>
      <c r="D40" s="1" t="s">
        <v>133</v>
      </c>
      <c r="E40" s="3">
        <v>90</v>
      </c>
      <c r="F40" s="3">
        <v>210</v>
      </c>
      <c r="G40" s="3" t="s">
        <v>80</v>
      </c>
      <c r="H40" s="3">
        <v>70</v>
      </c>
      <c r="I40" s="3">
        <v>60</v>
      </c>
      <c r="J40" s="3">
        <v>40</v>
      </c>
      <c r="K40" s="3">
        <v>30</v>
      </c>
      <c r="L40" s="169">
        <v>5</v>
      </c>
      <c r="M40" s="170"/>
      <c r="N40" s="171"/>
      <c r="O40" s="169">
        <v>0</v>
      </c>
      <c r="P40" s="170"/>
      <c r="Q40" s="171"/>
      <c r="R40" s="109"/>
      <c r="S40" s="110"/>
      <c r="T40" s="111"/>
      <c r="U40" s="109"/>
      <c r="V40" s="110"/>
      <c r="W40" s="111"/>
      <c r="X40" s="3">
        <v>0</v>
      </c>
      <c r="Y40" s="9">
        <v>0</v>
      </c>
    </row>
    <row r="41" spans="1:25" ht="115.05" customHeight="1" x14ac:dyDescent="0.25">
      <c r="A41" s="179"/>
      <c r="B41" s="162" t="s">
        <v>37</v>
      </c>
      <c r="C41" s="28" t="s">
        <v>183</v>
      </c>
      <c r="D41" s="7" t="s">
        <v>184</v>
      </c>
      <c r="E41" s="8">
        <v>3000</v>
      </c>
      <c r="F41" s="8">
        <v>2500</v>
      </c>
      <c r="G41" s="3" t="s">
        <v>80</v>
      </c>
      <c r="H41" s="8">
        <v>2751</v>
      </c>
      <c r="I41" s="8">
        <v>2501</v>
      </c>
      <c r="J41" s="8">
        <v>2750</v>
      </c>
      <c r="K41" s="8">
        <v>2500</v>
      </c>
      <c r="L41" s="128">
        <v>2500</v>
      </c>
      <c r="M41" s="129"/>
      <c r="N41" s="130"/>
      <c r="O41" s="128">
        <v>2500</v>
      </c>
      <c r="P41" s="129"/>
      <c r="Q41" s="130"/>
      <c r="R41" s="128">
        <v>2500</v>
      </c>
      <c r="S41" s="129"/>
      <c r="T41" s="130"/>
      <c r="U41" s="8"/>
      <c r="V41" s="8"/>
      <c r="W41" s="8"/>
      <c r="X41" s="8">
        <v>2500</v>
      </c>
      <c r="Y41" s="36">
        <f t="shared" ref="Y41:Y50" si="3">X41/E41</f>
        <v>0.83333333333333337</v>
      </c>
    </row>
    <row r="42" spans="1:25" ht="31.2" customHeight="1" x14ac:dyDescent="0.25">
      <c r="A42" s="179"/>
      <c r="B42" s="163"/>
      <c r="C42" s="4" t="s">
        <v>185</v>
      </c>
      <c r="D42" s="3" t="s">
        <v>186</v>
      </c>
      <c r="E42" s="3">
        <v>730</v>
      </c>
      <c r="F42" s="3">
        <v>700</v>
      </c>
      <c r="G42" s="3" t="s">
        <v>80</v>
      </c>
      <c r="H42" s="3">
        <v>710</v>
      </c>
      <c r="I42" s="3">
        <v>701</v>
      </c>
      <c r="J42" s="3">
        <v>710</v>
      </c>
      <c r="K42" s="3">
        <v>700</v>
      </c>
      <c r="L42" s="136">
        <v>700</v>
      </c>
      <c r="M42" s="139"/>
      <c r="N42" s="137"/>
      <c r="O42" s="109">
        <v>700</v>
      </c>
      <c r="P42" s="110"/>
      <c r="Q42" s="111"/>
      <c r="R42" s="3"/>
      <c r="S42" s="3"/>
      <c r="T42" s="3"/>
      <c r="U42" s="3"/>
      <c r="V42" s="3"/>
      <c r="W42" s="3"/>
      <c r="X42" s="3">
        <v>700</v>
      </c>
      <c r="Y42" s="46">
        <f t="shared" si="3"/>
        <v>0.95890410958904104</v>
      </c>
    </row>
    <row r="43" spans="1:25" ht="103.05" customHeight="1" x14ac:dyDescent="0.25">
      <c r="A43" s="179"/>
      <c r="B43" s="163"/>
      <c r="C43" s="4" t="s">
        <v>187</v>
      </c>
      <c r="D43" s="1" t="s">
        <v>188</v>
      </c>
      <c r="E43" s="5">
        <v>0.65</v>
      </c>
      <c r="F43" s="5">
        <v>0.65</v>
      </c>
      <c r="G43" s="3" t="s">
        <v>80</v>
      </c>
      <c r="H43" s="5">
        <v>0.61</v>
      </c>
      <c r="I43" s="5">
        <v>0.53</v>
      </c>
      <c r="J43" s="5">
        <v>0.6</v>
      </c>
      <c r="K43" s="5">
        <v>0.53</v>
      </c>
      <c r="L43" s="120">
        <v>0.45</v>
      </c>
      <c r="M43" s="110"/>
      <c r="N43" s="111"/>
      <c r="O43" s="120">
        <v>0.55000000000000004</v>
      </c>
      <c r="P43" s="110"/>
      <c r="Q43" s="111"/>
      <c r="R43" s="3"/>
      <c r="S43" s="3"/>
      <c r="T43" s="3"/>
      <c r="U43" s="3"/>
      <c r="V43" s="3"/>
      <c r="W43" s="3"/>
      <c r="X43" s="5">
        <v>0.55000000000000004</v>
      </c>
      <c r="Y43" s="59">
        <f t="shared" si="3"/>
        <v>0.84615384615384615</v>
      </c>
    </row>
    <row r="44" spans="1:25" ht="31.2" customHeight="1" x14ac:dyDescent="0.25">
      <c r="A44" s="179"/>
      <c r="B44" s="163"/>
      <c r="C44" s="4" t="s">
        <v>189</v>
      </c>
      <c r="D44" s="3" t="s">
        <v>190</v>
      </c>
      <c r="E44" s="3">
        <v>110</v>
      </c>
      <c r="F44" s="3">
        <v>93</v>
      </c>
      <c r="G44" s="3" t="s">
        <v>80</v>
      </c>
      <c r="H44" s="3">
        <v>101</v>
      </c>
      <c r="I44" s="3">
        <v>93</v>
      </c>
      <c r="J44" s="3">
        <v>100</v>
      </c>
      <c r="K44" s="3">
        <v>93</v>
      </c>
      <c r="L44" s="109">
        <v>97</v>
      </c>
      <c r="M44" s="110"/>
      <c r="N44" s="111"/>
      <c r="O44" s="109">
        <v>110</v>
      </c>
      <c r="P44" s="110"/>
      <c r="Q44" s="111"/>
      <c r="R44" s="3"/>
      <c r="S44" s="3"/>
      <c r="T44" s="3"/>
      <c r="U44" s="3"/>
      <c r="V44" s="3"/>
      <c r="W44" s="3"/>
      <c r="X44" s="3">
        <v>110</v>
      </c>
      <c r="Y44" s="9">
        <f t="shared" si="3"/>
        <v>1</v>
      </c>
    </row>
    <row r="45" spans="1:25" ht="67.05" customHeight="1" x14ac:dyDescent="0.25">
      <c r="A45" s="179"/>
      <c r="B45" s="163"/>
      <c r="C45" s="60" t="s">
        <v>191</v>
      </c>
      <c r="D45" s="6" t="s">
        <v>192</v>
      </c>
      <c r="E45" s="6">
        <v>4015</v>
      </c>
      <c r="F45" s="6">
        <v>983</v>
      </c>
      <c r="G45" s="3" t="s">
        <v>80</v>
      </c>
      <c r="H45" s="6">
        <v>1101</v>
      </c>
      <c r="I45" s="6">
        <v>983</v>
      </c>
      <c r="J45" s="6">
        <v>1100</v>
      </c>
      <c r="K45" s="6">
        <v>983</v>
      </c>
      <c r="L45" s="109">
        <v>983</v>
      </c>
      <c r="M45" s="110"/>
      <c r="N45" s="111"/>
      <c r="O45" s="109">
        <v>983</v>
      </c>
      <c r="P45" s="110"/>
      <c r="Q45" s="111"/>
      <c r="R45" s="6"/>
      <c r="S45" s="6"/>
      <c r="T45" s="6"/>
      <c r="U45" s="6"/>
      <c r="V45" s="6"/>
      <c r="W45" s="6"/>
      <c r="X45" s="6">
        <v>983</v>
      </c>
      <c r="Y45" s="61">
        <f t="shared" si="3"/>
        <v>0.2448318804483188</v>
      </c>
    </row>
    <row r="46" spans="1:25" ht="97.05" customHeight="1" thickBot="1" x14ac:dyDescent="0.3">
      <c r="A46" s="179"/>
      <c r="B46" s="168"/>
      <c r="C46" s="62" t="s">
        <v>193</v>
      </c>
      <c r="D46" s="62" t="s">
        <v>194</v>
      </c>
      <c r="E46" s="10">
        <v>3400</v>
      </c>
      <c r="F46" s="10">
        <v>2519</v>
      </c>
      <c r="G46" s="3" t="s">
        <v>80</v>
      </c>
      <c r="H46" s="10">
        <v>3001</v>
      </c>
      <c r="I46" s="10">
        <v>2519</v>
      </c>
      <c r="J46" s="10">
        <v>3000</v>
      </c>
      <c r="K46" s="10">
        <v>2519</v>
      </c>
      <c r="L46" s="127">
        <v>2657</v>
      </c>
      <c r="M46" s="116"/>
      <c r="N46" s="117"/>
      <c r="O46" s="127">
        <v>2745</v>
      </c>
      <c r="P46" s="116"/>
      <c r="Q46" s="117"/>
      <c r="R46" s="10"/>
      <c r="S46" s="10"/>
      <c r="T46" s="10"/>
      <c r="U46" s="10"/>
      <c r="V46" s="10"/>
      <c r="W46" s="10"/>
      <c r="X46" s="10">
        <v>2745</v>
      </c>
      <c r="Y46" s="17">
        <f t="shared" si="3"/>
        <v>0.80735294117647061</v>
      </c>
    </row>
    <row r="47" spans="1:25" ht="46.95" customHeight="1" thickBot="1" x14ac:dyDescent="0.3">
      <c r="A47" s="179"/>
      <c r="B47" s="55" t="s">
        <v>38</v>
      </c>
      <c r="C47" s="12" t="s">
        <v>163</v>
      </c>
      <c r="D47" s="7" t="s">
        <v>164</v>
      </c>
      <c r="E47" s="35">
        <v>0.55000000000000004</v>
      </c>
      <c r="F47" s="44">
        <v>0.51200000000000001</v>
      </c>
      <c r="G47" s="8" t="s">
        <v>80</v>
      </c>
      <c r="H47" s="35">
        <v>0.48</v>
      </c>
      <c r="I47" s="35">
        <v>0.47</v>
      </c>
      <c r="J47" s="35">
        <v>0.41</v>
      </c>
      <c r="K47" s="35">
        <v>0.4</v>
      </c>
      <c r="L47" s="131">
        <v>0.2</v>
      </c>
      <c r="M47" s="129"/>
      <c r="N47" s="130"/>
      <c r="O47" s="131">
        <v>0.19</v>
      </c>
      <c r="P47" s="129"/>
      <c r="Q47" s="130"/>
      <c r="R47" s="128"/>
      <c r="S47" s="129"/>
      <c r="T47" s="130"/>
      <c r="U47" s="128"/>
      <c r="V47" s="129"/>
      <c r="W47" s="130"/>
      <c r="X47" s="35">
        <v>0.19</v>
      </c>
      <c r="Y47" s="36">
        <f t="shared" si="3"/>
        <v>0.3454545454545454</v>
      </c>
    </row>
    <row r="48" spans="1:25" ht="31.2" customHeight="1" thickBot="1" x14ac:dyDescent="0.3">
      <c r="A48" s="179"/>
      <c r="B48" s="162" t="s">
        <v>39</v>
      </c>
      <c r="C48" s="28" t="s">
        <v>179</v>
      </c>
      <c r="D48" s="8" t="s">
        <v>180</v>
      </c>
      <c r="E48" s="35">
        <v>1</v>
      </c>
      <c r="F48" s="35">
        <v>0.67</v>
      </c>
      <c r="G48" s="8" t="s">
        <v>80</v>
      </c>
      <c r="H48" s="8">
        <v>80</v>
      </c>
      <c r="I48" s="8">
        <v>60</v>
      </c>
      <c r="J48" s="8">
        <v>80</v>
      </c>
      <c r="K48" s="8">
        <v>60</v>
      </c>
      <c r="L48" s="128">
        <v>25</v>
      </c>
      <c r="M48" s="129"/>
      <c r="N48" s="130"/>
      <c r="O48" s="131">
        <v>0.5</v>
      </c>
      <c r="P48" s="129"/>
      <c r="Q48" s="130"/>
      <c r="R48" s="8"/>
      <c r="S48" s="8"/>
      <c r="T48" s="8"/>
      <c r="U48" s="8"/>
      <c r="V48" s="8"/>
      <c r="W48" s="8"/>
      <c r="X48" s="35">
        <v>0.5</v>
      </c>
      <c r="Y48" s="36">
        <f t="shared" si="3"/>
        <v>0.5</v>
      </c>
    </row>
    <row r="49" spans="1:26" ht="37.049999999999997" customHeight="1" thickBot="1" x14ac:dyDescent="0.3">
      <c r="A49" s="179"/>
      <c r="B49" s="163"/>
      <c r="C49" s="13" t="s">
        <v>303</v>
      </c>
      <c r="D49" s="1" t="s">
        <v>181</v>
      </c>
      <c r="E49" s="5">
        <v>0.9</v>
      </c>
      <c r="F49" s="5">
        <v>0.5</v>
      </c>
      <c r="G49" s="8" t="s">
        <v>80</v>
      </c>
      <c r="H49" s="3">
        <v>80</v>
      </c>
      <c r="I49" s="3">
        <v>60</v>
      </c>
      <c r="J49" s="3">
        <v>80</v>
      </c>
      <c r="K49" s="3">
        <v>60</v>
      </c>
      <c r="L49" s="164">
        <v>0.16600000000000001</v>
      </c>
      <c r="M49" s="165"/>
      <c r="N49" s="166"/>
      <c r="O49" s="120">
        <v>0.3</v>
      </c>
      <c r="P49" s="110"/>
      <c r="Q49" s="111"/>
      <c r="R49" s="3"/>
      <c r="S49" s="3"/>
      <c r="T49" s="3"/>
      <c r="U49" s="3"/>
      <c r="V49" s="3"/>
      <c r="W49" s="3"/>
      <c r="X49" s="5">
        <v>0.3</v>
      </c>
      <c r="Y49" s="46">
        <f t="shared" si="3"/>
        <v>0.33333333333333331</v>
      </c>
    </row>
    <row r="50" spans="1:26" ht="43.05" customHeight="1" thickBot="1" x14ac:dyDescent="0.3">
      <c r="A50" s="179"/>
      <c r="B50" s="163"/>
      <c r="C50" s="13" t="s">
        <v>304</v>
      </c>
      <c r="D50" s="1" t="s">
        <v>182</v>
      </c>
      <c r="E50" s="5">
        <v>0.9</v>
      </c>
      <c r="F50" s="5">
        <v>0.8</v>
      </c>
      <c r="G50" s="8" t="s">
        <v>80</v>
      </c>
      <c r="H50" s="5">
        <v>0.8</v>
      </c>
      <c r="I50" s="5">
        <v>0.6</v>
      </c>
      <c r="J50" s="5">
        <v>0.8</v>
      </c>
      <c r="K50" s="5">
        <v>0.6</v>
      </c>
      <c r="L50" s="120">
        <v>0.87</v>
      </c>
      <c r="M50" s="110"/>
      <c r="N50" s="111"/>
      <c r="O50" s="115">
        <v>0.83</v>
      </c>
      <c r="P50" s="116"/>
      <c r="Q50" s="117"/>
      <c r="R50" s="3"/>
      <c r="S50" s="3"/>
      <c r="T50" s="3"/>
      <c r="U50" s="3"/>
      <c r="V50" s="3"/>
      <c r="W50" s="3"/>
      <c r="X50" s="5">
        <v>0.83</v>
      </c>
      <c r="Y50" s="9">
        <f t="shared" si="3"/>
        <v>0.92222222222222217</v>
      </c>
    </row>
    <row r="51" spans="1:26" ht="31.2" customHeight="1" thickBot="1" x14ac:dyDescent="0.3">
      <c r="A51" s="149" t="s">
        <v>43</v>
      </c>
      <c r="B51" s="151" t="s">
        <v>41</v>
      </c>
      <c r="C51" s="28" t="s">
        <v>195</v>
      </c>
      <c r="D51" s="8" t="s">
        <v>196</v>
      </c>
      <c r="E51" s="35">
        <v>0.8</v>
      </c>
      <c r="F51" s="35">
        <v>0.8</v>
      </c>
      <c r="G51" s="8" t="s">
        <v>80</v>
      </c>
      <c r="H51" s="8">
        <v>70.099999999999994</v>
      </c>
      <c r="I51" s="8">
        <v>50.1</v>
      </c>
      <c r="J51" s="8">
        <v>70</v>
      </c>
      <c r="K51" s="8">
        <v>50</v>
      </c>
      <c r="L51" s="131">
        <v>0.76</v>
      </c>
      <c r="M51" s="129"/>
      <c r="N51" s="130"/>
      <c r="O51" s="131">
        <v>0.83</v>
      </c>
      <c r="P51" s="129"/>
      <c r="Q51" s="130"/>
      <c r="R51" s="8"/>
      <c r="S51" s="8"/>
      <c r="T51" s="8"/>
      <c r="U51" s="8"/>
      <c r="V51" s="8"/>
      <c r="W51" s="8"/>
      <c r="X51" s="35">
        <v>0.76</v>
      </c>
      <c r="Y51" s="36">
        <v>0.95</v>
      </c>
    </row>
    <row r="52" spans="1:26" ht="37.049999999999997" customHeight="1" thickBot="1" x14ac:dyDescent="0.3">
      <c r="A52" s="150"/>
      <c r="B52" s="152"/>
      <c r="C52" s="13" t="s">
        <v>197</v>
      </c>
      <c r="D52" s="1" t="s">
        <v>198</v>
      </c>
      <c r="E52" s="5">
        <v>0.6</v>
      </c>
      <c r="F52" s="5">
        <v>0.6</v>
      </c>
      <c r="G52" s="3" t="s">
        <v>85</v>
      </c>
      <c r="H52" s="3">
        <v>60</v>
      </c>
      <c r="I52" s="3">
        <v>40</v>
      </c>
      <c r="J52" s="3">
        <v>59</v>
      </c>
      <c r="K52" s="3">
        <v>40</v>
      </c>
      <c r="L52" s="79">
        <v>0.115</v>
      </c>
      <c r="M52" s="80">
        <v>0.1661</v>
      </c>
      <c r="N52" s="80">
        <v>0.1817</v>
      </c>
      <c r="O52" s="80">
        <v>0.56000000000000005</v>
      </c>
      <c r="P52" s="80">
        <v>0.30349999999999999</v>
      </c>
      <c r="Q52" s="80">
        <v>0.39250000000000002</v>
      </c>
      <c r="R52" s="3"/>
      <c r="S52" s="3"/>
      <c r="T52" s="3"/>
      <c r="U52" s="3"/>
      <c r="V52" s="3"/>
      <c r="W52" s="3"/>
      <c r="X52" s="22">
        <v>0.39250000000000002</v>
      </c>
      <c r="Y52" s="46">
        <f>X52/E52</f>
        <v>0.65416666666666667</v>
      </c>
    </row>
    <row r="53" spans="1:26" ht="31.2" customHeight="1" thickBot="1" x14ac:dyDescent="0.3">
      <c r="A53" s="150"/>
      <c r="B53" s="152"/>
      <c r="C53" s="1" t="s">
        <v>199</v>
      </c>
      <c r="D53" s="1" t="s">
        <v>200</v>
      </c>
      <c r="E53" s="5">
        <v>0.6</v>
      </c>
      <c r="F53" s="5">
        <v>0.375</v>
      </c>
      <c r="G53" s="3" t="s">
        <v>85</v>
      </c>
      <c r="H53" s="3">
        <v>60</v>
      </c>
      <c r="I53" s="3">
        <v>40</v>
      </c>
      <c r="J53" s="3">
        <v>60</v>
      </c>
      <c r="K53" s="3">
        <v>40</v>
      </c>
      <c r="L53" s="79">
        <v>0.46960000000000002</v>
      </c>
      <c r="M53" s="81">
        <v>0.46429999999999999</v>
      </c>
      <c r="N53" s="81">
        <v>0.47499999999999998</v>
      </c>
      <c r="O53" s="81">
        <v>8.9599999999999999E-2</v>
      </c>
      <c r="P53" s="81">
        <v>0.22009999999999999</v>
      </c>
      <c r="Q53" s="81">
        <v>0.29649999999999999</v>
      </c>
      <c r="R53" s="3"/>
      <c r="S53" s="3"/>
      <c r="T53" s="3"/>
      <c r="U53" s="3"/>
      <c r="V53" s="3"/>
      <c r="W53" s="3"/>
      <c r="X53" s="22">
        <v>0.29649999999999999</v>
      </c>
      <c r="Y53" s="46">
        <f>X53/E53</f>
        <v>0.49416666666666664</v>
      </c>
    </row>
    <row r="54" spans="1:26" ht="31.2" customHeight="1" thickBot="1" x14ac:dyDescent="0.3">
      <c r="A54" s="150"/>
      <c r="B54" s="152"/>
      <c r="C54" s="4" t="s">
        <v>201</v>
      </c>
      <c r="D54" s="3" t="s">
        <v>202</v>
      </c>
      <c r="E54" s="5">
        <v>1</v>
      </c>
      <c r="F54" s="3">
        <v>100</v>
      </c>
      <c r="G54" s="8" t="s">
        <v>80</v>
      </c>
      <c r="H54" s="3">
        <v>28</v>
      </c>
      <c r="I54" s="3">
        <v>16</v>
      </c>
      <c r="J54" s="3">
        <v>28</v>
      </c>
      <c r="K54" s="3">
        <v>16</v>
      </c>
      <c r="L54" s="118">
        <v>0.6</v>
      </c>
      <c r="M54" s="119"/>
      <c r="N54" s="119"/>
      <c r="O54" s="118">
        <v>0.68</v>
      </c>
      <c r="P54" s="119"/>
      <c r="Q54" s="119"/>
      <c r="R54" s="3"/>
      <c r="S54" s="3"/>
      <c r="T54" s="3"/>
      <c r="U54" s="3"/>
      <c r="V54" s="3"/>
      <c r="W54" s="3"/>
      <c r="X54" s="5">
        <v>0.68</v>
      </c>
      <c r="Y54" s="9">
        <f>X54/E54</f>
        <v>0.68</v>
      </c>
    </row>
    <row r="55" spans="1:26" ht="31.2" customHeight="1" x14ac:dyDescent="0.25">
      <c r="A55" s="150"/>
      <c r="B55" s="151" t="s">
        <v>42</v>
      </c>
      <c r="C55" s="153" t="s">
        <v>105</v>
      </c>
      <c r="D55" s="154"/>
      <c r="E55" s="155"/>
      <c r="F55" s="156"/>
      <c r="G55" s="156"/>
      <c r="H55" s="156"/>
      <c r="I55" s="156"/>
      <c r="J55" s="156"/>
      <c r="K55" s="156"/>
      <c r="L55" s="156"/>
      <c r="M55" s="156"/>
      <c r="N55" s="156"/>
      <c r="O55" s="156"/>
      <c r="P55" s="156"/>
      <c r="Q55" s="156"/>
      <c r="R55" s="156"/>
      <c r="S55" s="156"/>
      <c r="T55" s="156"/>
      <c r="U55" s="156"/>
      <c r="V55" s="156"/>
      <c r="W55" s="156"/>
      <c r="X55" s="156"/>
      <c r="Y55" s="157"/>
    </row>
    <row r="56" spans="1:26" ht="31.2" customHeight="1" x14ac:dyDescent="0.25">
      <c r="A56" s="150"/>
      <c r="B56" s="152"/>
      <c r="C56" s="4" t="s">
        <v>83</v>
      </c>
      <c r="D56" s="1" t="s">
        <v>84</v>
      </c>
      <c r="E56" s="5">
        <v>0.85</v>
      </c>
      <c r="F56" s="5">
        <v>0.85</v>
      </c>
      <c r="G56" s="3" t="s">
        <v>85</v>
      </c>
      <c r="H56" s="5">
        <v>0.85</v>
      </c>
      <c r="I56" s="5">
        <v>0.85</v>
      </c>
      <c r="J56" s="5">
        <v>0.61</v>
      </c>
      <c r="K56" s="5">
        <v>0.6</v>
      </c>
      <c r="L56" s="5">
        <v>0.02</v>
      </c>
      <c r="M56" s="5">
        <v>0.09</v>
      </c>
      <c r="N56" s="5">
        <v>0.16</v>
      </c>
      <c r="O56" s="5">
        <v>0.23</v>
      </c>
      <c r="P56" s="5">
        <v>0.3</v>
      </c>
      <c r="Q56" s="5">
        <v>0.45</v>
      </c>
      <c r="R56" s="3">
        <v>60</v>
      </c>
      <c r="S56" s="3">
        <v>72</v>
      </c>
      <c r="T56" s="3"/>
      <c r="U56" s="3"/>
      <c r="V56" s="3"/>
      <c r="W56" s="3"/>
      <c r="X56" s="96">
        <v>0.72</v>
      </c>
      <c r="Y56" s="9">
        <f>X56/E56</f>
        <v>0.84705882352941175</v>
      </c>
      <c r="Z56" s="21">
        <v>11</v>
      </c>
    </row>
    <row r="57" spans="1:26" ht="31.2" customHeight="1" x14ac:dyDescent="0.25">
      <c r="A57" s="150"/>
      <c r="B57" s="152"/>
      <c r="C57" s="4" t="s">
        <v>86</v>
      </c>
      <c r="D57" s="1" t="s">
        <v>84</v>
      </c>
      <c r="E57" s="5">
        <v>0.85</v>
      </c>
      <c r="F57" s="5">
        <v>0.85</v>
      </c>
      <c r="G57" s="3" t="s">
        <v>65</v>
      </c>
      <c r="H57" s="5">
        <v>0.85</v>
      </c>
      <c r="I57" s="5">
        <v>0.85</v>
      </c>
      <c r="J57" s="5">
        <v>0.6</v>
      </c>
      <c r="K57" s="5">
        <v>0.6</v>
      </c>
      <c r="L57" s="167">
        <v>0.93500000000000005</v>
      </c>
      <c r="M57" s="119"/>
      <c r="N57" s="119"/>
      <c r="O57" s="119"/>
      <c r="P57" s="119"/>
      <c r="Q57" s="119"/>
      <c r="R57" s="119"/>
      <c r="S57" s="119"/>
      <c r="T57" s="119"/>
      <c r="U57" s="119"/>
      <c r="V57" s="119"/>
      <c r="W57" s="119"/>
      <c r="X57" s="5">
        <v>0.93500000000000005</v>
      </c>
      <c r="Y57" s="9">
        <v>1</v>
      </c>
    </row>
    <row r="58" spans="1:26" ht="31.2" customHeight="1" x14ac:dyDescent="0.25">
      <c r="A58" s="150"/>
      <c r="B58" s="152"/>
      <c r="C58" s="4" t="s">
        <v>87</v>
      </c>
      <c r="D58" s="3" t="s">
        <v>88</v>
      </c>
      <c r="E58" s="5">
        <v>1</v>
      </c>
      <c r="F58" s="5">
        <v>0.9</v>
      </c>
      <c r="G58" s="3" t="s">
        <v>80</v>
      </c>
      <c r="H58" s="5">
        <v>1</v>
      </c>
      <c r="I58" s="5">
        <v>0.99</v>
      </c>
      <c r="J58" s="5">
        <v>0.8</v>
      </c>
      <c r="K58" s="5">
        <v>0.79</v>
      </c>
      <c r="L58" s="118">
        <v>0.94</v>
      </c>
      <c r="M58" s="119"/>
      <c r="N58" s="119"/>
      <c r="O58" s="118">
        <v>0.94</v>
      </c>
      <c r="P58" s="119"/>
      <c r="Q58" s="119"/>
      <c r="R58" s="119"/>
      <c r="S58" s="119"/>
      <c r="T58" s="119"/>
      <c r="U58" s="119"/>
      <c r="V58" s="119"/>
      <c r="W58" s="119"/>
      <c r="X58" s="5">
        <v>0.94</v>
      </c>
      <c r="Y58" s="9">
        <f>X58/E58</f>
        <v>0.94</v>
      </c>
    </row>
    <row r="59" spans="1:26" ht="31.2" customHeight="1" x14ac:dyDescent="0.25">
      <c r="A59" s="150"/>
      <c r="B59" s="152"/>
      <c r="C59" s="4" t="s">
        <v>89</v>
      </c>
      <c r="D59" s="3" t="s">
        <v>90</v>
      </c>
      <c r="E59" s="5">
        <v>0.85</v>
      </c>
      <c r="F59" s="5">
        <v>0.85</v>
      </c>
      <c r="G59" s="3" t="s">
        <v>80</v>
      </c>
      <c r="H59" s="5">
        <v>0.85</v>
      </c>
      <c r="I59" s="5">
        <v>0.85</v>
      </c>
      <c r="J59" s="5">
        <v>0.6</v>
      </c>
      <c r="K59" s="5">
        <v>0.6</v>
      </c>
      <c r="L59" s="118">
        <v>0.25</v>
      </c>
      <c r="M59" s="119"/>
      <c r="N59" s="119"/>
      <c r="O59" s="118">
        <v>0.47</v>
      </c>
      <c r="P59" s="119"/>
      <c r="Q59" s="119"/>
      <c r="R59" s="119"/>
      <c r="S59" s="119"/>
      <c r="T59" s="119"/>
      <c r="U59" s="119"/>
      <c r="V59" s="119"/>
      <c r="W59" s="119"/>
      <c r="X59" s="96">
        <v>0.47</v>
      </c>
      <c r="Y59" s="9">
        <f>X59/E59</f>
        <v>0.55294117647058827</v>
      </c>
    </row>
    <row r="60" spans="1:26" ht="31.2" customHeight="1" x14ac:dyDescent="0.25">
      <c r="A60" s="150"/>
      <c r="B60" s="152"/>
      <c r="C60" s="4" t="s">
        <v>91</v>
      </c>
      <c r="D60" s="1" t="s">
        <v>92</v>
      </c>
      <c r="E60" s="5">
        <v>1</v>
      </c>
      <c r="F60" s="5">
        <v>1</v>
      </c>
      <c r="G60" s="3" t="s">
        <v>85</v>
      </c>
      <c r="H60" s="5">
        <v>1</v>
      </c>
      <c r="I60" s="5">
        <v>1</v>
      </c>
      <c r="J60" s="5">
        <v>0.85</v>
      </c>
      <c r="K60" s="5">
        <v>0.85</v>
      </c>
      <c r="L60" s="22">
        <v>8.3000000000000004E-2</v>
      </c>
      <c r="M60" s="22">
        <v>0.16600000000000001</v>
      </c>
      <c r="N60" s="22">
        <v>0.249</v>
      </c>
      <c r="O60" s="22">
        <v>0.33200000000000002</v>
      </c>
      <c r="P60" s="22">
        <v>0.41499999999999998</v>
      </c>
      <c r="Q60" s="22">
        <v>0.498</v>
      </c>
      <c r="R60" s="3"/>
      <c r="S60" s="3"/>
      <c r="T60" s="3"/>
      <c r="U60" s="3"/>
      <c r="V60" s="3"/>
      <c r="W60" s="3"/>
      <c r="X60" s="82">
        <v>0.498</v>
      </c>
      <c r="Y60" s="9">
        <f>X60/E60</f>
        <v>0.498</v>
      </c>
    </row>
    <row r="61" spans="1:26" ht="31.2" customHeight="1" x14ac:dyDescent="0.25">
      <c r="A61" s="150"/>
      <c r="B61" s="152"/>
      <c r="C61" s="88" t="s">
        <v>93</v>
      </c>
      <c r="D61" s="1" t="s">
        <v>94</v>
      </c>
      <c r="E61" s="5">
        <v>0.03</v>
      </c>
      <c r="F61" s="5">
        <v>0.03</v>
      </c>
      <c r="G61" s="3" t="s">
        <v>85</v>
      </c>
      <c r="H61" s="5" t="s">
        <v>333</v>
      </c>
      <c r="I61" s="5" t="s">
        <v>334</v>
      </c>
      <c r="J61" s="5" t="s">
        <v>335</v>
      </c>
      <c r="K61" s="5" t="s">
        <v>336</v>
      </c>
      <c r="L61" s="22">
        <v>1.0999999999999999E-2</v>
      </c>
      <c r="M61" s="22">
        <v>8.0000000000000002E-3</v>
      </c>
      <c r="N61" s="22">
        <v>8.0000000000000002E-3</v>
      </c>
      <c r="O61" s="5">
        <v>0.01</v>
      </c>
      <c r="P61" s="22">
        <v>1.2E-2</v>
      </c>
      <c r="Q61" s="5">
        <v>0.01</v>
      </c>
      <c r="R61" s="3"/>
      <c r="S61" s="3"/>
      <c r="T61" s="3"/>
      <c r="U61" s="3"/>
      <c r="V61" s="3"/>
      <c r="W61" s="3"/>
      <c r="X61" s="23">
        <v>0.01</v>
      </c>
      <c r="Y61" s="9">
        <v>1</v>
      </c>
    </row>
    <row r="62" spans="1:26" ht="31.2" customHeight="1" x14ac:dyDescent="0.25">
      <c r="A62" s="150"/>
      <c r="B62" s="152"/>
      <c r="C62" s="4" t="s">
        <v>95</v>
      </c>
      <c r="D62" s="1" t="s">
        <v>96</v>
      </c>
      <c r="E62" s="5">
        <v>0</v>
      </c>
      <c r="F62" s="5">
        <v>0</v>
      </c>
      <c r="G62" s="3" t="s">
        <v>85</v>
      </c>
      <c r="H62" s="3" t="s">
        <v>339</v>
      </c>
      <c r="I62" s="3" t="s">
        <v>338</v>
      </c>
      <c r="J62" s="3" t="s">
        <v>340</v>
      </c>
      <c r="K62" s="3" t="s">
        <v>337</v>
      </c>
      <c r="L62" s="3">
        <v>0</v>
      </c>
      <c r="M62" s="3">
        <v>0</v>
      </c>
      <c r="N62" s="3">
        <v>0</v>
      </c>
      <c r="O62" s="3">
        <v>0</v>
      </c>
      <c r="P62" s="3">
        <v>0</v>
      </c>
      <c r="Q62" s="3">
        <v>0</v>
      </c>
      <c r="R62" s="3"/>
      <c r="S62" s="3"/>
      <c r="T62" s="3"/>
      <c r="U62" s="3"/>
      <c r="V62" s="3"/>
      <c r="W62" s="3"/>
      <c r="X62" s="5">
        <v>0</v>
      </c>
      <c r="Y62" s="9">
        <v>1</v>
      </c>
    </row>
    <row r="63" spans="1:26" ht="31.2" customHeight="1" x14ac:dyDescent="0.25">
      <c r="A63" s="150"/>
      <c r="B63" s="152"/>
      <c r="C63" s="4" t="s">
        <v>97</v>
      </c>
      <c r="D63" s="1" t="s">
        <v>98</v>
      </c>
      <c r="E63" s="5">
        <v>0</v>
      </c>
      <c r="F63" s="5">
        <v>0</v>
      </c>
      <c r="G63" s="3" t="s">
        <v>85</v>
      </c>
      <c r="H63" s="3" t="s">
        <v>341</v>
      </c>
      <c r="I63" s="3" t="s">
        <v>338</v>
      </c>
      <c r="J63" s="3" t="s">
        <v>340</v>
      </c>
      <c r="K63" s="3" t="s">
        <v>337</v>
      </c>
      <c r="L63" s="3">
        <v>0</v>
      </c>
      <c r="M63" s="3">
        <v>0</v>
      </c>
      <c r="N63" s="3">
        <v>0</v>
      </c>
      <c r="O63" s="3">
        <v>0</v>
      </c>
      <c r="P63" s="3">
        <v>0</v>
      </c>
      <c r="Q63" s="3">
        <v>0</v>
      </c>
      <c r="R63" s="3"/>
      <c r="S63" s="3"/>
      <c r="T63" s="3"/>
      <c r="U63" s="3"/>
      <c r="V63" s="3"/>
      <c r="W63" s="3"/>
      <c r="X63" s="5">
        <v>0</v>
      </c>
      <c r="Y63" s="9">
        <v>1</v>
      </c>
    </row>
    <row r="64" spans="1:26" ht="31.2" customHeight="1" x14ac:dyDescent="0.25">
      <c r="A64" s="150"/>
      <c r="B64" s="152"/>
      <c r="C64" s="4" t="s">
        <v>99</v>
      </c>
      <c r="D64" s="1" t="s">
        <v>100</v>
      </c>
      <c r="E64" s="5">
        <v>0</v>
      </c>
      <c r="F64" s="5">
        <v>0</v>
      </c>
      <c r="G64" s="3" t="s">
        <v>85</v>
      </c>
      <c r="H64" s="3" t="s">
        <v>341</v>
      </c>
      <c r="I64" s="3" t="s">
        <v>343</v>
      </c>
      <c r="J64" s="3" t="s">
        <v>345</v>
      </c>
      <c r="K64" s="3" t="s">
        <v>347</v>
      </c>
      <c r="L64" s="3">
        <v>0</v>
      </c>
      <c r="M64" s="3">
        <v>0</v>
      </c>
      <c r="N64" s="3">
        <v>0</v>
      </c>
      <c r="O64" s="3">
        <v>0</v>
      </c>
      <c r="P64" s="3">
        <v>0</v>
      </c>
      <c r="Q64" s="3">
        <v>0</v>
      </c>
      <c r="R64" s="3"/>
      <c r="S64" s="3"/>
      <c r="T64" s="3"/>
      <c r="U64" s="3"/>
      <c r="V64" s="3"/>
      <c r="W64" s="3"/>
      <c r="X64" s="5">
        <v>0</v>
      </c>
      <c r="Y64" s="9">
        <v>1</v>
      </c>
    </row>
    <row r="65" spans="1:26" ht="31.2" customHeight="1" x14ac:dyDescent="0.25">
      <c r="A65" s="150"/>
      <c r="B65" s="152"/>
      <c r="C65" s="4" t="s">
        <v>101</v>
      </c>
      <c r="D65" s="1" t="s">
        <v>102</v>
      </c>
      <c r="E65" s="5">
        <v>0.31</v>
      </c>
      <c r="F65" s="5">
        <v>0.41</v>
      </c>
      <c r="G65" s="3" t="s">
        <v>85</v>
      </c>
      <c r="H65" s="3" t="s">
        <v>342</v>
      </c>
      <c r="I65" s="3" t="s">
        <v>344</v>
      </c>
      <c r="J65" s="3" t="s">
        <v>346</v>
      </c>
      <c r="K65" s="3" t="s">
        <v>348</v>
      </c>
      <c r="L65" s="22">
        <v>3.7999999999999999E-2</v>
      </c>
      <c r="M65" s="22">
        <v>3.1800000000000002E-2</v>
      </c>
      <c r="N65" s="22">
        <v>5.5999999999999999E-3</v>
      </c>
      <c r="O65" s="22">
        <v>4.4000000000000003E-3</v>
      </c>
      <c r="P65" s="22">
        <v>3.56E-2</v>
      </c>
      <c r="Q65" s="22">
        <v>1.7500000000000002E-2</v>
      </c>
      <c r="R65" s="3"/>
      <c r="S65" s="3"/>
      <c r="T65" s="3"/>
      <c r="U65" s="3"/>
      <c r="V65" s="3"/>
      <c r="W65" s="3"/>
      <c r="X65" s="22">
        <v>1.7500000000000002E-2</v>
      </c>
      <c r="Y65" s="9">
        <v>1</v>
      </c>
    </row>
    <row r="66" spans="1:26" ht="31.2" customHeight="1" x14ac:dyDescent="0.25">
      <c r="A66" s="150"/>
      <c r="B66" s="152"/>
      <c r="C66" s="4" t="s">
        <v>103</v>
      </c>
      <c r="D66" s="1" t="s">
        <v>104</v>
      </c>
      <c r="E66" s="22">
        <v>3.5999999999999997E-2</v>
      </c>
      <c r="F66" s="5">
        <v>0.04</v>
      </c>
      <c r="G66" s="3" t="s">
        <v>85</v>
      </c>
      <c r="H66" s="22" t="s">
        <v>349</v>
      </c>
      <c r="I66" s="22" t="s">
        <v>350</v>
      </c>
      <c r="J66" s="5" t="s">
        <v>346</v>
      </c>
      <c r="K66" s="22" t="s">
        <v>351</v>
      </c>
      <c r="L66" s="22">
        <v>1.2999999999999999E-3</v>
      </c>
      <c r="M66" s="22">
        <v>4.4999999999999997E-3</v>
      </c>
      <c r="N66" s="22">
        <v>3.8E-3</v>
      </c>
      <c r="O66" s="22">
        <v>1.1000000000000001E-3</v>
      </c>
      <c r="P66" s="22">
        <v>5.0000000000000001E-3</v>
      </c>
      <c r="Q66" s="22">
        <v>2.5000000000000001E-3</v>
      </c>
      <c r="R66" s="3"/>
      <c r="S66" s="3"/>
      <c r="T66" s="3"/>
      <c r="U66" s="3"/>
      <c r="V66" s="3"/>
      <c r="W66" s="3"/>
      <c r="X66" s="22">
        <v>2.5000000000000001E-3</v>
      </c>
      <c r="Y66" s="9">
        <v>1</v>
      </c>
    </row>
    <row r="67" spans="1:26" ht="40.049999999999997" customHeight="1" x14ac:dyDescent="0.25">
      <c r="A67" s="150"/>
      <c r="B67" s="152"/>
      <c r="C67" s="135" t="s">
        <v>116</v>
      </c>
      <c r="D67" s="135"/>
      <c r="E67" s="160"/>
      <c r="F67" s="160"/>
      <c r="G67" s="160"/>
      <c r="H67" s="160"/>
      <c r="I67" s="160"/>
      <c r="J67" s="160"/>
      <c r="K67" s="160"/>
      <c r="L67" s="160"/>
      <c r="M67" s="160"/>
      <c r="N67" s="160"/>
      <c r="O67" s="160"/>
      <c r="P67" s="160"/>
      <c r="Q67" s="160"/>
      <c r="R67" s="160"/>
      <c r="S67" s="160"/>
      <c r="T67" s="160"/>
      <c r="U67" s="160"/>
      <c r="V67" s="160"/>
      <c r="W67" s="160"/>
      <c r="X67" s="160"/>
      <c r="Y67" s="161"/>
    </row>
    <row r="68" spans="1:26" ht="99" customHeight="1" x14ac:dyDescent="0.25">
      <c r="A68" s="150"/>
      <c r="B68" s="152"/>
      <c r="C68" s="88" t="s">
        <v>324</v>
      </c>
      <c r="D68" s="89" t="s">
        <v>326</v>
      </c>
      <c r="E68" s="5">
        <v>0.84</v>
      </c>
      <c r="F68" s="5">
        <v>0.86</v>
      </c>
      <c r="G68" s="3" t="s">
        <v>325</v>
      </c>
      <c r="H68" s="5">
        <v>0.8</v>
      </c>
      <c r="I68" s="5">
        <v>0.65</v>
      </c>
      <c r="J68" s="5">
        <v>0.79</v>
      </c>
      <c r="K68" s="5">
        <v>0.64</v>
      </c>
      <c r="L68" s="118">
        <v>0.47</v>
      </c>
      <c r="M68" s="119"/>
      <c r="N68" s="119"/>
      <c r="O68" s="118">
        <v>0.64</v>
      </c>
      <c r="P68" s="119"/>
      <c r="Q68" s="119"/>
      <c r="R68" s="119"/>
      <c r="S68" s="119"/>
      <c r="T68" s="119"/>
      <c r="U68" s="119"/>
      <c r="V68" s="119"/>
      <c r="W68" s="119"/>
      <c r="X68" s="5">
        <v>0.64</v>
      </c>
      <c r="Y68" s="9">
        <f>X68/E68</f>
        <v>0.76190476190476197</v>
      </c>
      <c r="Z68" s="21">
        <v>4</v>
      </c>
    </row>
    <row r="69" spans="1:26" ht="42" customHeight="1" x14ac:dyDescent="0.25">
      <c r="A69" s="150"/>
      <c r="B69" s="152"/>
      <c r="C69" s="88" t="s">
        <v>327</v>
      </c>
      <c r="D69" s="89" t="s">
        <v>328</v>
      </c>
      <c r="E69" s="3">
        <v>4.5</v>
      </c>
      <c r="F69" s="90">
        <v>4.4000000000000004</v>
      </c>
      <c r="G69" s="3" t="s">
        <v>62</v>
      </c>
      <c r="H69" s="3">
        <v>4.3</v>
      </c>
      <c r="I69" s="3">
        <v>3.5</v>
      </c>
      <c r="J69" s="3">
        <v>4.3</v>
      </c>
      <c r="K69" s="3">
        <v>3.5</v>
      </c>
      <c r="L69" s="109">
        <v>4.4000000000000004</v>
      </c>
      <c r="M69" s="110"/>
      <c r="N69" s="110"/>
      <c r="O69" s="110"/>
      <c r="P69" s="110"/>
      <c r="Q69" s="110"/>
      <c r="R69" s="110"/>
      <c r="S69" s="110"/>
      <c r="T69" s="110"/>
      <c r="U69" s="110"/>
      <c r="V69" s="110"/>
      <c r="W69" s="111"/>
      <c r="X69" s="3">
        <v>4.4000000000000004</v>
      </c>
      <c r="Y69" s="9">
        <f>X69/E69</f>
        <v>0.97777777777777786</v>
      </c>
    </row>
    <row r="70" spans="1:26" ht="43.95" customHeight="1" x14ac:dyDescent="0.25">
      <c r="A70" s="150"/>
      <c r="B70" s="152"/>
      <c r="C70" s="88" t="s">
        <v>329</v>
      </c>
      <c r="D70" s="89" t="s">
        <v>330</v>
      </c>
      <c r="E70" s="5">
        <v>0.98199999999999998</v>
      </c>
      <c r="F70" s="5">
        <v>0.98199999999999998</v>
      </c>
      <c r="G70" s="3" t="s">
        <v>62</v>
      </c>
      <c r="H70" s="5">
        <v>0.9</v>
      </c>
      <c r="I70" s="5">
        <v>0.8</v>
      </c>
      <c r="J70" s="5">
        <v>0.9</v>
      </c>
      <c r="K70" s="5">
        <v>0.8</v>
      </c>
      <c r="L70" s="109" t="s">
        <v>319</v>
      </c>
      <c r="M70" s="110"/>
      <c r="N70" s="110"/>
      <c r="O70" s="110"/>
      <c r="P70" s="110"/>
      <c r="Q70" s="110"/>
      <c r="R70" s="110"/>
      <c r="S70" s="110"/>
      <c r="T70" s="110"/>
      <c r="U70" s="110"/>
      <c r="V70" s="110"/>
      <c r="W70" s="111"/>
      <c r="X70" s="3">
        <v>0</v>
      </c>
      <c r="Y70" s="9">
        <v>0</v>
      </c>
    </row>
    <row r="71" spans="1:26" ht="51" customHeight="1" x14ac:dyDescent="0.25">
      <c r="A71" s="150"/>
      <c r="B71" s="152"/>
      <c r="C71" s="88" t="s">
        <v>331</v>
      </c>
      <c r="D71" s="89" t="s">
        <v>332</v>
      </c>
      <c r="E71" s="5">
        <v>1</v>
      </c>
      <c r="F71" s="5">
        <v>0.88</v>
      </c>
      <c r="G71" s="3" t="s">
        <v>62</v>
      </c>
      <c r="H71" s="5"/>
      <c r="I71" s="5"/>
      <c r="J71" s="5"/>
      <c r="K71" s="5"/>
      <c r="L71" s="120">
        <v>0.94</v>
      </c>
      <c r="M71" s="110"/>
      <c r="N71" s="110"/>
      <c r="O71" s="110"/>
      <c r="P71" s="110"/>
      <c r="Q71" s="110"/>
      <c r="R71" s="110"/>
      <c r="S71" s="110"/>
      <c r="T71" s="110"/>
      <c r="U71" s="110"/>
      <c r="V71" s="110"/>
      <c r="W71" s="111"/>
      <c r="X71" s="5">
        <v>0.94</v>
      </c>
      <c r="Y71" s="9">
        <f>X71/E71</f>
        <v>0.94</v>
      </c>
    </row>
    <row r="72" spans="1:26" ht="31.2" customHeight="1" x14ac:dyDescent="0.25">
      <c r="A72" s="150"/>
      <c r="B72" s="152"/>
      <c r="C72" s="135" t="s">
        <v>115</v>
      </c>
      <c r="D72" s="158"/>
      <c r="E72" s="159"/>
      <c r="F72" s="160"/>
      <c r="G72" s="160"/>
      <c r="H72" s="160"/>
      <c r="I72" s="160"/>
      <c r="J72" s="160"/>
      <c r="K72" s="160"/>
      <c r="L72" s="160"/>
      <c r="M72" s="160"/>
      <c r="N72" s="160"/>
      <c r="O72" s="160"/>
      <c r="P72" s="160"/>
      <c r="Q72" s="160"/>
      <c r="R72" s="160"/>
      <c r="S72" s="160"/>
      <c r="T72" s="160"/>
      <c r="U72" s="160"/>
      <c r="V72" s="160"/>
      <c r="W72" s="160"/>
      <c r="X72" s="160"/>
      <c r="Y72" s="161"/>
    </row>
    <row r="73" spans="1:26" ht="31.2" customHeight="1" x14ac:dyDescent="0.25">
      <c r="A73" s="150"/>
      <c r="B73" s="152"/>
      <c r="C73" s="13" t="s">
        <v>106</v>
      </c>
      <c r="D73" s="1" t="s">
        <v>107</v>
      </c>
      <c r="E73" s="3">
        <v>9</v>
      </c>
      <c r="F73" s="3">
        <v>4</v>
      </c>
      <c r="G73" s="3" t="s">
        <v>80</v>
      </c>
      <c r="H73" s="3">
        <v>5</v>
      </c>
      <c r="I73" s="3">
        <v>4</v>
      </c>
      <c r="J73" s="3">
        <v>3</v>
      </c>
      <c r="K73" s="3">
        <v>2</v>
      </c>
      <c r="L73" s="109">
        <v>8</v>
      </c>
      <c r="M73" s="110"/>
      <c r="N73" s="111"/>
      <c r="O73" s="109">
        <v>8</v>
      </c>
      <c r="P73" s="110"/>
      <c r="Q73" s="111"/>
      <c r="R73" s="109"/>
      <c r="S73" s="110"/>
      <c r="T73" s="111"/>
      <c r="U73" s="109"/>
      <c r="V73" s="110"/>
      <c r="W73" s="111"/>
      <c r="X73" s="3">
        <v>8</v>
      </c>
      <c r="Y73" s="9">
        <f>X73/E73</f>
        <v>0.88888888888888884</v>
      </c>
      <c r="Z73" s="21">
        <v>5</v>
      </c>
    </row>
    <row r="74" spans="1:26" ht="54" customHeight="1" x14ac:dyDescent="0.25">
      <c r="A74" s="150"/>
      <c r="B74" s="152"/>
      <c r="C74" s="13" t="s">
        <v>108</v>
      </c>
      <c r="D74" s="1" t="s">
        <v>109</v>
      </c>
      <c r="E74" s="3">
        <v>90</v>
      </c>
      <c r="F74" s="3">
        <v>35</v>
      </c>
      <c r="G74" s="3" t="s">
        <v>80</v>
      </c>
      <c r="H74" s="3">
        <v>45</v>
      </c>
      <c r="I74" s="3">
        <v>45</v>
      </c>
      <c r="J74" s="3">
        <v>40</v>
      </c>
      <c r="K74" s="3">
        <v>40</v>
      </c>
      <c r="L74" s="109">
        <v>0</v>
      </c>
      <c r="M74" s="110"/>
      <c r="N74" s="111"/>
      <c r="O74" s="109">
        <v>0</v>
      </c>
      <c r="P74" s="110"/>
      <c r="Q74" s="111"/>
      <c r="R74" s="109"/>
      <c r="S74" s="110"/>
      <c r="T74" s="111"/>
      <c r="U74" s="109"/>
      <c r="V74" s="110"/>
      <c r="W74" s="111"/>
      <c r="X74" s="3">
        <v>0</v>
      </c>
      <c r="Y74" s="9">
        <f t="shared" ref="Y74:Y77" si="4">X74/E74</f>
        <v>0</v>
      </c>
    </row>
    <row r="75" spans="1:26" ht="31.2" customHeight="1" x14ac:dyDescent="0.25">
      <c r="A75" s="150"/>
      <c r="B75" s="152"/>
      <c r="C75" s="13" t="s">
        <v>110</v>
      </c>
      <c r="D75" s="1" t="s">
        <v>111</v>
      </c>
      <c r="E75" s="3">
        <v>10</v>
      </c>
      <c r="F75" s="3">
        <v>4</v>
      </c>
      <c r="G75" s="3" t="s">
        <v>80</v>
      </c>
      <c r="H75" s="74">
        <v>6</v>
      </c>
      <c r="I75" s="136">
        <v>11</v>
      </c>
      <c r="J75" s="137"/>
      <c r="K75" s="3">
        <v>15</v>
      </c>
      <c r="L75" s="109">
        <v>0</v>
      </c>
      <c r="M75" s="110"/>
      <c r="N75" s="111"/>
      <c r="O75" s="109">
        <v>0</v>
      </c>
      <c r="P75" s="110"/>
      <c r="Q75" s="111"/>
      <c r="R75" s="109"/>
      <c r="S75" s="110"/>
      <c r="T75" s="111"/>
      <c r="U75" s="109"/>
      <c r="V75" s="110"/>
      <c r="W75" s="111"/>
      <c r="X75" s="3">
        <v>0</v>
      </c>
      <c r="Y75" s="9">
        <f t="shared" si="4"/>
        <v>0</v>
      </c>
    </row>
    <row r="76" spans="1:26" ht="31.2" customHeight="1" x14ac:dyDescent="0.25">
      <c r="A76" s="150"/>
      <c r="B76" s="152"/>
      <c r="C76" s="4" t="s">
        <v>112</v>
      </c>
      <c r="D76" s="1" t="s">
        <v>114</v>
      </c>
      <c r="E76" s="5">
        <v>0.3</v>
      </c>
      <c r="F76" s="22">
        <v>0.2417</v>
      </c>
      <c r="G76" s="3" t="s">
        <v>65</v>
      </c>
      <c r="H76" s="5">
        <v>0.2</v>
      </c>
      <c r="I76" s="5">
        <v>0.2</v>
      </c>
      <c r="J76" s="5">
        <v>0.1</v>
      </c>
      <c r="K76" s="5">
        <v>0.1</v>
      </c>
      <c r="L76" s="138">
        <v>0.13</v>
      </c>
      <c r="M76" s="139"/>
      <c r="N76" s="139"/>
      <c r="O76" s="139"/>
      <c r="P76" s="139"/>
      <c r="Q76" s="137"/>
      <c r="R76" s="109"/>
      <c r="S76" s="110"/>
      <c r="T76" s="110"/>
      <c r="U76" s="110"/>
      <c r="V76" s="110"/>
      <c r="W76" s="111"/>
      <c r="X76" s="5">
        <v>0.13</v>
      </c>
      <c r="Y76" s="9">
        <f t="shared" si="4"/>
        <v>0.43333333333333335</v>
      </c>
    </row>
    <row r="77" spans="1:26" ht="39" customHeight="1" thickBot="1" x14ac:dyDescent="0.3">
      <c r="A77" s="150"/>
      <c r="B77" s="152"/>
      <c r="C77" s="29" t="s">
        <v>113</v>
      </c>
      <c r="D77" s="30"/>
      <c r="E77" s="31">
        <v>0.8</v>
      </c>
      <c r="F77" s="31">
        <v>0.7</v>
      </c>
      <c r="G77" s="32" t="s">
        <v>80</v>
      </c>
      <c r="H77" s="31">
        <v>0.5</v>
      </c>
      <c r="I77" s="31">
        <v>0.5</v>
      </c>
      <c r="J77" s="31">
        <v>0.35</v>
      </c>
      <c r="K77" s="31">
        <v>0.35</v>
      </c>
      <c r="L77" s="112">
        <v>0.09</v>
      </c>
      <c r="M77" s="113"/>
      <c r="N77" s="114"/>
      <c r="O77" s="115">
        <v>0.09</v>
      </c>
      <c r="P77" s="116"/>
      <c r="Q77" s="117"/>
      <c r="R77" s="127"/>
      <c r="S77" s="116"/>
      <c r="T77" s="117"/>
      <c r="U77" s="127"/>
      <c r="V77" s="116"/>
      <c r="W77" s="117"/>
      <c r="X77" s="31">
        <v>0.09</v>
      </c>
      <c r="Y77" s="9">
        <f t="shared" si="4"/>
        <v>0.11249999999999999</v>
      </c>
    </row>
    <row r="78" spans="1:26" ht="31.2" customHeight="1" x14ac:dyDescent="0.25">
      <c r="A78" s="57"/>
      <c r="B78" s="58"/>
      <c r="C78" s="132" t="s">
        <v>305</v>
      </c>
      <c r="D78" s="133"/>
      <c r="E78" s="65"/>
      <c r="F78" s="65"/>
      <c r="G78" s="65"/>
      <c r="H78" s="65"/>
      <c r="I78" s="65"/>
      <c r="J78" s="65"/>
      <c r="K78" s="65"/>
      <c r="L78" s="65"/>
      <c r="M78" s="65"/>
      <c r="N78" s="65"/>
      <c r="O78" s="65"/>
      <c r="P78" s="65"/>
      <c r="Q78" s="65"/>
      <c r="R78" s="65"/>
      <c r="S78" s="65"/>
      <c r="T78" s="65"/>
      <c r="U78" s="65"/>
      <c r="V78" s="65"/>
      <c r="W78" s="65"/>
      <c r="X78" s="65"/>
      <c r="Y78" s="66"/>
    </row>
    <row r="79" spans="1:26" ht="148.05000000000001" customHeight="1" x14ac:dyDescent="0.25">
      <c r="A79" s="57"/>
      <c r="B79" s="58"/>
      <c r="C79" s="26" t="s">
        <v>134</v>
      </c>
      <c r="D79" s="25" t="s">
        <v>135</v>
      </c>
      <c r="E79" s="5">
        <v>1</v>
      </c>
      <c r="F79" s="5">
        <v>0.02</v>
      </c>
      <c r="G79" s="3" t="s">
        <v>65</v>
      </c>
      <c r="H79" s="5">
        <v>0.71</v>
      </c>
      <c r="I79" s="5">
        <v>0.7</v>
      </c>
      <c r="J79" s="5">
        <v>0.41</v>
      </c>
      <c r="K79" s="5">
        <v>0.4</v>
      </c>
      <c r="L79" s="118">
        <v>1</v>
      </c>
      <c r="M79" s="119"/>
      <c r="N79" s="119"/>
      <c r="O79" s="119"/>
      <c r="P79" s="119"/>
      <c r="Q79" s="119"/>
      <c r="R79" s="119"/>
      <c r="S79" s="119"/>
      <c r="T79" s="119"/>
      <c r="U79" s="119"/>
      <c r="V79" s="119"/>
      <c r="W79" s="119"/>
      <c r="X79" s="5">
        <v>1</v>
      </c>
      <c r="Y79" s="9">
        <f>X79/E79</f>
        <v>1</v>
      </c>
      <c r="Z79" s="21">
        <v>5</v>
      </c>
    </row>
    <row r="80" spans="1:26" ht="31.2" customHeight="1" x14ac:dyDescent="0.25">
      <c r="A80" s="57"/>
      <c r="B80" s="58"/>
      <c r="C80" s="56" t="s">
        <v>170</v>
      </c>
      <c r="D80" s="25" t="s">
        <v>136</v>
      </c>
      <c r="E80" s="5">
        <v>0.9</v>
      </c>
      <c r="F80" s="5">
        <v>0.75</v>
      </c>
      <c r="G80" s="3" t="s">
        <v>80</v>
      </c>
      <c r="H80" s="5">
        <v>0.71</v>
      </c>
      <c r="I80" s="5">
        <v>0.7</v>
      </c>
      <c r="J80" s="5">
        <v>0.41</v>
      </c>
      <c r="K80" s="5">
        <v>0.4</v>
      </c>
      <c r="L80" s="120">
        <v>0.56000000000000005</v>
      </c>
      <c r="M80" s="110"/>
      <c r="N80" s="111"/>
      <c r="O80" s="120">
        <v>0.56000000000000005</v>
      </c>
      <c r="P80" s="110"/>
      <c r="Q80" s="111"/>
      <c r="R80" s="109"/>
      <c r="S80" s="110"/>
      <c r="T80" s="111"/>
      <c r="U80" s="109"/>
      <c r="V80" s="110"/>
      <c r="W80" s="111"/>
      <c r="X80" s="5">
        <v>0.56000000000000005</v>
      </c>
      <c r="Y80" s="9">
        <f t="shared" ref="Y80:Y83" si="5">X80/E80</f>
        <v>0.62222222222222223</v>
      </c>
    </row>
    <row r="81" spans="1:29" ht="42" customHeight="1" x14ac:dyDescent="0.25">
      <c r="A81" s="57"/>
      <c r="B81" s="58"/>
      <c r="C81" s="26" t="s">
        <v>137</v>
      </c>
      <c r="D81" s="1" t="s">
        <v>138</v>
      </c>
      <c r="E81" s="5">
        <v>0.92</v>
      </c>
      <c r="F81" s="5">
        <v>0.92</v>
      </c>
      <c r="G81" s="3" t="s">
        <v>80</v>
      </c>
      <c r="H81" s="5">
        <v>0.71</v>
      </c>
      <c r="I81" s="5">
        <v>0.7</v>
      </c>
      <c r="J81" s="5">
        <v>0.41</v>
      </c>
      <c r="K81" s="5">
        <v>0.4</v>
      </c>
      <c r="L81" s="120">
        <v>0.92</v>
      </c>
      <c r="M81" s="110"/>
      <c r="N81" s="111"/>
      <c r="O81" s="120">
        <v>0.92</v>
      </c>
      <c r="P81" s="110"/>
      <c r="Q81" s="111"/>
      <c r="R81" s="109"/>
      <c r="S81" s="110"/>
      <c r="T81" s="111"/>
      <c r="U81" s="109"/>
      <c r="V81" s="110"/>
      <c r="W81" s="111"/>
      <c r="X81" s="5">
        <v>0.92</v>
      </c>
      <c r="Y81" s="9">
        <f t="shared" si="5"/>
        <v>1</v>
      </c>
    </row>
    <row r="82" spans="1:29" ht="78" customHeight="1" x14ac:dyDescent="0.25">
      <c r="A82" s="57"/>
      <c r="B82" s="58"/>
      <c r="C82" s="26" t="s">
        <v>139</v>
      </c>
      <c r="D82" s="1" t="s">
        <v>140</v>
      </c>
      <c r="E82" s="5">
        <v>0.98</v>
      </c>
      <c r="F82" s="5">
        <v>0.95</v>
      </c>
      <c r="G82" s="3" t="s">
        <v>65</v>
      </c>
      <c r="H82" s="5">
        <v>0.71</v>
      </c>
      <c r="I82" s="5">
        <v>0.7</v>
      </c>
      <c r="J82" s="5">
        <v>0.41</v>
      </c>
      <c r="K82" s="5">
        <v>0.4</v>
      </c>
      <c r="L82" s="120">
        <v>0.95</v>
      </c>
      <c r="M82" s="110"/>
      <c r="N82" s="110"/>
      <c r="O82" s="110"/>
      <c r="P82" s="110"/>
      <c r="Q82" s="111"/>
      <c r="R82" s="109"/>
      <c r="S82" s="110"/>
      <c r="T82" s="110"/>
      <c r="U82" s="110"/>
      <c r="V82" s="110"/>
      <c r="W82" s="111"/>
      <c r="X82" s="5">
        <v>0.95</v>
      </c>
      <c r="Y82" s="9">
        <f t="shared" si="5"/>
        <v>0.96938775510204078</v>
      </c>
    </row>
    <row r="83" spans="1:29" ht="31.2" customHeight="1" x14ac:dyDescent="0.25">
      <c r="A83" s="57"/>
      <c r="B83" s="58"/>
      <c r="C83" s="26" t="s">
        <v>141</v>
      </c>
      <c r="D83" s="25" t="s">
        <v>142</v>
      </c>
      <c r="E83" s="5">
        <v>0.86</v>
      </c>
      <c r="F83" s="5">
        <v>0.53</v>
      </c>
      <c r="G83" s="3" t="s">
        <v>62</v>
      </c>
      <c r="H83" s="5">
        <v>0.71</v>
      </c>
      <c r="I83" s="5">
        <v>0.7</v>
      </c>
      <c r="J83" s="5">
        <v>0.41</v>
      </c>
      <c r="K83" s="5">
        <v>0.4</v>
      </c>
      <c r="L83" s="109" t="s">
        <v>319</v>
      </c>
      <c r="M83" s="110"/>
      <c r="N83" s="110"/>
      <c r="O83" s="110"/>
      <c r="P83" s="110"/>
      <c r="Q83" s="110"/>
      <c r="R83" s="110"/>
      <c r="S83" s="110"/>
      <c r="T83" s="110"/>
      <c r="U83" s="110"/>
      <c r="V83" s="110"/>
      <c r="W83" s="111"/>
      <c r="X83" s="3">
        <v>0</v>
      </c>
      <c r="Y83" s="9">
        <f t="shared" si="5"/>
        <v>0</v>
      </c>
      <c r="AC83" s="21">
        <v>1</v>
      </c>
    </row>
    <row r="84" spans="1:29" ht="31.2" customHeight="1" x14ac:dyDescent="0.25">
      <c r="A84" s="57"/>
      <c r="B84" s="58"/>
      <c r="C84" s="134" t="s">
        <v>312</v>
      </c>
      <c r="D84" s="135"/>
      <c r="E84" s="69"/>
      <c r="F84" s="69"/>
      <c r="G84" s="69"/>
      <c r="H84" s="69"/>
      <c r="I84" s="69"/>
      <c r="J84" s="69"/>
      <c r="K84" s="69"/>
      <c r="L84" s="69"/>
      <c r="M84" s="69"/>
      <c r="N84" s="69"/>
      <c r="O84" s="69"/>
      <c r="P84" s="69"/>
      <c r="Q84" s="69"/>
      <c r="R84" s="69"/>
      <c r="S84" s="69"/>
      <c r="T84" s="69"/>
      <c r="U84" s="69"/>
      <c r="V84" s="69"/>
      <c r="W84" s="69"/>
      <c r="X84" s="69"/>
      <c r="Y84" s="70"/>
    </row>
    <row r="85" spans="1:29" ht="127.05" customHeight="1" x14ac:dyDescent="0.25">
      <c r="A85" s="57"/>
      <c r="B85" s="58"/>
      <c r="C85" s="91" t="s">
        <v>359</v>
      </c>
      <c r="D85" s="92" t="s">
        <v>313</v>
      </c>
      <c r="E85" s="67">
        <v>0.02</v>
      </c>
      <c r="F85" s="67" t="s">
        <v>360</v>
      </c>
      <c r="G85" s="63" t="s">
        <v>80</v>
      </c>
      <c r="H85" s="67" t="s">
        <v>364</v>
      </c>
      <c r="I85" s="71">
        <v>8.9999999999999993E-3</v>
      </c>
      <c r="J85" s="67">
        <v>1.7999999999999999E-2</v>
      </c>
      <c r="K85" s="67" t="s">
        <v>358</v>
      </c>
      <c r="L85" s="125">
        <v>0</v>
      </c>
      <c r="M85" s="126"/>
      <c r="N85" s="126"/>
      <c r="O85" s="118">
        <v>0.06</v>
      </c>
      <c r="P85" s="119"/>
      <c r="Q85" s="119"/>
      <c r="R85" s="119"/>
      <c r="S85" s="119"/>
      <c r="T85" s="119"/>
      <c r="U85" s="119"/>
      <c r="V85" s="119"/>
      <c r="W85" s="119"/>
      <c r="X85" s="67">
        <v>0.06</v>
      </c>
      <c r="Y85" s="68">
        <v>1</v>
      </c>
      <c r="Z85" s="21">
        <v>21</v>
      </c>
    </row>
    <row r="86" spans="1:29" ht="135" customHeight="1" x14ac:dyDescent="0.25">
      <c r="A86" s="57"/>
      <c r="B86" s="58"/>
      <c r="C86" s="91" t="s">
        <v>356</v>
      </c>
      <c r="D86" s="92" t="s">
        <v>314</v>
      </c>
      <c r="E86" s="67">
        <v>0.02</v>
      </c>
      <c r="F86" s="67" t="s">
        <v>357</v>
      </c>
      <c r="G86" s="63" t="s">
        <v>80</v>
      </c>
      <c r="H86" s="67" t="s">
        <v>364</v>
      </c>
      <c r="I86" s="71">
        <v>8.9999999999999993E-3</v>
      </c>
      <c r="J86" s="67">
        <v>1.7999999999999999E-2</v>
      </c>
      <c r="K86" s="67" t="s">
        <v>358</v>
      </c>
      <c r="L86" s="126">
        <v>0</v>
      </c>
      <c r="M86" s="126"/>
      <c r="N86" s="126"/>
      <c r="O86" s="119">
        <v>0</v>
      </c>
      <c r="P86" s="119"/>
      <c r="Q86" s="119"/>
      <c r="R86" s="109"/>
      <c r="S86" s="110"/>
      <c r="T86" s="111"/>
      <c r="U86" s="109"/>
      <c r="V86" s="110"/>
      <c r="W86" s="111"/>
      <c r="X86" s="67">
        <v>0</v>
      </c>
      <c r="Y86" s="68">
        <v>0</v>
      </c>
    </row>
    <row r="87" spans="1:29" ht="187.05" customHeight="1" thickBot="1" x14ac:dyDescent="0.3">
      <c r="A87" s="57"/>
      <c r="B87" s="58"/>
      <c r="C87" s="91" t="s">
        <v>361</v>
      </c>
      <c r="D87" s="92" t="s">
        <v>315</v>
      </c>
      <c r="E87" s="67">
        <v>0.3</v>
      </c>
      <c r="F87" s="72" t="s">
        <v>362</v>
      </c>
      <c r="G87" s="63" t="s">
        <v>316</v>
      </c>
      <c r="H87" s="67" t="s">
        <v>363</v>
      </c>
      <c r="I87" s="101">
        <v>0.121</v>
      </c>
      <c r="J87" s="73">
        <v>0.27</v>
      </c>
      <c r="K87" s="72" t="s">
        <v>365</v>
      </c>
      <c r="L87" s="118">
        <v>0.21</v>
      </c>
      <c r="M87" s="119"/>
      <c r="N87" s="119"/>
      <c r="O87" s="119"/>
      <c r="P87" s="119"/>
      <c r="Q87" s="119"/>
      <c r="R87" s="109"/>
      <c r="S87" s="110"/>
      <c r="T87" s="110"/>
      <c r="U87" s="110"/>
      <c r="V87" s="110"/>
      <c r="W87" s="111"/>
      <c r="X87" s="67">
        <v>0.21</v>
      </c>
      <c r="Y87" s="68">
        <v>0.71</v>
      </c>
    </row>
    <row r="88" spans="1:29" ht="34.950000000000003" customHeight="1" thickBot="1" x14ac:dyDescent="0.3">
      <c r="A88" s="144" t="s">
        <v>50</v>
      </c>
      <c r="B88" s="141" t="s">
        <v>44</v>
      </c>
      <c r="C88" s="28" t="s">
        <v>239</v>
      </c>
      <c r="D88" s="7" t="s">
        <v>246</v>
      </c>
      <c r="E88" s="8" t="s">
        <v>241</v>
      </c>
      <c r="F88" s="8" t="s">
        <v>240</v>
      </c>
      <c r="G88" s="8" t="s">
        <v>80</v>
      </c>
      <c r="H88" s="8" t="s">
        <v>242</v>
      </c>
      <c r="I88" s="8" t="s">
        <v>243</v>
      </c>
      <c r="J88" s="8" t="s">
        <v>244</v>
      </c>
      <c r="K88" s="8" t="s">
        <v>245</v>
      </c>
      <c r="L88" s="146">
        <v>1</v>
      </c>
      <c r="M88" s="147"/>
      <c r="N88" s="148"/>
      <c r="O88" s="120">
        <v>1</v>
      </c>
      <c r="P88" s="110"/>
      <c r="Q88" s="111"/>
      <c r="R88" s="63"/>
      <c r="S88" s="63"/>
      <c r="T88" s="63"/>
      <c r="U88" s="63"/>
      <c r="V88" s="63"/>
      <c r="W88" s="63"/>
      <c r="X88" s="35">
        <v>1</v>
      </c>
      <c r="Y88" s="36">
        <v>1</v>
      </c>
    </row>
    <row r="89" spans="1:29" ht="37.950000000000003" customHeight="1" thickBot="1" x14ac:dyDescent="0.3">
      <c r="A89" s="144"/>
      <c r="B89" s="142"/>
      <c r="C89" s="4" t="s">
        <v>247</v>
      </c>
      <c r="D89" s="1" t="s">
        <v>248</v>
      </c>
      <c r="E89" s="22">
        <v>0.91500000000000004</v>
      </c>
      <c r="F89" s="5">
        <v>0.9</v>
      </c>
      <c r="G89" s="8" t="s">
        <v>80</v>
      </c>
      <c r="H89" s="3" t="s">
        <v>249</v>
      </c>
      <c r="I89" s="5">
        <v>0.5</v>
      </c>
      <c r="J89" s="5">
        <v>0.69</v>
      </c>
      <c r="K89" s="3" t="s">
        <v>250</v>
      </c>
      <c r="L89" s="138">
        <v>0.83</v>
      </c>
      <c r="M89" s="139"/>
      <c r="N89" s="137"/>
      <c r="O89" s="115">
        <v>0.83</v>
      </c>
      <c r="P89" s="116"/>
      <c r="Q89" s="117"/>
      <c r="R89" s="3"/>
      <c r="S89" s="3"/>
      <c r="T89" s="3"/>
      <c r="U89" s="3"/>
      <c r="V89" s="3"/>
      <c r="W89" s="3"/>
      <c r="X89" s="5">
        <v>0.83</v>
      </c>
      <c r="Y89" s="59">
        <f>X89/E89</f>
        <v>0.90710382513661192</v>
      </c>
    </row>
    <row r="90" spans="1:29" ht="31.2" customHeight="1" x14ac:dyDescent="0.25">
      <c r="A90" s="144"/>
      <c r="B90" s="141" t="s">
        <v>45</v>
      </c>
      <c r="C90" s="28" t="s">
        <v>74</v>
      </c>
      <c r="D90" s="8" t="s">
        <v>75</v>
      </c>
      <c r="E90" s="8">
        <v>3273</v>
      </c>
      <c r="F90" s="8">
        <v>3183</v>
      </c>
      <c r="G90" s="8" t="s">
        <v>65</v>
      </c>
      <c r="H90" s="8">
        <v>3183</v>
      </c>
      <c r="I90" s="8">
        <v>3182</v>
      </c>
      <c r="J90" s="8">
        <v>3054</v>
      </c>
      <c r="K90" s="8">
        <v>3053</v>
      </c>
      <c r="L90" s="128">
        <v>3318</v>
      </c>
      <c r="M90" s="129"/>
      <c r="N90" s="129"/>
      <c r="O90" s="129"/>
      <c r="P90" s="129"/>
      <c r="Q90" s="130"/>
      <c r="R90" s="128"/>
      <c r="S90" s="129"/>
      <c r="T90" s="129"/>
      <c r="U90" s="129"/>
      <c r="V90" s="129"/>
      <c r="W90" s="130"/>
      <c r="X90" s="8">
        <v>3318</v>
      </c>
      <c r="Y90" s="59">
        <f t="shared" ref="Y90:Y91" si="6">X90/E90</f>
        <v>1.0137488542621449</v>
      </c>
    </row>
    <row r="91" spans="1:29" ht="31.2" customHeight="1" thickBot="1" x14ac:dyDescent="0.3">
      <c r="A91" s="144"/>
      <c r="B91" s="142"/>
      <c r="C91" s="13" t="s">
        <v>76</v>
      </c>
      <c r="D91" s="3" t="s">
        <v>77</v>
      </c>
      <c r="E91" s="3">
        <v>16</v>
      </c>
      <c r="F91" s="3">
        <v>12</v>
      </c>
      <c r="G91" s="3" t="s">
        <v>65</v>
      </c>
      <c r="H91" s="3">
        <v>10</v>
      </c>
      <c r="I91" s="3">
        <v>9</v>
      </c>
      <c r="J91" s="3">
        <v>8</v>
      </c>
      <c r="K91" s="3">
        <v>7</v>
      </c>
      <c r="L91" s="109">
        <v>13</v>
      </c>
      <c r="M91" s="110"/>
      <c r="N91" s="110"/>
      <c r="O91" s="110"/>
      <c r="P91" s="110"/>
      <c r="Q91" s="111"/>
      <c r="R91" s="18"/>
      <c r="S91" s="19"/>
      <c r="T91" s="19"/>
      <c r="U91" s="19"/>
      <c r="V91" s="19"/>
      <c r="W91" s="20"/>
      <c r="X91" s="3">
        <v>13</v>
      </c>
      <c r="Y91" s="59">
        <f t="shared" si="6"/>
        <v>0.8125</v>
      </c>
    </row>
    <row r="92" spans="1:29" ht="37.049999999999997" customHeight="1" thickBot="1" x14ac:dyDescent="0.3">
      <c r="A92" s="144"/>
      <c r="B92" s="53" t="s">
        <v>46</v>
      </c>
      <c r="C92" s="85" t="s">
        <v>161</v>
      </c>
      <c r="D92" s="7" t="s">
        <v>162</v>
      </c>
      <c r="E92" s="35">
        <v>0.8</v>
      </c>
      <c r="F92" s="35">
        <v>0</v>
      </c>
      <c r="G92" s="8" t="s">
        <v>65</v>
      </c>
      <c r="H92" s="35">
        <v>0.65</v>
      </c>
      <c r="I92" s="35">
        <v>0.65</v>
      </c>
      <c r="J92" s="35">
        <v>0.5</v>
      </c>
      <c r="K92" s="35">
        <v>0.5</v>
      </c>
      <c r="L92" s="131">
        <v>1</v>
      </c>
      <c r="M92" s="129"/>
      <c r="N92" s="129"/>
      <c r="O92" s="129"/>
      <c r="P92" s="129"/>
      <c r="Q92" s="130"/>
      <c r="R92" s="128"/>
      <c r="S92" s="129"/>
      <c r="T92" s="129"/>
      <c r="U92" s="129"/>
      <c r="V92" s="129"/>
      <c r="W92" s="130"/>
      <c r="X92" s="35">
        <v>1</v>
      </c>
      <c r="Y92" s="9">
        <v>1</v>
      </c>
    </row>
    <row r="93" spans="1:29" ht="31.2" customHeight="1" thickBot="1" x14ac:dyDescent="0.3">
      <c r="A93" s="144"/>
      <c r="B93" s="84" t="s">
        <v>47</v>
      </c>
      <c r="C93" s="1" t="s">
        <v>320</v>
      </c>
      <c r="D93" s="8" t="s">
        <v>321</v>
      </c>
      <c r="E93" s="35">
        <v>0.4</v>
      </c>
      <c r="F93" s="44">
        <v>0.29099999999999998</v>
      </c>
      <c r="G93" s="8" t="s">
        <v>65</v>
      </c>
      <c r="H93" s="35">
        <v>0.39</v>
      </c>
      <c r="I93" s="35">
        <v>0.35</v>
      </c>
      <c r="J93" s="35">
        <v>0.39</v>
      </c>
      <c r="K93" s="35">
        <v>0.35</v>
      </c>
      <c r="L93" s="121">
        <v>0.29099999999999998</v>
      </c>
      <c r="M93" s="122"/>
      <c r="N93" s="122"/>
      <c r="O93" s="122"/>
      <c r="P93" s="122"/>
      <c r="Q93" s="123"/>
      <c r="R93" s="124"/>
      <c r="S93" s="122"/>
      <c r="T93" s="122"/>
      <c r="U93" s="122"/>
      <c r="V93" s="122"/>
      <c r="W93" s="123"/>
      <c r="X93" s="44">
        <v>0.29099999999999998</v>
      </c>
      <c r="Y93" s="36">
        <f>X93/E93</f>
        <v>0.72749999999999992</v>
      </c>
    </row>
    <row r="94" spans="1:29" ht="46.05" customHeight="1" thickBot="1" x14ac:dyDescent="0.3">
      <c r="A94" s="144"/>
      <c r="B94" s="141" t="s">
        <v>48</v>
      </c>
      <c r="C94" s="83" t="s">
        <v>143</v>
      </c>
      <c r="D94" s="7" t="s">
        <v>153</v>
      </c>
      <c r="E94" s="35">
        <v>0.93</v>
      </c>
      <c r="F94" s="35">
        <v>0.83</v>
      </c>
      <c r="G94" s="8" t="s">
        <v>80</v>
      </c>
      <c r="H94" s="35">
        <v>0.8</v>
      </c>
      <c r="I94" s="35">
        <v>0.79</v>
      </c>
      <c r="J94" s="8" t="s">
        <v>154</v>
      </c>
      <c r="K94" s="35">
        <v>0.59</v>
      </c>
      <c r="L94" s="131">
        <v>0.8</v>
      </c>
      <c r="M94" s="129"/>
      <c r="N94" s="130"/>
      <c r="O94" s="131">
        <v>0.89</v>
      </c>
      <c r="P94" s="129"/>
      <c r="Q94" s="130"/>
      <c r="R94" s="128"/>
      <c r="S94" s="129"/>
      <c r="T94" s="130"/>
      <c r="U94" s="128"/>
      <c r="V94" s="129"/>
      <c r="W94" s="130"/>
      <c r="X94" s="35">
        <v>0.89</v>
      </c>
      <c r="Y94" s="36">
        <f t="shared" ref="Y94:Y99" si="7">X94/E94</f>
        <v>0.95698924731182788</v>
      </c>
    </row>
    <row r="95" spans="1:29" ht="31.2" customHeight="1" thickBot="1" x14ac:dyDescent="0.3">
      <c r="A95" s="144"/>
      <c r="B95" s="142"/>
      <c r="C95" s="4" t="s">
        <v>144</v>
      </c>
      <c r="D95" s="3" t="s">
        <v>155</v>
      </c>
      <c r="E95" s="5">
        <v>0.98</v>
      </c>
      <c r="F95" s="5">
        <v>0.96</v>
      </c>
      <c r="G95" s="3" t="s">
        <v>80</v>
      </c>
      <c r="H95" s="5">
        <v>0.8</v>
      </c>
      <c r="I95" s="5">
        <v>0.79</v>
      </c>
      <c r="J95" s="33">
        <v>0.5</v>
      </c>
      <c r="K95" s="33">
        <v>0.5</v>
      </c>
      <c r="L95" s="120">
        <v>0.98</v>
      </c>
      <c r="M95" s="110"/>
      <c r="N95" s="111"/>
      <c r="O95" s="120">
        <v>1</v>
      </c>
      <c r="P95" s="110"/>
      <c r="Q95" s="111"/>
      <c r="R95" s="109"/>
      <c r="S95" s="110"/>
      <c r="T95" s="111"/>
      <c r="U95" s="109"/>
      <c r="V95" s="110"/>
      <c r="W95" s="111"/>
      <c r="X95" s="5">
        <v>1</v>
      </c>
      <c r="Y95" s="36">
        <v>1</v>
      </c>
    </row>
    <row r="96" spans="1:29" ht="31.2" customHeight="1" thickBot="1" x14ac:dyDescent="0.3">
      <c r="A96" s="144"/>
      <c r="B96" s="142"/>
      <c r="C96" s="4" t="s">
        <v>145</v>
      </c>
      <c r="D96" s="3" t="s">
        <v>138</v>
      </c>
      <c r="E96" s="5">
        <v>0.92</v>
      </c>
      <c r="F96" s="5">
        <v>0.91</v>
      </c>
      <c r="G96" s="3" t="s">
        <v>80</v>
      </c>
      <c r="H96" s="5">
        <v>0.95</v>
      </c>
      <c r="I96" s="5">
        <v>0.84</v>
      </c>
      <c r="J96" s="5">
        <v>0.8</v>
      </c>
      <c r="K96" s="5">
        <v>0.8</v>
      </c>
      <c r="L96" s="120">
        <v>0.92</v>
      </c>
      <c r="M96" s="110"/>
      <c r="N96" s="111"/>
      <c r="O96" s="120">
        <v>0.92</v>
      </c>
      <c r="P96" s="110"/>
      <c r="Q96" s="111"/>
      <c r="R96" s="109"/>
      <c r="S96" s="110"/>
      <c r="T96" s="111"/>
      <c r="U96" s="109"/>
      <c r="V96" s="110"/>
      <c r="W96" s="111"/>
      <c r="X96" s="5">
        <v>0.92</v>
      </c>
      <c r="Y96" s="36">
        <f t="shared" si="7"/>
        <v>1</v>
      </c>
    </row>
    <row r="97" spans="1:26" ht="31.2" customHeight="1" thickBot="1" x14ac:dyDescent="0.3">
      <c r="A97" s="144"/>
      <c r="B97" s="141" t="s">
        <v>49</v>
      </c>
      <c r="C97" s="28" t="s">
        <v>251</v>
      </c>
      <c r="D97" s="8" t="s">
        <v>252</v>
      </c>
      <c r="E97" s="35">
        <v>0.25</v>
      </c>
      <c r="F97" s="35">
        <v>0.25</v>
      </c>
      <c r="G97" s="3" t="s">
        <v>80</v>
      </c>
      <c r="H97" s="8" t="s">
        <v>253</v>
      </c>
      <c r="I97" s="8" t="s">
        <v>254</v>
      </c>
      <c r="J97" s="8" t="s">
        <v>255</v>
      </c>
      <c r="K97" s="8" t="s">
        <v>256</v>
      </c>
      <c r="L97" s="131">
        <v>0.47</v>
      </c>
      <c r="M97" s="129"/>
      <c r="N97" s="130"/>
      <c r="O97" s="131">
        <v>0.47</v>
      </c>
      <c r="P97" s="129"/>
      <c r="Q97" s="130"/>
      <c r="R97" s="8"/>
      <c r="S97" s="8"/>
      <c r="T97" s="8"/>
      <c r="U97" s="8"/>
      <c r="V97" s="8"/>
      <c r="W97" s="8"/>
      <c r="X97" s="35">
        <v>0.47</v>
      </c>
      <c r="Y97" s="36">
        <v>1</v>
      </c>
    </row>
    <row r="98" spans="1:26" ht="31.2" customHeight="1" thickBot="1" x14ac:dyDescent="0.3">
      <c r="A98" s="144"/>
      <c r="B98" s="142"/>
      <c r="C98" s="4" t="s">
        <v>257</v>
      </c>
      <c r="D98" s="3" t="s">
        <v>258</v>
      </c>
      <c r="E98" s="5">
        <v>1.5</v>
      </c>
      <c r="F98" s="5">
        <v>12.49</v>
      </c>
      <c r="G98" s="3" t="s">
        <v>80</v>
      </c>
      <c r="H98" s="3" t="s">
        <v>259</v>
      </c>
      <c r="I98" s="5">
        <v>1</v>
      </c>
      <c r="J98" s="5">
        <v>1</v>
      </c>
      <c r="K98" s="3" t="s">
        <v>260</v>
      </c>
      <c r="L98" s="120">
        <v>21.95</v>
      </c>
      <c r="M98" s="110"/>
      <c r="N98" s="111"/>
      <c r="O98" s="120">
        <v>21.95</v>
      </c>
      <c r="P98" s="110"/>
      <c r="Q98" s="111"/>
      <c r="R98" s="3"/>
      <c r="S98" s="3"/>
      <c r="T98" s="3"/>
      <c r="U98" s="3"/>
      <c r="V98" s="3"/>
      <c r="W98" s="3"/>
      <c r="X98" s="5">
        <v>21.95</v>
      </c>
      <c r="Y98" s="36">
        <v>1</v>
      </c>
    </row>
    <row r="99" spans="1:26" ht="31.2" customHeight="1" thickBot="1" x14ac:dyDescent="0.3">
      <c r="A99" s="144"/>
      <c r="B99" s="142"/>
      <c r="C99" s="4" t="s">
        <v>261</v>
      </c>
      <c r="D99" s="3" t="s">
        <v>262</v>
      </c>
      <c r="E99" s="5">
        <v>0.45</v>
      </c>
      <c r="F99" s="5">
        <v>0.48</v>
      </c>
      <c r="G99" s="3" t="s">
        <v>80</v>
      </c>
      <c r="H99" s="3" t="s">
        <v>263</v>
      </c>
      <c r="I99" s="3" t="s">
        <v>264</v>
      </c>
      <c r="J99" s="3" t="s">
        <v>265</v>
      </c>
      <c r="K99" s="3" t="s">
        <v>266</v>
      </c>
      <c r="L99" s="120">
        <v>0.31</v>
      </c>
      <c r="M99" s="110"/>
      <c r="N99" s="111"/>
      <c r="O99" s="120">
        <v>0.31</v>
      </c>
      <c r="P99" s="110"/>
      <c r="Q99" s="111"/>
      <c r="R99" s="3"/>
      <c r="S99" s="3"/>
      <c r="T99" s="3"/>
      <c r="U99" s="3"/>
      <c r="V99" s="3"/>
      <c r="W99" s="3"/>
      <c r="X99" s="5">
        <v>0.31</v>
      </c>
      <c r="Y99" s="36">
        <f t="shared" si="7"/>
        <v>0.68888888888888888</v>
      </c>
    </row>
    <row r="100" spans="1:26" ht="31.2" customHeight="1" thickBot="1" x14ac:dyDescent="0.3">
      <c r="A100" s="144"/>
      <c r="B100" s="142"/>
      <c r="C100" s="4" t="s">
        <v>267</v>
      </c>
      <c r="D100" s="3" t="s">
        <v>268</v>
      </c>
      <c r="E100" s="5">
        <v>0.82</v>
      </c>
      <c r="F100" s="5">
        <v>0.85</v>
      </c>
      <c r="G100" s="3" t="s">
        <v>80</v>
      </c>
      <c r="H100" s="3" t="s">
        <v>269</v>
      </c>
      <c r="I100" s="3" t="s">
        <v>270</v>
      </c>
      <c r="J100" s="3" t="s">
        <v>271</v>
      </c>
      <c r="K100" s="3" t="s">
        <v>272</v>
      </c>
      <c r="L100" s="120">
        <v>1.1200000000000001</v>
      </c>
      <c r="M100" s="110"/>
      <c r="N100" s="111"/>
      <c r="O100" s="120">
        <v>1.1200000000000001</v>
      </c>
      <c r="P100" s="110"/>
      <c r="Q100" s="111"/>
      <c r="R100" s="3"/>
      <c r="S100" s="3"/>
      <c r="T100" s="3"/>
      <c r="U100" s="3"/>
      <c r="V100" s="3"/>
      <c r="W100" s="3"/>
      <c r="X100" s="5">
        <v>1.1200000000000001</v>
      </c>
      <c r="Y100" s="36">
        <v>1</v>
      </c>
    </row>
    <row r="101" spans="1:26" ht="31.2" customHeight="1" thickBot="1" x14ac:dyDescent="0.3">
      <c r="A101" s="145"/>
      <c r="B101" s="143"/>
      <c r="C101" s="14" t="s">
        <v>273</v>
      </c>
      <c r="D101" s="10" t="s">
        <v>274</v>
      </c>
      <c r="E101" s="16">
        <v>0.5</v>
      </c>
      <c r="F101" s="16">
        <v>0.81</v>
      </c>
      <c r="G101" s="3" t="s">
        <v>80</v>
      </c>
      <c r="H101" s="10" t="s">
        <v>275</v>
      </c>
      <c r="I101" s="10" t="s">
        <v>276</v>
      </c>
      <c r="J101" s="10" t="s">
        <v>277</v>
      </c>
      <c r="K101" s="10" t="s">
        <v>278</v>
      </c>
      <c r="L101" s="115">
        <v>0.83</v>
      </c>
      <c r="M101" s="116"/>
      <c r="N101" s="117"/>
      <c r="O101" s="115">
        <v>0.83</v>
      </c>
      <c r="P101" s="116"/>
      <c r="Q101" s="117"/>
      <c r="R101" s="10"/>
      <c r="S101" s="10"/>
      <c r="T101" s="10"/>
      <c r="U101" s="10"/>
      <c r="V101" s="10"/>
      <c r="W101" s="10"/>
      <c r="X101" s="16">
        <v>0.83</v>
      </c>
      <c r="Y101" s="36">
        <v>1</v>
      </c>
    </row>
    <row r="102" spans="1:26" ht="139.94999999999999" customHeight="1" thickBot="1" x14ac:dyDescent="0.3">
      <c r="A102" s="102" t="s">
        <v>54</v>
      </c>
      <c r="B102" s="51" t="s">
        <v>51</v>
      </c>
      <c r="C102" s="26" t="s">
        <v>306</v>
      </c>
      <c r="D102" s="25" t="s">
        <v>307</v>
      </c>
      <c r="E102" s="5">
        <v>0.96</v>
      </c>
      <c r="F102" s="5">
        <v>0.95</v>
      </c>
      <c r="G102" s="3" t="s">
        <v>80</v>
      </c>
      <c r="H102" s="5" t="s">
        <v>308</v>
      </c>
      <c r="I102" s="5" t="s">
        <v>309</v>
      </c>
      <c r="J102" s="5" t="s">
        <v>310</v>
      </c>
      <c r="K102" s="5" t="s">
        <v>311</v>
      </c>
      <c r="L102" s="121">
        <v>0.20780000000000001</v>
      </c>
      <c r="M102" s="122"/>
      <c r="N102" s="123"/>
      <c r="O102" s="121">
        <v>0.57089999999999996</v>
      </c>
      <c r="P102" s="122"/>
      <c r="Q102" s="123"/>
      <c r="R102" s="119"/>
      <c r="S102" s="119"/>
      <c r="T102" s="119"/>
      <c r="U102" s="119"/>
      <c r="V102" s="119"/>
      <c r="W102" s="119"/>
      <c r="X102" s="5">
        <v>0.56999999999999995</v>
      </c>
      <c r="Y102" s="9">
        <f>X102/E102</f>
        <v>0.59375</v>
      </c>
    </row>
    <row r="103" spans="1:26" ht="82.95" customHeight="1" thickBot="1" x14ac:dyDescent="0.3">
      <c r="A103" s="103"/>
      <c r="B103" s="51" t="s">
        <v>52</v>
      </c>
      <c r="C103" s="28" t="s">
        <v>156</v>
      </c>
      <c r="D103" s="7" t="s">
        <v>157</v>
      </c>
      <c r="E103" s="35">
        <v>0.8</v>
      </c>
      <c r="F103" s="35">
        <v>0.62</v>
      </c>
      <c r="G103" s="8" t="s">
        <v>80</v>
      </c>
      <c r="H103" s="35">
        <v>0.75</v>
      </c>
      <c r="I103" s="8">
        <v>74</v>
      </c>
      <c r="J103" s="8">
        <v>69</v>
      </c>
      <c r="K103" s="8">
        <v>68</v>
      </c>
      <c r="L103" s="131">
        <v>0.77</v>
      </c>
      <c r="M103" s="129"/>
      <c r="N103" s="130"/>
      <c r="O103" s="131">
        <v>0.97</v>
      </c>
      <c r="P103" s="129"/>
      <c r="Q103" s="130"/>
      <c r="R103" s="128"/>
      <c r="S103" s="129"/>
      <c r="T103" s="130"/>
      <c r="U103" s="128"/>
      <c r="V103" s="129"/>
      <c r="W103" s="130"/>
      <c r="X103" s="35">
        <v>0.97</v>
      </c>
      <c r="Y103" s="9">
        <v>1</v>
      </c>
    </row>
    <row r="104" spans="1:26" ht="64.05" customHeight="1" thickBot="1" x14ac:dyDescent="0.3">
      <c r="A104" s="103"/>
      <c r="B104" s="52" t="s">
        <v>53</v>
      </c>
      <c r="C104" s="28" t="s">
        <v>78</v>
      </c>
      <c r="D104" s="8" t="s">
        <v>79</v>
      </c>
      <c r="E104" s="35">
        <v>0.87</v>
      </c>
      <c r="F104" s="35">
        <v>0.85</v>
      </c>
      <c r="G104" s="43" t="s">
        <v>62</v>
      </c>
      <c r="H104" s="8">
        <v>86</v>
      </c>
      <c r="I104" s="8">
        <v>85</v>
      </c>
      <c r="J104" s="8">
        <v>60</v>
      </c>
      <c r="K104" s="8">
        <v>60</v>
      </c>
      <c r="L104" s="140">
        <v>7.4999999999999997E-2</v>
      </c>
      <c r="M104" s="129"/>
      <c r="N104" s="129"/>
      <c r="O104" s="129"/>
      <c r="P104" s="129"/>
      <c r="Q104" s="129"/>
      <c r="R104" s="129"/>
      <c r="S104" s="129"/>
      <c r="T104" s="129"/>
      <c r="U104" s="129"/>
      <c r="V104" s="129"/>
      <c r="W104" s="130"/>
      <c r="X104" s="44">
        <v>7.4999999999999997E-2</v>
      </c>
      <c r="Y104" s="9">
        <f t="shared" ref="Y104" si="8">X104/E104</f>
        <v>8.620689655172413E-2</v>
      </c>
    </row>
    <row r="105" spans="1:26" ht="108" customHeight="1" thickBot="1" x14ac:dyDescent="0.3">
      <c r="A105" s="15" t="s">
        <v>55</v>
      </c>
      <c r="B105" s="38" t="s">
        <v>56</v>
      </c>
      <c r="C105" s="39" t="s">
        <v>117</v>
      </c>
      <c r="D105" s="40" t="s">
        <v>158</v>
      </c>
      <c r="E105" s="41">
        <v>0.96</v>
      </c>
      <c r="F105" s="41">
        <v>0.96</v>
      </c>
      <c r="G105" s="42" t="s">
        <v>62</v>
      </c>
      <c r="H105" s="41">
        <v>0.9</v>
      </c>
      <c r="I105" s="41">
        <v>0.9</v>
      </c>
      <c r="J105" s="41">
        <v>0.7</v>
      </c>
      <c r="K105" s="41">
        <v>0.7</v>
      </c>
      <c r="L105" s="228">
        <v>0.96</v>
      </c>
      <c r="M105" s="122"/>
      <c r="N105" s="122"/>
      <c r="O105" s="122"/>
      <c r="P105" s="122"/>
      <c r="Q105" s="122"/>
      <c r="R105" s="122"/>
      <c r="S105" s="122"/>
      <c r="T105" s="122"/>
      <c r="U105" s="122"/>
      <c r="V105" s="122"/>
      <c r="W105" s="123"/>
      <c r="X105" s="41">
        <v>0.96</v>
      </c>
      <c r="Y105" s="229">
        <f>X105/E105</f>
        <v>1</v>
      </c>
    </row>
    <row r="106" spans="1:26" ht="31.2" customHeight="1" x14ac:dyDescent="0.25">
      <c r="X106" s="21" t="s">
        <v>322</v>
      </c>
      <c r="Y106" s="86">
        <f>SUM(Y3:Y54)+SUM(Y56:Y66)+SUM(Y68:Y71)+SUM(Y73:Y77)+SUM(Y79:Y83)+SUM(Y85:Y105)</f>
        <v>62.735480656364814</v>
      </c>
      <c r="Z106" s="21">
        <f>SUM(Z1:Z104)</f>
        <v>98</v>
      </c>
    </row>
    <row r="107" spans="1:26" ht="31.2" customHeight="1" x14ac:dyDescent="0.25">
      <c r="X107" s="21" t="s">
        <v>323</v>
      </c>
      <c r="Y107" s="87">
        <f>Y106/Z106</f>
        <v>0.64015796588127361</v>
      </c>
    </row>
  </sheetData>
  <autoFilter ref="A1:Y1" xr:uid="{00000000-0009-0000-0000-000002000000}">
    <filterColumn colId="7" showButton="0"/>
    <filterColumn colId="8" showButton="0"/>
    <filterColumn colId="9"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autoFilter>
  <mergeCells count="263">
    <mergeCell ref="L69:W69"/>
    <mergeCell ref="L70:W70"/>
    <mergeCell ref="L71:W71"/>
    <mergeCell ref="R86:T86"/>
    <mergeCell ref="U86:W86"/>
    <mergeCell ref="O14:Q14"/>
    <mergeCell ref="O15:Q15"/>
    <mergeCell ref="O16:Q16"/>
    <mergeCell ref="O17:Q17"/>
    <mergeCell ref="O18:Q18"/>
    <mergeCell ref="O19:Q19"/>
    <mergeCell ref="O20:Q20"/>
    <mergeCell ref="L28:W28"/>
    <mergeCell ref="L38:N38"/>
    <mergeCell ref="O38:Q38"/>
    <mergeCell ref="R38:T38"/>
    <mergeCell ref="U38:W38"/>
    <mergeCell ref="L39:N39"/>
    <mergeCell ref="O39:Q39"/>
    <mergeCell ref="R39:T39"/>
    <mergeCell ref="U39:W39"/>
    <mergeCell ref="G1:G2"/>
    <mergeCell ref="H1:K1"/>
    <mergeCell ref="L1:W1"/>
    <mergeCell ref="X1:X2"/>
    <mergeCell ref="Y1:Y2"/>
    <mergeCell ref="I2:J2"/>
    <mergeCell ref="A1:A2"/>
    <mergeCell ref="B1:B2"/>
    <mergeCell ref="C1:C2"/>
    <mergeCell ref="D1:D2"/>
    <mergeCell ref="E1:E2"/>
    <mergeCell ref="F1:F2"/>
    <mergeCell ref="A3:A50"/>
    <mergeCell ref="B3:B5"/>
    <mergeCell ref="L3:N3"/>
    <mergeCell ref="O3:Q3"/>
    <mergeCell ref="R3:T3"/>
    <mergeCell ref="U3:W3"/>
    <mergeCell ref="L4:O4"/>
    <mergeCell ref="P4:S4"/>
    <mergeCell ref="T4:W4"/>
    <mergeCell ref="L5:N5"/>
    <mergeCell ref="L29:W29"/>
    <mergeCell ref="O30:Q30"/>
    <mergeCell ref="R30:T30"/>
    <mergeCell ref="U30:W30"/>
    <mergeCell ref="L31:W31"/>
    <mergeCell ref="O32:Q32"/>
    <mergeCell ref="R32:T32"/>
    <mergeCell ref="U32:W32"/>
    <mergeCell ref="R7:T7"/>
    <mergeCell ref="U7:W7"/>
    <mergeCell ref="L8:N8"/>
    <mergeCell ref="O8:Q8"/>
    <mergeCell ref="R8:T8"/>
    <mergeCell ref="U8:W8"/>
    <mergeCell ref="O5:Q5"/>
    <mergeCell ref="R5:T5"/>
    <mergeCell ref="U5:W5"/>
    <mergeCell ref="L6:N6"/>
    <mergeCell ref="O6:Q6"/>
    <mergeCell ref="R6:T6"/>
    <mergeCell ref="U6:W6"/>
    <mergeCell ref="B9:B13"/>
    <mergeCell ref="L9:Q9"/>
    <mergeCell ref="L10:Q10"/>
    <mergeCell ref="L11:Q11"/>
    <mergeCell ref="L12:Q12"/>
    <mergeCell ref="L13:Q13"/>
    <mergeCell ref="B7:B8"/>
    <mergeCell ref="L7:N7"/>
    <mergeCell ref="O7:Q7"/>
    <mergeCell ref="B21:B23"/>
    <mergeCell ref="L21:N21"/>
    <mergeCell ref="O21:Q21"/>
    <mergeCell ref="R21:T21"/>
    <mergeCell ref="U21:W21"/>
    <mergeCell ref="L22:W22"/>
    <mergeCell ref="L23:W23"/>
    <mergeCell ref="B14:B17"/>
    <mergeCell ref="L14:N14"/>
    <mergeCell ref="L15:N15"/>
    <mergeCell ref="L16:N16"/>
    <mergeCell ref="L17:N17"/>
    <mergeCell ref="B18:B20"/>
    <mergeCell ref="L18:N18"/>
    <mergeCell ref="L19:N19"/>
    <mergeCell ref="L20:N20"/>
    <mergeCell ref="B30:B33"/>
    <mergeCell ref="L30:N30"/>
    <mergeCell ref="L32:N32"/>
    <mergeCell ref="L33:Q33"/>
    <mergeCell ref="R33:W33"/>
    <mergeCell ref="B24:B29"/>
    <mergeCell ref="L24:W24"/>
    <mergeCell ref="L25:Q25"/>
    <mergeCell ref="R25:W25"/>
    <mergeCell ref="L26:W26"/>
    <mergeCell ref="L27:W27"/>
    <mergeCell ref="L57:Q57"/>
    <mergeCell ref="B41:B46"/>
    <mergeCell ref="L41:N41"/>
    <mergeCell ref="L42:N42"/>
    <mergeCell ref="L43:N43"/>
    <mergeCell ref="L44:N44"/>
    <mergeCell ref="L45:N45"/>
    <mergeCell ref="B34:B40"/>
    <mergeCell ref="L34:N34"/>
    <mergeCell ref="O34:Q34"/>
    <mergeCell ref="O36:Q36"/>
    <mergeCell ref="L37:N37"/>
    <mergeCell ref="O37:Q37"/>
    <mergeCell ref="O46:Q46"/>
    <mergeCell ref="L36:N36"/>
    <mergeCell ref="L40:N40"/>
    <mergeCell ref="O40:Q40"/>
    <mergeCell ref="O51:Q51"/>
    <mergeCell ref="O54:Q54"/>
    <mergeCell ref="R34:T34"/>
    <mergeCell ref="U34:W34"/>
    <mergeCell ref="L35:N35"/>
    <mergeCell ref="O35:Q35"/>
    <mergeCell ref="R35:T35"/>
    <mergeCell ref="U35:W35"/>
    <mergeCell ref="L46:N46"/>
    <mergeCell ref="L47:N47"/>
    <mergeCell ref="O47:Q47"/>
    <mergeCell ref="R47:T47"/>
    <mergeCell ref="U47:W47"/>
    <mergeCell ref="O41:Q41"/>
    <mergeCell ref="O42:Q42"/>
    <mergeCell ref="O44:Q44"/>
    <mergeCell ref="O43:Q43"/>
    <mergeCell ref="O45:Q45"/>
    <mergeCell ref="R36:T36"/>
    <mergeCell ref="U36:W36"/>
    <mergeCell ref="R37:T37"/>
    <mergeCell ref="U37:W37"/>
    <mergeCell ref="R40:T40"/>
    <mergeCell ref="U40:W40"/>
    <mergeCell ref="R41:T41"/>
    <mergeCell ref="C72:D72"/>
    <mergeCell ref="E72:Y72"/>
    <mergeCell ref="C67:D67"/>
    <mergeCell ref="E67:Y67"/>
    <mergeCell ref="B48:B50"/>
    <mergeCell ref="L48:N48"/>
    <mergeCell ref="L49:N49"/>
    <mergeCell ref="L50:N50"/>
    <mergeCell ref="L73:N73"/>
    <mergeCell ref="O73:Q73"/>
    <mergeCell ref="R73:T73"/>
    <mergeCell ref="U73:W73"/>
    <mergeCell ref="O48:Q48"/>
    <mergeCell ref="O49:Q49"/>
    <mergeCell ref="O50:Q50"/>
    <mergeCell ref="L68:N68"/>
    <mergeCell ref="O68:Q68"/>
    <mergeCell ref="R68:T68"/>
    <mergeCell ref="U68:W68"/>
    <mergeCell ref="R57:W57"/>
    <mergeCell ref="L58:N58"/>
    <mergeCell ref="O58:Q58"/>
    <mergeCell ref="R58:T58"/>
    <mergeCell ref="U58:W58"/>
    <mergeCell ref="L74:N74"/>
    <mergeCell ref="O74:Q74"/>
    <mergeCell ref="R74:T74"/>
    <mergeCell ref="U74:W74"/>
    <mergeCell ref="L59:N59"/>
    <mergeCell ref="O59:Q59"/>
    <mergeCell ref="R59:T59"/>
    <mergeCell ref="U59:W59"/>
    <mergeCell ref="A88:A101"/>
    <mergeCell ref="B88:B89"/>
    <mergeCell ref="L88:N88"/>
    <mergeCell ref="L89:N89"/>
    <mergeCell ref="B90:B91"/>
    <mergeCell ref="L90:Q90"/>
    <mergeCell ref="A51:A77"/>
    <mergeCell ref="B51:B54"/>
    <mergeCell ref="L51:N51"/>
    <mergeCell ref="L54:N54"/>
    <mergeCell ref="B55:B77"/>
    <mergeCell ref="C55:D55"/>
    <mergeCell ref="E55:Y55"/>
    <mergeCell ref="R87:W87"/>
    <mergeCell ref="O88:Q88"/>
    <mergeCell ref="O89:Q89"/>
    <mergeCell ref="C78:D78"/>
    <mergeCell ref="C84:D84"/>
    <mergeCell ref="I75:J75"/>
    <mergeCell ref="L75:N75"/>
    <mergeCell ref="O75:Q75"/>
    <mergeCell ref="R75:T75"/>
    <mergeCell ref="U75:W75"/>
    <mergeCell ref="L76:Q76"/>
    <mergeCell ref="A102:A104"/>
    <mergeCell ref="L104:W104"/>
    <mergeCell ref="O96:Q96"/>
    <mergeCell ref="R96:T96"/>
    <mergeCell ref="U96:W96"/>
    <mergeCell ref="B97:B101"/>
    <mergeCell ref="L97:N97"/>
    <mergeCell ref="O97:Q97"/>
    <mergeCell ref="L98:N98"/>
    <mergeCell ref="O98:Q98"/>
    <mergeCell ref="L99:N99"/>
    <mergeCell ref="O99:Q99"/>
    <mergeCell ref="B94:B96"/>
    <mergeCell ref="L94:N94"/>
    <mergeCell ref="O94:Q94"/>
    <mergeCell ref="R94:T94"/>
    <mergeCell ref="U94:W94"/>
    <mergeCell ref="L95:N95"/>
    <mergeCell ref="O95:Q95"/>
    <mergeCell ref="R95:T95"/>
    <mergeCell ref="U95:W95"/>
    <mergeCell ref="L96:N96"/>
    <mergeCell ref="L102:N102"/>
    <mergeCell ref="O102:Q102"/>
    <mergeCell ref="L105:W105"/>
    <mergeCell ref="L103:N103"/>
    <mergeCell ref="O103:Q103"/>
    <mergeCell ref="R103:T103"/>
    <mergeCell ref="U103:W103"/>
    <mergeCell ref="R102:W102"/>
    <mergeCell ref="L100:N100"/>
    <mergeCell ref="O100:Q100"/>
    <mergeCell ref="L101:N101"/>
    <mergeCell ref="O101:Q101"/>
    <mergeCell ref="L93:Q93"/>
    <mergeCell ref="R93:W93"/>
    <mergeCell ref="L85:N85"/>
    <mergeCell ref="O85:Q85"/>
    <mergeCell ref="R85:T85"/>
    <mergeCell ref="L81:N81"/>
    <mergeCell ref="O81:Q81"/>
    <mergeCell ref="R81:T81"/>
    <mergeCell ref="U81:W81"/>
    <mergeCell ref="L82:Q82"/>
    <mergeCell ref="R82:W82"/>
    <mergeCell ref="R90:W90"/>
    <mergeCell ref="L91:Q91"/>
    <mergeCell ref="L92:Q92"/>
    <mergeCell ref="R92:W92"/>
    <mergeCell ref="U85:W85"/>
    <mergeCell ref="L86:N86"/>
    <mergeCell ref="O86:Q86"/>
    <mergeCell ref="L87:Q87"/>
    <mergeCell ref="L83:W83"/>
    <mergeCell ref="R76:W76"/>
    <mergeCell ref="L77:N77"/>
    <mergeCell ref="O77:Q77"/>
    <mergeCell ref="L79:Q79"/>
    <mergeCell ref="R79:W79"/>
    <mergeCell ref="L80:N80"/>
    <mergeCell ref="O80:Q80"/>
    <mergeCell ref="R80:T80"/>
    <mergeCell ref="U80:W80"/>
    <mergeCell ref="R77:T77"/>
    <mergeCell ref="U77:W77"/>
  </mergeCells>
  <pageMargins left="0.7" right="0.7" top="0.75" bottom="0.75" header="0.3" footer="0.3"/>
  <pageSetup paperSize="9" orientation="portrait" horizontalDpi="360" verticalDpi="36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RESUMEN</vt:lpstr>
      <vt:lpstr>Seguimiento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Duvan</dc:creator>
  <cp:lastModifiedBy>Maria Paula</cp:lastModifiedBy>
  <dcterms:created xsi:type="dcterms:W3CDTF">2023-04-30T19:53:44Z</dcterms:created>
  <dcterms:modified xsi:type="dcterms:W3CDTF">2023-09-20T01:45:10Z</dcterms:modified>
</cp:coreProperties>
</file>