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tabRatio="746"/>
  </bookViews>
  <sheets>
    <sheet name="PATRIMONIO" sheetId="12" r:id="rId1"/>
    <sheet name="ANEXO PATRIMONIO" sheetId="21" r:id="rId2"/>
    <sheet name="FOMENTO" sheetId="14" r:id="rId3"/>
    <sheet name="ANEXO FOMENTO" sheetId="23" r:id="rId4"/>
    <sheet name="Movimiento Documento por Rubros" sheetId="28" state="hidden" r:id="rId5"/>
    <sheet name="FORMACION" sheetId="13" r:id="rId6"/>
    <sheet name="ANEXO FORMACIÓN" sheetId="22" r:id="rId7"/>
    <sheet name="BIBLIOTECAS" sheetId="18" r:id="rId8"/>
    <sheet name="ANEXO BILBIOTECAS" sheetId="24" r:id="rId9"/>
    <sheet name="mga" sheetId="29" r:id="rId10"/>
  </sheets>
  <definedNames>
    <definedName name="_xlnm._FilterDatabase" localSheetId="8" hidden="1">'ANEXO BILBIOTECAS'!$A$1:$F$19</definedName>
    <definedName name="_xlnm._FilterDatabase" localSheetId="3" hidden="1">'ANEXO FOMENTO'!$A$1:$D$212</definedName>
    <definedName name="_xlnm._FilterDatabase" localSheetId="6" hidden="1">'ANEXO FORMACIÓN'!$A$1:$D$84</definedName>
    <definedName name="_xlnm._FilterDatabase" localSheetId="1" hidden="1">'ANEXO PATRIMONIO'!$A$1:$E$55</definedName>
    <definedName name="_xlnm._FilterDatabase" localSheetId="4" hidden="1">'Movimiento Documento por Rubros'!$A$8:$U$282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9" i="18" l="1"/>
  <c r="N19" i="18" s="1"/>
  <c r="M19" i="18"/>
  <c r="L21" i="18"/>
  <c r="M21" i="18"/>
  <c r="N21" i="18"/>
  <c r="L23" i="18"/>
  <c r="M23" i="18"/>
  <c r="N23" i="18"/>
  <c r="N17" i="18"/>
  <c r="M17" i="18"/>
  <c r="L17" i="18"/>
  <c r="L25" i="13"/>
  <c r="L23" i="13"/>
  <c r="L21" i="13"/>
  <c r="L19" i="13"/>
  <c r="M19" i="13"/>
  <c r="M21" i="13"/>
  <c r="M23" i="13"/>
  <c r="M25" i="13"/>
  <c r="N17" i="13"/>
  <c r="M17" i="13"/>
  <c r="L19" i="14"/>
  <c r="M19" i="14"/>
  <c r="N19" i="14"/>
  <c r="L21" i="14"/>
  <c r="N21" i="14" s="1"/>
  <c r="M21" i="14"/>
  <c r="L23" i="14"/>
  <c r="M23" i="14"/>
  <c r="N23" i="14"/>
  <c r="L25" i="14"/>
  <c r="N25" i="14" s="1"/>
  <c r="M25" i="14"/>
  <c r="L27" i="14"/>
  <c r="M27" i="14"/>
  <c r="L29" i="14"/>
  <c r="M29" i="14"/>
  <c r="N29" i="14" s="1"/>
  <c r="N17" i="14"/>
  <c r="M17" i="14"/>
  <c r="L17" i="14"/>
  <c r="L19" i="12"/>
  <c r="N19" i="12" s="1"/>
  <c r="M19" i="12"/>
  <c r="L21" i="12"/>
  <c r="M21" i="12"/>
  <c r="N21" i="12"/>
  <c r="N17" i="12"/>
  <c r="M17" i="12"/>
  <c r="L17" i="12"/>
  <c r="N23" i="13" l="1"/>
  <c r="N19" i="13"/>
  <c r="I26" i="18"/>
  <c r="C11" i="24" l="1"/>
  <c r="D11" i="24"/>
  <c r="E11" i="24"/>
  <c r="F11" i="24"/>
  <c r="C12" i="24"/>
  <c r="D12" i="24"/>
  <c r="E12" i="24"/>
  <c r="F12" i="24"/>
  <c r="C13" i="24"/>
  <c r="D13" i="24"/>
  <c r="E13" i="24"/>
  <c r="F13" i="24"/>
  <c r="C14" i="24"/>
  <c r="D14" i="24"/>
  <c r="E14" i="24"/>
  <c r="F14" i="24"/>
  <c r="C15" i="24"/>
  <c r="D15" i="24"/>
  <c r="E15" i="24"/>
  <c r="F15" i="24"/>
  <c r="C16" i="24"/>
  <c r="D16" i="24"/>
  <c r="E16" i="24"/>
  <c r="F16" i="24"/>
  <c r="A16" i="24"/>
  <c r="A15" i="24"/>
  <c r="A14" i="24"/>
  <c r="A13" i="24"/>
  <c r="A12" i="24"/>
  <c r="A11" i="24"/>
  <c r="A191" i="23"/>
  <c r="B191" i="23"/>
  <c r="C191" i="23"/>
  <c r="D191" i="23"/>
  <c r="A192" i="23"/>
  <c r="B192" i="23"/>
  <c r="C192" i="23"/>
  <c r="D192" i="23"/>
  <c r="A193" i="23"/>
  <c r="B193" i="23"/>
  <c r="C193" i="23"/>
  <c r="D193" i="23"/>
  <c r="A194" i="23"/>
  <c r="B194" i="23"/>
  <c r="C194" i="23"/>
  <c r="D194" i="23"/>
  <c r="A195" i="23"/>
  <c r="B195" i="23"/>
  <c r="C195" i="23"/>
  <c r="D195" i="23"/>
  <c r="A196" i="23"/>
  <c r="B196" i="23"/>
  <c r="C196" i="23"/>
  <c r="D196" i="23"/>
  <c r="A197" i="23"/>
  <c r="B197" i="23"/>
  <c r="C197" i="23"/>
  <c r="D197" i="23"/>
  <c r="A198" i="23"/>
  <c r="B198" i="23"/>
  <c r="C198" i="23"/>
  <c r="D198" i="23"/>
  <c r="A199" i="23"/>
  <c r="B199" i="23"/>
  <c r="C199" i="23"/>
  <c r="D199" i="23"/>
  <c r="A200" i="23"/>
  <c r="B200" i="23"/>
  <c r="C200" i="23"/>
  <c r="D200" i="23"/>
  <c r="A201" i="23"/>
  <c r="B201" i="23"/>
  <c r="C201" i="23"/>
  <c r="D201" i="23"/>
  <c r="A202" i="23"/>
  <c r="B202" i="23"/>
  <c r="C202" i="23"/>
  <c r="D202" i="23"/>
  <c r="A203" i="23"/>
  <c r="B203" i="23"/>
  <c r="C203" i="23"/>
  <c r="D203" i="23"/>
  <c r="A204" i="23"/>
  <c r="B204" i="23"/>
  <c r="C204" i="23"/>
  <c r="D204" i="23"/>
  <c r="A205" i="23"/>
  <c r="B205" i="23"/>
  <c r="C205" i="23"/>
  <c r="D205" i="23"/>
  <c r="A206" i="23"/>
  <c r="B206" i="23"/>
  <c r="C206" i="23"/>
  <c r="D206" i="23"/>
  <c r="A207" i="23"/>
  <c r="B207" i="23"/>
  <c r="C207" i="23"/>
  <c r="D207" i="23"/>
  <c r="A208" i="23"/>
  <c r="B208" i="23"/>
  <c r="C208" i="23"/>
  <c r="D208" i="23"/>
  <c r="A209" i="23"/>
  <c r="B209" i="23"/>
  <c r="C209" i="23"/>
  <c r="D209" i="23"/>
  <c r="A210" i="23"/>
  <c r="B210" i="23"/>
  <c r="C210" i="23"/>
  <c r="D210" i="23"/>
  <c r="A175" i="23"/>
  <c r="B175" i="23"/>
  <c r="C175" i="23"/>
  <c r="D175" i="23"/>
  <c r="A176" i="23"/>
  <c r="B176" i="23"/>
  <c r="C176" i="23"/>
  <c r="D176" i="23"/>
  <c r="A177" i="23"/>
  <c r="B177" i="23"/>
  <c r="C177" i="23"/>
  <c r="D177" i="23"/>
  <c r="A178" i="23"/>
  <c r="B178" i="23"/>
  <c r="C178" i="23"/>
  <c r="D178" i="23"/>
  <c r="A179" i="23"/>
  <c r="B179" i="23"/>
  <c r="C179" i="23"/>
  <c r="D179" i="23"/>
  <c r="A180" i="23"/>
  <c r="B180" i="23"/>
  <c r="C180" i="23"/>
  <c r="D180" i="23"/>
  <c r="A181" i="23"/>
  <c r="B181" i="23"/>
  <c r="C181" i="23"/>
  <c r="D181" i="23"/>
  <c r="A182" i="23"/>
  <c r="B182" i="23"/>
  <c r="C182" i="23"/>
  <c r="D182" i="23"/>
  <c r="A183" i="23"/>
  <c r="B183" i="23"/>
  <c r="C183" i="23"/>
  <c r="D183" i="23"/>
  <c r="A184" i="23"/>
  <c r="B184" i="23"/>
  <c r="C184" i="23"/>
  <c r="D184" i="23"/>
  <c r="A185" i="23"/>
  <c r="B185" i="23"/>
  <c r="C185" i="23"/>
  <c r="D185" i="23"/>
  <c r="A186" i="23"/>
  <c r="B186" i="23"/>
  <c r="C186" i="23"/>
  <c r="D186" i="23"/>
  <c r="A187" i="23"/>
  <c r="B187" i="23"/>
  <c r="C187" i="23"/>
  <c r="D187" i="23"/>
  <c r="A188" i="23"/>
  <c r="B188" i="23"/>
  <c r="C188" i="23"/>
  <c r="D188" i="23"/>
  <c r="A189" i="23"/>
  <c r="B189" i="23"/>
  <c r="C189" i="23"/>
  <c r="D189" i="23"/>
  <c r="A190" i="23"/>
  <c r="B190" i="23"/>
  <c r="C190" i="23"/>
  <c r="D190" i="23"/>
  <c r="D213" i="23" l="1"/>
  <c r="D212" i="23"/>
  <c r="A39" i="22"/>
  <c r="B39" i="22"/>
  <c r="C39" i="22"/>
  <c r="D39" i="22"/>
  <c r="A40" i="22"/>
  <c r="B40" i="22"/>
  <c r="C40" i="22"/>
  <c r="D40" i="22"/>
  <c r="A41" i="22"/>
  <c r="B41" i="22"/>
  <c r="C41" i="22"/>
  <c r="D41" i="22"/>
  <c r="A42" i="22"/>
  <c r="B42" i="22"/>
  <c r="C42" i="22"/>
  <c r="D42" i="22"/>
  <c r="A43" i="22"/>
  <c r="B43" i="22"/>
  <c r="C43" i="22"/>
  <c r="D43" i="22"/>
  <c r="A44" i="22"/>
  <c r="B44" i="22"/>
  <c r="C44" i="22"/>
  <c r="D44" i="22"/>
  <c r="A38" i="22"/>
  <c r="B38" i="22"/>
  <c r="C38" i="22"/>
  <c r="D38" i="22"/>
  <c r="E8" i="21"/>
  <c r="D8" i="21"/>
  <c r="C8" i="21"/>
  <c r="B8" i="21"/>
  <c r="B7" i="21"/>
  <c r="C7" i="21"/>
  <c r="D7" i="21"/>
  <c r="E7" i="21"/>
  <c r="B6" i="21"/>
  <c r="C6" i="21"/>
  <c r="D6" i="21"/>
  <c r="E6" i="21"/>
  <c r="B282" i="28"/>
  <c r="B281" i="28"/>
  <c r="A282" i="28"/>
  <c r="A281" i="28"/>
  <c r="B280" i="28"/>
  <c r="A280" i="28"/>
  <c r="B279" i="28"/>
  <c r="A279" i="28"/>
  <c r="B278" i="28"/>
  <c r="B277" i="28"/>
  <c r="B276" i="28"/>
  <c r="B274" i="28"/>
  <c r="B273" i="28"/>
  <c r="B272" i="28"/>
  <c r="B16" i="24" s="1"/>
  <c r="B270" i="28"/>
  <c r="B15" i="24" s="1"/>
  <c r="B269" i="28"/>
  <c r="B14" i="24" s="1"/>
  <c r="B268" i="28"/>
  <c r="B13" i="24" s="1"/>
  <c r="B267" i="28"/>
  <c r="B12" i="24" s="1"/>
  <c r="B266" i="28"/>
  <c r="B265" i="28"/>
  <c r="B264" i="28"/>
  <c r="B263" i="28"/>
  <c r="B262" i="28"/>
  <c r="B261" i="28"/>
  <c r="B11" i="24" s="1"/>
  <c r="B260" i="28"/>
  <c r="B259" i="28"/>
  <c r="B258" i="28"/>
  <c r="B247" i="28"/>
  <c r="B245" i="28" l="1"/>
  <c r="B244" i="28"/>
  <c r="B271" i="28" l="1"/>
  <c r="B257" i="28"/>
  <c r="B256" i="28"/>
  <c r="B255" i="28"/>
  <c r="B254" i="28"/>
  <c r="B253" i="28"/>
  <c r="B252" i="28"/>
  <c r="B251" i="28"/>
  <c r="B250" i="28"/>
  <c r="B249" i="28"/>
  <c r="B248" i="28"/>
  <c r="B246" i="28"/>
  <c r="B243" i="28"/>
  <c r="B242" i="28"/>
  <c r="B241" i="28"/>
  <c r="B240" i="28"/>
  <c r="B239" i="28"/>
  <c r="B238" i="28"/>
  <c r="B237" i="28"/>
  <c r="B236" i="28"/>
  <c r="B235" i="28"/>
  <c r="B234" i="28"/>
  <c r="B233" i="28"/>
  <c r="B232" i="28"/>
  <c r="B231" i="28"/>
  <c r="A231" i="28"/>
  <c r="B29" i="28" l="1"/>
  <c r="A29" i="28"/>
  <c r="B74" i="28"/>
  <c r="A74" i="28"/>
  <c r="C4" i="24" l="1"/>
  <c r="D4" i="24"/>
  <c r="E4" i="24"/>
  <c r="F4" i="24"/>
  <c r="C5" i="24"/>
  <c r="D5" i="24"/>
  <c r="E5" i="24"/>
  <c r="F5" i="24"/>
  <c r="C6" i="24"/>
  <c r="D6" i="24"/>
  <c r="E6" i="24"/>
  <c r="F6" i="24"/>
  <c r="C7" i="24"/>
  <c r="D7" i="24"/>
  <c r="E7" i="24"/>
  <c r="F7" i="24"/>
  <c r="C8" i="24"/>
  <c r="D8" i="24"/>
  <c r="E8" i="24"/>
  <c r="F8" i="24"/>
  <c r="C9" i="24"/>
  <c r="D9" i="24"/>
  <c r="E9" i="24"/>
  <c r="F9" i="24"/>
  <c r="C10" i="24"/>
  <c r="D10" i="24"/>
  <c r="E10" i="24"/>
  <c r="F10" i="24"/>
  <c r="A171" i="23"/>
  <c r="B171" i="23"/>
  <c r="C171" i="23"/>
  <c r="D171" i="23"/>
  <c r="A172" i="23"/>
  <c r="B172" i="23"/>
  <c r="C172" i="23"/>
  <c r="D172" i="23"/>
  <c r="A173" i="23"/>
  <c r="B173" i="23"/>
  <c r="C173" i="23"/>
  <c r="D173" i="23"/>
  <c r="A174" i="23"/>
  <c r="B174" i="23"/>
  <c r="C174" i="23"/>
  <c r="D174" i="23"/>
  <c r="A230" i="28"/>
  <c r="A229" i="28"/>
  <c r="A228" i="28"/>
  <c r="A227" i="28"/>
  <c r="A221" i="28"/>
  <c r="A36" i="23"/>
  <c r="B36" i="23"/>
  <c r="C36" i="23"/>
  <c r="D36" i="23"/>
  <c r="A37" i="23"/>
  <c r="B37" i="23"/>
  <c r="C37" i="23"/>
  <c r="D37" i="23"/>
  <c r="A38" i="23"/>
  <c r="B38" i="23"/>
  <c r="C38" i="23"/>
  <c r="D38" i="23"/>
  <c r="A39" i="23"/>
  <c r="B39" i="23"/>
  <c r="C39" i="23"/>
  <c r="D39" i="23"/>
  <c r="A40" i="23"/>
  <c r="B40" i="23"/>
  <c r="C40" i="23"/>
  <c r="D40" i="23"/>
  <c r="A41" i="23"/>
  <c r="B41" i="23"/>
  <c r="C41" i="23"/>
  <c r="D41" i="23"/>
  <c r="A42" i="23"/>
  <c r="B42" i="23"/>
  <c r="C42" i="23"/>
  <c r="D42" i="23"/>
  <c r="A43" i="23"/>
  <c r="B43" i="23"/>
  <c r="C43" i="23"/>
  <c r="D43" i="23"/>
  <c r="A44" i="23"/>
  <c r="B44" i="23"/>
  <c r="C44" i="23"/>
  <c r="D44" i="23"/>
  <c r="A45" i="23"/>
  <c r="B45" i="23"/>
  <c r="C45" i="23"/>
  <c r="D45" i="23"/>
  <c r="A46" i="23"/>
  <c r="B46" i="23"/>
  <c r="C46" i="23"/>
  <c r="D46" i="23"/>
  <c r="A47" i="23"/>
  <c r="B47" i="23"/>
  <c r="C47" i="23"/>
  <c r="D47" i="23"/>
  <c r="A48" i="23"/>
  <c r="B48" i="23"/>
  <c r="C48" i="23"/>
  <c r="D48" i="23"/>
  <c r="A49" i="23"/>
  <c r="B49" i="23"/>
  <c r="C49" i="23"/>
  <c r="D49" i="23"/>
  <c r="A50" i="23"/>
  <c r="B50" i="23"/>
  <c r="C50" i="23"/>
  <c r="D50" i="23"/>
  <c r="A51" i="23"/>
  <c r="B51" i="23"/>
  <c r="C51" i="23"/>
  <c r="D51" i="23"/>
  <c r="A52" i="23"/>
  <c r="B52" i="23"/>
  <c r="C52" i="23"/>
  <c r="D52" i="23"/>
  <c r="A53" i="23"/>
  <c r="B53" i="23"/>
  <c r="C53" i="23"/>
  <c r="D53" i="23"/>
  <c r="A54" i="23"/>
  <c r="B54" i="23"/>
  <c r="C54" i="23"/>
  <c r="D54" i="23"/>
  <c r="A55" i="23"/>
  <c r="B55" i="23"/>
  <c r="C55" i="23"/>
  <c r="D55" i="23"/>
  <c r="A56" i="23"/>
  <c r="B56" i="23"/>
  <c r="C56" i="23"/>
  <c r="D56" i="23"/>
  <c r="A57" i="23"/>
  <c r="B57" i="23"/>
  <c r="C57" i="23"/>
  <c r="D57" i="23"/>
  <c r="A58" i="23"/>
  <c r="B58" i="23"/>
  <c r="C58" i="23"/>
  <c r="D58" i="23"/>
  <c r="A59" i="23"/>
  <c r="B59" i="23"/>
  <c r="C59" i="23"/>
  <c r="D59" i="23"/>
  <c r="A60" i="23"/>
  <c r="B60" i="23"/>
  <c r="C60" i="23"/>
  <c r="D60" i="23"/>
  <c r="A61" i="23"/>
  <c r="B61" i="23"/>
  <c r="C61" i="23"/>
  <c r="D61" i="23"/>
  <c r="A62" i="23"/>
  <c r="B62" i="23"/>
  <c r="C62" i="23"/>
  <c r="D62" i="23"/>
  <c r="A63" i="23"/>
  <c r="B63" i="23"/>
  <c r="C63" i="23"/>
  <c r="D63" i="23"/>
  <c r="A64" i="23"/>
  <c r="B64" i="23"/>
  <c r="C64" i="23"/>
  <c r="D64" i="23"/>
  <c r="A65" i="23"/>
  <c r="B65" i="23"/>
  <c r="C65" i="23"/>
  <c r="D65" i="23"/>
  <c r="A66" i="23"/>
  <c r="B66" i="23"/>
  <c r="C66" i="23"/>
  <c r="D66" i="23"/>
  <c r="A67" i="23"/>
  <c r="B67" i="23"/>
  <c r="C67" i="23"/>
  <c r="D67" i="23"/>
  <c r="A68" i="23"/>
  <c r="B68" i="23"/>
  <c r="C68" i="23"/>
  <c r="D68" i="23"/>
  <c r="A69" i="23"/>
  <c r="B69" i="23"/>
  <c r="C69" i="23"/>
  <c r="D69" i="23"/>
  <c r="A70" i="23"/>
  <c r="B70" i="23"/>
  <c r="C70" i="23"/>
  <c r="D70" i="23"/>
  <c r="A71" i="23"/>
  <c r="B71" i="23"/>
  <c r="C71" i="23"/>
  <c r="D71" i="23"/>
  <c r="A72" i="23"/>
  <c r="B72" i="23"/>
  <c r="C72" i="23"/>
  <c r="D72" i="23"/>
  <c r="A73" i="23"/>
  <c r="B73" i="23"/>
  <c r="C73" i="23"/>
  <c r="D73" i="23"/>
  <c r="A74" i="23"/>
  <c r="B74" i="23"/>
  <c r="C74" i="23"/>
  <c r="D74" i="23"/>
  <c r="A75" i="23"/>
  <c r="B75" i="23"/>
  <c r="C75" i="23"/>
  <c r="D75" i="23"/>
  <c r="A76" i="23"/>
  <c r="B76" i="23"/>
  <c r="C76" i="23"/>
  <c r="D76" i="23"/>
  <c r="A77" i="23"/>
  <c r="B77" i="23"/>
  <c r="C77" i="23"/>
  <c r="D77" i="23"/>
  <c r="A78" i="23"/>
  <c r="B78" i="23"/>
  <c r="C78" i="23"/>
  <c r="A79" i="23"/>
  <c r="B79" i="23"/>
  <c r="C79" i="23"/>
  <c r="D79" i="23"/>
  <c r="A80" i="23"/>
  <c r="B80" i="23"/>
  <c r="C80" i="23"/>
  <c r="D80" i="23"/>
  <c r="A81" i="23"/>
  <c r="B81" i="23"/>
  <c r="C81" i="23"/>
  <c r="D81" i="23"/>
  <c r="A82" i="23"/>
  <c r="B82" i="23"/>
  <c r="C82" i="23"/>
  <c r="D82" i="23"/>
  <c r="A83" i="23"/>
  <c r="B83" i="23"/>
  <c r="C83" i="23"/>
  <c r="D83" i="23"/>
  <c r="A84" i="23"/>
  <c r="B84" i="23"/>
  <c r="C84" i="23"/>
  <c r="D84" i="23"/>
  <c r="A85" i="23"/>
  <c r="B85" i="23"/>
  <c r="C85" i="23"/>
  <c r="D85" i="23"/>
  <c r="A86" i="23"/>
  <c r="B86" i="23"/>
  <c r="C86" i="23"/>
  <c r="D86" i="23"/>
  <c r="A87" i="23"/>
  <c r="B87" i="23"/>
  <c r="C87" i="23"/>
  <c r="D87" i="23"/>
  <c r="A88" i="23"/>
  <c r="B88" i="23"/>
  <c r="C88" i="23"/>
  <c r="D88" i="23"/>
  <c r="A89" i="23"/>
  <c r="B89" i="23"/>
  <c r="C89" i="23"/>
  <c r="D89" i="23"/>
  <c r="A90" i="23"/>
  <c r="B90" i="23"/>
  <c r="C90" i="23"/>
  <c r="D90" i="23"/>
  <c r="A91" i="23"/>
  <c r="B91" i="23"/>
  <c r="C91" i="23"/>
  <c r="D91" i="23"/>
  <c r="A92" i="23"/>
  <c r="B92" i="23"/>
  <c r="C92" i="23"/>
  <c r="D92" i="23"/>
  <c r="A93" i="23"/>
  <c r="B93" i="23"/>
  <c r="C93" i="23"/>
  <c r="D93" i="23"/>
  <c r="A94" i="23"/>
  <c r="B94" i="23"/>
  <c r="C94" i="23"/>
  <c r="D94" i="23"/>
  <c r="A95" i="23"/>
  <c r="B95" i="23"/>
  <c r="C95" i="23"/>
  <c r="D95" i="23"/>
  <c r="A96" i="23"/>
  <c r="B96" i="23"/>
  <c r="C96" i="23"/>
  <c r="D96" i="23"/>
  <c r="A97" i="23"/>
  <c r="B97" i="23"/>
  <c r="C97" i="23"/>
  <c r="D97" i="23"/>
  <c r="A98" i="23"/>
  <c r="B98" i="23"/>
  <c r="C98" i="23"/>
  <c r="D98" i="23"/>
  <c r="A99" i="23"/>
  <c r="B99" i="23"/>
  <c r="C99" i="23"/>
  <c r="D99" i="23"/>
  <c r="A100" i="23"/>
  <c r="B100" i="23"/>
  <c r="C100" i="23"/>
  <c r="D100" i="23"/>
  <c r="A101" i="23"/>
  <c r="B101" i="23"/>
  <c r="C101" i="23"/>
  <c r="D101" i="23"/>
  <c r="A102" i="23"/>
  <c r="B102" i="23"/>
  <c r="C102" i="23"/>
  <c r="D102" i="23"/>
  <c r="A103" i="23"/>
  <c r="B103" i="23"/>
  <c r="C103" i="23"/>
  <c r="D103" i="23"/>
  <c r="A104" i="23"/>
  <c r="B104" i="23"/>
  <c r="C104" i="23"/>
  <c r="D104" i="23"/>
  <c r="A105" i="23"/>
  <c r="B105" i="23"/>
  <c r="C105" i="23"/>
  <c r="D105" i="23"/>
  <c r="A106" i="23"/>
  <c r="B106" i="23"/>
  <c r="C106" i="23"/>
  <c r="D106" i="23"/>
  <c r="A107" i="23"/>
  <c r="B107" i="23"/>
  <c r="C107" i="23"/>
  <c r="D107" i="23"/>
  <c r="A108" i="23"/>
  <c r="B108" i="23"/>
  <c r="C108" i="23"/>
  <c r="D108" i="23"/>
  <c r="A109" i="23"/>
  <c r="B109" i="23"/>
  <c r="C109" i="23"/>
  <c r="D109" i="23"/>
  <c r="A110" i="23"/>
  <c r="B110" i="23"/>
  <c r="C110" i="23"/>
  <c r="D110" i="23"/>
  <c r="A111" i="23"/>
  <c r="B111" i="23"/>
  <c r="C111" i="23"/>
  <c r="D111" i="23"/>
  <c r="A112" i="23"/>
  <c r="B112" i="23"/>
  <c r="C112" i="23"/>
  <c r="D112" i="23"/>
  <c r="A113" i="23"/>
  <c r="B113" i="23"/>
  <c r="C113" i="23"/>
  <c r="D113" i="23"/>
  <c r="A114" i="23"/>
  <c r="B114" i="23"/>
  <c r="C114" i="23"/>
  <c r="D114" i="23"/>
  <c r="A115" i="23"/>
  <c r="B115" i="23"/>
  <c r="C115" i="23"/>
  <c r="D115" i="23"/>
  <c r="A116" i="23"/>
  <c r="B116" i="23"/>
  <c r="C116" i="23"/>
  <c r="D116" i="23"/>
  <c r="A117" i="23"/>
  <c r="B117" i="23"/>
  <c r="C117" i="23"/>
  <c r="D117" i="23"/>
  <c r="A118" i="23"/>
  <c r="B118" i="23"/>
  <c r="C118" i="23"/>
  <c r="D118" i="23"/>
  <c r="A119" i="23"/>
  <c r="B119" i="23"/>
  <c r="C119" i="23"/>
  <c r="D119" i="23"/>
  <c r="A120" i="23"/>
  <c r="B120" i="23"/>
  <c r="C120" i="23"/>
  <c r="D120" i="23"/>
  <c r="A121" i="23"/>
  <c r="B121" i="23"/>
  <c r="C121" i="23"/>
  <c r="D121" i="23"/>
  <c r="A122" i="23"/>
  <c r="B122" i="23"/>
  <c r="C122" i="23"/>
  <c r="D122" i="23"/>
  <c r="A123" i="23"/>
  <c r="B123" i="23"/>
  <c r="C123" i="23"/>
  <c r="D123" i="23"/>
  <c r="A124" i="23"/>
  <c r="B124" i="23"/>
  <c r="C124" i="23"/>
  <c r="D124" i="23"/>
  <c r="A125" i="23"/>
  <c r="B125" i="23"/>
  <c r="C125" i="23"/>
  <c r="D125" i="23"/>
  <c r="A126" i="23"/>
  <c r="B126" i="23"/>
  <c r="C126" i="23"/>
  <c r="D126" i="23"/>
  <c r="A127" i="23"/>
  <c r="B127" i="23"/>
  <c r="C127" i="23"/>
  <c r="D127" i="23"/>
  <c r="A128" i="23"/>
  <c r="B128" i="23"/>
  <c r="C128" i="23"/>
  <c r="D128" i="23"/>
  <c r="A129" i="23"/>
  <c r="B129" i="23"/>
  <c r="C129" i="23"/>
  <c r="D129" i="23"/>
  <c r="A130" i="23"/>
  <c r="B130" i="23"/>
  <c r="C130" i="23"/>
  <c r="D130" i="23"/>
  <c r="A131" i="23"/>
  <c r="B131" i="23"/>
  <c r="C131" i="23"/>
  <c r="D131" i="23"/>
  <c r="A132" i="23"/>
  <c r="B132" i="23"/>
  <c r="C132" i="23"/>
  <c r="D132" i="23"/>
  <c r="A133" i="23"/>
  <c r="B133" i="23"/>
  <c r="C133" i="23"/>
  <c r="D133" i="23"/>
  <c r="A134" i="23"/>
  <c r="B134" i="23"/>
  <c r="C134" i="23"/>
  <c r="D134" i="23"/>
  <c r="A135" i="23"/>
  <c r="B135" i="23"/>
  <c r="C135" i="23"/>
  <c r="D135" i="23"/>
  <c r="A136" i="23"/>
  <c r="B136" i="23"/>
  <c r="C136" i="23"/>
  <c r="D136" i="23"/>
  <c r="A137" i="23"/>
  <c r="B137" i="23"/>
  <c r="C137" i="23"/>
  <c r="D137" i="23"/>
  <c r="A138" i="23"/>
  <c r="B138" i="23"/>
  <c r="C138" i="23"/>
  <c r="D138" i="23"/>
  <c r="A139" i="23"/>
  <c r="B139" i="23"/>
  <c r="C139" i="23"/>
  <c r="D139" i="23"/>
  <c r="A140" i="23"/>
  <c r="B140" i="23"/>
  <c r="C140" i="23"/>
  <c r="D140" i="23"/>
  <c r="A141" i="23"/>
  <c r="B141" i="23"/>
  <c r="C141" i="23"/>
  <c r="D141" i="23"/>
  <c r="A142" i="23"/>
  <c r="B142" i="23"/>
  <c r="C142" i="23"/>
  <c r="D142" i="23"/>
  <c r="A143" i="23"/>
  <c r="B143" i="23"/>
  <c r="C143" i="23"/>
  <c r="D143" i="23"/>
  <c r="A144" i="23"/>
  <c r="B144" i="23"/>
  <c r="C144" i="23"/>
  <c r="D144" i="23"/>
  <c r="A145" i="23"/>
  <c r="B145" i="23"/>
  <c r="C145" i="23"/>
  <c r="D145" i="23"/>
  <c r="A146" i="23"/>
  <c r="B146" i="23"/>
  <c r="C146" i="23"/>
  <c r="D146" i="23"/>
  <c r="A147" i="23"/>
  <c r="B147" i="23"/>
  <c r="C147" i="23"/>
  <c r="D147" i="23"/>
  <c r="A148" i="23"/>
  <c r="B148" i="23"/>
  <c r="C148" i="23"/>
  <c r="D148" i="23"/>
  <c r="A149" i="23"/>
  <c r="B149" i="23"/>
  <c r="C149" i="23"/>
  <c r="D149" i="23"/>
  <c r="A150" i="23"/>
  <c r="B150" i="23"/>
  <c r="C150" i="23"/>
  <c r="D150" i="23"/>
  <c r="A151" i="23"/>
  <c r="B151" i="23"/>
  <c r="C151" i="23"/>
  <c r="D151" i="23"/>
  <c r="A152" i="23"/>
  <c r="B152" i="23"/>
  <c r="C152" i="23"/>
  <c r="D152" i="23"/>
  <c r="A153" i="23"/>
  <c r="B153" i="23"/>
  <c r="C153" i="23"/>
  <c r="D153" i="23"/>
  <c r="A154" i="23"/>
  <c r="B154" i="23"/>
  <c r="C154" i="23"/>
  <c r="D154" i="23"/>
  <c r="A155" i="23"/>
  <c r="B155" i="23"/>
  <c r="C155" i="23"/>
  <c r="D155" i="23"/>
  <c r="A156" i="23"/>
  <c r="B156" i="23"/>
  <c r="C156" i="23"/>
  <c r="D156" i="23"/>
  <c r="A157" i="23"/>
  <c r="B157" i="23"/>
  <c r="C157" i="23"/>
  <c r="D157" i="23"/>
  <c r="A158" i="23"/>
  <c r="B158" i="23"/>
  <c r="C158" i="23"/>
  <c r="D158" i="23"/>
  <c r="A159" i="23"/>
  <c r="B159" i="23"/>
  <c r="C159" i="23"/>
  <c r="D159" i="23"/>
  <c r="A160" i="23"/>
  <c r="B160" i="23"/>
  <c r="C160" i="23"/>
  <c r="D160" i="23"/>
  <c r="A161" i="23"/>
  <c r="B161" i="23"/>
  <c r="C161" i="23"/>
  <c r="D161" i="23"/>
  <c r="A162" i="23"/>
  <c r="B162" i="23"/>
  <c r="C162" i="23"/>
  <c r="D162" i="23"/>
  <c r="A163" i="23"/>
  <c r="B163" i="23"/>
  <c r="C163" i="23"/>
  <c r="D163" i="23"/>
  <c r="A164" i="23"/>
  <c r="B164" i="23"/>
  <c r="C164" i="23"/>
  <c r="D164" i="23"/>
  <c r="A165" i="23"/>
  <c r="B165" i="23"/>
  <c r="C165" i="23"/>
  <c r="D165" i="23"/>
  <c r="A166" i="23"/>
  <c r="B166" i="23"/>
  <c r="C166" i="23"/>
  <c r="D166" i="23"/>
  <c r="A167" i="23"/>
  <c r="B167" i="23"/>
  <c r="C167" i="23"/>
  <c r="D167" i="23"/>
  <c r="A168" i="23"/>
  <c r="B168" i="23"/>
  <c r="C168" i="23"/>
  <c r="D168" i="23"/>
  <c r="A169" i="23"/>
  <c r="B169" i="23"/>
  <c r="C169" i="23"/>
  <c r="D169" i="23"/>
  <c r="A170" i="23"/>
  <c r="B170" i="23"/>
  <c r="C170" i="23"/>
  <c r="D170" i="23"/>
  <c r="D20" i="23"/>
  <c r="C20" i="23"/>
  <c r="B20" i="23"/>
  <c r="A20" i="23"/>
  <c r="D19" i="23"/>
  <c r="C19" i="23"/>
  <c r="B19" i="23"/>
  <c r="A19" i="23"/>
  <c r="B63" i="28"/>
  <c r="B62" i="28"/>
  <c r="A62" i="28"/>
  <c r="A13" i="23"/>
  <c r="B13" i="23"/>
  <c r="C13" i="23"/>
  <c r="D13" i="23"/>
  <c r="A14" i="23"/>
  <c r="B14" i="23"/>
  <c r="C14" i="23"/>
  <c r="D14" i="23"/>
  <c r="A15" i="23"/>
  <c r="B15" i="23"/>
  <c r="C15" i="23"/>
  <c r="D15" i="23"/>
  <c r="A16" i="23"/>
  <c r="B16" i="23"/>
  <c r="C16" i="23"/>
  <c r="D16" i="23"/>
  <c r="A17" i="23"/>
  <c r="B17" i="23"/>
  <c r="C17" i="23"/>
  <c r="D17" i="23"/>
  <c r="A18" i="23"/>
  <c r="B18" i="23"/>
  <c r="C18" i="23"/>
  <c r="D18" i="23"/>
  <c r="A21" i="23"/>
  <c r="B21" i="23"/>
  <c r="C21" i="23"/>
  <c r="D21" i="23"/>
  <c r="A22" i="23"/>
  <c r="B22" i="23"/>
  <c r="C22" i="23"/>
  <c r="D22" i="23"/>
  <c r="A23" i="23"/>
  <c r="B23" i="23"/>
  <c r="C23" i="23"/>
  <c r="D23" i="23"/>
  <c r="A24" i="23"/>
  <c r="B24" i="23"/>
  <c r="C24" i="23"/>
  <c r="D24" i="23"/>
  <c r="A25" i="23"/>
  <c r="B25" i="23"/>
  <c r="C25" i="23"/>
  <c r="D25" i="23"/>
  <c r="A26" i="23"/>
  <c r="B26" i="23"/>
  <c r="C26" i="23"/>
  <c r="D26" i="23"/>
  <c r="A27" i="23"/>
  <c r="B27" i="23"/>
  <c r="C27" i="23"/>
  <c r="D27" i="23"/>
  <c r="A28" i="23"/>
  <c r="B28" i="23"/>
  <c r="C28" i="23"/>
  <c r="D28" i="23"/>
  <c r="A29" i="23"/>
  <c r="B29" i="23"/>
  <c r="C29" i="23"/>
  <c r="D29" i="23"/>
  <c r="A30" i="23"/>
  <c r="B30" i="23"/>
  <c r="C30" i="23"/>
  <c r="D30" i="23"/>
  <c r="A31" i="23"/>
  <c r="B31" i="23"/>
  <c r="C31" i="23"/>
  <c r="D31" i="23"/>
  <c r="A32" i="23"/>
  <c r="B32" i="23"/>
  <c r="C32" i="23"/>
  <c r="D32" i="23"/>
  <c r="A33" i="23"/>
  <c r="B33" i="23"/>
  <c r="C33" i="23"/>
  <c r="D33" i="23"/>
  <c r="A34" i="23"/>
  <c r="B34" i="23"/>
  <c r="C34" i="23"/>
  <c r="D34" i="23"/>
  <c r="A35" i="23"/>
  <c r="B35" i="23"/>
  <c r="C35" i="23"/>
  <c r="D35" i="23"/>
  <c r="A15" i="22" l="1"/>
  <c r="B15" i="22"/>
  <c r="C15" i="22"/>
  <c r="D15" i="22"/>
  <c r="A16" i="22"/>
  <c r="B16" i="22"/>
  <c r="C16" i="22"/>
  <c r="D16" i="22"/>
  <c r="A17" i="22"/>
  <c r="B17" i="22"/>
  <c r="C17" i="22"/>
  <c r="D17" i="22"/>
  <c r="A18" i="22"/>
  <c r="B18" i="22"/>
  <c r="C18" i="22"/>
  <c r="D18" i="22"/>
  <c r="A19" i="22"/>
  <c r="B19" i="22"/>
  <c r="C19" i="22"/>
  <c r="D19" i="22"/>
  <c r="A20" i="22"/>
  <c r="B20" i="22"/>
  <c r="C20" i="22"/>
  <c r="D20" i="22"/>
  <c r="A21" i="22"/>
  <c r="B21" i="22"/>
  <c r="C21" i="22"/>
  <c r="D21" i="22"/>
  <c r="A22" i="22"/>
  <c r="B22" i="22"/>
  <c r="C22" i="22"/>
  <c r="D22" i="22"/>
  <c r="A23" i="22"/>
  <c r="B23" i="22"/>
  <c r="C23" i="22"/>
  <c r="D23" i="22"/>
  <c r="A24" i="22"/>
  <c r="B24" i="22"/>
  <c r="C24" i="22"/>
  <c r="D24" i="22"/>
  <c r="A25" i="22"/>
  <c r="B25" i="22"/>
  <c r="C25" i="22"/>
  <c r="D25" i="22"/>
  <c r="A26" i="22"/>
  <c r="B26" i="22"/>
  <c r="C26" i="22"/>
  <c r="D26" i="22"/>
  <c r="A27" i="22"/>
  <c r="B27" i="22"/>
  <c r="C27" i="22"/>
  <c r="D27" i="22"/>
  <c r="A28" i="22"/>
  <c r="B28" i="22"/>
  <c r="C28" i="22"/>
  <c r="D28" i="22"/>
  <c r="A29" i="22"/>
  <c r="B29" i="22"/>
  <c r="C29" i="22"/>
  <c r="D29" i="22"/>
  <c r="A30" i="22"/>
  <c r="B30" i="22"/>
  <c r="C30" i="22"/>
  <c r="D30" i="22"/>
  <c r="A31" i="22"/>
  <c r="B31" i="22"/>
  <c r="C31" i="22"/>
  <c r="D31" i="22"/>
  <c r="A32" i="22"/>
  <c r="B32" i="22"/>
  <c r="C32" i="22"/>
  <c r="D32" i="22"/>
  <c r="A33" i="22"/>
  <c r="B33" i="22"/>
  <c r="C33" i="22"/>
  <c r="D33" i="22"/>
  <c r="A34" i="22"/>
  <c r="B34" i="22"/>
  <c r="C34" i="22"/>
  <c r="D34" i="22"/>
  <c r="A35" i="22"/>
  <c r="B35" i="22"/>
  <c r="C35" i="22"/>
  <c r="D35" i="22"/>
  <c r="A36" i="22"/>
  <c r="B36" i="22"/>
  <c r="C36" i="22"/>
  <c r="D36" i="22"/>
  <c r="A37" i="22"/>
  <c r="B37" i="22"/>
  <c r="C37" i="22"/>
  <c r="D37" i="22"/>
  <c r="B225" i="28"/>
  <c r="A225" i="28"/>
  <c r="B83" i="28"/>
  <c r="B77" i="28"/>
  <c r="B76" i="28"/>
  <c r="B75" i="28"/>
  <c r="B66" i="28"/>
  <c r="B65" i="28"/>
  <c r="B64" i="28"/>
  <c r="B60" i="28"/>
  <c r="B59" i="28"/>
  <c r="B55" i="28"/>
  <c r="B52" i="28"/>
  <c r="B48" i="28"/>
  <c r="B47" i="28"/>
  <c r="A47" i="28"/>
  <c r="B84" i="28"/>
  <c r="B10" i="24" s="1"/>
  <c r="A84" i="28"/>
  <c r="A10" i="24" s="1"/>
  <c r="B226" i="28"/>
  <c r="B224" i="28"/>
  <c r="A226" i="28"/>
  <c r="A224" i="28"/>
  <c r="B223" i="28"/>
  <c r="B222" i="28"/>
  <c r="A223" i="28"/>
  <c r="A222" i="28"/>
  <c r="A167" i="28"/>
  <c r="A166" i="28"/>
  <c r="A165" i="28"/>
  <c r="A164" i="28"/>
  <c r="A163" i="28"/>
  <c r="A162" i="28"/>
  <c r="A161" i="28"/>
  <c r="A160" i="28"/>
  <c r="A168" i="28"/>
  <c r="A169" i="28"/>
  <c r="A170" i="28"/>
  <c r="A171" i="28"/>
  <c r="A172" i="28"/>
  <c r="A173" i="28"/>
  <c r="A174" i="28"/>
  <c r="A175" i="28"/>
  <c r="A176" i="28"/>
  <c r="A177" i="28"/>
  <c r="A178" i="28"/>
  <c r="A179" i="28"/>
  <c r="A180" i="28"/>
  <c r="A181" i="28"/>
  <c r="A183" i="28"/>
  <c r="A182" i="28"/>
  <c r="A184" i="28"/>
  <c r="A185" i="28"/>
  <c r="A186" i="28"/>
  <c r="A187" i="28"/>
  <c r="A188" i="28"/>
  <c r="A189" i="28"/>
  <c r="A190" i="28"/>
  <c r="A191" i="28"/>
  <c r="A192" i="28"/>
  <c r="A193" i="28"/>
  <c r="A194" i="28"/>
  <c r="A195" i="28"/>
  <c r="A196" i="28"/>
  <c r="A197" i="28"/>
  <c r="A198" i="28"/>
  <c r="A199" i="28"/>
  <c r="A159" i="28"/>
  <c r="A158" i="28"/>
  <c r="A157"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5" i="28"/>
  <c r="A107" i="28"/>
  <c r="A106" i="28"/>
  <c r="A104" i="28"/>
  <c r="A103" i="28"/>
  <c r="A102" i="28"/>
  <c r="A101" i="28"/>
  <c r="A100" i="28"/>
  <c r="A99" i="28"/>
  <c r="A98" i="28"/>
  <c r="A97" i="28"/>
  <c r="A96" i="28"/>
  <c r="A95" i="28"/>
  <c r="A94" i="28"/>
  <c r="A93" i="28"/>
  <c r="A92" i="28"/>
  <c r="A91" i="28"/>
  <c r="A90" i="28"/>
  <c r="A89" i="28"/>
  <c r="A88" i="28"/>
  <c r="A87" i="28"/>
  <c r="A200" i="28"/>
  <c r="A201" i="28"/>
  <c r="A202" i="28"/>
  <c r="A203" i="28"/>
  <c r="A204" i="28"/>
  <c r="A205" i="28"/>
  <c r="A207" i="28"/>
  <c r="A206" i="28"/>
  <c r="A208" i="28"/>
  <c r="A209" i="28"/>
  <c r="A210" i="28"/>
  <c r="A211" i="28"/>
  <c r="A212" i="28"/>
  <c r="A213" i="28"/>
  <c r="A214" i="28"/>
  <c r="A215" i="28"/>
  <c r="A216" i="28"/>
  <c r="A217" i="28"/>
  <c r="A218" i="28"/>
  <c r="A219" i="28"/>
  <c r="A220" i="28"/>
  <c r="B230" i="28"/>
  <c r="B229" i="28"/>
  <c r="B228" i="28"/>
  <c r="B227"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8" i="28"/>
  <c r="B149" i="28"/>
  <c r="B147" i="28"/>
  <c r="B146" i="28"/>
  <c r="B145" i="28"/>
  <c r="B144" i="28"/>
  <c r="B143" i="28"/>
  <c r="B141" i="28"/>
  <c r="B142"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A86" i="28"/>
  <c r="B86" i="28"/>
  <c r="B72" i="28"/>
  <c r="A72" i="28"/>
  <c r="B85" i="28"/>
  <c r="A85" i="28"/>
  <c r="A77" i="28"/>
  <c r="A83" i="28"/>
  <c r="B82" i="28"/>
  <c r="B9" i="24" s="1"/>
  <c r="A82" i="28"/>
  <c r="A9" i="24" s="1"/>
  <c r="B81" i="28"/>
  <c r="B80" i="28"/>
  <c r="A81" i="28"/>
  <c r="A80" i="28"/>
  <c r="A79" i="28"/>
  <c r="B79" i="28"/>
  <c r="B78" i="28"/>
  <c r="B8" i="24" s="1"/>
  <c r="A78" i="28"/>
  <c r="A8" i="24" s="1"/>
  <c r="A76" i="28"/>
  <c r="A75" i="28"/>
  <c r="A65" i="28"/>
  <c r="A73" i="28"/>
  <c r="A71" i="28"/>
  <c r="A70" i="28"/>
  <c r="B73" i="28"/>
  <c r="B71" i="28"/>
  <c r="B70" i="28"/>
  <c r="B69" i="28"/>
  <c r="A69" i="28"/>
  <c r="B68" i="28"/>
  <c r="A68" i="28"/>
  <c r="B67" i="28"/>
  <c r="B61" i="28"/>
  <c r="A67" i="28"/>
  <c r="A61" i="28"/>
  <c r="A66" i="28"/>
  <c r="A64" i="28"/>
  <c r="A59" i="28"/>
  <c r="A60" i="28"/>
  <c r="A63" i="28"/>
  <c r="B58" i="28" l="1"/>
  <c r="A58" i="28"/>
  <c r="A52" i="28"/>
  <c r="B54" i="28"/>
  <c r="A54" i="28"/>
  <c r="B57" i="28"/>
  <c r="B7" i="24" s="1"/>
  <c r="B56" i="28"/>
  <c r="B6" i="24" s="1"/>
  <c r="A57" i="28"/>
  <c r="A7" i="24" s="1"/>
  <c r="A56" i="28"/>
  <c r="A6" i="24" s="1"/>
  <c r="B53" i="28"/>
  <c r="B5" i="24" s="1"/>
  <c r="A53" i="28"/>
  <c r="A5" i="24" s="1"/>
  <c r="A55" i="28"/>
  <c r="B50" i="28"/>
  <c r="B51" i="28"/>
  <c r="B4" i="24" s="1"/>
  <c r="A51" i="28"/>
  <c r="A4" i="24" s="1"/>
  <c r="A48" i="28"/>
  <c r="B49" i="28"/>
  <c r="A50" i="28"/>
  <c r="A49" i="28"/>
  <c r="B46" i="28"/>
  <c r="A46" i="28"/>
  <c r="A45" i="28"/>
  <c r="B45" i="28"/>
  <c r="B44" i="28"/>
  <c r="A44" i="28"/>
  <c r="B43" i="28"/>
  <c r="B42" i="28"/>
  <c r="B41" i="28"/>
  <c r="A43" i="28"/>
  <c r="A42" i="28"/>
  <c r="A41" i="28"/>
  <c r="B40" i="28"/>
  <c r="B39" i="28"/>
  <c r="A39" i="28"/>
  <c r="A40" i="28"/>
  <c r="B32" i="28"/>
  <c r="A33" i="28"/>
  <c r="H31" i="14" l="1"/>
  <c r="H32" i="14"/>
  <c r="I32" i="14"/>
  <c r="I31" i="14"/>
  <c r="H28" i="13"/>
  <c r="I28" i="13"/>
  <c r="H27" i="13"/>
  <c r="I27" i="13"/>
  <c r="G24" i="12" l="1"/>
  <c r="H24" i="12"/>
  <c r="I24" i="12"/>
  <c r="G23" i="12"/>
  <c r="H23" i="12"/>
  <c r="I23" i="12"/>
  <c r="A5" i="22" l="1"/>
  <c r="B5" i="22"/>
  <c r="C5" i="22"/>
  <c r="D5" i="22"/>
  <c r="A6" i="22"/>
  <c r="B6" i="22"/>
  <c r="C6" i="22"/>
  <c r="D6" i="22"/>
  <c r="A7" i="22"/>
  <c r="B7" i="22"/>
  <c r="C7" i="22"/>
  <c r="D7" i="22"/>
  <c r="A8" i="22"/>
  <c r="B8" i="22"/>
  <c r="C8" i="22"/>
  <c r="D8" i="22"/>
  <c r="A9" i="22"/>
  <c r="B9" i="22"/>
  <c r="C9" i="22"/>
  <c r="D9" i="22"/>
  <c r="A10" i="22"/>
  <c r="B10" i="22"/>
  <c r="C10" i="22"/>
  <c r="D10" i="22"/>
  <c r="A11" i="22"/>
  <c r="B11" i="22"/>
  <c r="C11" i="22"/>
  <c r="D11" i="22"/>
  <c r="A12" i="22"/>
  <c r="B12" i="22"/>
  <c r="C12" i="22"/>
  <c r="D12" i="22"/>
  <c r="A13" i="22"/>
  <c r="B13" i="22"/>
  <c r="C13" i="22"/>
  <c r="D13" i="22"/>
  <c r="A14" i="22"/>
  <c r="B14" i="22"/>
  <c r="C14" i="22"/>
  <c r="D14" i="22"/>
  <c r="F3" i="24"/>
  <c r="E3" i="24"/>
  <c r="D3" i="24"/>
  <c r="C3" i="24"/>
  <c r="B30" i="28"/>
  <c r="B3" i="24" s="1"/>
  <c r="A30" i="28"/>
  <c r="A3" i="24" s="1"/>
  <c r="F2" i="24" l="1"/>
  <c r="E2" i="24"/>
  <c r="D2" i="24"/>
  <c r="C2" i="24"/>
  <c r="A2" i="23"/>
  <c r="B2" i="23"/>
  <c r="C2" i="23"/>
  <c r="D2" i="23"/>
  <c r="A3" i="23"/>
  <c r="B3" i="23"/>
  <c r="C3" i="23"/>
  <c r="D3" i="23"/>
  <c r="A4" i="23"/>
  <c r="B4" i="23"/>
  <c r="C4" i="23"/>
  <c r="D4" i="23"/>
  <c r="A5" i="23"/>
  <c r="B5" i="23"/>
  <c r="C5" i="23"/>
  <c r="D5" i="23"/>
  <c r="A6" i="23"/>
  <c r="B6" i="23"/>
  <c r="C6" i="23"/>
  <c r="D6" i="23"/>
  <c r="A7" i="23"/>
  <c r="B7" i="23"/>
  <c r="C7" i="23"/>
  <c r="D7" i="23"/>
  <c r="A8" i="23"/>
  <c r="B8" i="23"/>
  <c r="C8" i="23"/>
  <c r="D8" i="23"/>
  <c r="A9" i="23"/>
  <c r="B9" i="23"/>
  <c r="C9" i="23"/>
  <c r="D9" i="23"/>
  <c r="A10" i="23"/>
  <c r="B10" i="23"/>
  <c r="C10" i="23"/>
  <c r="D10" i="23"/>
  <c r="A11" i="23"/>
  <c r="B11" i="23"/>
  <c r="C11" i="23"/>
  <c r="D11" i="23"/>
  <c r="A12" i="23"/>
  <c r="B12" i="23"/>
  <c r="C12" i="23"/>
  <c r="D12" i="23"/>
  <c r="D211" i="23" l="1"/>
  <c r="F17" i="24"/>
  <c r="A4" i="22" l="1"/>
  <c r="B4" i="22"/>
  <c r="C4" i="22"/>
  <c r="D4" i="22"/>
  <c r="D3" i="22"/>
  <c r="C3" i="22"/>
  <c r="B3" i="22"/>
  <c r="A3" i="22"/>
  <c r="A2" i="22"/>
  <c r="B2" i="22"/>
  <c r="C2" i="22"/>
  <c r="D2" i="22"/>
  <c r="D45" i="22" l="1"/>
  <c r="E5" i="21"/>
  <c r="D5" i="21"/>
  <c r="C5" i="21"/>
  <c r="B5" i="21"/>
  <c r="E4" i="21"/>
  <c r="D4" i="21"/>
  <c r="C4" i="21"/>
  <c r="B4" i="21"/>
  <c r="E3" i="21"/>
  <c r="D3" i="21"/>
  <c r="C3" i="21"/>
  <c r="B3" i="21"/>
  <c r="B2" i="21"/>
  <c r="C2" i="21"/>
  <c r="D2" i="21"/>
  <c r="E2" i="21"/>
  <c r="E9" i="21" l="1"/>
  <c r="A9" i="28" l="1"/>
  <c r="B9" i="28"/>
  <c r="A10" i="28"/>
  <c r="B10" i="28"/>
  <c r="A11" i="28"/>
  <c r="B11" i="28"/>
  <c r="A12" i="28"/>
  <c r="B12" i="28"/>
  <c r="A13" i="28"/>
  <c r="B13" i="28"/>
  <c r="A14" i="28"/>
  <c r="B14" i="28"/>
  <c r="A15" i="28"/>
  <c r="B15" i="28"/>
  <c r="A16" i="28"/>
  <c r="B16" i="28"/>
  <c r="A17" i="28"/>
  <c r="B17" i="28"/>
  <c r="A18" i="28"/>
  <c r="B18" i="28"/>
  <c r="A19" i="28"/>
  <c r="B19" i="28"/>
  <c r="A20" i="28"/>
  <c r="B20" i="28"/>
  <c r="A21" i="28"/>
  <c r="B21" i="28"/>
  <c r="A22" i="28"/>
  <c r="B22" i="28"/>
  <c r="A23" i="28"/>
  <c r="A2" i="24" s="1"/>
  <c r="B23" i="28"/>
  <c r="B2" i="24" s="1"/>
  <c r="A24" i="28"/>
  <c r="B24" i="28"/>
  <c r="A25" i="28"/>
  <c r="B25" i="28"/>
  <c r="A26" i="28"/>
  <c r="B26" i="28"/>
  <c r="A27" i="28"/>
  <c r="B27" i="28"/>
  <c r="A28" i="28"/>
  <c r="B28" i="28"/>
  <c r="A31" i="28"/>
  <c r="B31" i="28"/>
  <c r="A32" i="28"/>
  <c r="B33" i="28"/>
  <c r="A34" i="28"/>
  <c r="B34" i="28"/>
  <c r="A35" i="28"/>
  <c r="B35" i="28"/>
  <c r="A36" i="28"/>
  <c r="B36" i="28"/>
  <c r="A37" i="28"/>
  <c r="B37" i="28"/>
  <c r="A38" i="28"/>
  <c r="B38" i="28"/>
  <c r="H26" i="18" l="1"/>
  <c r="I25" i="18"/>
  <c r="H25" i="18" l="1"/>
  <c r="D59" i="22" l="1"/>
  <c r="I35" i="14" l="1"/>
  <c r="E51" i="14" l="1"/>
  <c r="D78" i="22" l="1"/>
  <c r="D79" i="22" l="1"/>
</calcChain>
</file>

<file path=xl/sharedStrings.xml><?xml version="1.0" encoding="utf-8"?>
<sst xmlns="http://schemas.openxmlformats.org/spreadsheetml/2006/main" count="2507" uniqueCount="767">
  <si>
    <t xml:space="preserve">OBSERVACIONES: </t>
  </si>
  <si>
    <t>E</t>
  </si>
  <si>
    <t>P</t>
  </si>
  <si>
    <t>FIRMA</t>
  </si>
  <si>
    <t>SECRETARIO DESPACHO / GERENTE</t>
  </si>
  <si>
    <t>INDICADORES</t>
  </si>
  <si>
    <t>METAS DE PRODUCTO</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</si>
  <si>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</si>
  <si>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</si>
  <si>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</si>
  <si>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</si>
  <si>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</si>
  <si>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</si>
  <si>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</si>
  <si>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</si>
  <si>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</si>
  <si>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</si>
  <si>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</si>
  <si>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</si>
  <si>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</si>
  <si>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FUENTES DE FINANCIACION                             ( EN MILES DE $)</t>
  </si>
  <si>
    <t>COSTO TOTAL ( MILES DE PESOS)</t>
  </si>
  <si>
    <t>CANT.</t>
  </si>
  <si>
    <t>UNIDAD DE MEDIDA</t>
  </si>
  <si>
    <r>
      <t>PROG</t>
    </r>
    <r>
      <rPr>
        <b/>
        <sz val="12"/>
        <rFont val="Arial MT"/>
      </rPr>
      <t xml:space="preserve">  EJEC</t>
    </r>
  </si>
  <si>
    <t>PRINCIPALES ACTIVIDADES</t>
  </si>
  <si>
    <t>VALOR</t>
  </si>
  <si>
    <t>OBJETO</t>
  </si>
  <si>
    <t>No</t>
  </si>
  <si>
    <t xml:space="preserve">RELACION DE CONTRATOS Y CONVENIOS </t>
  </si>
  <si>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</si>
  <si>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</si>
  <si>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</si>
  <si>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</si>
  <si>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 xml:space="preserve">SECRETARÍA / ENTIDAD: SECRETARÍA DE CULTURA                                                          / GRUPO: </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</si>
  <si>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</si>
  <si>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</si>
  <si>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</si>
  <si>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</si>
  <si>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</si>
  <si>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</si>
  <si>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TOTAL  PLAN  DE  ACCION</t>
  </si>
  <si>
    <t>ÍNDICE INVERSIÓN</t>
  </si>
  <si>
    <t>ÍNDICE FÍSICO</t>
  </si>
  <si>
    <r>
      <t>PROG</t>
    </r>
    <r>
      <rPr>
        <b/>
        <sz val="14"/>
        <rFont val="Arial"/>
        <family val="2"/>
      </rPr>
      <t xml:space="preserve">  EJEC</t>
    </r>
  </si>
  <si>
    <r>
      <t xml:space="preserve">SECRETARÍA / ENTIDAD:  </t>
    </r>
    <r>
      <rPr>
        <sz val="16"/>
        <rFont val="Arial"/>
        <family val="2"/>
      </rPr>
      <t>SECRETARÍA DE CULTURA</t>
    </r>
    <r>
      <rPr>
        <b/>
        <sz val="16"/>
        <rFont val="Arial"/>
        <family val="2"/>
      </rPr>
      <t xml:space="preserve">                             / GRUPO: </t>
    </r>
  </si>
  <si>
    <t xml:space="preserve">COSTO TOTAL </t>
  </si>
  <si>
    <t>FUENTES DE FINANCIACION (EN MILES DE $)</t>
  </si>
  <si>
    <t>TERMINACIÓN</t>
  </si>
  <si>
    <t>Proyectó: GLORIA IVONNE HURTADO MUÑOZ - CONTRATISTA</t>
  </si>
  <si>
    <r>
      <t xml:space="preserve">META DE PRODUCTO No. 1: </t>
    </r>
    <r>
      <rPr>
        <sz val="12"/>
        <rFont val="Arial"/>
        <family val="2"/>
      </rPr>
      <t>Intervenir 20 bienes de interes cultural</t>
    </r>
  </si>
  <si>
    <r>
      <t xml:space="preserve">META DE PRODUCTO No. 2: </t>
    </r>
    <r>
      <rPr>
        <sz val="12"/>
        <rFont val="Arial"/>
        <family val="2"/>
      </rPr>
      <t>Diseñar e implementar el complejo cultural panoptico de Ibague</t>
    </r>
  </si>
  <si>
    <r>
      <t xml:space="preserve">META DE PRODUCTO No. 3: </t>
    </r>
    <r>
      <rPr>
        <sz val="12"/>
        <rFont val="Arial"/>
        <family val="2"/>
      </rPr>
      <t>Diseñar e implementar una estratégia para la promoción y salvaguardia del patrimonio material e inmatrial del municipio de Ibagué</t>
    </r>
  </si>
  <si>
    <t xml:space="preserve">Secretaria de Cultura </t>
  </si>
  <si>
    <t>DIMENSION:  IBAGUE SOCIOCULTURAL</t>
  </si>
  <si>
    <t>SECTOR:  CULTURA QUE VIBRA CON OPORTUNIDADES</t>
  </si>
  <si>
    <t>PROGRAMA:  GESTION, PROTECCION Y SALVAGUARDIA DEL PATRIMONIO CULTURAL COLOMBIANO</t>
  </si>
  <si>
    <t>NOMBRE  DEL PROYECTO POAI: PROTECCIÓN ,PROMOCIÓN Y SALVAGUARDIA DEL PATRIMONIO CULTURAL DE IBAGUÉ</t>
  </si>
  <si>
    <r>
      <t xml:space="preserve">Objetivos: </t>
    </r>
    <r>
      <rPr>
        <sz val="18"/>
        <rFont val="Arial"/>
        <family val="2"/>
      </rPr>
      <t xml:space="preserve">Diseñar una estrategia de documentación, valoración, intervención, difusión y apropiación social del patrimonio cultural del municipio de Ibagué.
</t>
    </r>
  </si>
  <si>
    <t>PROGRAMA:  PROMOCION Y ACCESOS EFECTIVO A PROCESOS CULTURALES Y ARTISTICOS</t>
  </si>
  <si>
    <t>CÓDIGO BPIN: 2020730010030</t>
  </si>
  <si>
    <t>RUBRO: FORMACION Y EMPODERAMIENTO CULTURAL DEL MUNICIPIO DE IBAGUE</t>
  </si>
  <si>
    <t xml:space="preserve">Número de procesos formativos desarrollados
 en zonas urbanas y rurales del municipio de
Ibagué
</t>
  </si>
  <si>
    <r>
      <t xml:space="preserve">META DE PRODUCTO No. 1: </t>
    </r>
    <r>
      <rPr>
        <sz val="12"/>
        <rFont val="Arial"/>
        <family val="2"/>
      </rPr>
      <t>Desarrollar 120 procesos formativos (presencial y/o virtual) en zonas urbanas y rurales del municipio de Ibagué</t>
    </r>
  </si>
  <si>
    <r>
      <t xml:space="preserve">META DE PRODUCTO No. 2: </t>
    </r>
    <r>
      <rPr>
        <sz val="12"/>
        <rFont val="Arial"/>
        <family val="2"/>
      </rPr>
      <t>Promover la certificación de agentes culturales y artistas del municipio de Ibagué</t>
    </r>
  </si>
  <si>
    <t>NOMBRE  DEL PROYECTO POAI: FORTALECIMIENTO DESARROLLO Y SOSTENIBILIDAD DEL ECOSISTEMA CREATIVO Y CULTURAL DE LA CIUDAD MUSICAL DE IBAGUÉ</t>
  </si>
  <si>
    <t>CÓDIGO BPIN: 2020730010031</t>
  </si>
  <si>
    <r>
      <t xml:space="preserve">Objetivos: </t>
    </r>
    <r>
      <rPr>
        <sz val="18"/>
        <rFont val="Arial"/>
        <family val="2"/>
      </rPr>
      <t xml:space="preserve">Fortalecer la cobertura y calidad en los procesos formativos artísticos y culturales en el Municipio de Ibagué.
</t>
    </r>
  </si>
  <si>
    <t>FORTALECIMIENTO, DESARROLLO Y SOSTENIBILIDAD DEL ECOSISTEMA CREATIVO DE LA CIUDAD MUSICAL DE IBAGUE</t>
  </si>
  <si>
    <r>
      <t xml:space="preserve">Objetivos:                               </t>
    </r>
    <r>
      <rPr>
        <sz val="18"/>
        <rFont val="Arial"/>
        <family val="2"/>
      </rPr>
      <t xml:space="preserve">Establecer la consolidación de las actividades y manifestaciones artísticas, creativas y culturales del municipio de Ibagué, en los escenarios de desarrollo socio económico y cultural.
</t>
    </r>
  </si>
  <si>
    <t>Apoyar iniciativas artísticas y culturales mediante convocatorias</t>
  </si>
  <si>
    <t xml:space="preserve">META DE RESULTADO No. 1:  </t>
  </si>
  <si>
    <r>
      <t xml:space="preserve">META DE PRODUCTO No. 1: </t>
    </r>
    <r>
      <rPr>
        <sz val="12"/>
        <rFont val="Arial"/>
        <family val="2"/>
      </rPr>
      <t>Formular e implementar la agenda "Ibague vibra capital musical"</t>
    </r>
  </si>
  <si>
    <r>
      <t xml:space="preserve">META DE PRODUCTO No. 2: </t>
    </r>
    <r>
      <rPr>
        <sz val="12"/>
        <rFont val="Arial"/>
        <family val="2"/>
      </rPr>
      <t>Promover la creacion y/o consolidacion de 4 zonas VIC (Vibra Ibague Capital)</t>
    </r>
  </si>
  <si>
    <r>
      <t xml:space="preserve">META DE PRODUCTO No. 3: </t>
    </r>
    <r>
      <rPr>
        <sz val="12"/>
        <rFont val="Arial"/>
        <family val="2"/>
      </rPr>
      <t>Eventos presenciales y/o virtuales en el municipio de Ibague (festivales, ferias entre otros)</t>
    </r>
  </si>
  <si>
    <r>
      <t xml:space="preserve">META DE PRODUCTO No. 4: </t>
    </r>
    <r>
      <rPr>
        <sz val="12"/>
        <rFont val="Arial"/>
        <family val="2"/>
      </rPr>
      <t>Apoyar 320 iniciativas Artisticas y culturales</t>
    </r>
  </si>
  <si>
    <r>
      <t xml:space="preserve">DIMENSION: </t>
    </r>
    <r>
      <rPr>
        <sz val="14"/>
        <rFont val="Arial"/>
        <family val="2"/>
      </rPr>
      <t xml:space="preserve"> IBAGUE</t>
    </r>
    <r>
      <rPr>
        <b/>
        <sz val="14"/>
        <rFont val="Arial"/>
        <family val="2"/>
      </rPr>
      <t xml:space="preserve"> </t>
    </r>
    <r>
      <rPr>
        <sz val="14"/>
        <rFont val="Arial"/>
        <family val="2"/>
      </rPr>
      <t>SOCIAL CULTURAL</t>
    </r>
  </si>
  <si>
    <t>SECTOR: CULTURA QUE VIBRA CON OPORTUNIDADES</t>
  </si>
  <si>
    <r>
      <t xml:space="preserve">PROGRAMA:  4: </t>
    </r>
    <r>
      <rPr>
        <sz val="14"/>
        <rFont val="Arial"/>
        <family val="2"/>
      </rPr>
      <t>FORTALECIMIENTO DE LA RED DE BIBLIOTECAS PUBLICAS Y ESCENARIOS CULTURALES DE IBAGUE</t>
    </r>
  </si>
  <si>
    <r>
      <t xml:space="preserve">NOMBRE  DEL PROYECTO POAI:  </t>
    </r>
    <r>
      <rPr>
        <sz val="14"/>
        <rFont val="Arial"/>
        <family val="2"/>
      </rPr>
      <t>FORTALECIMIENTO DE LA RED DE BIBLIOTECAS PÚBLICAS Y ESCENARIOS CULTURALES DE IBAGUÉ</t>
    </r>
  </si>
  <si>
    <r>
      <t xml:space="preserve">CODIGO BPPIM: </t>
    </r>
    <r>
      <rPr>
        <sz val="14"/>
        <rFont val="Arial"/>
        <family val="2"/>
      </rPr>
      <t>2020730010032</t>
    </r>
  </si>
  <si>
    <r>
      <rPr>
        <b/>
        <sz val="14"/>
        <rFont val="Arial"/>
        <family val="2"/>
      </rPr>
      <t>OBJETIVO</t>
    </r>
    <r>
      <rPr>
        <sz val="14"/>
        <rFont val="Arial"/>
        <family val="2"/>
      </rPr>
      <t xml:space="preserve">: </t>
    </r>
    <r>
      <rPr>
        <sz val="18"/>
        <rFont val="Arial"/>
        <family val="2"/>
      </rPr>
      <t>Fortalecer la Red de Bibliotecas Públicas y escenarios culturales de Ibagué a modo de espacios sociales y culturales que le brindan a la comunidad el acceso a la información.</t>
    </r>
    <r>
      <rPr>
        <sz val="14"/>
        <rFont val="Arial"/>
        <family val="2"/>
      </rPr>
      <t xml:space="preserve">
</t>
    </r>
  </si>
  <si>
    <r>
      <t xml:space="preserve">META DE PRODUCTO No. 1: </t>
    </r>
    <r>
      <rPr>
        <sz val="12"/>
        <rFont val="Arial"/>
        <family val="2"/>
      </rPr>
      <t>IImplementar la estrategia de fortalecimiento integral en infraestructura, capital humano, tecnología y/o dotación de bibliotecas y escenarios culturales.</t>
    </r>
  </si>
  <si>
    <t xml:space="preserve">  </t>
  </si>
  <si>
    <t>CÓDIGO BPIN: 2020730010029</t>
  </si>
  <si>
    <t xml:space="preserve">META DE RESULTADO No. 1: </t>
  </si>
  <si>
    <t>Intervenir bienes muebles</t>
  </si>
  <si>
    <t>Número de bienes intervenidos</t>
  </si>
  <si>
    <t>Intervenir bienes inmuebles</t>
  </si>
  <si>
    <t>Culminar la construcción de la Manzana Cultural - Panoptico</t>
  </si>
  <si>
    <t xml:space="preserve">Contruccion culminada </t>
  </si>
  <si>
    <t>Numero de Formaciones Realizadas</t>
  </si>
  <si>
    <t>Dotacion entregada</t>
  </si>
  <si>
    <t>Dotación de equipos tecnologicos EFAC</t>
  </si>
  <si>
    <t>Mantenimiento Realizado</t>
  </si>
  <si>
    <t>Implementación Realizada</t>
  </si>
  <si>
    <t xml:space="preserve">Fortalecer el ecosistema digital cultural de Ibagué
</t>
  </si>
  <si>
    <t>Ecosistema Fortalecido</t>
  </si>
  <si>
    <t>Realizar implementación a la "Zona Área de Desarrollo Naranja" - Centro</t>
  </si>
  <si>
    <t>Iniciativas apoyadas</t>
  </si>
  <si>
    <t>Beneficiar a gestores culturales de la ciudad de Ibagué (Pasivo pensional del municipio de Ibagué - beps 20% estampillas procultura)Pasivo pensional del municipio de Ibagué - beps 20% estampillas procultura</t>
  </si>
  <si>
    <t>Gestores Culturales Benficiados</t>
  </si>
  <si>
    <t xml:space="preserve">APOYAR EL 46 SALÓN NACIONAL DE ARTISTAS
INAUDITO MAGDALENA
</t>
  </si>
  <si>
    <t>Apoyo realizado</t>
  </si>
  <si>
    <t xml:space="preserve">Realización de eventos Culturales </t>
  </si>
  <si>
    <t>Numero de eventos Culturales</t>
  </si>
  <si>
    <t>Dotar bibliotecas para el uso de nuevas Tecnologías de la información y la comunicación.</t>
  </si>
  <si>
    <t>Número Bibliotecas Dotadas</t>
  </si>
  <si>
    <t>Realizar talleres de extensión cultural y personal bibliotecario</t>
  </si>
  <si>
    <t>Talleres realizados</t>
  </si>
  <si>
    <t>Realizar Formaciones culturales segun estrategia  EFAC</t>
  </si>
  <si>
    <t>Realizar Mantenimiento Escuela EFAC</t>
  </si>
  <si>
    <t>LUIS GABRIEL GUZMAN ROJAS</t>
  </si>
  <si>
    <t>ELOISA  ARTEAGA MARTINEZ</t>
  </si>
  <si>
    <t>MAURICIO  OLAYA ARIZA</t>
  </si>
  <si>
    <t>FUNDACION MUSICAL DE COLOMBIA</t>
  </si>
  <si>
    <t>DANIA CAROLINA BARRIOS GONGORA</t>
  </si>
  <si>
    <t>FERNANDO  BUSTOS SANTAMARIA</t>
  </si>
  <si>
    <t>JUAN FELIPE QUINTERO NARVAEZ</t>
  </si>
  <si>
    <t>HUGO MANUEL BARRERO</t>
  </si>
  <si>
    <t>JULIAN GABRIEL ARTEAGA VALENCIA</t>
  </si>
  <si>
    <t>MARIA CAMILA JIMENEZ MOLINA</t>
  </si>
  <si>
    <t>NIDIA CONSTANZA COLMENARES ECHEVERRY</t>
  </si>
  <si>
    <t>ADRIANA DEL ROCIO ARANGO RODRIGUEZ</t>
  </si>
  <si>
    <t>ANA JULIA SALGADO HORTA</t>
  </si>
  <si>
    <t>JUAN CAMILO URUEÑA PIÑERES</t>
  </si>
  <si>
    <t>JUAN JARVEY LOZANO RODRIGUEZ</t>
  </si>
  <si>
    <t>WILDER ANTONIO RUIZ CARDENAS</t>
  </si>
  <si>
    <t>ALFONSO  GARCIA CABEZAS</t>
  </si>
  <si>
    <t>ADRIANA MARITZA GARCIA TOVAR</t>
  </si>
  <si>
    <t>CAROL LIZETH RODRIGUEZ ROJAS</t>
  </si>
  <si>
    <t>OSCAR DANIEL OSORIO TOVAR</t>
  </si>
  <si>
    <t>GLORIA IVONNE HURTADO MUNOZ</t>
  </si>
  <si>
    <t>NORA MILENA REINA MOLINA</t>
  </si>
  <si>
    <t>ACTIVIDAD MGA</t>
  </si>
  <si>
    <t>BPIN</t>
  </si>
  <si>
    <t>Saldo($)</t>
  </si>
  <si>
    <t>Nro Contrato</t>
  </si>
  <si>
    <t>Beneficiario</t>
  </si>
  <si>
    <t xml:space="preserve">Fecha </t>
  </si>
  <si>
    <t>ALCALDIA MUNICIPAL DE IBAGUE</t>
  </si>
  <si>
    <t>3.1.4 Seguimiento a la intervención del patrimonio cultural y su contexto</t>
  </si>
  <si>
    <t>3.1.3 Socializar e implementar estrategias de apropiación de bienes y manifestaciones</t>
  </si>
  <si>
    <t>3.1.2 Publicar y difundir Bienes y Manifestaciones</t>
  </si>
  <si>
    <t>3.1.1 Documentar bienes y manifestaciones</t>
  </si>
  <si>
    <t>2.1.5 Personal profesional y de apoyo a la gestión</t>
  </si>
  <si>
    <t>2.1.4 Diseño e implementación de estrategias para la gestión de recursos</t>
  </si>
  <si>
    <t>2.1.3 Contratar e instalar la Museografía y la dotación de equipos, mobiliario e instrumentos musicales</t>
  </si>
  <si>
    <t>2.1.2 Diseñar e implementar actividades de pedagogía y mediación del museo</t>
  </si>
  <si>
    <t>2.1.1 Culminar la construcción, adecuación y mantenimiento de la infraestructura</t>
  </si>
  <si>
    <t>1.1.6 Personal profesional y de apoyo a la gestión</t>
  </si>
  <si>
    <t>1.1.5 Hacer seguimiento a la intervención de bienes de interés cultural inmueble</t>
  </si>
  <si>
    <t>1.1.4 Intervenir cinco inmuebles</t>
  </si>
  <si>
    <t>1.1.3 Seleccionar bienes por apropiación social o por riesgo y acompañar las
intervenciones realizadas</t>
  </si>
  <si>
    <t>1.1.2 Intervenir 15 bienes muebles</t>
  </si>
  <si>
    <t>1.1.1 Seleccionar bienes por apropiación social o por riesgo y acompañar las
intervenciones seleccionadas</t>
  </si>
  <si>
    <t>Realizar la intervención de 20 bienes de interés cultural</t>
  </si>
  <si>
    <t>PATRIMONIO</t>
  </si>
  <si>
    <t>2.1.5 Adecuación y mantenimiento de Infraestructura</t>
  </si>
  <si>
    <t>2.1.4 Apoyo logístico para realizar la circulación de procesos formativo</t>
  </si>
  <si>
    <t>2.1.3 Personal profesional y de apoyo a la gestión</t>
  </si>
  <si>
    <t>2.1.2 Impresos y publicaciones para procesos formativos</t>
  </si>
  <si>
    <t>2.1.1 Dotación de equipos tecnológicos, pedagógicos, instrumentos musicales,
vestuario entre otros</t>
  </si>
  <si>
    <t>1.1.4 Apoyo logístico para realizar la circulación de procesos formativos</t>
  </si>
  <si>
    <t>1.1.3 Personal profesional y de apoyo a la gestión</t>
  </si>
  <si>
    <t>Promover la certificación de los agentes culturales y artistas del municipio de Ibagué (Cód KPT 3301051)</t>
  </si>
  <si>
    <t>1.1.2 Impresos y Publicaciones</t>
  </si>
  <si>
    <t>Desarrollar 120 procesos formativos (presencial y/o virtual) en zonas urbanas y rurales del municipio de Ibagué</t>
  </si>
  <si>
    <t>1.1.1 Diseñar la oferta formativa</t>
  </si>
  <si>
    <t>Desarrollar procesos formativos artísticos y culturales en la zona urbana y rural del municipio de Ibagué
Producto Actividad</t>
  </si>
  <si>
    <t>FORMACIÓN</t>
  </si>
  <si>
    <t>1.4.3 Apoyar iniciativas artísticas y culturales mediante convocatorias.</t>
  </si>
  <si>
    <t>1.4.2 Desarrollar apoyo logístico y técnico para el portafolio de estímulos a la</t>
  </si>
  <si>
    <t>Apoyar 320 iniciativas Artisticas y culturales</t>
  </si>
  <si>
    <t>1.4.1 Fortalecer el portafolio de estímulos para la cultura</t>
  </si>
  <si>
    <t>1.3.4 Pasivo pensional del municipio de Ibagué - beps 20% estampillas procultura</t>
  </si>
  <si>
    <t>1.3.3 Impresos y publicaciones</t>
  </si>
  <si>
    <t>1.3.2 Articular, fortalecer, consolidar y proyectar eventos de circulación artística y cultural.</t>
  </si>
  <si>
    <t>Eventos presenciales y/o virtuales en el municipio de Ibague (festivales, ferias entre otros)</t>
  </si>
  <si>
    <t>1.3.1 Desarrollar espacios y escenarios presenciales y/o virtuales de circulación artística</t>
  </si>
  <si>
    <t>1.2.4 Realizar la Caracterización, sistematización, delimitación, monitoreo e
implementación la "Zona Área de Desarrollo Naranja" - Centro</t>
  </si>
  <si>
    <t>1.2.3 Desarrollar una ruta turística y cultural para el corredor del Combeima</t>
  </si>
  <si>
    <t>1.2.2 Implementar un ecosistema creativo juvenil</t>
  </si>
  <si>
    <t>Promover la creacion y/o consolidacion de 4 zonas VIC (Vibra Ibague Capital)</t>
  </si>
  <si>
    <t>1.2.1 Realizar un ecosistema digital cultural de Ibagué</t>
  </si>
  <si>
    <t>1.1.3 Participar en ruedas, espacios de negocios y convocatorias creativas y
culturales, nacionales e internacionales.</t>
  </si>
  <si>
    <t>1.1.2 Desarrollar piezas comunicacionales para la promoción de estrategias.</t>
  </si>
  <si>
    <t>Formular e implementar la agenda "Ibague vibra capital musical"</t>
  </si>
  <si>
    <t>1.1.1 Prestar asesoría, asistencia técnica, sistematización, monitoreo e
implementación de Ibagué como ciudad creativa de la música de la unesco</t>
  </si>
  <si>
    <t>Fortalecer el ecosistema creativo y cultural de la ciudad de Ibagué</t>
  </si>
  <si>
    <t>FOMENTO</t>
  </si>
  <si>
    <t>1.1.5 Dotar con material bibliográfico y didácticos.</t>
  </si>
  <si>
    <t>1.1.4 realizar talleres de extensión cultural y personal bibliotecario.</t>
  </si>
  <si>
    <t>1.1.3 adecuar y mejorar alas bibliotecas adscritas a la red.</t>
  </si>
  <si>
    <t>1.1.2 dotar bibliotecas con mobiliario en el área rural y urbana.</t>
  </si>
  <si>
    <t>1.1.1 adecuar bibliotecas para el uso de nuevas Tecnologías de la información y la comunicación.</t>
  </si>
  <si>
    <t>1.1 Bibliotecas modificadas</t>
  </si>
  <si>
    <t>Implementar acciones para garantizar la oferta de Servicios, el uso de tecnologías de la información y las comunicaciones, el uso de las
Bibliotecas y sus recursos para los usuarios, fortaleciendo los procesos de formación.</t>
  </si>
  <si>
    <t>BIBLIOTECAS</t>
  </si>
  <si>
    <t>META DEL PLAN DE DESARROLLO</t>
  </si>
  <si>
    <t>ACTIVIDAD</t>
  </si>
  <si>
    <t>PRODUCTO</t>
  </si>
  <si>
    <t>OBJETIVO ESPECIFICO</t>
  </si>
  <si>
    <t>MGA</t>
  </si>
  <si>
    <t>TERCERO</t>
  </si>
  <si>
    <t>META</t>
  </si>
  <si>
    <t>No CONTRATO</t>
  </si>
  <si>
    <t>215320202009</t>
  </si>
  <si>
    <t>Poner en marcha y funcionamiento el Complejo Cultural Panóptico de Ibagué</t>
  </si>
  <si>
    <t>Diseñar una estrategia para la promoción y salvaguardia del patrimonio material e inmaterial</t>
  </si>
  <si>
    <t>01</t>
  </si>
  <si>
    <t>05</t>
  </si>
  <si>
    <t>17</t>
  </si>
  <si>
    <t>18</t>
  </si>
  <si>
    <t xml:space="preserve">1.1 Servicio de apoyo al proceso de formación artística y cultural simifarte </t>
  </si>
  <si>
    <t>2.1 Servicio de educación formal al sector artístico y cultural EFAC</t>
  </si>
  <si>
    <t>Número de bibliotecas y/o escenarios fortalecidos integralmente</t>
  </si>
  <si>
    <t>NOMBRE  DEL PROYECTO POAI:  FORTALECIMIENTO DESARROLLO Y SOSTENIBILIDAD DEL ECOSISTEMA CREATIVO Y CULTURAL DE LA CIUDAD MUSICAL DE IBAGUÉ</t>
  </si>
  <si>
    <t>Número de bienes de intervenidos.</t>
  </si>
  <si>
    <t>Número de estrategia implementada</t>
  </si>
  <si>
    <t>Número de Complejo cultural, diseñado e implementado</t>
  </si>
  <si>
    <t>Personas beneficiadas</t>
  </si>
  <si>
    <t>Agenda “Ibagué Capital Musical” formulada e implementada.</t>
  </si>
  <si>
    <t>Número de zonas VIC (Vibra Ibagué Capital) promovidas y creadas.</t>
  </si>
  <si>
    <t>Número de eventos desarrollados en las zonas rural y urbana del municipio de Ibagué.</t>
  </si>
  <si>
    <t>Número de iniciativas artísticas y culturales apoyadas</t>
  </si>
  <si>
    <t>SE ANEXA RELACIÓN  DE CONTRATOS "ANEXO PATRIMONIO"</t>
  </si>
  <si>
    <r>
      <t xml:space="preserve">NOMBRE: </t>
    </r>
    <r>
      <rPr>
        <sz val="12"/>
        <rFont val="Arial"/>
        <family val="2"/>
      </rPr>
      <t>DIANA MARIA LONDOÑO GOMEZ - SECRETARIA DE CULTURA</t>
    </r>
  </si>
  <si>
    <t xml:space="preserve">NOMBRE:  </t>
  </si>
  <si>
    <t>DIANA MARIA LONDOÑO GOMEZ</t>
  </si>
  <si>
    <t>NOMBRE: DIANA MARIA LONDOÑO GOMEZ - SECRETARIA DE CULTURA</t>
  </si>
  <si>
    <t>SE ANEXA RELACIÓN  DE CONTRATOS "ANEXO FORMACIÓN"</t>
  </si>
  <si>
    <t>SE ANEXA RELACIÓN  DE CONTRATOS "ANEXO FOMENTO"</t>
  </si>
  <si>
    <t>SE ANEXA RELACIÓN  DE CONTRATOS "BILBIOTECAS"</t>
  </si>
  <si>
    <t>EDISON LIBARDO JIMENEZ RODRIGUEZ</t>
  </si>
  <si>
    <t>F.1 Documentos de lineamientos técnicos</t>
  </si>
  <si>
    <t>F.2 Servicio de circulación artística y cultural</t>
  </si>
  <si>
    <t>F.3 Servicio de promoción de actividades culturales</t>
  </si>
  <si>
    <t>F.4 Servicio de apoyo financiero al sector artístico y cultural</t>
  </si>
  <si>
    <t>COMPORTAMIENTO DE  REGISTRO PRESUPUESTAL</t>
  </si>
  <si>
    <t>No Comp.</t>
  </si>
  <si>
    <t xml:space="preserve">Descripcion </t>
  </si>
  <si>
    <t>Nit</t>
  </si>
  <si>
    <t>No Dispon</t>
  </si>
  <si>
    <t>Obligac ($)</t>
  </si>
  <si>
    <t>Cancelado($)</t>
  </si>
  <si>
    <t>INSTITUTO DE  FINANCIAMIENTO PROMOCION Y DESARROLLO DE IBAGUE INFIBAGUE</t>
  </si>
  <si>
    <t>ANGELICA JOHANA ORTIZ CUADROS</t>
  </si>
  <si>
    <t>MARLON  ARTEAGA LOZANO</t>
  </si>
  <si>
    <t>Proyectó: DANIELA VILLARRAGA</t>
  </si>
  <si>
    <t>FECHA DE PROGRAMACION: 2023</t>
  </si>
  <si>
    <t>2023-03-13</t>
  </si>
  <si>
    <t>14/03/2023</t>
  </si>
  <si>
    <t>215330509099</t>
  </si>
  <si>
    <t xml:space="preserve"> TRANSFERIR RECURSOS AL INSTITUTO DE FINANCIAMIENTO, PROMOCIÓN Y DESARROLLO DE IBAGUÉ – INFIBAGUE EN CUMPLIMIENTO DEL DEL ART.2° DEL ACUERDO MUNICIPAL N.0017 DEL  22 DE DICIEMBRE DEL 2022 ;</t>
  </si>
  <si>
    <t>2023-02-15</t>
  </si>
  <si>
    <t xml:space="preserve"> TRANSFERIR RECURSOS AL INSTITUTO DE FINANCIAMIENTO, PROMOCIÓN Y DESARROLLO DE IBAGUÉ – INFIBAGUE EN CUMPLIMIENTO DEL NUMERAL 5 DEL ART. 301 DEL ACUERDO 
MUNICIPAL N.0015 DEL 2021;</t>
  </si>
  <si>
    <t>2023</t>
  </si>
  <si>
    <t>2023-02-22</t>
  </si>
  <si>
    <t>31/03/2023</t>
  </si>
  <si>
    <t>SC-040  CONTRATAR LA PRESTACION DE SERVICIOS PROFESIONALES  PARA EL ACOMPAÑAMIENTO DEL PROYECTO FORMACIÓN Y EMPODERAMIENTO CULTURAL DEL MUNICIPIO DE IBAGUÉ  - EFAC;</t>
  </si>
  <si>
    <t>949</t>
  </si>
  <si>
    <t>SC-047 CONTRATAR LA PRESTACION DE SERVICIOS PROFESIONALES  PARA EL ACOMPAÑAMIENTO DEL PROYECTO FORMACIÓN Y EMPODERAMIENTO CULTURAL DEL MUNICIPIO DE IBAGUÉ  - EFAC;</t>
  </si>
  <si>
    <t>909</t>
  </si>
  <si>
    <t>2023-02-13</t>
  </si>
  <si>
    <t>LEIDY LORENA ORTEGON CARTAGENA</t>
  </si>
  <si>
    <t>SC-057 CONTRATAR LA PRESTACION DE SERVICIOS PROFESIONALES PARA EL ACOMPAÑAMIENTO DEL PROYECTO FORMACIÓN Y EMPODERAMIENTO CULTURAL DEL MUNICIPIO DE IBAGUÉ;</t>
  </si>
  <si>
    <t>908</t>
  </si>
  <si>
    <t>30/03/2023</t>
  </si>
  <si>
    <t>SC-050 CONTRATAR LA PRESTACION DE SERVICIOS PROFESIONALES  PARA EL ACOMPAÑAMIENTO DEL PROYECTO FORMACIÓN Y EMPODERAMIENTO CULTURAL DEL MUNICIPIO DE IBAGUÉ  - EFAC;</t>
  </si>
  <si>
    <t>911</t>
  </si>
  <si>
    <t>SC-051 CONTRATAR LA PRESTACION DE SERVICIOS PROFESIONALES  PARA EL ACOMPAÑAMIENTO DEL PROYECTO FORMACIÓN Y EMPODERAMIENTO CULTURAL DEL MUNICIPIO DE IBAGUÉ  - EFAC;</t>
  </si>
  <si>
    <t>910</t>
  </si>
  <si>
    <t>2023-02-09</t>
  </si>
  <si>
    <t>SC-024 CONTRATAR LA PRESTACION DE SERVICIOS PROFESIONALES ESPECIALIZADOS PARA EL ACOMPAÑAMIENTO DEL PROYECTO FORMACIÓN Y EMPODERAMIENTO CULTURAL DEL MUNICIPIO DE IBAGUÉ - SIMIFARTE;</t>
  </si>
  <si>
    <t>941</t>
  </si>
  <si>
    <t>2023-02-24</t>
  </si>
  <si>
    <t>SC-061 CONTRATAR LA PRESTACION DE SERVICIOS DE APOYO A LA GESTIÓN PARA EL ACOMPAÑAMIENTO DEL PROYECTO FORTALECIMIENTO DE LA RED DE BIBLIOTECAS PUBLICAS Y ESCENARIOS CULTURAES DE IBAGUÉ;</t>
  </si>
  <si>
    <t>912</t>
  </si>
  <si>
    <t>SC-078 CONTRATAR LA PRESTACION DE SERVICIOS PROFESIONALES PARA EL ACOMPAÑAMIENTO DEL PROYECTO FORMACIÓN Y EMPODERAMIENTO CULTURAL DEL MUNICIPIO DE IBAGUÉ - SIMIFARTE;</t>
  </si>
  <si>
    <t>913</t>
  </si>
  <si>
    <t>SC-048 CONTRATAR LA PRESTACION DE SERVICIOS PROFESIONALES  PARA EL ACOMPAÑAMIENTO DEL PROYECTO FORMACIÓN Y EMPODERAMIENTO CULTURAL DEL MUNICIPIO DE IBAGUÉ  - EFAC;</t>
  </si>
  <si>
    <t>915</t>
  </si>
  <si>
    <t>SC-044 CONTRATAR LA PRESTACION DE SERVICIOS PROFESIONALES  PARA EL ACOMPAÑAMIENTO DEL PROYECTO FORMACIÓN Y EMPODERAMIENTO CULTURAL DEL MUNICIPIO DE IBAGUÉ  - EFAC;</t>
  </si>
  <si>
    <t>914</t>
  </si>
  <si>
    <t>2023-01-23</t>
  </si>
  <si>
    <t>29/03/2023</t>
  </si>
  <si>
    <t>SC-055 CONTRATAR LA PRESTACION DE SERVICIOS PROFESIONALES PARA EL 
ACOMPAÑAMIENTO DEL PROYECTO FORMACIÓN Y EMPODERAMIENTO CULTURAL DEL MUNICIPIO 
DE IBAGUÉ ;</t>
  </si>
  <si>
    <t>886</t>
  </si>
  <si>
    <t>28/03/2023</t>
  </si>
  <si>
    <t>SC-045 CONTRATAR LA PRESTACION DE SERVICIOS PROFESIONALES  PARA EL ACOMPAÑAMIENTO DEL PROYECTO FORMACIÓN Y EMPODERAMIENTO CULTURAL DEL MUNICIPIO DE IBAGUÉ  - EFAC;</t>
  </si>
  <si>
    <t>894</t>
  </si>
  <si>
    <t>SC-017 CONTRATAR LA PRESTACION DE SERVICIOS DE APOYO A LA GESTIÓN   PARA EL ACOMPAÑAMIENTO DEL PROYECTO FORTALECIMIENTO, DESARROLLO Y SOSTENIBILIDAD DEL ECOSISTEMA CREATIVO Y CULTURAL DE LA CIUDAD MUSICAL DE IBAGUÉ;</t>
  </si>
  <si>
    <t>753</t>
  </si>
  <si>
    <t>13/03/2023</t>
  </si>
  <si>
    <t>SC-059 CONTRATAR LA PRESTACION DE SERVICIOS PROFESIONALES ESPECIALIZADOS PARA EL ACOMPAÑAMIENTO DEL PROYECTO FORTALECIMIENTO DE LA RED DE BIBLIOTECAS PUBLICAS Y ESCENARIOS CULTURAES DE IBAGUÉ;</t>
  </si>
  <si>
    <t>562</t>
  </si>
  <si>
    <t>MIYER  URUE¿¿A ACOSTA</t>
  </si>
  <si>
    <t>SC-019 CONTRATAR LA PRESTACION DE SERVICIOS PROFESIONALES PARA EL ACOMPAÑAMIENTO DEL PROYECTO FORTALECIMIENTO, DESARROLLO Y SOSTENIBILIDAD DEL ECOSISTEMA CREATIVO Y CULTURAL DE LA CIUDAD MUSICAL DE IBAGUÉ;</t>
  </si>
  <si>
    <t>594</t>
  </si>
  <si>
    <t>2023-02-06</t>
  </si>
  <si>
    <t>07/03/2023</t>
  </si>
  <si>
    <t xml:space="preserve"> SC-006 CONTRATAR LA PRESTACION DE SERVICIOS DE APOYO A LA GESTIÓN PARA EL ACOMPAÑAMIENTO DEL PROYECTO FORTALECIMIENTO, DESARROLLO Y SOSTENIBILIDAD DEL ECOSISTEMA CREATIVO Y CULTURAL DE LA CIUDAD MUSICAL DE IBAGUÉ
;</t>
  </si>
  <si>
    <t>458</t>
  </si>
  <si>
    <t>2023-02-02</t>
  </si>
  <si>
    <t>03/03/2023</t>
  </si>
  <si>
    <t>SC-005 CONTRATAR LA PRESTACION DE SERVICIOS PROFESIONAL PARA EL ACOMPAÑAMIENTO DEL PROYECTO FORTALECIMIENTO, DESARROLLO Y SOSTENIBILIDAD DEL ECOSISTEMA CREATIVO Y CULTURAL DE LA CIUDAD MUSICAL DE IBAGUÉ;</t>
  </si>
  <si>
    <t>361</t>
  </si>
  <si>
    <t>2023-02-07</t>
  </si>
  <si>
    <t>SC-007 CONTRATAR LA PRESTACION DE SERVICIOS PROFESIONALES PARA EL ACOMPAÑAMIENTO DEL PROYECTO FORTALECIMIENTO, DESARROLLO Y SOSTENIBILIDAD DEL 
ECOSISTEMA CREATIVO Y CULTURAL DE LA CIUDAD MUSICAL DE IBAGUÉ
;</t>
  </si>
  <si>
    <t>385</t>
  </si>
  <si>
    <t>02/03/2023</t>
  </si>
  <si>
    <t xml:space="preserve"> SC-036 CONTRATAR LA PRESTACION DE SERVICIOS PROFESIONALES PARA EL ACOMPAÑAMIENTO DEL PROYECTO FORMACIÓN Y EMPODERAMIENTO CULTURAL DEL MUNICIPIO DE IBAGUÉ;</t>
  </si>
  <si>
    <t>383</t>
  </si>
  <si>
    <t xml:space="preserve"> SC-008 CONTRATAR LA PRESTACION DE SERVICIOS PROFESIONALES ESPECIALIZADOS PARA EL ACOMPAÑAMIENTO DEL PROYECTO FORTALECIMIENTO, DESARROLLO Y SOSTENIBILIDAD DEL ECOSISTEMA CREATIVO Y CULTURAL DE LA CIUDAD MUSICAL DE IBAGUÉ
;</t>
  </si>
  <si>
    <t>344</t>
  </si>
  <si>
    <t>27/02/2023</t>
  </si>
  <si>
    <t xml:space="preserve"> SC-010 CONTRATAR LA PRESTACION DE SERVICIOS PROFESIONALES PARA EL 
ACOMPAÑAMIENTO DEL PROYECTO FORTALECIMIENTO, DESARROLLO Y SOSTENIBILIDAD DEL 
ECOSISTEMA CREATIVO Y CULTURAL DE LA CIUDAD MUSICAL DE IBAGUÉ
;</t>
  </si>
  <si>
    <t>295</t>
  </si>
  <si>
    <t>SC-018 CONTRATAR LA PRESTACION DE SERVICIOS DE APOYO A LA GESTIÓN  PARA EL ACOMPAÑAMIENTO DEL PROYECTO FORTALECIMIENTO, DESARROLLO Y SOSTENIBILIDAD DEL ECOSISTEMA CREATIVO Y CULTURAL DE LA CIUDAD MUSICAL DE IBAGUÉ;</t>
  </si>
  <si>
    <t>296</t>
  </si>
  <si>
    <t>25/02/2023</t>
  </si>
  <si>
    <t>SC-037 CONTRATAR LA PRESTACIÓN DE SERVICIOS PROFESIONALES ESPECIALIZADO  PARA EL ACOMPAÑAMIENTO DEL PROYECTO FORMACIÓN Y EMPODERAMIENTO CULTURAL DEL MUNICIPIO DE IBAGUÉ.;</t>
  </si>
  <si>
    <t>266</t>
  </si>
  <si>
    <t>24/02/2023</t>
  </si>
  <si>
    <t>OBJETO: SC-002 CONTRATAR LA PRESTACIÓN DE SERVICIOS PROFESIONALES ESPECIALIZADOS PARA LA EJECUCIÓN DEL PROYECTO  PROTECCIÓN, PROMOCIÓN Y SALVAGUARDIA DEL PATRIMONIO CULTURAL DE IBAGUÉ ;</t>
  </si>
  <si>
    <t>265</t>
  </si>
  <si>
    <t>23/02/2023</t>
  </si>
  <si>
    <t>NATHALY ALEJANDRA GRACIA RUIZ</t>
  </si>
  <si>
    <t>SC-011 CONTRATAR LA PRESTACION DE SERVICIOS PROFESIONALES  ESPECIALIZADOS PARA EL ACOMPAÑAMIENTO DEL PROYECTO FORTALECIMIENTO, DESARROLLO Y SOSTENIBILIDAD DEL ECOSISTEMA CREATIVO Y CULTURAL DE LA CIUDAD MUSICAL DE IBAGUÉ.;</t>
  </si>
  <si>
    <t>230</t>
  </si>
  <si>
    <t>15/02/2023</t>
  </si>
  <si>
    <t>SC-009 CONTRATAR LA PRESTACION DE SERVICIOS PROFESIONALES PARA EL ACOMPAÑAMIENTO DEL PROYECTO FORTALECIMIENTO, DESARROLLO Y SOSTENIBILIDAD DEL ECOSISTEMA CREATIVO Y CULTURAL DE LA CIUDAD MUSICAL DE IBAGUÉ;</t>
  </si>
  <si>
    <t>101</t>
  </si>
  <si>
    <t>03/02/2023</t>
  </si>
  <si>
    <t xml:space="preserve"> SC-001 CONTRATAR LA PRESTACIÓN DE SERVICIOS PROFESIONALES ESPECIALIZADOS PARA 
LA EJECUCIÓN DEL PROYECTO  PROTECCIÓN, PROMOCIÓN Y SALVAGUARDIA DEL PATRIMONIO 
CULTURAL DE IBAGUÉ ;</t>
  </si>
  <si>
    <t>23</t>
  </si>
  <si>
    <t>31/01/2023</t>
  </si>
  <si>
    <t xml:space="preserve"> SC-022 CONTRATAR CON LA FUNDACIÓN MUSICAL DE COLOMBIA LA REALIZACIÓN DEL XXXVII FESTIVAL NACIONAL DE MÚSICA COLOMBIANA, XXIX CONCURSO NACIONAL DE DUETOS PRÍNCIPES DE LA CANCIÓN Y XXVI CONCURSO NACIONAL DE COMPOSICIÓN LEONOR 
BUENAVENTURA;</t>
  </si>
  <si>
    <t>7</t>
  </si>
  <si>
    <t>Año Contrato</t>
  </si>
  <si>
    <t>Valor Dispon ($) 1</t>
  </si>
  <si>
    <t>Fecha Dispon</t>
  </si>
  <si>
    <t>FF</t>
  </si>
  <si>
    <t xml:space="preserve">Valor($) </t>
  </si>
  <si>
    <t>Rubro</t>
  </si>
  <si>
    <t>CODIGO PRESUPUESTAL: 215320202009-01 215320202005-01  215320202008-01 215330509099-01   215330509099-05</t>
  </si>
  <si>
    <t>CODIGO PRESUPUESTAL: 2.15.3.2.01.01.003.05.02-17  2.15.3.2.02.02.008-01  2.15.3.2.02.02.009-05  2.15.3.2.02.02.009-17  2.15.3.2.02.02.009-18  2.15.3.2.02.02.009-59</t>
  </si>
  <si>
    <t xml:space="preserve"> Realizar Formaciones culturales segun estrategia Simifarte</t>
  </si>
  <si>
    <t>CODIGO PRESUPUESTAL:     2.15.3.2.02.02.009-05  2.15.3.2.02.02.009-01   2.15.3.2.02.02.009-17    2.15.3.2.02.02.009-18    2.15.3.2.02.02.009-34  2.15.3.3.05.09.099-05</t>
  </si>
  <si>
    <t>1/0142023</t>
  </si>
  <si>
    <r>
      <rPr>
        <b/>
        <sz val="14"/>
        <rFont val="Arial"/>
        <family val="2"/>
      </rPr>
      <t>CÓDIGO PRESUPUESTAL</t>
    </r>
    <r>
      <rPr>
        <sz val="14"/>
        <rFont val="Arial"/>
        <family val="2"/>
      </rPr>
      <t xml:space="preserve">:   FORTALECIMIENTO DE LA RED DE BIBLIOTECAS PUBLICAS Y ESCENARIOS CULTURALES DE IBAGUE                     </t>
    </r>
    <r>
      <rPr>
        <b/>
        <sz val="14"/>
        <rFont val="Arial"/>
        <family val="2"/>
      </rPr>
      <t xml:space="preserve">RUBROS: </t>
    </r>
    <r>
      <rPr>
        <sz val="14"/>
        <rFont val="Arial"/>
        <family val="2"/>
      </rPr>
      <t>2.15.3.2.01.01.003.03.02-17  2.15.3.2.02.02.005-05  2.15.3.2.02.02.008-05  2.15.3.2.02.02.008-17  2.15.3.2.02.02.009-05</t>
    </r>
  </si>
  <si>
    <t>Consolidación de Ibagué como ciudad creativa de la música de la unesco</t>
  </si>
  <si>
    <t>Consolidación Realizada</t>
  </si>
  <si>
    <t>Proyectó: GLORIA IVONNE HURTADO</t>
  </si>
  <si>
    <t>1124</t>
  </si>
  <si>
    <t>SC-049 CONTRATAR LA PRESTACION DE SERVICIOS PROFESIONALES  PARA EL ACOMPAÑAMIENTO DEL PROYECTO FORMACIÓN Y EMPODERAMIENTO CULTURAL DEL MUNICIPIO DE IBAGUÉ  - EFAC;</t>
  </si>
  <si>
    <t>CARLOS  ANDRES RUBIO MOGOLLON</t>
  </si>
  <si>
    <t>2020730010030</t>
  </si>
  <si>
    <t>ICDE PROPIOS ESTAMPILLA PROCULTURA</t>
  </si>
  <si>
    <t>895</t>
  </si>
  <si>
    <t>SC-043 CONTRATAR LA PRESTACION DE SERVICIOS PROFESIONALES  PARA EL ACOMPAÑAMIENTO DEL PROYECTO FORMACIÓN Y EMPODERAMIENTO CULTURAL DEL MUNICIPIO DE IBAGUÉ  - EFAC;</t>
  </si>
  <si>
    <t>JHON ALEXANDER TORRES REYES</t>
  </si>
  <si>
    <t>SGP OTROS PROPOSITOS LIBRE INVERSION</t>
  </si>
  <si>
    <t>1043</t>
  </si>
  <si>
    <t>SC-046 CONTRATAR LA PRESTACION DE SERVICIOS PROFESIONALES  PARA EL ACOMPAÑAMIENTO DEL PROYECTO FORMACIÓN Y EMPODERAMIENTO CULTURAL DEL MUNICIPIO DE IBAGUÉ  - EFAC;</t>
  </si>
  <si>
    <t>ROLANDO  RODRIGUEZ PEDRAZA</t>
  </si>
  <si>
    <t>1123</t>
  </si>
  <si>
    <t>SC-041 CONTRATAR LA PRESTACION DE SERVICIOS PROFESIONALES  PARA EL ACOMPAÑAMIENTO DEL PROYECTO FORMACIÓN Y EMPODERAMIENTO CULTURAL DEL MUNICIPIO DE IBAGUÉ  - EFAC;</t>
  </si>
  <si>
    <t>JULIANA  PENAGOS CENDALES</t>
  </si>
  <si>
    <t>1159</t>
  </si>
  <si>
    <t>SC-042 CONTRATAR LA PRESTACION DE SERVICIOS PROFESIONALES  PARA EL ACOMPAÑAMIENTO DEL PROYECTO FORMACIÓN Y EMPODERAMIENTO CULTURAL DEL MUNICIPIO DE IBAGUÉ  - EFAC;</t>
  </si>
  <si>
    <t>YANCES  DIAZ RIAÑO</t>
  </si>
  <si>
    <t>977</t>
  </si>
  <si>
    <t>SC-025 CONTRATAR LA PRESTACION DE SERVICIOS PROFESIONALES PARA EL ACOMPAÑAMIENTO DEL PROYECTO FORMACIÓN Y EMPODERAMIENTO CULTURAL DEL MUNICIPIO DE IBAGUÉ - SIMIFARTE;</t>
  </si>
  <si>
    <t>MARTHA MILENA CASTRO GONZALEZ</t>
  </si>
  <si>
    <t>SGP CULTURA</t>
  </si>
  <si>
    <t>1182</t>
  </si>
  <si>
    <t>SC-026 CONTRATAR LA PRESTACION DE SERVICIOS PROFESIONALES  PARA EL ACOMPAÑAMIENTO DEL PROYECTO FORMACIÓN Y EMPODERAMIENTO CULTURAL DEL MUNICIPIO DE IBAGUÉ - SIMIFARTE;</t>
  </si>
  <si>
    <t>EYMAR JOSE DIAZ BETANCOURT</t>
  </si>
  <si>
    <t>1183</t>
  </si>
  <si>
    <t>SC-013 CONTRATAR LA PRESTACION DE SERVICIOS PROFESIONALES PARA EL ACOMPAÑAMIENTO DEL PROYECTO FORTALECIMIENTO, DESARROLLO Y SOSTENIBILIDAD DEL ECOSISTEMA CREATIVO Y CULTURAL DE LA CIUDAD MUSICAL DE IBAGUÉ;</t>
  </si>
  <si>
    <t>LAURA  MILENA PERILLA  MORENO</t>
  </si>
  <si>
    <t>2020730010031</t>
  </si>
  <si>
    <t>RECURSOS PROPIOS ICLD</t>
  </si>
  <si>
    <t>1184</t>
  </si>
  <si>
    <t>SC-103 CONTRATAR LA PRESTACION DE SERVICIOS PROFESIONALES PARA EL ACOMPAÑAMIENTO DEL PROYECTO FORMACIÓN Y EMPODERAMIENTO CULTURAL DEL MUNICIPIO DE IBAGUÉ - SIMIFARTE;</t>
  </si>
  <si>
    <t>IVAN DARIO GONZALEZ RONDON</t>
  </si>
  <si>
    <t>1243</t>
  </si>
  <si>
    <t>SC-72 CONTRATAR LA PRESTACION DE SERVICIOS DE APOYO A LA GESTIÓN PARA EL ACOMPAÑAMIENTO DEL PROYECTO FORMACIÓN Y EMPODERAMIENTO CULTURAL DEL MUNICIPIO DE IBAGUÉ - SIMIFARTE
;</t>
  </si>
  <si>
    <t>HELEN ESPERANZA SUAREZ OLIVEROS</t>
  </si>
  <si>
    <t>1296</t>
  </si>
  <si>
    <t>SC-016 CONTRATAR LA PRESTACION DE SERVICIOS PROFESIONALES PARA EL ACOMPAÑAMIENTO DEL PROYECTO FORTALECIMIENTO, DESARROLLO Y SOSTENIBILIDAD DEL ECOSISTEMA CREATIVO Y CULTURAL DE LA CIUDAD MUSICAL DE IBAGUÉ;</t>
  </si>
  <si>
    <t>JUAN  SEBASTIAN BOCANEGRA  VALENCIA</t>
  </si>
  <si>
    <t>1297</t>
  </si>
  <si>
    <t>SC-012 CONTRATAR LA PRESTACION DE SERVICIOSDE APOYO A LA GESTIÓN PARA EL ACOMPAÑAMIENTO DEL PROYECTO FORTALECIMIENTO, DESARROLLO Y SOSTENIBILIDAD DEL ECOSISTEMA CREATIVO Y CULTURAL DE LA CIUDAD MUSICAL DE IBAGUÉ;</t>
  </si>
  <si>
    <t>HECTOR GUIOVANY VILLA SEPULVEDA</t>
  </si>
  <si>
    <t>1303</t>
  </si>
  <si>
    <t>SC- 71 CONTRATAR LA PRESTACION DE SERVICIOS DE APOYO A LA GESTIÓN PARA EL ACOMPAÑAMIENTO DEL PROYECTO FORTALECIMIENTO DE LA RED DE BIBLIOTECAS PUBLICAS Y ESCENARIOS CULTURAES DE IBAGUÉ;</t>
  </si>
  <si>
    <t>GLORIA AMPARO ROA SIERRA</t>
  </si>
  <si>
    <t>2020730010032</t>
  </si>
  <si>
    <t>1274</t>
  </si>
  <si>
    <t>SC-104 CONTRATAR LA PRESTACION DE SERVICIOS PROFESIONALES PARA EL ACOMPAÑAMIENTO DEL PROYECTO FORMACIÓN Y EMPODERAMIENTO CULTURAL DEL MUNICIPIO DE IBAGUÉ - SIMIFARTE;</t>
  </si>
  <si>
    <t>JENNY CAMILA TORRES PARRA</t>
  </si>
  <si>
    <t>1247</t>
  </si>
  <si>
    <t>SC-060 CONTRATAR LA PRESTACION DE SERVICIOS DE APOYO A LA GESTIÓN PARA EL ACOMPAÑAMIENTO DEL PROYECTO FORTALECIMIENTO DE LA RED DE BIBLIOTECAS PUBLICAS Y ESCENARIOS CULTURAES DE IBAGUÉ;</t>
  </si>
  <si>
    <t>INGRID YOBANA LEON TRIANA</t>
  </si>
  <si>
    <t>1333</t>
  </si>
  <si>
    <t>SC-015 CONTRATAR LA PRESTACION DE SERVICIOS DE APOYO A LA GESTIÓN PARA EL ACOMPAÑAMIENTO DEL PROYECTO FORTALECIMIENTO, DESARROLLO Y SOSTENIBILIDAD DEL  ECOSISTEMA CREATIVO Y CULTURAL DE LA CIUDAD MUSICAL DE IBAGUÉ
;</t>
  </si>
  <si>
    <t>ANGEL ALIRIO FLOREZ TRIANA</t>
  </si>
  <si>
    <t>1369</t>
  </si>
  <si>
    <t>SC-032 CONTRATAR LA PRESTACION DE SERVICIOS DE APOYO A LA GESTIÓN  PARA EL ACOMPAÑAMIENTO DEL PROYECTO FORMACIÓN Y EMPODERAMIENTO CULTURAL DEL MUNICIPIO DE IBAGUÉ - SIMIFARTE;</t>
  </si>
  <si>
    <t>LISETH PAOLA RODRIGUEZ LARA</t>
  </si>
  <si>
    <t>1416</t>
  </si>
  <si>
    <t>SC-069 CONTRATAR LA PRESTACION DE SERVICIOS DE APOYO A LA GESTIÓN PARA EL ACOMPAÑAMIENTO DEL PROYECTO FORTALECIMIENTO DE LA RED DE BIBLIOTECAS PUBLICAS Y ESCENARIOS CULTURAES DE IBAGUÉ;</t>
  </si>
  <si>
    <t>ANGELA MARCELA VELASQUEZ LOZANO</t>
  </si>
  <si>
    <t>1452</t>
  </si>
  <si>
    <t>SC-062 CONTRATAR LA PRESTACION DE SERVICIOS DE APOYO A LA GESTIÓN PARA EL ACOMPAÑAMIENTO DEL PROYECTO FORTALECIMIENTO DE LA RED DE BIBLIOTECAS PUBLICAS Y ESCENARIOS CULTURAES DE IBAGUÉ;</t>
  </si>
  <si>
    <t>ANGIE PAOLA CAMELO GUALTEROS</t>
  </si>
  <si>
    <t>1459</t>
  </si>
  <si>
    <t>SC-084 CONTRATAR LA PRESTACION DE SERVICIOS PROFESIONALES PARA EL ACOMPAÑAMIENTO DEL PROYECTO FORTALECIMIENTO, DESARROLLO Y SOSTENIBILIDAD DEL ECOSISTEMA CREATIVO Y CULTURAL DE LA CIUDAD MUSICAL DE IBAGUÉ;</t>
  </si>
  <si>
    <t>LADY CAROLINA PUENTES  MOLANO</t>
  </si>
  <si>
    <t>535</t>
  </si>
  <si>
    <t>PAGO RECONOCIMIENTO VIGENCIA EXPIRADA DEL CONTRATO 535 DEL 18 DE MAYO DE 2020, QUE TIENE POR OBJETO OBJETO DE “LA PRESTACIÓN DE SERVICIOS 
PROFESIONALES PARA EL FORTALECIMIENTO DEL PROYECTO MEJORES EQUIPAMENTOS PARA LA CULTURA Y EL ARTE”. ;</t>
  </si>
  <si>
    <t>ANA  MARIA VELASQUEZ HERNANDEZ</t>
  </si>
  <si>
    <t>2020</t>
  </si>
  <si>
    <t>1439</t>
  </si>
  <si>
    <t>SC-082 CONTRATAR LA PRESTACION DE SERVICIOS PROFESIONALES  PARA EL ACOMPAÑAMIENTO DEL PROYECTO FORMACIÓN Y EMPODERAMIENTO CULTURAL DEL MUNICIPIO DE IBAGUÉ - SIMIFARTE;</t>
  </si>
  <si>
    <t>CARLOS HUMBERTO VASQUEZ LOZANO</t>
  </si>
  <si>
    <t>1493</t>
  </si>
  <si>
    <t>SC-014 CONTRATAR LA PRESTACION DE SERVICIOSDE APOYO A LA GESTIÓN   PARA EL ACOMPAÑAMIENTO DEL PROYECTO FORTALECIMIENTO, DESARROLLO Y SOSTENIBILIDAD DEL ECOSISTEMA CREATIVO Y CULTURAL DE LA CIUDAD MUSICAL DE IBAGUÉ ;</t>
  </si>
  <si>
    <t>JAVIER  OSPINA GIL</t>
  </si>
  <si>
    <t>1486</t>
  </si>
  <si>
    <t xml:space="preserve"> SC-094 CONTRATAR LA PRESTACION DE SERVICIOS PROFESIONALES  PARA EL ACOMPAÑAMIENTO DEL PROYECTO FORTALECIMIENTO, DESARROLLO Y SOSTENIBILIDAD DEL 
ECOSISTEMA CREATIVO Y CULTURAL DE LA CIUDAD MUSICAL DE IBAGUÉ ;</t>
  </si>
  <si>
    <t>KATHERINE  DAYANA LEIVA  HUACA</t>
  </si>
  <si>
    <t>1544</t>
  </si>
  <si>
    <t xml:space="preserve"> SC-020 AUNAR ESFUERZOS ENTRE LA ALCALDIA MUNICIPAL DE IBAGUE Y LA CAMARA DE
COMERCIO DE IBAGUE PARA EL FORTALECIMIENTO, DESARROLLO Y EJECUCION DE LOS PROYECTOS
DE FOMENTO Y CIRCULACION QUE SE ADELANTAN POR PARTE DE LA SECRETARIA DE CULTURA;</t>
  </si>
  <si>
    <t>CAMARA DE COMERCIO DE IBAGUE</t>
  </si>
  <si>
    <t>1438</t>
  </si>
  <si>
    <t>SC-075 CONTRATAR LA PRESTACION DE SERVICIOS PROFESIONALES  PARA EL ACOMPAÑAMIENTO DEL PROYECTO FORMACIÓN Y EMPODERAMIENTO CULTURAL DEL MUNICIPIO DE IBAGUÉ - SIMIFARTE;</t>
  </si>
  <si>
    <t>RAUL  GUZMAN BELTRAN</t>
  </si>
  <si>
    <t>1392</t>
  </si>
  <si>
    <t>SC-030 CONTRATAR LA PRESTACION DE SERVICIOS DE APOYO A LA GESTIÓN  PARA EL ACOMPAÑAMIENTO DEL PROYECTO FORMACIÓN Y EMPODERAMIENTO CULTURAL DEL MUNICIPIO DE IBAGUÉ - SIMIFARTE;</t>
  </si>
  <si>
    <t>NATALIA  GARCIA BERNAL</t>
  </si>
  <si>
    <t>1536</t>
  </si>
  <si>
    <t>SC-083 CONTRATAR LA PRESTACION DE SERVICIOS DE APOYO A LA GESTIÓN PARA EL 
ACOMPAÑAMIENTO DEL PROYECTO FORMACIÓN Y EMPODERAMIENTO CULTURAL DEL MUNICIPIO 
DE IBAGUÉ - SIMIFARTE
;</t>
  </si>
  <si>
    <t>XIMENA ANDREA VARON RODRIGUEZ</t>
  </si>
  <si>
    <t>1538</t>
  </si>
  <si>
    <t>SC-90 CONTRATAR LA PRESTACION DE SERVICIOS PROFESIONALES  PARA EL ACOMPAÑAMIENTO DEL PROYECTO FORTALECIMIENTO, DESARROLLO Y SOSTENIBILIDAD DEL 
ECOSISTEMA CREATIVO Y CULTURAL DE LA CIUDAD MUSICAL DE IBAGUÉ ;</t>
  </si>
  <si>
    <t>WILLIAM DUVAN CAMPOS AMAYA</t>
  </si>
  <si>
    <t>1454</t>
  </si>
  <si>
    <t>SC-091 CONTRATAR LA PRESTACION DE SERVICIOS PROFESIONALES  PARA EL ACOMPAÑAMIENTO DEL PROYECTO FORTALECIMIENTO, DESARROLLO Y SOSTENIBILIDAD DEL 
ECOSISTEMA CREATIVO Y CULTURAL DE LA CIUDAD MUSICAL DE IBAGUÉ ;</t>
  </si>
  <si>
    <t>JUAN  DAVID ZAPATA TAUTIVA</t>
  </si>
  <si>
    <t>1661</t>
  </si>
  <si>
    <t>SC-085 CONTRATAR LA PRESTACION DE SERVICIOS DE APOYO A LA GESTIÓN PARA EL ACOMPAÑAMIENTO DEL PROYECTO FORTALECIMIENTO, DESARROLLO Y SOSTENIBILIDAD DEL ECOSISTEMA CREATIVO Y CULTURAL DE LA CIUDAD MUSICAL DE IBAGUÉ;</t>
  </si>
  <si>
    <t>LUIS  GABRIEL  TRUJILLO  VALENCIA</t>
  </si>
  <si>
    <t>1708</t>
  </si>
  <si>
    <t>SC-021 CONTRATAR A MONTO AGOTABLE LA PRESTACION DE SERVICIOS LOGISTICOS PARA EL DESARROLLO Y ORGANIZACIÓN DE LAS ACTIVIDADES ARTISTICAS Y CULTURALES REALIZADAS POR PARTE DE LA SECRETARIA DE CULTURA DEL MUNICIPIO DE IBAGUE.;</t>
  </si>
  <si>
    <t>LEON GRAFICAS S.A.S</t>
  </si>
  <si>
    <t>1666</t>
  </si>
  <si>
    <t>SC - 093 CONTRATAR LA PRESTACION DE SERVICIOS PROFESIONALES PARA EL ACOMPAÑAMIENTO DEL PROYECTO FORMACIÓN Y EMPODERAMIENTO CULTURAL DEL MUNICIPIO 
DE IBAGUÉ - SIMIFARTE ;</t>
  </si>
  <si>
    <t>FERNANDO  RICARDO HENAO OLAYA</t>
  </si>
  <si>
    <t>1669</t>
  </si>
  <si>
    <t>SC-079 CONTRATAR LA PRESTACION DE SERVICIOS DE APOYO A LA GESTIÓN  PARA EL ACOMPAÑAMIENTO DEL PROYECTO FORMACIÓN Y EMPODERAMIENTO CULTURAL DEL MUNICIPIO DE IBAGUÉ - SIMIFARTE ;</t>
  </si>
  <si>
    <t>BRANDON STIVEN SERNA GOMEZ</t>
  </si>
  <si>
    <t>1678</t>
  </si>
  <si>
    <t xml:space="preserve"> SC-029 CONTRATAR LA PRESTACION DE SERVICIOS DE APOYO A LA GESTIÓN  PARA EL ACOMPAÑAMIENTO DEL PROYECTO FORMACIÓN Y EMPODERAMIENTO CULTURAL DEL MUNICIPIO 
DE IBAGUÉ - SIMIFARTE ;</t>
  </si>
  <si>
    <t>JAIRO JOSE ZAMBRANO GALLARDO</t>
  </si>
  <si>
    <t>1783</t>
  </si>
  <si>
    <t>SC-65 CONTRATAR LA PRESTACIÓN DE SERVICIOS DE INTERNET PARA LAS BIBLIOTECAS;</t>
  </si>
  <si>
    <t>FUNDACION NACIONAL PARA EL FOMENTO DEL TRABAJO Y DESARROLLO HUMANO MEGAPROYECTOS DE COLOMBIA ONG</t>
  </si>
  <si>
    <t>215320202008</t>
  </si>
  <si>
    <t>1796</t>
  </si>
  <si>
    <t>SC-095 AUNAR ESFUERZOS TÉCNICOS ADMINISTRATIVOS Y FINANCIEROS ENTRE LA FUNDACIÓN DESPERTARTE Y LA ALCALDÍA MUNICIPAL DE IBAGUÉ -SECRETARÍA DE CULTURA PARA EL DESARROLLO DE LA PLATAFORMA DISONARTE ;</t>
  </si>
  <si>
    <t>FUNDACION DESPERTARTE</t>
  </si>
  <si>
    <t>1857</t>
  </si>
  <si>
    <t>SC-089 CONTRATAR LA PRESTACION DE SERVICIOS LOGISTICOS, OPERATIVOS Y TECNICOS PARA EL FOMENTO DE ESPACIOS DE CIRCULACION ARTISTICA Y CULTURAL DURANTE EL DESARROLLO DE LA AGENDA CULTURA Y EL FESTIVAL FOLCLORICO COLOMBIANO EN EL MARCO DE LA VERSION 49 EN EL MUNICIPIO DE IBAGUE ;</t>
  </si>
  <si>
    <t>1804</t>
  </si>
  <si>
    <t>SC-70 CONTRATAR LA PRESTACION DE SERVICIOS DE APOYO A LA GESTIÓN PARA EL 
ACOMPAÑAMIENTO DEL PROYECTO FORTALECIMIENTO DE LA RED DE BIBLIOTECAS PUBLICAS Y 
ESCENARIOS CULTURAES DE IBAGUÉ ;</t>
  </si>
  <si>
    <t>JULIA VERONICA GALINDO  RODRIGUEZ</t>
  </si>
  <si>
    <t>1784</t>
  </si>
  <si>
    <t>SC - 092 CONTRATAR LA PRESTACION DE SERVICIOS PROFESIONALES  PARA EL ACOMPAÑAMIENTO DEL PROYECTO FORMACIÓN Y EMPODERAMIENTO CULTURAL DEL MUNICIPIO 
DE IBAGUÉ - SIMIFARTE ;</t>
  </si>
  <si>
    <t>YERALDINE  RODRIGUEZ LOZANO</t>
  </si>
  <si>
    <t>1882</t>
  </si>
  <si>
    <t>SC- 080 CONTRATAR LA COMPRA DE MATERIALES Y SUMINISTROS CON DESTINO A LAS 
BIBLIOTECAS PUBLICAS DEL MUNICIPIO DE IBAGUÉ ;</t>
  </si>
  <si>
    <t>DISTRIBUIDORA JLI S.A.S</t>
  </si>
  <si>
    <t>215320201003</t>
  </si>
  <si>
    <t>1786</t>
  </si>
  <si>
    <t>SC-087 CONTRATAR LA PRESTACION DE SERVICIOS DE APOYO A LA GESTIÓN  PARA EL ACOMPAÑAMIENTO DEL PROYECTO FORMACIÓN Y EMPODERAMIENTO CULTURAL DEL MUNICIPIO DE IBAGUÉ - SIMIFARTE;</t>
  </si>
  <si>
    <t>MURILLO MURILLO JOSE FERNANDO</t>
  </si>
  <si>
    <t>1911</t>
  </si>
  <si>
    <t>SC - 101 AUNAR ESFUERZOS TÉCNICOS, ECONÓMICOS, LOGÍSTICOS Y ADMINISTRATIVOS ENTRE LA ALCALDÍA MUNICIPAL Y LA CORPORACIÓN PARA EL DESARROLLO CULTURAL Y ARTÍSTICO SAN SEBASTIÁN DE MARIQUITA CORARTE, PARA LA REALIZACIÓN DEL LANZAMIENTO DEL XXVIII FESTIVAL NACIONAL DE MÚSICA “MANGOSTINO DE ORO”;</t>
  </si>
  <si>
    <t>CORPORACION PARA EL DESARROLLLO CULTURAL Y ARTISTICO SAN SEBASTIAN DE MARIQUITA</t>
  </si>
  <si>
    <t>F_Financiacion</t>
  </si>
  <si>
    <t>Estado</t>
  </si>
  <si>
    <t>OTORGAR INCENTIVOS ECONÓMICOS A LOS GANADORES DE LA CONVOCATORIA IBAGUÉ SE VISTE DE FOLCLOR 2023;</t>
  </si>
  <si>
    <t>SHERILLYN DALIHANA CORTES  LOMBANA</t>
  </si>
  <si>
    <t>DANNA  LEXANDRA  VIATELA  CASTAÑEDA</t>
  </si>
  <si>
    <t>LINA GABRIELA CUENCA HERRERA</t>
  </si>
  <si>
    <t>ANGIE LICETH GALINDO MENDIETA</t>
  </si>
  <si>
    <t>ERIKA LORENA GUTIERREZ RUIZ</t>
  </si>
  <si>
    <t>MARIA PAULA RAMIREZ CASTELLANOS</t>
  </si>
  <si>
    <t>MARIA ALEJANDRA RINCON MENDEZ</t>
  </si>
  <si>
    <t>GERALDINE  LOPEZ TORRES</t>
  </si>
  <si>
    <t>ANDREA MARIA TORRES CAMPOS</t>
  </si>
  <si>
    <t>YERILIN DAYANA PRADA  LOPEZ</t>
  </si>
  <si>
    <t>NICOL ANDREA RINCON GARCIA</t>
  </si>
  <si>
    <t>TANIA CAROLINA HURTADO GONZALEZ</t>
  </si>
  <si>
    <t>LUISA FERNANDA BELTRAN QUINTERO</t>
  </si>
  <si>
    <t>HASLY NATALIA ROA RODRIGUEZ</t>
  </si>
  <si>
    <t>LAURA  JIMENA RAMIREZ ARREDONDO</t>
  </si>
  <si>
    <t>PAULA ANDREA COMBITA CHAVEZ</t>
  </si>
  <si>
    <t>MARIANA  MADRID SILVA</t>
  </si>
  <si>
    <t>LAURA DANIELA BARAJAS OYOLA</t>
  </si>
  <si>
    <t>XIMENA  SAENZ AGUDELO</t>
  </si>
  <si>
    <t>LAURA DANIELA PULIDO ALZATE</t>
  </si>
  <si>
    <t>CRISTIAN CAMILO ARIAS REYES</t>
  </si>
  <si>
    <t>NORALBA  MENESES JIMENEZ</t>
  </si>
  <si>
    <t>ASOCIACION NIÑOS ARTISTAS DE COLOMBIA</t>
  </si>
  <si>
    <t>DARLYN ALBERTO CABRERA PINZON</t>
  </si>
  <si>
    <t>ANGIE LICETH GARCIA  DIAZ</t>
  </si>
  <si>
    <t>DELIA JAHEL GONZALEZ NARANJO</t>
  </si>
  <si>
    <t>HERMES DE JESUS SANCHEZ CALLEJAS</t>
  </si>
  <si>
    <t>YEFFERSON OFREY GARCIA GARCIA</t>
  </si>
  <si>
    <t>FREDDI  CIFUENTES MEJIA</t>
  </si>
  <si>
    <t>JUAN GABRIEL ZEA CACHAYA</t>
  </si>
  <si>
    <t>DIEGO FERNANDO RIAÑO GUERRERO</t>
  </si>
  <si>
    <t>DIEGO HERNANDO VALDES MELO</t>
  </si>
  <si>
    <t>JUAN   SEBASTIAN PARRA MARIN</t>
  </si>
  <si>
    <t>BRAYAN STIVEN  MORENO RODRIGUEZ</t>
  </si>
  <si>
    <t>OSCAR  MELO CARDOZO</t>
  </si>
  <si>
    <t>LUIS ANTONIO MAYORGA CELEMIN</t>
  </si>
  <si>
    <t>JULIAN  FELIPE RODRIGUEZ ALFARO</t>
  </si>
  <si>
    <t>CARLOS ALBERTO GARCIA CASTRO</t>
  </si>
  <si>
    <t>ANDERSON JAVIER MORENO MANRIQUE</t>
  </si>
  <si>
    <t>JUAN CAMILO GIRALDO VASQUEZ</t>
  </si>
  <si>
    <t>ELMERS ARLEIDY ROJAS GALEANO</t>
  </si>
  <si>
    <t>JUAN  MIGUEL PINTO MERA</t>
  </si>
  <si>
    <t>DANIEL JOSE RAMIREZ CELEMIN</t>
  </si>
  <si>
    <t>JAVIER  ALFONSO DIAZ GARCIA</t>
  </si>
  <si>
    <t>CARMEN YADIRA  MONTAÑEZ  DIAZ</t>
  </si>
  <si>
    <t>CRISTIAN DAVID BETANCOURTH  SABOGAL</t>
  </si>
  <si>
    <t>SERGIO ALEJANDRO GARCIA SEPULVEDA</t>
  </si>
  <si>
    <t>ALIRIO  FLOREZ ARDILA</t>
  </si>
  <si>
    <t>BLANCA LUCERO LAMPREA LOZANO</t>
  </si>
  <si>
    <t>JUAN  DAVID CAMACHO BARBOSA</t>
  </si>
  <si>
    <t>JONATAN ERNESTO HERNANDEZ BOCANEGRA</t>
  </si>
  <si>
    <t>JORGE IVAN CELEMIN DEVIA</t>
  </si>
  <si>
    <t>HENRY ALEXANDER  LADINO  RUBIO</t>
  </si>
  <si>
    <t>LIZETH TATIANA ARANDA SANDOVAL</t>
  </si>
  <si>
    <t>YERSON  ALEXIS LEAL ARENIZ</t>
  </si>
  <si>
    <t>JAIRO  HUMBERTO  CRUZ  RIOS</t>
  </si>
  <si>
    <t>CESAR AUGUSTO HERNANDEZ SAAVEDRA</t>
  </si>
  <si>
    <t>JUAN PABLO PANTOJA VASQUEZ</t>
  </si>
  <si>
    <t>LUIS  FELIPE RODRIGUEZ TORO</t>
  </si>
  <si>
    <t>HOSMAN FERNANDO OSORIO BONILLA</t>
  </si>
  <si>
    <t>LUIS GABRIEL MONTEALEGRE GARCIA</t>
  </si>
  <si>
    <t>HEIDY JOHANNA SANCHEZ FORERO</t>
  </si>
  <si>
    <t>CESAR AUGUSTO MORA VIRGUEZ</t>
  </si>
  <si>
    <t>IVAN RENE VARGAS PANCHE</t>
  </si>
  <si>
    <t>ALEXANDER  BUSTOS  GONZALEZ</t>
  </si>
  <si>
    <t>SHELSEA   KARINA BETANCOURT  SALCEDO</t>
  </si>
  <si>
    <t>JOHN GILBERTO URUEÑA PALOMARES</t>
  </si>
  <si>
    <t>DAVID FELIPE SANDOVAL POSADA</t>
  </si>
  <si>
    <t>BRAYHAN DAVID ATAHUALPA GARAY</t>
  </si>
  <si>
    <t>JOHANNA ALEJANDRA TOVAR TAMAYO</t>
  </si>
  <si>
    <t>ANDRES FELIPE DUARTE VILLANUEVA</t>
  </si>
  <si>
    <t>WILINGTON  RODRIGUEZ JIMENEZ</t>
  </si>
  <si>
    <t>MARIA PAULA NOPAN RINCON</t>
  </si>
  <si>
    <t>DIEGO ALEXANDER GUEVARA LIBERATO</t>
  </si>
  <si>
    <t>HAROLD  OCA ROJAS</t>
  </si>
  <si>
    <t>ANDRES FELIPE GUEVARA OCHOA</t>
  </si>
  <si>
    <t>CRISTHIAN CAMILO CASALLAS GAMBOA</t>
  </si>
  <si>
    <t>BENJAMIN  CELEMIN  DEVIA</t>
  </si>
  <si>
    <t>MARIA JOSE GALVIS NUÑEZ</t>
  </si>
  <si>
    <t>DIANA ALEXANDRA MURCIA VARON</t>
  </si>
  <si>
    <t>DIANA  VALENTINA GARCIA ROA</t>
  </si>
  <si>
    <t>ELVIA MILENA GIL BEDOYA</t>
  </si>
  <si>
    <t>IVAN DANILO ACOSTA OLARTE</t>
  </si>
  <si>
    <t>JULIO CESAR CANCHON  BONILLA</t>
  </si>
  <si>
    <t>RAFAEL  NUÑEZ GIL</t>
  </si>
  <si>
    <t>CAMILO ANDRESQUITIAN SANCHEZ</t>
  </si>
  <si>
    <t>ALFONSO  ARANDA MARTINEZ</t>
  </si>
  <si>
    <t>JORGE GUSTAVO CASTELLANOS MASMELA</t>
  </si>
  <si>
    <t>JUAN  SEBASTIAN TORRES ANDRADE</t>
  </si>
  <si>
    <t>PARRA POLANCO HECTOR-DAVID</t>
  </si>
  <si>
    <t>JUAN  DIEGO ARAGON VANEGAS</t>
  </si>
  <si>
    <t>JHON MARIO CORTES CASTAÑO</t>
  </si>
  <si>
    <t>FREDY ALEXANDER ROJAS VILLAMIL</t>
  </si>
  <si>
    <t>DIEGO FABIAN GARCIA RAMOS</t>
  </si>
  <si>
    <t>JESUS DAVID ORJUELA TORRES</t>
  </si>
  <si>
    <t>KEVIN ESTEBAN GOMEZ GOMEZ</t>
  </si>
  <si>
    <t>DAVID  HERLEY IVARRA  BARCO</t>
  </si>
  <si>
    <t>KAREN JULIANA SANCHEZ SUAREZ</t>
  </si>
  <si>
    <t>IVAN  ALBERTO CEBALLOS  PRADA</t>
  </si>
  <si>
    <t>DANIEL  GUEVARA LEAL</t>
  </si>
  <si>
    <t>DAIRO ALBERTO RUIZ VARGAS</t>
  </si>
  <si>
    <t>DANIEL JOSE RAMIREZ RAMIREZ</t>
  </si>
  <si>
    <t>MEIBY  JULIET MENDEZ  ALVIS</t>
  </si>
  <si>
    <t>VIVIANA  LEYTON MENDEZ</t>
  </si>
  <si>
    <t>HAROLD  RICH ORTIZ</t>
  </si>
  <si>
    <t>DANIEL ESTEBAN URIBE</t>
  </si>
  <si>
    <t>LEIDY PAOLA ZEA ROZO</t>
  </si>
  <si>
    <t>CORPORACION ARTISTICA Y CULTURAL URBANA</t>
  </si>
  <si>
    <t>ANGELA MARIA ZULUETA AYERBE</t>
  </si>
  <si>
    <t>LUISA  FERNANDA ACOSTA RINCON</t>
  </si>
  <si>
    <t>ANA MARIA MACHADO CAMPOS</t>
  </si>
  <si>
    <t>AYLEEN  MELISSA ROZO SANCHEZ</t>
  </si>
  <si>
    <t>EIMY JULITH TRIANA MARTINEZ</t>
  </si>
  <si>
    <t>LORENA ALEXANDRA RODRIGUEZ ROMERO</t>
  </si>
  <si>
    <t>JUAN JOSE CAICEDO  BONILLA</t>
  </si>
  <si>
    <t>JULIAN CAMILO MATEUS NARANJO</t>
  </si>
  <si>
    <t>CESPEDES GONZALEZ ANGIE DAYANNA</t>
  </si>
  <si>
    <t>MARTHA  SHIELEY BERMUDEZ   GARCIA</t>
  </si>
  <si>
    <t>JUAN DIEGO VARGAS SALGADO</t>
  </si>
  <si>
    <t>JUAN CARLOS ROJAS CARDONA</t>
  </si>
  <si>
    <t>MARCELA  JARAMILLO JARAMILLO</t>
  </si>
  <si>
    <t>MARTHA CECILIA MARIN MORALES</t>
  </si>
  <si>
    <t>MARIA ALEJANDRA SANCHEZ FIGUEROA</t>
  </si>
  <si>
    <t>JOHANNA  ROZO GONGORA</t>
  </si>
  <si>
    <t>SANLI JOHANNA LOPEZ MORENO</t>
  </si>
  <si>
    <t>WILSON JAVIER QUESADA RAMIREZ</t>
  </si>
  <si>
    <t>CORPORACION DANZAS FOLCLORICAS CIUDAD MUSICAL</t>
  </si>
  <si>
    <t>FUNDACION CULTURAL EN ESCENA IBAGUE</t>
  </si>
  <si>
    <t>WILLY SANTIAGO VARGAS SALGADO</t>
  </si>
  <si>
    <t>MINDREY YOSIVA RINCON  LUNA</t>
  </si>
  <si>
    <t>YASMIN   LEAL  PUMAREJO</t>
  </si>
  <si>
    <t>KELLY PAULYN GUZMAN  RODRIGUEZ</t>
  </si>
  <si>
    <t>2048</t>
  </si>
  <si>
    <t>SC - 112 AUNAR ESFUERZOS ADMINISTRATIVOS, LOGÍSTICOS Y FINANCIEROS ENTRE LA ALCALDÍA MUNICIPAL DE IBAGUÉ Y LA 
CORPORACIÓN ROCK LOCAL, CON EL FIN DE REALIZAR EL XXII FESTIVAL INTERNACIONAL IBAGUE CIUDAD ROCK ;</t>
  </si>
  <si>
    <t>CORPORACION ROCK LOCAL</t>
  </si>
  <si>
    <t>2094</t>
  </si>
  <si>
    <t>SC- 097 AUNAR RECURSOS ADMINISTRATIVOS, TÉCNICOS Y FINANCIEROS, ENTRE LA ALCALDÍA DE IBAGUÉ - SECRETARÍA DE CULTURA Y LA FUNDACIÓN SALVI PARA LA REALIZACIÓN DEL IBAGUÉ FESTIVAL 2023.;</t>
  </si>
  <si>
    <t>FUNDACION SALVI</t>
  </si>
  <si>
    <t>2093</t>
  </si>
  <si>
    <t>SC- 115 AUNAR ESFUERZOS TÉCNICOS, HUMANOS, ADMINISTRATIVOS, FINANCIEROS Y LOGÍSTICOS ENTRE LA ALCALDÍA DE IBAGUÉ – SECRETARÍA DE CULTURA Y  LA CORPORACIÓN ARTÍSTICA Y CULTURAL SENSACIÓN DEL SWING PARA REALIZAR EL  XVIII FESTIVAL INTERNACIONAL DE HIP HOP  ÁRMATE DE ARTE 2023” ;</t>
  </si>
  <si>
    <t>CORPORACION ARTISTICA Y CULTURAL SENSACION DEL SWING</t>
  </si>
  <si>
    <t>2095</t>
  </si>
  <si>
    <t xml:space="preserve"> SC- 116 AUNAR ESFUERZOS HUMANOS,  TÉCNICOS, ADMINISTRATIVOS  Y  FINANCIEROS  ENTRE EL MUNICIPIO DE IBAGUÉ – SECRETARIA DE CULTURA Y LA FUNDACIÓN NACIONAL BATUTA  PARA IMPLEMENTAR UN PROGRAMA DE FORMACIÓN MUSICAL Y PSICOSOCIAL DE MANERA PRESENCIAL PARA  NIÑOS, NIÑAS, ADOLESCENTES Y JOVENES, EN CONDICIÓN DE DISCAPACIDAD, EN UN CENTRO MUSICAL EN LA CIUDAD DE IBAGUÉ, TOLIMA. ;</t>
  </si>
  <si>
    <t>FUNDACION BATUTA</t>
  </si>
  <si>
    <t>1689</t>
  </si>
  <si>
    <t>SC-098 CONTRATAR LA PRESTACION DE SERVICIOSDE APOYO A LA GESTIÓN   PARA EL ACOMPAÑAMIENTO DEL PROYECTO FORTALECIMIENTO, DESARROLLO Y SOSTENIBILIDAD DEL ECOSISTEMA CREATIVO Y CULTURAL DE LA CIUDAD MUSICAL DE IBAGUÉ;</t>
  </si>
  <si>
    <t>JOSE ISMAEL RIOS TORRES</t>
  </si>
  <si>
    <t>01/06/2023</t>
  </si>
  <si>
    <t>FABIAN LEONARDO CAMPOS SUAREZ</t>
  </si>
  <si>
    <t>26/06/2023</t>
  </si>
  <si>
    <t>MANUEL  ESTEBAN  URIBE  PEÑA</t>
  </si>
  <si>
    <t>NICOLAS   SANCHEZ GARCIA</t>
  </si>
  <si>
    <t>Realizar Formaciones culturales segun estrategia Simifarte (Personas en condición de discapacidad)</t>
  </si>
  <si>
    <t xml:space="preserve">RES. 1010 -000044 </t>
  </si>
  <si>
    <t>Dotar con material bibliográfico y didácticos.</t>
  </si>
  <si>
    <t>Dotración Realizada</t>
  </si>
  <si>
    <t>FECHA DE  SEGUIMIENTO: SEPTIEMBRE 2023</t>
  </si>
  <si>
    <t>2092</t>
  </si>
  <si>
    <t>SC-118 AUNAR ESFUERZOS TÉCNICOS, HUMANOS, ADMINISTRATIVOS, FINANCIEROS Y LÓGISTICOS ENTRE LA ALCADÍA DE IBAGUÉ – SECRETARÍA DE CULTURA Y  LA CORPORACIÓN ARTISTICA Y CULTURAL SCALA MUSICAL PARA REALIZAR EL 7° FESTIVAL INTERNACIONAL DE COROS Y ORQUESTAS SINFÓNICAS INFANTOJUVENILES -IBAFEST 2023 ;</t>
  </si>
  <si>
    <t>CORPORACION ARTISTICA Y CULTURAL SCALA MUSICAL</t>
  </si>
  <si>
    <t>2023-06-13</t>
  </si>
  <si>
    <t>ANGELICA MARIA OSMAN GARCIA</t>
  </si>
  <si>
    <t>2023-04-11</t>
  </si>
  <si>
    <t>MARIA CAROLINA MONTEALEGRE GARCIA</t>
  </si>
  <si>
    <t>DIEGO JULIAN CARDENAS GARZON</t>
  </si>
  <si>
    <t>LINA MARIA LONDOÑO ARAUJO</t>
  </si>
  <si>
    <t>MICHAEL  STEVEN TAMAYO MURILLO</t>
  </si>
  <si>
    <t>CARMEN ROSA DIAZ BUITRAGO</t>
  </si>
  <si>
    <t>JOSE  EFREN GARCIA</t>
  </si>
  <si>
    <t>JOHANA PAOLA FORERO URREA</t>
  </si>
  <si>
    <t>PEDRO ESTEBAN FUENTES YATE</t>
  </si>
  <si>
    <t>YEISON GEANNINI GIL HERRERA</t>
  </si>
  <si>
    <t>OMAR STEVEN GARCIA POSADA</t>
  </si>
  <si>
    <t>HANNER  RODRIGUEZ AGUDELO</t>
  </si>
  <si>
    <t>2154</t>
  </si>
  <si>
    <t>SC- 113 AUNAR ESFUERZOS ADMINISTRATIVOS, LOGISTICOS Y FINANCIEROS ENTRE LA ALCALDIA MUNICIPAL DE IBAGUE Y LA FUNDACION DE MUSICA Y ARTES NAIOT, CON EL FIN DE REALIZAR EL FESTIVAL GOSPEL 2023. ;</t>
  </si>
  <si>
    <t>FUNDACION DE MUSICA Y ARTES NAIOT</t>
  </si>
  <si>
    <t>2023-06-05</t>
  </si>
  <si>
    <t>ANGELA  PATRICIA GRANADA SOLARTE</t>
  </si>
  <si>
    <t>2310</t>
  </si>
  <si>
    <t>SC-099 CONTRATAR LA PRESTACION DE SERVICIOS PROFESIONALES PARA EL ACOMPAÑAMIENTO DEL PROYECTO FORMACIÓN Y EMPODERAMIENTO CULTURAL DEL MUNICIPIO 
DE IBAGUÉ - SIMIFARTE ;</t>
  </si>
  <si>
    <t>GABRIEL  GALEANO BUITRAGO</t>
  </si>
  <si>
    <t>2023-06-22</t>
  </si>
  <si>
    <t>2341</t>
  </si>
  <si>
    <t>SC - 117 AUNAR ESFUERZOS FINANCIEROS LOGÍSTICOS CULTURALES Y ADMINISTRATIVOS ENTRE EL MUNICIPIO DE IBAGUÉ- SECRETARIA DE CULTURA Y LA FUNDACIÓN CHAQUEN PARA REALIZAR EL XIII ENCUENTRO DE MÚSICA HIP-HOP EN EL MUNICIPIO DE IBAGUÉ ;</t>
  </si>
  <si>
    <t>FUNDACION CHAQUEN</t>
  </si>
  <si>
    <t>2348</t>
  </si>
  <si>
    <t>SC-086 CONTRATAR LA PRESTACION DE SERVICIOS PROFESIONALES PARA EL ACOMPAÑAMIENTO DEL PROYECTO FORMACIÓN Y EMPODERAMIENTO CULTURAL DEL MUNICIPIO 
DE IBAGUÉ - SIMIFARTE ;</t>
  </si>
  <si>
    <t>VIVIANA  ALEXANDRA SALGUERO CRUZ</t>
  </si>
  <si>
    <t>2413</t>
  </si>
  <si>
    <t>SC-119 CONTRATAR LA PRESTACION DE SERVICIOS PROFESIONALES  PARA EL ACOMPAÑAMIENTO DEL PROYECTO FORMACIÓN Y EMPODERAMIENTO CULTURAL DEL MUNICIPIO 
DE IBAGUÉ - SIMIFARTE ;</t>
  </si>
  <si>
    <t>JAMES ARLEY MUÑOZ  LOZANO</t>
  </si>
  <si>
    <t>1925</t>
  </si>
  <si>
    <t>PAGO RECONOCIMIENTO VIGENCIA EXPIRADA DEL CONTRATO 1925 DEL 28 DE JULIO DE 2021, QUE TIENE POR OBJETO “CONTRATAR EL MEJORAMIENTO Y MANTENIMIENTO DE LA INFRAESTRUCTURA FISICA DE ALGUNAS BIBLIOTECAS Y ESCENARIOS CULTURALES DEL MUNICIPIO DE IBAGUE” ;</t>
  </si>
  <si>
    <t>NORTON FERNANDO ARENAS PRADA</t>
  </si>
  <si>
    <t>215320202005</t>
  </si>
  <si>
    <t>2023-07-28</t>
  </si>
  <si>
    <t>2558</t>
  </si>
  <si>
    <t>SC-076 CONTRATAR LA PRESTACION DE SERVICIOS PROFESIONALES PARA EL ACOMPAÑAMIENTO DEL PROYECTO FORMACIÓN Y EMPODERAMIENTO CULTURAL DEL MUNICIPIO 
DE IBAGUÉ - SIMIFARTE ;</t>
  </si>
  <si>
    <t>GUSTAVO ADOLFO VARGAS SILVA</t>
  </si>
  <si>
    <t>2023-07-10</t>
  </si>
  <si>
    <t>2559</t>
  </si>
  <si>
    <t>SC-121 CONTRATAR LA PRESTACION DE SERVICIOS PROFESIONALES  PARA EL ACOMPAÑAMIENTO DEL PROYECTO FORMACIÓN Y EMPODERAMIENTO CULTURAL DEL MUNICIPIO 
DE IBAGUÉ - SIMIFARTE ;</t>
  </si>
  <si>
    <t>NELSON ANDRES RODRIGUEZ ZAPATA</t>
  </si>
  <si>
    <t>194</t>
  </si>
  <si>
    <t>PAGO RECONOCIMIENTO VIGENCIA EXPIRADA DEL CONTRATO 0194 DEL 19 DE MARZO DE 2020, QUE TIENE POROBJETO “CONTRATAR UN PROFESIONAL ESPECIALIZADO PARA EL ACOMPAÑAMIENTO DEL PROYECTO “PROTECCION, PROMOCION Y SALVAGUARDIA DEL PATRIMONIO CULTURAL DEL MUNICIPIO DE IBAGUE”. ;</t>
  </si>
  <si>
    <t>2020730010029</t>
  </si>
  <si>
    <t>2023-05-03</t>
  </si>
  <si>
    <t>1490</t>
  </si>
  <si>
    <t>PAGO RECONOCIMIENTO VIGENCIA EXPIRADA DEL CONTRATO 1490 DEL 14 DE OCTUBRE DE 2020, QUE TIENE POROBJETO “CONTRATAR UN PROFESIONAL ESPECIALIZADO PARA EL ACOMPAÑAMIENTO DEL PROYECTO “PROTECCION, PROMOCION Y SALVAGUARDIA DEL PATRIMONIO CULTURAL DEL MUNICIPIO DE IBAGUE”. ;</t>
  </si>
  <si>
    <t>2579</t>
  </si>
  <si>
    <t>SC-100 CONTRATAR LA PRESTACION DE SERVICIOS PROFESIONALES  PARA EL ACOMPAÑAMIENTO DEL PROYECTO FORTALECIMIENTO, DESARROLLO Y SOSTENIBILIDAD DEL 
ECOSISTEMA CREATIVO Y CULTURAL DE LA CIUDAD MUSICAL DE IBAGUÉ ;</t>
  </si>
  <si>
    <t>RAFAEL ANDRES SANTAMARIA BELTRAN</t>
  </si>
  <si>
    <t>2671</t>
  </si>
  <si>
    <t xml:space="preserve"> SC- 114 CONTRATAR LA COMPRA DE ELEMENTOS PARA MODERNIZAR LAS BIBLIOTECAS PUBLICAS DEL MUNICIPIO DE IBAGUÉ, A TRAVÉS DE LA TIENDA VIRTUAL.;</t>
  </si>
  <si>
    <t>FERRICENTROS S.A.S</t>
  </si>
  <si>
    <t>2023-08-16</t>
  </si>
  <si>
    <t>2266</t>
  </si>
  <si>
    <t>PAGO VIGENCIA EXPIRADA DEL CONTRATO 2266 DEL 03 DE DICIEMBRE DE 2020 QUE TIENE POR OBJETO “CONTRATAR LA PRESTACIÓN DE SERVICIOS DE APOYO A LA GESTIÓN PARA EL ACOMPAÑAMIENTO DEL PROYECTO FORTALECIMIENTO DE LA RED DE BIBLIOTECAS PÚBLICAS Y ESCENARIOS CULTURALES DE IBAGUE”. ;</t>
  </si>
  <si>
    <t>2023-08-28</t>
  </si>
  <si>
    <t>2672</t>
  </si>
  <si>
    <t>JAIME  BELTRAN URIBE</t>
  </si>
  <si>
    <t>2686</t>
  </si>
  <si>
    <t>SC - 110 ELABORACION DE LOS ESTUDIOS Y DISEÑOS REQUERIDOS PARA LAS ADECUACIONES FUNCIONALES DE LA INFRAESTRUCTURA EN LA BIBLIOTECA VIRTUAL PÚBLICA VIÑA 
CALDERON.;</t>
  </si>
  <si>
    <t>DANIEL ALEJANDRO RIAÑO GARCIA</t>
  </si>
  <si>
    <t>2023-05-18</t>
  </si>
  <si>
    <t>DAYANA CAROLINA TAPIA LOZANO</t>
  </si>
  <si>
    <t>ADICIÓN Y PRÓRROGA 01 AL CONTRATO DE PRESTACIÓN DE SERVICIOS Nº 562 DE MARZO 9 DE 2023, CUYO OBJETO ES SC-059 CONTRATAR LA PRESTACION DE SERVICIOS PROFESIONALES ESPECIALIZADOS PARA EL ACOMPAÑAMIENTO DEL PROYECTO FORTALECIMIENTO DE LA RED DE BIBLIOTECAS PUBLICAS Y ESCENARIOS CULTURALES DE IBAGUÉ.;</t>
  </si>
  <si>
    <t>2023-09-07</t>
  </si>
  <si>
    <t>2723</t>
  </si>
  <si>
    <t xml:space="preserve"> SC-096 CONTRATAR LA RESTAURACIÓN DE LOS MURALES “LAS LAVANDERAS Y EL MOHÁN”, “EL SUEÑO Y EL ENSUEÑO” Y “COSECHA DE ILUSIONES” UBICADOS EN LA BIBLIOTECA SOLEDAD RENGIFO DE LA CIUDAD DE IBAGUÉ. ;</t>
  </si>
  <si>
    <t>TEMISTOCLES  SUAREZ RODRIGUEZ</t>
  </si>
  <si>
    <t>2023-05-23</t>
  </si>
  <si>
    <t>2742</t>
  </si>
  <si>
    <t>SC 125  AUNAR ESFUERZOS  ADMINISTRATIVOS, TÉCNICOS, FINANCIEROS Y LOGÍSTICOS ENTRE LA ALCALDÍA MUNICIPAL Y LA CORPORACIÓN ICM IBAGUÉ CIUDAD MUSICAL, PARA EL DESARROLLO CULTURAL Y ARTÍSTICO DEL FESTIVAL DE MÚSICA “OCOBO DE ORO” EN SU SEPTIMA VERSÍÓN EN EL MARCO DEL PROYECTO DENOMINADO FORTALECIMIENTO, DESARROLLO Y SOSTENIBILIDAD DEL ECOSISTEMA CREATIVO Y CULTURAL DE LA CIUDAD MUSICAL DE IBAGUÉ;</t>
  </si>
  <si>
    <t>CORPORACIÓN ICM IBAGUE CIUDAD MUSICAL</t>
  </si>
  <si>
    <t>2023-08-22</t>
  </si>
  <si>
    <t>ADICIÓN Y PRÓRROGA 01 AL CONTRATO DE PRESTACIÓN DE SERVICIOS Nº 0230 DE FEBRERO 22 DE 2023, CUYO OBJETO ES SC-011 CONTRATAR LA PRESTACION DE SERVICIOS PROFESIONALES ESPECIALIZADOS PARA EL ACOMPAÑAMIENTO DEL PROYECTO FORTALECIMIENTO, DESARROLLO Y SOSTENIBILIDAD DEL ECOSISTEMA CREATIVO Y CULTURAL DE LA CUIDAD MUSICAL DE IBAGUE ;</t>
  </si>
  <si>
    <t>2023-09-19</t>
  </si>
  <si>
    <t>ADICIÓN Y PRÓRROGA 01 AL CONTRATO DE PRESTACIÓN DE SERVICIOS Nº 0266 DE FEBRERO 24 DE 2023, CUYO OBJETO ES SC-037 CONTRATAR LA PRESTACIÓN DE SERVICIOS PROFESIONALES ESPECIALIZADO PARA EL ACOMPAÑAMIENTO DEL PROYECTO FORMACIÓN Y EMPODERAMIENTO CULTURAL DEL MUNICIPIO DE IBAGUÉ. ;</t>
  </si>
  <si>
    <t>2023-09-20</t>
  </si>
  <si>
    <t>ADICIÓN Y PRÓRROGA 01 AL CONTRATO DE PRESTACIÓN DE SERVICIOS Nº 0296 DE FEBRERO 24 DE 2023, CUYO OBJETO ES SC-018 CONTRATAR LA PRESTACION DE SERVICIOS DE 
APOYO A LA GESTIÓN PARA EL ACOMPAÑAMIENTO DEL PROYECTO FORTALECIMIENTO, DESARROLLO Y SOSTENIBILIDAD DEL ECOSISTEMA CREATIVO Y CULTURAL DE LA CUIDAD MUSICAL 
DE IBAGUE;</t>
  </si>
  <si>
    <t>2023-09-26</t>
  </si>
  <si>
    <t>ADICIÓN Y PRÓRROGA 01 AL CONTRATO DE PRESTACIÓN DE SERVICIOS Nº 0383 DE MARZO 01 DE 2023, CUYO OBJETO ES SC-036 CONTRATAR LA PRESTACION DE SERVICIOS DE APOYO A LA GESTIÓN  PARA EL ACOMPAÑAMIENTO DEL PROYECTO FORMACIÓN Y EMPODERAMIENTO CULTURAL DEL MUNICIPIO DE IBAGUÉ ;</t>
  </si>
  <si>
    <t>2023-09-25</t>
  </si>
  <si>
    <t>ADICIÓN Y PRÓRROGA 01 AL CONTRATO DE PRESTACIÓN DE SERVICIOS Nº 0361 DE MARZO 01 DE 2023, CUYO OBJETO ES SC-005 CONTRATAR LA PRESTACION DE SERVICIOS PROFESIONAL PARA EL ACOMPAÑAMIENTO DEL PROYECTO FORTALECIMIENTO, DESARROLLO Y SOSTENIBILIDAD DEL ECOSISTEMA CREATIVO Y CULTURAL DE LA CUIDAD MUSICAL DE IBAGUE ;</t>
  </si>
  <si>
    <t>ADICIÓN Y PRÓRROGA 01 AL CONTRATO DE PRESTACIÓN DE SERVICIOS Nº 0295 DE FEBRERO 24 DE 2023, CUYO OBJETO ES SC-010 CONTRATAR LA PRESTACION DE SERVICIOS 
PROFESIONALES PARA EL ACOMPAÑAMIENTO DEL PROYECTO FORTALECIMIENTO, DESARROLLO Y SOSTENIBILIDAD DEL ECOSISTEMA CREATIVO Y CULTURAL DE LA CUIDAD MUSICAL DE IBAGUE ;</t>
  </si>
  <si>
    <t>ADICIÓN Y PRÓRROGA 01 AL CONTRATO DE PRESTACIÓN DE SERVICIOS Nº 0385 DE MARZO 01 DE 2023, CUYO OBJETO ES SC-007 CONTRATAR LA PRESTACION DE SERVICIOS PROFESIONALES PARA EL ACOMPAÑAMIENTO DEL PROYECTO FORTALECIMIENTO, DESARROLLO Y SOSTENIBILIDAD DEL ECOSISTEMA CREATIVO Y CULTURAL DE LA CUIDAD MUSICAL DE IBAGUE ;</t>
  </si>
  <si>
    <t>ADICIÓN Y PRÓRROGA 01 AL CONTRATO DE PRESTACIÓN DE SERVICIOS Nº 0344 DE 
FEBRERO 28 DE 2023, CUYO OBJETO ES SC-008 CONTRATAR LA PRESTACION DE SERVICIOS PROFESIONALES ESPECIALIZADOS PARA EL ACOMPAÑAMIENTO DEL PROYECTO FORTALECIMIENTO, DESARROLLO Y SOSTENIBILIDAD DEL ECOSISTEMA CREATIVO Y CULTURAL DE LA CUIDAD MUSICAL DE IBAGUE ;</t>
  </si>
  <si>
    <t>DESDE EL : 01/01/2023    AL:   30/09/2023</t>
  </si>
  <si>
    <t xml:space="preserve">RES. 1010 -000074 </t>
  </si>
  <si>
    <t>1.4.3 APOYAR INICIATIVAS ARTÍSTICAS Y CULTURALES MEDIANTE CONVOCATORIAS. - 19</t>
  </si>
  <si>
    <t xml:space="preserve">1.3.2 ARTICULAR, FORTALECER, CONSOLIDAR Y PROYECTAR EVENTOS DE 
CIRCULACIÓN ARTÍSTICA Y CULTURAL. - 14 </t>
  </si>
  <si>
    <t xml:space="preserve">1.1.3 PERSONAL PROFESIONAL Y DE APOYO A LA GESTIÓN- 22 </t>
  </si>
  <si>
    <t xml:space="preserve">1.3.2 ARTICULAR, FORTALECER, CONSOLIDAR Y PROYECTAR EVENTOS DE CIRCULACIÓN ARTÍSTICA Y CULTURAL. - 14 </t>
  </si>
  <si>
    <t>1.1.3 PERSONAL PROFESIONAL Y DE APOYO A LA GESTIÓN- 22</t>
  </si>
  <si>
    <t xml:space="preserve">1.1.3 ADECUAR Y MEJORAR A LAS BIBLIOTECAS ADSCRITAS A LA RED. </t>
  </si>
  <si>
    <t xml:space="preserve">1.1.6 PERSONAL PROFESIONAL Y DE APOYO A LA GESTIÓN </t>
  </si>
  <si>
    <t>1.1.2 DOTAR BIBLIOTECAS CON MOBILIARIO EN EL ÁREA RURAL Y URBANA.</t>
  </si>
  <si>
    <t xml:space="preserve">1.1.4 REALIZAR TALLERES DE EXTENSIÓN CULTURAL Y PERSONAL BIBLIOTECARIO. </t>
  </si>
  <si>
    <t xml:space="preserve">1.1.2 DOTAR BIBLIOTECAS CON MOBILIARIO EN EL ÁREA RURAL Y URBANA. </t>
  </si>
  <si>
    <t xml:space="preserve">1.1.3 ADECUAR Y MEJORAR ALAS BIBLIOTECAS ADSCRITAS A LA RED- 3 </t>
  </si>
  <si>
    <t>1.1.3 ADECUAR Y MEJORAR A LAS BIBLIOTECAS ADSCRITAS A LA RED - 3</t>
  </si>
  <si>
    <t xml:space="preserve">1.1.4 INTERVENIR CINCO INMUEBLES - 32 </t>
  </si>
  <si>
    <t>1.3.2 ARTICULAR, FORTALECER, CONSOLIDAR Y PROYECTAR EVENTOS DE CIRCULACIÓN ARTÍSTICA Y CULTURAL. - 14</t>
  </si>
  <si>
    <t xml:space="preserve">1.3.2 ARTICULAR, FORTALECER, CONSOLIDAR Y PROYECTAR EVENTOS DE  CIRCULACIÓN ARTÍSTICA Y CULTURAL. - 14 </t>
  </si>
  <si>
    <t xml:space="preserve">1.1.3 PERSONAL PROFESIONAL Y DE APOYO A LA GESTIÓN </t>
  </si>
  <si>
    <t>1.1.3 PERSONAL PROFESIONAL Y DE APOYO A LA GESTIÓN</t>
  </si>
  <si>
    <t>Realizar Mantenimiento de las bibliotecas adscritas a la red</t>
  </si>
  <si>
    <t>estimulos del ffc</t>
  </si>
  <si>
    <t>estimulos MUNIPALES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</si>
</sst>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quot;$&quot;\ * #,##0.00_ ;_ &quot;$&quot;\ * \-#,##0.00_ ;_ &quot;$&quot;\ * &quot;-&quot;??_ ;_ @_ "/>
    <numFmt numFmtId="167" formatCode="&quot;$&quot;\ #,##0"/>
    <numFmt numFmtId="168" formatCode="0.0%"/>
    <numFmt numFmtId="169" formatCode="#,##0.0_);\(#,##0.0\)"/>
    <numFmt numFmtId="170" formatCode="_ &quot;$&quot;\ * #,##0_ ;_ &quot;$&quot;\ * \-#,##0_ ;_ &quot;$&quot;\ * &quot;-&quot;??_ ;_ @_ "/>
    <numFmt numFmtId="171" formatCode="_ * #,##0.00_ ;_ * \-#,##0.00_ ;_ * &quot;-&quot;??_ ;_ @_ "/>
    <numFmt numFmtId="172" formatCode="_-* #,##0_-;\-* #,##0_-;_-* &quot;-&quot;??_-;_-@_-"/>
    <numFmt numFmtId="173" formatCode="_-* #,##0\ _€_-;\-* #,##0\ _€_-;_-* &quot;-&quot;??\ _€_-;_-@_-"/>
    <numFmt numFmtId="174" formatCode="#,##0_);\(#,##0\)"/>
    <numFmt numFmtId="175" formatCode="\$#,##0_-"/>
    <numFmt numFmtId="176" formatCode="_-&quot;$&quot;\ * #,##0_-;\-&quot;$&quot;\ * #,##0_-;_-&quot;$&quot;\ * &quot;-&quot;??_-;_-@_-"/>
  </numFmts>
  <fonts count="38">
    <font>
      <sz val="11"/>
      <color theme="1"/>
      <name val="Calibri"/>
      <family val="2"/>
      <scheme val="minor"/>
    </font>
    <font>
      <sz val="8"/>
      <color theme="1"/>
      <name val="Tahoma"/>
      <family val="2"/>
    </font>
    <font>
      <sz val="8"/>
      <color theme="1"/>
      <name val="Tahoma"/>
      <family val="2"/>
    </font>
    <font>
      <sz val="8"/>
      <color theme="1"/>
      <name val="Tahoma"/>
      <family val="2"/>
    </font>
    <font>
      <sz val="8"/>
      <color theme="1"/>
      <name val="Tahoma"/>
      <family val="2"/>
    </font>
    <font>
      <sz val="8"/>
      <color theme="1"/>
      <name val="Tahoma"/>
      <family val="2"/>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b/>
      <sz val="16"/>
      <name val="Arial MT"/>
    </font>
    <font>
      <b/>
      <sz val="16"/>
      <name val="Arial"/>
      <family val="2"/>
    </font>
    <font>
      <sz val="11"/>
      <color theme="1"/>
      <name val="Calibri"/>
      <family val="2"/>
      <scheme val="minor"/>
    </font>
    <font>
      <b/>
      <sz val="14"/>
      <name val="Arial"/>
      <family val="2"/>
    </font>
    <font>
      <sz val="14"/>
      <name val="Arial"/>
      <family val="2"/>
    </font>
    <font>
      <sz val="13"/>
      <name val="Arial"/>
      <family val="2"/>
    </font>
    <font>
      <b/>
      <sz val="13"/>
      <name val="Arial"/>
      <family val="2"/>
    </font>
    <font>
      <b/>
      <u/>
      <sz val="14"/>
      <name val="Arial"/>
      <family val="2"/>
    </font>
    <font>
      <b/>
      <sz val="11"/>
      <name val="Calibri"/>
      <family val="2"/>
    </font>
    <font>
      <b/>
      <sz val="18"/>
      <name val="Arial"/>
      <family val="2"/>
    </font>
    <font>
      <sz val="18"/>
      <name val="Arial"/>
      <family val="2"/>
    </font>
    <font>
      <sz val="9"/>
      <name val="Verdana"/>
      <family val="2"/>
    </font>
    <font>
      <b/>
      <sz val="8"/>
      <color theme="1"/>
      <name val="Tahoma"/>
      <family val="2"/>
    </font>
    <font>
      <sz val="11"/>
      <color rgb="FF000000"/>
      <name val="Calibri"/>
      <family val="2"/>
    </font>
    <font>
      <b/>
      <sz val="11"/>
      <color rgb="FF000000"/>
      <name val="Calibri"/>
      <family val="2"/>
    </font>
    <font>
      <b/>
      <sz val="12"/>
      <name val="Arial Narrow"/>
      <family val="2"/>
    </font>
    <font>
      <sz val="12"/>
      <color theme="1"/>
      <name val="Arial Narrow"/>
      <family val="2"/>
    </font>
    <font>
      <b/>
      <sz val="11"/>
      <name val="Arial"/>
      <family val="2"/>
    </font>
    <font>
      <sz val="11"/>
      <color rgb="FF000000"/>
      <name val="Calibri"/>
      <family val="2"/>
    </font>
    <font>
      <b/>
      <sz val="14"/>
      <color rgb="FF000000"/>
      <name val="Calibri"/>
      <family val="2"/>
    </font>
    <font>
      <b/>
      <sz val="11"/>
      <color rgb="FF000000"/>
      <name val="Calibri"/>
      <family val="2"/>
    </font>
    <font>
      <sz val="10"/>
      <color rgb="FF000000"/>
      <name val="Calibri"/>
      <family val="2"/>
    </font>
    <font>
      <sz val="10"/>
      <color rgb="FF000000"/>
      <name val="Calibri"/>
    </font>
    <font>
      <sz val="12"/>
      <name val="Calibri"/>
      <family val="2"/>
      <scheme val="minor"/>
    </font>
    <font>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59999389629810485"/>
        <bgColor indexed="64"/>
      </patternFill>
    </fill>
    <fill>
      <gradientFill degree="90">
        <stop position="0">
          <color rgb="FFA0A0A0"/>
        </stop>
        <stop position="1">
          <color rgb="FFFFFFFF"/>
        </stop>
      </gradientFill>
    </fill>
    <fill>
      <patternFill patternType="solid">
        <fgColor rgb="FF00B0F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6"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diagonal/>
    </border>
  </borders>
  <cellStyleXfs count="19">
    <xf numFmtId="0" fontId="0" fillId="0" borderId="0"/>
    <xf numFmtId="0" fontId="6" fillId="0" borderId="0"/>
    <xf numFmtId="9" fontId="6" fillId="0" borderId="0" applyFont="0" applyFill="0" applyBorder="0" applyAlignment="0" applyProtection="0"/>
    <xf numFmtId="166" fontId="6" fillId="0" borderId="0" applyFont="0" applyFill="0" applyBorder="0" applyAlignment="0" applyProtection="0"/>
    <xf numFmtId="171" fontId="6"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164" fontId="15" fillId="0" borderId="0" applyFont="0" applyFill="0" applyBorder="0" applyAlignment="0" applyProtection="0"/>
    <xf numFmtId="0" fontId="26" fillId="0" borderId="0"/>
    <xf numFmtId="41" fontId="26" fillId="0" borderId="0" applyFont="0" applyFill="0" applyBorder="0" applyAlignment="0" applyProtection="0"/>
    <xf numFmtId="0" fontId="15" fillId="0" borderId="0"/>
    <xf numFmtId="0" fontId="5" fillId="0" borderId="0"/>
    <xf numFmtId="44" fontId="15" fillId="0" borderId="0" applyFont="0" applyFill="0" applyBorder="0" applyAlignment="0" applyProtection="0"/>
    <xf numFmtId="0" fontId="31" fillId="0" borderId="0"/>
    <xf numFmtId="43" fontId="31" fillId="0" borderId="0" applyFont="0" applyFill="0" applyBorder="0" applyAlignment="0" applyProtection="0"/>
    <xf numFmtId="0" fontId="4" fillId="0" borderId="0"/>
  </cellStyleXfs>
  <cellXfs count="555">
    <xf numFmtId="0" fontId="0" fillId="0" borderId="0" xfId="0"/>
    <xf numFmtId="0" fontId="7" fillId="0" borderId="0" xfId="1" applyFont="1"/>
    <xf numFmtId="169" fontId="10" fillId="0" borderId="11" xfId="1" applyNumberFormat="1" applyFont="1" applyBorder="1" applyAlignment="1">
      <alignment vertical="top"/>
    </xf>
    <xf numFmtId="169" fontId="10" fillId="0" borderId="13" xfId="1" applyNumberFormat="1" applyFont="1" applyBorder="1" applyAlignment="1">
      <alignment vertical="center"/>
    </xf>
    <xf numFmtId="10" fontId="10" fillId="0" borderId="1" xfId="2" applyNumberFormat="1" applyFont="1" applyBorder="1" applyAlignment="1">
      <alignment horizontal="center" vertical="center"/>
    </xf>
    <xf numFmtId="0" fontId="12" fillId="0" borderId="0" xfId="1" applyFont="1"/>
    <xf numFmtId="0" fontId="13" fillId="0" borderId="0" xfId="1" applyFont="1"/>
    <xf numFmtId="0" fontId="17" fillId="0" borderId="0" xfId="0" applyFont="1"/>
    <xf numFmtId="0" fontId="17" fillId="0" borderId="1" xfId="0" applyFont="1" applyBorder="1" applyAlignment="1">
      <alignment horizontal="center" vertical="center"/>
    </xf>
    <xf numFmtId="3" fontId="17" fillId="0" borderId="0" xfId="0" applyNumberFormat="1" applyFont="1"/>
    <xf numFmtId="0" fontId="17" fillId="2" borderId="1" xfId="0" applyFont="1" applyFill="1" applyBorder="1" applyAlignment="1">
      <alignment horizontal="center" vertical="center"/>
    </xf>
    <xf numFmtId="3" fontId="17" fillId="2" borderId="1" xfId="0" applyNumberFormat="1" applyFont="1" applyFill="1" applyBorder="1" applyAlignment="1">
      <alignment horizontal="center" vertical="center" wrapText="1"/>
    </xf>
    <xf numFmtId="0" fontId="17" fillId="2" borderId="0" xfId="0" applyFont="1" applyFill="1"/>
    <xf numFmtId="3" fontId="21" fillId="0" borderId="0" xfId="0" applyNumberFormat="1" applyFont="1"/>
    <xf numFmtId="170" fontId="17" fillId="2" borderId="1" xfId="6" applyNumberFormat="1" applyFont="1" applyFill="1" applyBorder="1" applyAlignment="1">
      <alignment horizontal="right" wrapText="1"/>
    </xf>
    <xf numFmtId="170" fontId="17" fillId="2" borderId="1" xfId="6" applyNumberFormat="1" applyFont="1" applyFill="1" applyBorder="1" applyAlignment="1" applyProtection="1">
      <alignment horizontal="right"/>
    </xf>
    <xf numFmtId="3" fontId="17" fillId="2" borderId="0" xfId="0" applyNumberFormat="1" applyFont="1" applyFill="1"/>
    <xf numFmtId="172" fontId="17" fillId="2" borderId="0" xfId="0" applyNumberFormat="1" applyFont="1" applyFill="1"/>
    <xf numFmtId="0" fontId="19" fillId="0" borderId="1" xfId="0" applyFont="1" applyBorder="1" applyAlignment="1">
      <alignment horizontal="center" vertical="center" wrapText="1"/>
    </xf>
    <xf numFmtId="170" fontId="16" fillId="0" borderId="1" xfId="6" applyNumberFormat="1" applyFont="1" applyFill="1" applyBorder="1" applyAlignment="1">
      <alignment horizontal="right" wrapText="1"/>
    </xf>
    <xf numFmtId="0" fontId="7" fillId="0" borderId="0" xfId="1" applyFont="1" applyAlignment="1">
      <alignment horizontal="left"/>
    </xf>
    <xf numFmtId="0" fontId="8" fillId="0" borderId="0" xfId="1" applyFont="1" applyAlignment="1">
      <alignment horizontal="left"/>
    </xf>
    <xf numFmtId="10" fontId="8" fillId="0" borderId="0" xfId="2" applyNumberFormat="1" applyFont="1" applyBorder="1" applyAlignment="1">
      <alignment horizontal="left"/>
    </xf>
    <xf numFmtId="10" fontId="8" fillId="0" borderId="0" xfId="2" applyNumberFormat="1" applyFont="1" applyAlignment="1">
      <alignment horizontal="left"/>
    </xf>
    <xf numFmtId="0" fontId="10" fillId="0" borderId="1" xfId="1" applyFont="1" applyBorder="1" applyAlignment="1">
      <alignment horizontal="center" vertical="center"/>
    </xf>
    <xf numFmtId="14" fontId="7" fillId="0" borderId="1" xfId="1" applyNumberFormat="1" applyFont="1" applyBorder="1" applyAlignment="1">
      <alignment horizontal="center" vertical="center"/>
    </xf>
    <xf numFmtId="2" fontId="28" fillId="0" borderId="1" xfId="1" applyNumberFormat="1" applyFont="1" applyBorder="1" applyAlignment="1">
      <alignment horizontal="center" vertical="center" wrapText="1"/>
    </xf>
    <xf numFmtId="2" fontId="28" fillId="0" borderId="1" xfId="1" applyNumberFormat="1" applyFont="1" applyBorder="1" applyAlignment="1">
      <alignment horizontal="center" vertical="center"/>
    </xf>
    <xf numFmtId="0" fontId="29" fillId="0" borderId="1" xfId="0" applyFont="1" applyBorder="1" applyAlignment="1">
      <alignment horizontal="left" vertical="center" wrapText="1"/>
    </xf>
    <xf numFmtId="164" fontId="28" fillId="0" borderId="1" xfId="10" applyFont="1" applyBorder="1" applyAlignment="1" applyProtection="1">
      <alignment vertical="center"/>
    </xf>
    <xf numFmtId="164" fontId="0" fillId="0" borderId="0" xfId="10" applyFont="1"/>
    <xf numFmtId="164" fontId="17" fillId="0" borderId="0" xfId="10" applyFont="1"/>
    <xf numFmtId="170" fontId="17" fillId="0" borderId="0" xfId="0" applyNumberFormat="1" applyFont="1"/>
    <xf numFmtId="1" fontId="29" fillId="0" borderId="0" xfId="0" applyNumberFormat="1" applyFont="1" applyAlignment="1">
      <alignment horizontal="left" vertical="center" wrapText="1"/>
    </xf>
    <xf numFmtId="164" fontId="29" fillId="0" borderId="0" xfId="10" applyFont="1" applyAlignment="1">
      <alignment horizontal="left" vertical="center" wrapText="1"/>
    </xf>
    <xf numFmtId="0" fontId="9" fillId="0" borderId="6" xfId="1" applyFont="1" applyBorder="1"/>
    <xf numFmtId="3" fontId="17" fillId="0" borderId="1" xfId="0" applyNumberFormat="1" applyFont="1" applyBorder="1" applyAlignment="1">
      <alignment horizontal="center" vertical="center" wrapText="1"/>
    </xf>
    <xf numFmtId="170" fontId="17" fillId="0" borderId="1" xfId="6" applyNumberFormat="1" applyFont="1" applyFill="1" applyBorder="1" applyAlignment="1">
      <alignment horizontal="right" wrapText="1"/>
    </xf>
    <xf numFmtId="170" fontId="17" fillId="0" borderId="1" xfId="6" applyNumberFormat="1" applyFont="1" applyFill="1" applyBorder="1" applyAlignment="1" applyProtection="1">
      <alignment horizontal="right"/>
    </xf>
    <xf numFmtId="0" fontId="31" fillId="0" borderId="0" xfId="16"/>
    <xf numFmtId="175" fontId="31" fillId="0" borderId="0" xfId="16" applyNumberFormat="1"/>
    <xf numFmtId="44" fontId="29" fillId="0" borderId="0" xfId="15" applyFont="1" applyAlignment="1">
      <alignment horizontal="left" vertical="center" wrapText="1"/>
    </xf>
    <xf numFmtId="0" fontId="0" fillId="6" borderId="0" xfId="0" applyFill="1"/>
    <xf numFmtId="44" fontId="0" fillId="0" borderId="0" xfId="15" applyFont="1"/>
    <xf numFmtId="170" fontId="16" fillId="0" borderId="1" xfId="0" applyNumberFormat="1" applyFont="1" applyBorder="1" applyAlignment="1">
      <alignment horizontal="center" vertical="center" wrapText="1"/>
    </xf>
    <xf numFmtId="164" fontId="0" fillId="0" borderId="0" xfId="10" quotePrefix="1" applyFont="1"/>
    <xf numFmtId="0" fontId="31" fillId="0" borderId="0" xfId="16" applyAlignment="1">
      <alignment horizontal="left" vertical="top"/>
    </xf>
    <xf numFmtId="1" fontId="0" fillId="0" borderId="0" xfId="17" applyNumberFormat="1" applyFont="1" applyAlignment="1">
      <alignment horizontal="right"/>
    </xf>
    <xf numFmtId="172" fontId="0" fillId="0" borderId="0" xfId="17" applyNumberFormat="1" applyFont="1"/>
    <xf numFmtId="175" fontId="31" fillId="0" borderId="0" xfId="16" applyNumberFormat="1" applyAlignment="1">
      <alignment horizontal="left" vertical="top"/>
    </xf>
    <xf numFmtId="0" fontId="31" fillId="0" borderId="0" xfId="16" applyAlignment="1">
      <alignment horizontal="center" vertical="center" wrapText="1"/>
    </xf>
    <xf numFmtId="0" fontId="33" fillId="4" borderId="20" xfId="16" applyFont="1" applyFill="1" applyBorder="1" applyAlignment="1">
      <alignment horizontal="center" vertical="center" wrapText="1"/>
    </xf>
    <xf numFmtId="175" fontId="33" fillId="4" borderId="20" xfId="16" applyNumberFormat="1" applyFont="1" applyFill="1" applyBorder="1" applyAlignment="1">
      <alignment horizontal="center" vertical="center" wrapText="1"/>
    </xf>
    <xf numFmtId="1" fontId="27" fillId="4" borderId="20" xfId="17" applyNumberFormat="1" applyFont="1" applyFill="1" applyBorder="1" applyAlignment="1">
      <alignment horizontal="center" vertical="center" wrapText="1"/>
    </xf>
    <xf numFmtId="172" fontId="27" fillId="4" borderId="20" xfId="17" applyNumberFormat="1" applyFont="1" applyFill="1" applyBorder="1" applyAlignment="1">
      <alignment horizontal="center" vertical="center" wrapText="1"/>
    </xf>
    <xf numFmtId="0" fontId="27" fillId="0" borderId="0" xfId="11" applyFont="1" applyAlignment="1">
      <alignment horizontal="center" vertical="center" wrapText="1"/>
    </xf>
    <xf numFmtId="0" fontId="33" fillId="0" borderId="0" xfId="16" applyFont="1" applyAlignment="1"/>
    <xf numFmtId="1" fontId="33" fillId="0" borderId="0" xfId="17" applyNumberFormat="1" applyFont="1" applyAlignment="1">
      <alignment horizontal="right"/>
    </xf>
    <xf numFmtId="172" fontId="33" fillId="0" borderId="0" xfId="17" applyNumberFormat="1" applyFont="1" applyAlignment="1"/>
    <xf numFmtId="0" fontId="32" fillId="0" borderId="0" xfId="16" applyFont="1" applyAlignment="1"/>
    <xf numFmtId="1" fontId="32" fillId="0" borderId="0" xfId="17" applyNumberFormat="1" applyFont="1" applyAlignment="1">
      <alignment horizontal="right"/>
    </xf>
    <xf numFmtId="172" fontId="32" fillId="0" borderId="0" xfId="17" applyNumberFormat="1" applyFont="1" applyAlignment="1"/>
    <xf numFmtId="0" fontId="4" fillId="0" borderId="0" xfId="18"/>
    <xf numFmtId="0" fontId="4" fillId="2" borderId="0" xfId="18" applyFill="1"/>
    <xf numFmtId="0" fontId="4" fillId="2" borderId="0" xfId="18" applyFill="1" applyAlignment="1">
      <alignment horizontal="center" vertical="center"/>
    </xf>
    <xf numFmtId="0" fontId="4" fillId="0" borderId="0" xfId="18" applyAlignment="1">
      <alignment horizontal="center" vertical="center"/>
    </xf>
    <xf numFmtId="0" fontId="4" fillId="0" borderId="0" xfId="18" applyAlignment="1">
      <alignment horizontal="center"/>
    </xf>
    <xf numFmtId="0" fontId="4" fillId="0" borderId="1" xfId="18" applyBorder="1"/>
    <xf numFmtId="0" fontId="4" fillId="2" borderId="1" xfId="18" applyFill="1" applyBorder="1" applyAlignment="1">
      <alignment wrapText="1"/>
    </xf>
    <xf numFmtId="0" fontId="4" fillId="2" borderId="1" xfId="18" applyFill="1" applyBorder="1" applyAlignment="1">
      <alignment horizontal="center" vertical="center" wrapText="1"/>
    </xf>
    <xf numFmtId="0" fontId="4" fillId="2" borderId="1" xfId="18" applyFont="1" applyFill="1" applyBorder="1" applyAlignment="1">
      <alignment wrapText="1"/>
    </xf>
    <xf numFmtId="0" fontId="4" fillId="2" borderId="1" xfId="18" applyFill="1" applyBorder="1"/>
    <xf numFmtId="0" fontId="25" fillId="5" borderId="1" xfId="18" applyFont="1" applyFill="1" applyBorder="1" applyAlignment="1">
      <alignment horizontal="center" wrapText="1"/>
    </xf>
    <xf numFmtId="0" fontId="25" fillId="2" borderId="1" xfId="18" applyFont="1" applyFill="1" applyBorder="1" applyAlignment="1">
      <alignment horizontal="center" wrapText="1"/>
    </xf>
    <xf numFmtId="0" fontId="0" fillId="0" borderId="0" xfId="0" applyFill="1"/>
    <xf numFmtId="2" fontId="28" fillId="0" borderId="1" xfId="1" applyNumberFormat="1" applyFont="1" applyFill="1" applyBorder="1" applyAlignment="1">
      <alignment horizontal="center" vertical="center" wrapText="1"/>
    </xf>
    <xf numFmtId="2" fontId="28" fillId="0" borderId="1" xfId="1" applyNumberFormat="1" applyFont="1" applyFill="1" applyBorder="1" applyAlignment="1">
      <alignment horizontal="center" vertical="center"/>
    </xf>
    <xf numFmtId="164" fontId="28" fillId="0" borderId="1" xfId="10" applyFont="1" applyFill="1" applyBorder="1" applyAlignment="1" applyProtection="1">
      <alignment vertical="center"/>
    </xf>
    <xf numFmtId="0" fontId="29" fillId="0" borderId="1" xfId="0" applyFont="1" applyFill="1" applyBorder="1" applyAlignment="1">
      <alignment horizontal="left" vertical="center" wrapText="1"/>
    </xf>
    <xf numFmtId="164" fontId="29" fillId="0" borderId="1" xfId="10" applyFont="1" applyFill="1" applyBorder="1" applyAlignment="1">
      <alignment horizontal="left" vertical="center" wrapText="1"/>
    </xf>
    <xf numFmtId="0" fontId="0" fillId="0" borderId="0" xfId="0" applyFill="1" applyAlignment="1">
      <alignment wrapText="1"/>
    </xf>
    <xf numFmtId="164" fontId="29" fillId="0" borderId="1" xfId="0" applyNumberFormat="1" applyFont="1" applyFill="1" applyBorder="1" applyAlignment="1">
      <alignment horizontal="left" vertical="center" wrapText="1"/>
    </xf>
    <xf numFmtId="41" fontId="29" fillId="0" borderId="1" xfId="0" applyNumberFormat="1" applyFont="1" applyFill="1" applyBorder="1" applyAlignment="1">
      <alignment horizontal="left" vertical="center" wrapText="1"/>
    </xf>
    <xf numFmtId="164" fontId="0" fillId="0" borderId="0" xfId="10" applyFont="1" applyFill="1"/>
    <xf numFmtId="0" fontId="33" fillId="4" borderId="20" xfId="0" applyFont="1" applyFill="1" applyBorder="1" applyAlignment="1">
      <alignment horizontal="center" vertical="center" wrapText="1"/>
    </xf>
    <xf numFmtId="175" fontId="0" fillId="7" borderId="0" xfId="0" applyNumberFormat="1" applyFill="1"/>
    <xf numFmtId="44" fontId="29" fillId="0" borderId="1" xfId="15" applyFont="1" applyBorder="1" applyAlignment="1">
      <alignment horizontal="left" vertical="center" wrapText="1"/>
    </xf>
    <xf numFmtId="0" fontId="31" fillId="3" borderId="0" xfId="16" applyFill="1"/>
    <xf numFmtId="175" fontId="31" fillId="3" borderId="0" xfId="16" applyNumberFormat="1" applyFill="1" applyAlignment="1">
      <alignment horizontal="left" vertical="top"/>
    </xf>
    <xf numFmtId="0" fontId="31" fillId="3" borderId="0" xfId="16" applyFill="1" applyAlignment="1">
      <alignment horizontal="center"/>
    </xf>
    <xf numFmtId="175" fontId="34" fillId="3" borderId="0" xfId="16" applyNumberFormat="1" applyFont="1" applyFill="1" applyAlignment="1">
      <alignment horizontal="left"/>
    </xf>
    <xf numFmtId="172" fontId="34" fillId="3" borderId="0" xfId="17" applyNumberFormat="1" applyFont="1" applyFill="1" applyAlignment="1">
      <alignment horizontal="left"/>
    </xf>
    <xf numFmtId="1" fontId="34" fillId="3" borderId="0" xfId="17" applyNumberFormat="1" applyFont="1" applyFill="1" applyAlignment="1">
      <alignment horizontal="right"/>
    </xf>
    <xf numFmtId="0" fontId="34" fillId="3" borderId="0" xfId="16" applyFont="1" applyFill="1" applyAlignment="1">
      <alignment horizontal="left"/>
    </xf>
    <xf numFmtId="0" fontId="31" fillId="3" borderId="0" xfId="16" applyFill="1" applyAlignment="1">
      <alignment horizontal="right"/>
    </xf>
    <xf numFmtId="175" fontId="31" fillId="3" borderId="0" xfId="16" applyNumberFormat="1" applyFill="1" applyAlignment="1">
      <alignment horizontal="right"/>
    </xf>
    <xf numFmtId="0" fontId="31" fillId="3" borderId="0" xfId="16" applyFill="1" applyAlignment="1">
      <alignment horizontal="left" vertical="top"/>
    </xf>
    <xf numFmtId="0" fontId="31" fillId="6" borderId="0" xfId="16" applyFill="1"/>
    <xf numFmtId="0" fontId="0" fillId="6" borderId="0" xfId="0" applyFill="1" applyAlignment="1">
      <alignment horizontal="center"/>
    </xf>
    <xf numFmtId="175" fontId="0" fillId="6" borderId="0" xfId="0" applyNumberFormat="1" applyFill="1"/>
    <xf numFmtId="14" fontId="34" fillId="6" borderId="0" xfId="0" applyNumberFormat="1" applyFont="1" applyFill="1" applyAlignment="1">
      <alignment horizontal="left"/>
    </xf>
    <xf numFmtId="14" fontId="0" fillId="6" borderId="0" xfId="0" applyNumberFormat="1" applyFill="1"/>
    <xf numFmtId="176" fontId="0" fillId="6" borderId="0" xfId="15" applyNumberFormat="1" applyFont="1" applyFill="1"/>
    <xf numFmtId="0" fontId="31" fillId="8" borderId="0" xfId="16" applyFill="1"/>
    <xf numFmtId="175" fontId="31" fillId="8" borderId="0" xfId="16" applyNumberFormat="1" applyFill="1" applyAlignment="1">
      <alignment horizontal="left" vertical="top"/>
    </xf>
    <xf numFmtId="0" fontId="31" fillId="8" borderId="0" xfId="16" applyFill="1" applyAlignment="1">
      <alignment horizontal="center"/>
    </xf>
    <xf numFmtId="175" fontId="34" fillId="8" borderId="0" xfId="16" applyNumberFormat="1" applyFont="1" applyFill="1" applyAlignment="1">
      <alignment horizontal="left"/>
    </xf>
    <xf numFmtId="172" fontId="34" fillId="8" borderId="0" xfId="17" applyNumberFormat="1" applyFont="1" applyFill="1" applyAlignment="1">
      <alignment horizontal="left"/>
    </xf>
    <xf numFmtId="1" fontId="34" fillId="8" borderId="0" xfId="17" applyNumberFormat="1" applyFont="1" applyFill="1" applyAlignment="1">
      <alignment horizontal="right"/>
    </xf>
    <xf numFmtId="0" fontId="34" fillId="8" borderId="0" xfId="16" applyFont="1" applyFill="1" applyAlignment="1">
      <alignment horizontal="left"/>
    </xf>
    <xf numFmtId="0" fontId="31" fillId="8" borderId="0" xfId="16" applyFill="1" applyAlignment="1">
      <alignment horizontal="right"/>
    </xf>
    <xf numFmtId="175" fontId="31" fillId="8" borderId="0" xfId="16" applyNumberFormat="1" applyFill="1" applyAlignment="1">
      <alignment horizontal="right"/>
    </xf>
    <xf numFmtId="0" fontId="31" fillId="8" borderId="0" xfId="16" applyFill="1" applyAlignment="1">
      <alignment horizontal="left" vertical="top"/>
    </xf>
    <xf numFmtId="0" fontId="31" fillId="9" borderId="0" xfId="16" applyFill="1"/>
    <xf numFmtId="175" fontId="31" fillId="9" borderId="0" xfId="16" applyNumberFormat="1" applyFill="1" applyAlignment="1">
      <alignment horizontal="left" vertical="top"/>
    </xf>
    <xf numFmtId="0" fontId="31" fillId="9" borderId="0" xfId="16" applyFill="1" applyAlignment="1">
      <alignment horizontal="center"/>
    </xf>
    <xf numFmtId="175" fontId="34" fillId="9" borderId="0" xfId="16" applyNumberFormat="1" applyFont="1" applyFill="1" applyAlignment="1">
      <alignment horizontal="left"/>
    </xf>
    <xf numFmtId="172" fontId="34" fillId="9" borderId="0" xfId="17" applyNumberFormat="1" applyFont="1" applyFill="1" applyAlignment="1">
      <alignment horizontal="left"/>
    </xf>
    <xf numFmtId="1" fontId="34" fillId="9" borderId="0" xfId="17" applyNumberFormat="1" applyFont="1" applyFill="1" applyAlignment="1">
      <alignment horizontal="right"/>
    </xf>
    <xf numFmtId="0" fontId="34" fillId="9" borderId="0" xfId="16" applyFont="1" applyFill="1" applyAlignment="1">
      <alignment horizontal="left"/>
    </xf>
    <xf numFmtId="0" fontId="31" fillId="9" borderId="0" xfId="16" applyFill="1" applyAlignment="1">
      <alignment horizontal="right"/>
    </xf>
    <xf numFmtId="175" fontId="31" fillId="9" borderId="0" xfId="16" applyNumberFormat="1" applyFill="1" applyAlignment="1">
      <alignment horizontal="right"/>
    </xf>
    <xf numFmtId="0" fontId="31" fillId="9" borderId="0" xfId="16" applyFill="1" applyAlignment="1">
      <alignment horizontal="left" vertical="top"/>
    </xf>
    <xf numFmtId="0" fontId="31" fillId="10" borderId="0" xfId="16" applyFill="1"/>
    <xf numFmtId="175" fontId="31" fillId="10" borderId="0" xfId="16" applyNumberFormat="1" applyFill="1" applyAlignment="1">
      <alignment horizontal="left" vertical="top"/>
    </xf>
    <xf numFmtId="0" fontId="31" fillId="10" borderId="0" xfId="16" applyFill="1" applyAlignment="1">
      <alignment horizontal="center"/>
    </xf>
    <xf numFmtId="175" fontId="34" fillId="10" borderId="0" xfId="16" applyNumberFormat="1" applyFont="1" applyFill="1" applyAlignment="1">
      <alignment horizontal="left"/>
    </xf>
    <xf numFmtId="172" fontId="34" fillId="10" borderId="0" xfId="17" applyNumberFormat="1" applyFont="1" applyFill="1" applyAlignment="1">
      <alignment horizontal="left"/>
    </xf>
    <xf numFmtId="1" fontId="34" fillId="10" borderId="0" xfId="17" applyNumberFormat="1" applyFont="1" applyFill="1" applyAlignment="1">
      <alignment horizontal="right"/>
    </xf>
    <xf numFmtId="0" fontId="34" fillId="10" borderId="0" xfId="16" applyFont="1" applyFill="1" applyAlignment="1">
      <alignment horizontal="left"/>
    </xf>
    <xf numFmtId="0" fontId="31" fillId="10" borderId="0" xfId="16" applyFill="1" applyAlignment="1">
      <alignment horizontal="right"/>
    </xf>
    <xf numFmtId="175" fontId="31" fillId="10" borderId="0" xfId="16" applyNumberFormat="1" applyFill="1" applyAlignment="1">
      <alignment horizontal="right"/>
    </xf>
    <xf numFmtId="0" fontId="31" fillId="10" borderId="0" xfId="16" applyFill="1" applyAlignment="1">
      <alignment horizontal="left" vertical="top"/>
    </xf>
    <xf numFmtId="0" fontId="31" fillId="11" borderId="0" xfId="16" applyFill="1"/>
    <xf numFmtId="0" fontId="0" fillId="11" borderId="0" xfId="0" applyFill="1" applyAlignment="1">
      <alignment horizontal="center"/>
    </xf>
    <xf numFmtId="0" fontId="0" fillId="11" borderId="0" xfId="0" applyFill="1"/>
    <xf numFmtId="175" fontId="0" fillId="11" borderId="0" xfId="0" applyNumberFormat="1" applyFill="1"/>
    <xf numFmtId="14" fontId="34" fillId="11" borderId="0" xfId="0" applyNumberFormat="1" applyFont="1" applyFill="1" applyAlignment="1">
      <alignment horizontal="left"/>
    </xf>
    <xf numFmtId="14" fontId="0" fillId="11" borderId="0" xfId="0" applyNumberFormat="1" applyFill="1"/>
    <xf numFmtId="176" fontId="0" fillId="11" borderId="0" xfId="15" applyNumberFormat="1" applyFont="1" applyFill="1"/>
    <xf numFmtId="0" fontId="34" fillId="11" borderId="0" xfId="0" applyFont="1" applyFill="1" applyAlignment="1">
      <alignment horizontal="left"/>
    </xf>
    <xf numFmtId="0" fontId="31" fillId="12" borderId="0" xfId="16" applyFill="1"/>
    <xf numFmtId="0" fontId="0" fillId="12" borderId="0" xfId="0" applyFill="1" applyAlignment="1">
      <alignment horizontal="center"/>
    </xf>
    <xf numFmtId="0" fontId="0" fillId="12" borderId="0" xfId="0" applyFill="1"/>
    <xf numFmtId="175" fontId="0" fillId="12" borderId="0" xfId="0" applyNumberFormat="1" applyFill="1"/>
    <xf numFmtId="14" fontId="34" fillId="12" borderId="0" xfId="0" applyNumberFormat="1" applyFont="1" applyFill="1" applyAlignment="1">
      <alignment horizontal="left"/>
    </xf>
    <xf numFmtId="14" fontId="0" fillId="12" borderId="0" xfId="0" applyNumberFormat="1" applyFill="1"/>
    <xf numFmtId="176" fontId="0" fillId="12" borderId="0" xfId="15" applyNumberFormat="1" applyFont="1" applyFill="1"/>
    <xf numFmtId="44" fontId="28" fillId="0" borderId="1" xfId="15" applyFont="1" applyFill="1" applyBorder="1" applyAlignment="1" applyProtection="1">
      <alignment vertical="center"/>
    </xf>
    <xf numFmtId="44" fontId="0" fillId="0" borderId="0" xfId="15" applyFont="1" applyFill="1"/>
    <xf numFmtId="0" fontId="3" fillId="2" borderId="1" xfId="18" applyFont="1" applyFill="1" applyBorder="1"/>
    <xf numFmtId="0" fontId="0" fillId="13" borderId="0" xfId="0" applyFill="1" applyAlignment="1">
      <alignment horizontal="center"/>
    </xf>
    <xf numFmtId="0" fontId="0" fillId="13" borderId="0" xfId="0" applyFill="1"/>
    <xf numFmtId="175" fontId="0" fillId="13" borderId="0" xfId="0" applyNumberFormat="1" applyFill="1"/>
    <xf numFmtId="14" fontId="35" fillId="13" borderId="0" xfId="0" applyNumberFormat="1" applyFont="1" applyFill="1" applyAlignment="1">
      <alignment horizontal="left"/>
    </xf>
    <xf numFmtId="0" fontId="0" fillId="0" borderId="0" xfId="0" applyAlignment="1">
      <alignment horizontal="center"/>
    </xf>
    <xf numFmtId="175" fontId="0" fillId="0" borderId="0" xfId="0" applyNumberFormat="1"/>
    <xf numFmtId="14" fontId="35" fillId="0" borderId="0" xfId="0" applyNumberFormat="1" applyFont="1" applyAlignment="1">
      <alignment horizontal="left"/>
    </xf>
    <xf numFmtId="0" fontId="27" fillId="0" borderId="0" xfId="16" applyFont="1" applyAlignment="1"/>
    <xf numFmtId="0" fontId="2" fillId="2" borderId="1" xfId="18" applyFont="1" applyFill="1" applyBorder="1" applyAlignment="1">
      <alignment wrapText="1"/>
    </xf>
    <xf numFmtId="0" fontId="1" fillId="2" borderId="1" xfId="18" applyFont="1" applyFill="1" applyBorder="1"/>
    <xf numFmtId="14" fontId="34" fillId="8" borderId="0" xfId="16" applyNumberFormat="1" applyFont="1" applyFill="1" applyAlignment="1">
      <alignment horizontal="left"/>
    </xf>
    <xf numFmtId="0" fontId="26" fillId="0" borderId="0" xfId="16" applyFont="1" applyAlignment="1"/>
    <xf numFmtId="0" fontId="26" fillId="0" borderId="0" xfId="16" applyFont="1"/>
    <xf numFmtId="0" fontId="26" fillId="12" borderId="0" xfId="16" applyFont="1" applyFill="1"/>
    <xf numFmtId="14" fontId="35" fillId="12" borderId="0" xfId="0" applyNumberFormat="1" applyFont="1" applyFill="1" applyAlignment="1">
      <alignment horizontal="left"/>
    </xf>
    <xf numFmtId="44" fontId="0" fillId="0" borderId="0" xfId="0" applyNumberFormat="1" applyFill="1"/>
    <xf numFmtId="2"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0" xfId="1" applyFont="1" applyFill="1"/>
    <xf numFmtId="0" fontId="7" fillId="0" borderId="0" xfId="1" applyFont="1" applyFill="1"/>
    <xf numFmtId="0" fontId="9" fillId="0" borderId="1" xfId="1" applyFont="1" applyFill="1" applyBorder="1"/>
    <xf numFmtId="0" fontId="9" fillId="0" borderId="18" xfId="1" applyFont="1" applyFill="1" applyBorder="1" applyAlignment="1">
      <alignment vertical="center"/>
    </xf>
    <xf numFmtId="2" fontId="10" fillId="0" borderId="0" xfId="1" applyNumberFormat="1" applyFont="1" applyFill="1" applyAlignment="1">
      <alignment vertical="center"/>
    </xf>
    <xf numFmtId="2" fontId="9" fillId="0" borderId="1" xfId="1" applyNumberFormat="1" applyFont="1" applyFill="1" applyBorder="1" applyAlignment="1">
      <alignment horizontal="center" vertical="center"/>
    </xf>
    <xf numFmtId="2" fontId="10" fillId="0" borderId="0" xfId="1" applyNumberFormat="1" applyFont="1" applyFill="1" applyAlignment="1">
      <alignment horizontal="center" vertical="center" wrapText="1"/>
    </xf>
    <xf numFmtId="1" fontId="7" fillId="0" borderId="1" xfId="9" applyNumberFormat="1" applyFont="1" applyFill="1" applyBorder="1" applyAlignment="1">
      <alignment horizontal="center"/>
    </xf>
    <xf numFmtId="172" fontId="7" fillId="0" borderId="8" xfId="9" applyNumberFormat="1" applyFont="1" applyFill="1" applyBorder="1"/>
    <xf numFmtId="2" fontId="10" fillId="0" borderId="0" xfId="1" applyNumberFormat="1" applyFont="1" applyFill="1" applyAlignment="1">
      <alignment horizontal="center" vertical="center"/>
    </xf>
    <xf numFmtId="0" fontId="7" fillId="0" borderId="0" xfId="1" applyFont="1" applyFill="1" applyAlignment="1">
      <alignment horizontal="center"/>
    </xf>
    <xf numFmtId="0" fontId="7" fillId="0" borderId="1" xfId="1" applyFont="1" applyFill="1" applyBorder="1" applyAlignment="1">
      <alignment horizontal="center" vertical="center"/>
    </xf>
    <xf numFmtId="167" fontId="7" fillId="0" borderId="1" xfId="1" applyNumberFormat="1" applyFont="1" applyFill="1" applyBorder="1" applyAlignment="1">
      <alignment horizontal="center" vertical="center" wrapText="1"/>
    </xf>
    <xf numFmtId="2" fontId="8" fillId="0" borderId="0" xfId="1" applyNumberFormat="1" applyFont="1" applyFill="1" applyAlignment="1">
      <alignment vertical="center" wrapText="1"/>
    </xf>
    <xf numFmtId="166" fontId="8" fillId="0" borderId="0" xfId="3" applyFont="1" applyFill="1" applyBorder="1" applyAlignment="1" applyProtection="1">
      <alignment vertical="center"/>
    </xf>
    <xf numFmtId="2" fontId="7" fillId="0" borderId="0" xfId="1" applyNumberFormat="1" applyFont="1" applyFill="1"/>
    <xf numFmtId="166" fontId="7" fillId="0" borderId="0" xfId="3" applyFont="1" applyFill="1" applyBorder="1"/>
    <xf numFmtId="165" fontId="7" fillId="0" borderId="0" xfId="1" applyNumberFormat="1" applyFont="1" applyFill="1"/>
    <xf numFmtId="1" fontId="9" fillId="0" borderId="17" xfId="1" applyNumberFormat="1" applyFont="1" applyFill="1" applyBorder="1" applyAlignment="1">
      <alignment vertical="top"/>
    </xf>
    <xf numFmtId="3" fontId="7" fillId="0" borderId="1" xfId="1" applyNumberFormat="1" applyFont="1" applyFill="1" applyBorder="1" applyAlignment="1">
      <alignment horizontal="center" vertical="center"/>
    </xf>
    <xf numFmtId="0" fontId="9" fillId="0" borderId="1" xfId="1" applyFont="1" applyFill="1" applyBorder="1" applyAlignment="1">
      <alignment vertical="center" wrapText="1"/>
    </xf>
    <xf numFmtId="170" fontId="7" fillId="0" borderId="1" xfId="3" applyNumberFormat="1" applyFont="1" applyFill="1" applyBorder="1" applyAlignment="1">
      <alignment horizontal="center" vertical="center"/>
    </xf>
    <xf numFmtId="2" fontId="8" fillId="0" borderId="0" xfId="1" applyNumberFormat="1" applyFont="1" applyFill="1" applyAlignment="1">
      <alignment vertical="center"/>
    </xf>
    <xf numFmtId="2" fontId="8" fillId="0" borderId="0" xfId="1" applyNumberFormat="1" applyFont="1" applyFill="1" applyAlignment="1">
      <alignment horizontal="left" vertical="center" wrapText="1"/>
    </xf>
    <xf numFmtId="0" fontId="8" fillId="0" borderId="0" xfId="1" applyFont="1" applyFill="1" applyAlignment="1">
      <alignment wrapText="1"/>
    </xf>
    <xf numFmtId="0" fontId="8" fillId="0" borderId="0" xfId="1" applyFont="1" applyFill="1"/>
    <xf numFmtId="0" fontId="8" fillId="0" borderId="0" xfId="1" applyFont="1" applyFill="1" applyAlignment="1">
      <alignment horizontal="left" wrapText="1"/>
    </xf>
    <xf numFmtId="2" fontId="8" fillId="0" borderId="0" xfId="1" applyNumberFormat="1" applyFont="1" applyFill="1"/>
    <xf numFmtId="166" fontId="8" fillId="0" borderId="0" xfId="3" applyFont="1" applyFill="1" applyBorder="1"/>
    <xf numFmtId="0" fontId="10" fillId="0" borderId="1" xfId="1" applyFont="1" applyFill="1" applyBorder="1" applyAlignment="1">
      <alignment horizontal="center" vertical="center"/>
    </xf>
    <xf numFmtId="10" fontId="10" fillId="0" borderId="1" xfId="2" applyNumberFormat="1" applyFont="1" applyFill="1" applyBorder="1" applyAlignment="1">
      <alignment horizontal="center" vertical="center"/>
    </xf>
    <xf numFmtId="0" fontId="10" fillId="0" borderId="1" xfId="1" applyFont="1" applyFill="1" applyBorder="1" applyAlignment="1">
      <alignment horizontal="center" vertical="center" wrapText="1"/>
    </xf>
    <xf numFmtId="0" fontId="7" fillId="0" borderId="0" xfId="1" applyFont="1" applyFill="1" applyAlignment="1">
      <alignment wrapText="1"/>
    </xf>
    <xf numFmtId="0" fontId="9" fillId="0" borderId="1" xfId="1" applyFont="1" applyFill="1" applyBorder="1" applyAlignment="1">
      <alignment horizontal="left" vertical="center"/>
    </xf>
    <xf numFmtId="0" fontId="8" fillId="0" borderId="1" xfId="1" applyFont="1" applyFill="1" applyBorder="1" applyAlignment="1">
      <alignment horizontal="center" vertical="center" wrapText="1"/>
    </xf>
    <xf numFmtId="41" fontId="8" fillId="0" borderId="1" xfId="1" applyNumberFormat="1" applyFont="1" applyFill="1" applyBorder="1" applyAlignment="1">
      <alignment horizontal="center" vertical="center" wrapText="1"/>
    </xf>
    <xf numFmtId="172" fontId="8" fillId="0" borderId="1" xfId="9" applyNumberFormat="1" applyFont="1" applyFill="1" applyBorder="1" applyAlignment="1" applyProtection="1">
      <alignment vertical="center"/>
    </xf>
    <xf numFmtId="14" fontId="7" fillId="0" borderId="1" xfId="1" applyNumberFormat="1" applyFont="1" applyFill="1" applyBorder="1" applyAlignment="1">
      <alignment horizontal="center" vertical="center"/>
    </xf>
    <xf numFmtId="2" fontId="8" fillId="0" borderId="0" xfId="1" applyNumberFormat="1" applyFont="1" applyFill="1" applyAlignment="1">
      <alignment horizontal="left" vertical="top" wrapText="1"/>
    </xf>
    <xf numFmtId="41" fontId="8" fillId="0" borderId="1" xfId="8" applyFont="1" applyFill="1" applyBorder="1" applyAlignment="1" applyProtection="1">
      <alignment vertical="center"/>
    </xf>
    <xf numFmtId="166" fontId="7" fillId="0" borderId="0" xfId="1" applyNumberFormat="1" applyFont="1" applyFill="1"/>
    <xf numFmtId="172" fontId="8" fillId="0" borderId="1" xfId="9" applyNumberFormat="1" applyFont="1" applyFill="1" applyBorder="1" applyAlignment="1">
      <alignment horizontal="center" vertical="center" wrapText="1"/>
    </xf>
    <xf numFmtId="170" fontId="8" fillId="0" borderId="1" xfId="3" applyNumberFormat="1" applyFont="1" applyFill="1" applyBorder="1" applyAlignment="1">
      <alignment horizontal="center" vertical="center" wrapText="1"/>
    </xf>
    <xf numFmtId="170" fontId="8" fillId="0" borderId="1" xfId="3" applyNumberFormat="1" applyFont="1" applyFill="1" applyBorder="1" applyAlignment="1" applyProtection="1">
      <alignment vertical="center"/>
    </xf>
    <xf numFmtId="0" fontId="7" fillId="0" borderId="9" xfId="1" applyFont="1" applyFill="1" applyBorder="1"/>
    <xf numFmtId="0" fontId="7" fillId="0" borderId="0" xfId="1" applyFont="1" applyFill="1" applyAlignment="1">
      <alignment horizontal="left" vertical="center"/>
    </xf>
    <xf numFmtId="169" fontId="7" fillId="0" borderId="0" xfId="1" applyNumberFormat="1" applyFont="1" applyFill="1"/>
    <xf numFmtId="10" fontId="8" fillId="0" borderId="0" xfId="2" applyNumberFormat="1" applyFont="1" applyFill="1" applyBorder="1" applyProtection="1"/>
    <xf numFmtId="39" fontId="8" fillId="0" borderId="0" xfId="1" applyNumberFormat="1" applyFont="1" applyFill="1"/>
    <xf numFmtId="39" fontId="8" fillId="0" borderId="8" xfId="1" applyNumberFormat="1" applyFont="1" applyFill="1" applyBorder="1"/>
    <xf numFmtId="169" fontId="10" fillId="0" borderId="13" xfId="1" applyNumberFormat="1" applyFont="1" applyFill="1" applyBorder="1" applyAlignment="1">
      <alignment vertical="center"/>
    </xf>
    <xf numFmtId="169" fontId="10" fillId="0" borderId="11" xfId="1" applyNumberFormat="1" applyFont="1" applyFill="1" applyBorder="1" applyAlignment="1">
      <alignment vertical="top"/>
    </xf>
    <xf numFmtId="0" fontId="9" fillId="0" borderId="10" xfId="1" applyFont="1" applyFill="1" applyBorder="1" applyAlignment="1">
      <alignment horizontal="left" vertical="center"/>
    </xf>
    <xf numFmtId="174" fontId="10" fillId="0" borderId="10" xfId="1" applyNumberFormat="1" applyFont="1" applyFill="1" applyBorder="1" applyAlignment="1">
      <alignment vertical="top"/>
    </xf>
    <xf numFmtId="174" fontId="10" fillId="0" borderId="1" xfId="1" applyNumberFormat="1" applyFont="1" applyFill="1" applyBorder="1" applyAlignment="1">
      <alignment vertical="top"/>
    </xf>
    <xf numFmtId="0" fontId="7" fillId="0" borderId="0" xfId="1" applyFont="1" applyFill="1" applyAlignment="1">
      <alignment horizontal="left"/>
    </xf>
    <xf numFmtId="0" fontId="8" fillId="0" borderId="0" xfId="1" applyFont="1" applyFill="1" applyAlignment="1">
      <alignment horizontal="left"/>
    </xf>
    <xf numFmtId="41" fontId="8" fillId="0" borderId="0" xfId="8" applyFont="1" applyFill="1" applyBorder="1" applyAlignment="1">
      <alignment horizontal="left"/>
    </xf>
    <xf numFmtId="41" fontId="7" fillId="0" borderId="0" xfId="8" applyFont="1" applyFill="1" applyBorder="1" applyAlignment="1">
      <alignment horizontal="left"/>
    </xf>
    <xf numFmtId="41" fontId="7" fillId="0" borderId="0" xfId="8" applyFont="1" applyFill="1" applyBorder="1"/>
    <xf numFmtId="41" fontId="7" fillId="0" borderId="0" xfId="8" applyFont="1" applyFill="1"/>
    <xf numFmtId="10" fontId="7" fillId="0" borderId="0" xfId="5" applyNumberFormat="1" applyFont="1" applyFill="1" applyAlignment="1">
      <alignment horizontal="left"/>
    </xf>
    <xf numFmtId="41" fontId="7" fillId="0" borderId="0" xfId="8" applyFont="1" applyFill="1" applyAlignment="1">
      <alignment horizontal="left"/>
    </xf>
    <xf numFmtId="10" fontId="8" fillId="0" borderId="0" xfId="2" applyNumberFormat="1" applyFont="1" applyFill="1"/>
    <xf numFmtId="0" fontId="9" fillId="0" borderId="0" xfId="1" applyFont="1" applyFill="1"/>
    <xf numFmtId="172" fontId="9" fillId="0" borderId="0" xfId="1" applyNumberFormat="1" applyFont="1" applyFill="1"/>
    <xf numFmtId="10" fontId="10" fillId="0" borderId="0" xfId="2" applyNumberFormat="1" applyFont="1" applyFill="1"/>
    <xf numFmtId="170" fontId="7" fillId="0" borderId="0" xfId="1" applyNumberFormat="1" applyFont="1" applyFill="1"/>
    <xf numFmtId="164" fontId="8" fillId="0" borderId="0" xfId="10" applyFont="1" applyFill="1"/>
    <xf numFmtId="164" fontId="7" fillId="0" borderId="0" xfId="10" applyFont="1" applyFill="1"/>
    <xf numFmtId="172" fontId="8" fillId="0" borderId="0" xfId="2" applyNumberFormat="1" applyFont="1" applyFill="1"/>
    <xf numFmtId="164" fontId="7" fillId="0" borderId="0" xfId="1" applyNumberFormat="1" applyFont="1" applyFill="1"/>
    <xf numFmtId="170" fontId="9" fillId="0" borderId="0" xfId="1" applyNumberFormat="1" applyFont="1" applyFill="1"/>
    <xf numFmtId="170" fontId="10" fillId="0" borderId="0" xfId="1" applyNumberFormat="1" applyFont="1" applyFill="1"/>
    <xf numFmtId="164" fontId="8" fillId="0" borderId="0" xfId="1" applyNumberFormat="1" applyFont="1" applyFill="1"/>
    <xf numFmtId="172" fontId="7" fillId="0" borderId="0" xfId="9" applyNumberFormat="1" applyFont="1" applyFill="1"/>
    <xf numFmtId="0" fontId="9" fillId="0" borderId="1" xfId="1" applyFont="1" applyFill="1" applyBorder="1" applyAlignment="1">
      <alignment horizontal="left" vertical="center" wrapText="1"/>
    </xf>
    <xf numFmtId="172" fontId="8" fillId="0" borderId="0" xfId="9" applyNumberFormat="1" applyFont="1" applyFill="1"/>
    <xf numFmtId="172" fontId="8" fillId="0" borderId="1" xfId="9" applyNumberFormat="1" applyFont="1" applyFill="1" applyBorder="1" applyAlignment="1">
      <alignment horizontal="center" vertical="center"/>
    </xf>
    <xf numFmtId="172" fontId="7" fillId="0" borderId="1" xfId="9" applyNumberFormat="1" applyFont="1" applyFill="1" applyBorder="1" applyAlignment="1" applyProtection="1">
      <alignment vertical="center"/>
    </xf>
    <xf numFmtId="172" fontId="12" fillId="0" borderId="0" xfId="9" applyNumberFormat="1" applyFont="1" applyFill="1"/>
    <xf numFmtId="41" fontId="7" fillId="0" borderId="0" xfId="1" applyNumberFormat="1" applyFont="1" applyFill="1" applyAlignment="1">
      <alignment horizontal="left" vertical="center"/>
    </xf>
    <xf numFmtId="172" fontId="12" fillId="0" borderId="0" xfId="9" applyNumberFormat="1" applyFont="1" applyFill="1" applyBorder="1"/>
    <xf numFmtId="10" fontId="8" fillId="0" borderId="0" xfId="2" applyNumberFormat="1" applyFont="1" applyFill="1" applyBorder="1" applyAlignment="1">
      <alignment horizontal="left"/>
    </xf>
    <xf numFmtId="41" fontId="7" fillId="0" borderId="0" xfId="1" applyNumberFormat="1" applyFont="1" applyFill="1" applyAlignment="1">
      <alignment horizontal="left"/>
    </xf>
    <xf numFmtId="10" fontId="8" fillId="0" borderId="0" xfId="2" applyNumberFormat="1" applyFont="1" applyFill="1" applyAlignment="1">
      <alignment horizontal="left"/>
    </xf>
    <xf numFmtId="0" fontId="24" fillId="0" borderId="0" xfId="0" applyFont="1" applyFill="1" applyAlignment="1">
      <alignment horizontal="justify" vertical="center" wrapText="1"/>
    </xf>
    <xf numFmtId="172" fontId="7" fillId="0" borderId="0" xfId="9" applyNumberFormat="1" applyFont="1" applyFill="1" applyBorder="1"/>
    <xf numFmtId="41" fontId="8" fillId="0" borderId="1" xfId="8" applyFont="1" applyFill="1" applyBorder="1" applyAlignment="1" applyProtection="1">
      <alignment horizontal="right" vertical="center"/>
    </xf>
    <xf numFmtId="172" fontId="8" fillId="0" borderId="1" xfId="9" applyNumberFormat="1" applyFont="1" applyFill="1" applyBorder="1" applyAlignment="1" applyProtection="1">
      <alignment horizontal="right" vertical="center"/>
    </xf>
    <xf numFmtId="172" fontId="7" fillId="0" borderId="1" xfId="9" applyNumberFormat="1" applyFont="1" applyFill="1" applyBorder="1" applyAlignment="1" applyProtection="1">
      <alignment horizontal="right" vertical="center"/>
    </xf>
    <xf numFmtId="172" fontId="10" fillId="0" borderId="1" xfId="9" applyNumberFormat="1" applyFont="1" applyFill="1" applyBorder="1" applyAlignment="1">
      <alignment horizontal="right" vertical="center"/>
    </xf>
    <xf numFmtId="172" fontId="8" fillId="0" borderId="1" xfId="9" applyNumberFormat="1" applyFont="1" applyFill="1" applyBorder="1" applyAlignment="1">
      <alignment horizontal="right" vertical="center"/>
    </xf>
    <xf numFmtId="172" fontId="8" fillId="0" borderId="1" xfId="9" applyNumberFormat="1" applyFont="1" applyFill="1" applyBorder="1" applyAlignment="1">
      <alignment horizontal="right" vertical="center" wrapText="1"/>
    </xf>
    <xf numFmtId="44" fontId="8" fillId="0" borderId="0" xfId="15" applyFont="1" applyFill="1"/>
    <xf numFmtId="168" fontId="30" fillId="0" borderId="0" xfId="1" applyNumberFormat="1" applyFont="1" applyFill="1" applyAlignment="1">
      <alignment horizontal="left" vertical="top"/>
    </xf>
    <xf numFmtId="172" fontId="7" fillId="0" borderId="0" xfId="1" applyNumberFormat="1" applyFont="1" applyFill="1"/>
    <xf numFmtId="44" fontId="7" fillId="0" borderId="0" xfId="15" applyFont="1" applyFill="1"/>
    <xf numFmtId="41" fontId="7" fillId="0" borderId="0" xfId="1" applyNumberFormat="1" applyFont="1" applyFill="1"/>
    <xf numFmtId="168" fontId="30" fillId="0" borderId="1" xfId="1" applyNumberFormat="1" applyFont="1" applyFill="1" applyBorder="1" applyAlignment="1">
      <alignment horizontal="left" vertical="top"/>
    </xf>
    <xf numFmtId="0" fontId="30" fillId="0" borderId="1" xfId="1" applyFont="1" applyFill="1" applyBorder="1" applyAlignment="1">
      <alignment horizontal="left" vertical="top" wrapText="1"/>
    </xf>
    <xf numFmtId="0" fontId="7" fillId="0" borderId="14" xfId="1" applyFont="1" applyFill="1" applyBorder="1" applyAlignment="1">
      <alignment horizontal="center"/>
    </xf>
    <xf numFmtId="0" fontId="7" fillId="0" borderId="19" xfId="1" applyFont="1" applyFill="1" applyBorder="1" applyAlignment="1">
      <alignment horizontal="center"/>
    </xf>
    <xf numFmtId="0" fontId="7" fillId="0" borderId="10" xfId="1" applyFont="1" applyFill="1" applyBorder="1" applyAlignment="1">
      <alignment horizontal="center"/>
    </xf>
    <xf numFmtId="0" fontId="7" fillId="0" borderId="7"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xf>
    <xf numFmtId="0" fontId="9" fillId="0" borderId="13" xfId="1" applyFont="1" applyFill="1" applyBorder="1" applyAlignment="1">
      <alignment horizontal="left"/>
    </xf>
    <xf numFmtId="0" fontId="9" fillId="0" borderId="12" xfId="1" applyFont="1" applyFill="1" applyBorder="1" applyAlignment="1">
      <alignment horizontal="left"/>
    </xf>
    <xf numFmtId="0" fontId="9" fillId="0" borderId="11" xfId="1" applyFont="1" applyFill="1" applyBorder="1" applyAlignment="1">
      <alignment horizontal="left"/>
    </xf>
    <xf numFmtId="0" fontId="7" fillId="0" borderId="7" xfId="1" applyFont="1" applyFill="1" applyBorder="1" applyAlignment="1">
      <alignment horizontal="center"/>
    </xf>
    <xf numFmtId="0" fontId="7" fillId="0" borderId="5" xfId="1" applyFont="1" applyFill="1" applyBorder="1" applyAlignment="1">
      <alignment horizontal="center"/>
    </xf>
    <xf numFmtId="0" fontId="7" fillId="0" borderId="9" xfId="1" applyFont="1" applyFill="1" applyBorder="1" applyAlignment="1">
      <alignment horizontal="center"/>
    </xf>
    <xf numFmtId="0" fontId="7" fillId="0" borderId="8" xfId="1" applyFont="1" applyFill="1" applyBorder="1" applyAlignment="1">
      <alignment horizontal="center"/>
    </xf>
    <xf numFmtId="0" fontId="7" fillId="0" borderId="4" xfId="1" applyFont="1" applyFill="1" applyBorder="1" applyAlignment="1">
      <alignment horizontal="center"/>
    </xf>
    <xf numFmtId="0" fontId="7" fillId="0" borderId="2" xfId="1" applyFont="1" applyFill="1" applyBorder="1" applyAlignment="1">
      <alignment horizontal="center"/>
    </xf>
    <xf numFmtId="0" fontId="7" fillId="0" borderId="0" xfId="1" applyFont="1" applyFill="1" applyAlignment="1">
      <alignment horizontal="center"/>
    </xf>
    <xf numFmtId="0" fontId="9" fillId="0" borderId="7" xfId="1" applyFont="1" applyFill="1" applyBorder="1" applyAlignment="1">
      <alignment horizontal="left"/>
    </xf>
    <xf numFmtId="0" fontId="9" fillId="0" borderId="6" xfId="1" applyFont="1" applyFill="1" applyBorder="1" applyAlignment="1">
      <alignment horizontal="left"/>
    </xf>
    <xf numFmtId="0" fontId="7" fillId="0" borderId="13"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1" xfId="1" applyFont="1" applyFill="1" applyBorder="1" applyAlignment="1">
      <alignment horizontal="center" vertical="center"/>
    </xf>
    <xf numFmtId="0" fontId="22" fillId="0" borderId="7" xfId="1" applyFont="1" applyFill="1" applyBorder="1" applyAlignment="1">
      <alignment horizontal="left" vertical="top" wrapText="1"/>
    </xf>
    <xf numFmtId="0" fontId="22" fillId="0" borderId="6" xfId="1" applyFont="1" applyFill="1" applyBorder="1" applyAlignment="1">
      <alignment horizontal="left" vertical="top" wrapText="1"/>
    </xf>
    <xf numFmtId="0" fontId="22" fillId="0" borderId="5" xfId="1" applyFont="1" applyFill="1" applyBorder="1" applyAlignment="1">
      <alignment horizontal="left" vertical="top" wrapText="1"/>
    </xf>
    <xf numFmtId="0" fontId="22" fillId="0" borderId="9" xfId="1" applyFont="1" applyFill="1" applyBorder="1" applyAlignment="1">
      <alignment horizontal="left" vertical="top" wrapText="1"/>
    </xf>
    <xf numFmtId="0" fontId="22" fillId="0" borderId="0" xfId="1" applyFont="1" applyFill="1" applyAlignment="1">
      <alignment horizontal="left" vertical="top" wrapText="1"/>
    </xf>
    <xf numFmtId="0" fontId="22" fillId="0" borderId="8" xfId="1" applyFont="1" applyFill="1" applyBorder="1" applyAlignment="1">
      <alignment horizontal="left" vertical="top" wrapText="1"/>
    </xf>
    <xf numFmtId="0" fontId="22" fillId="0" borderId="4" xfId="1" applyFont="1" applyFill="1" applyBorder="1" applyAlignment="1">
      <alignment horizontal="left" vertical="top" wrapText="1"/>
    </xf>
    <xf numFmtId="0" fontId="22" fillId="0" borderId="3" xfId="1" applyFont="1" applyFill="1" applyBorder="1" applyAlignment="1">
      <alignment horizontal="left" vertical="top" wrapText="1"/>
    </xf>
    <xf numFmtId="0" fontId="22" fillId="0" borderId="2" xfId="1" applyFont="1" applyFill="1" applyBorder="1" applyAlignment="1">
      <alignment horizontal="left" vertical="top" wrapText="1"/>
    </xf>
    <xf numFmtId="2" fontId="9" fillId="0" borderId="13" xfId="1" applyNumberFormat="1"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2" fontId="9" fillId="0" borderId="11" xfId="1" applyNumberFormat="1" applyFont="1" applyFill="1" applyBorder="1" applyAlignment="1">
      <alignment horizontal="center" vertical="center" wrapText="1"/>
    </xf>
    <xf numFmtId="0" fontId="9" fillId="0" borderId="16" xfId="1" applyFont="1" applyFill="1" applyBorder="1" applyAlignment="1">
      <alignment horizontal="left" vertical="top" wrapText="1"/>
    </xf>
    <xf numFmtId="0" fontId="9" fillId="0" borderId="12" xfId="1" applyFont="1" applyFill="1" applyBorder="1" applyAlignment="1">
      <alignment horizontal="left" vertical="top" wrapText="1"/>
    </xf>
    <xf numFmtId="0" fontId="9" fillId="0" borderId="11" xfId="1" applyFont="1" applyFill="1" applyBorder="1" applyAlignment="1">
      <alignment horizontal="left" vertical="top" wrapText="1"/>
    </xf>
    <xf numFmtId="2" fontId="7" fillId="0" borderId="13" xfId="1" applyNumberFormat="1" applyFont="1" applyFill="1" applyBorder="1" applyAlignment="1">
      <alignment horizontal="center" vertical="center" wrapText="1"/>
    </xf>
    <xf numFmtId="2" fontId="7" fillId="0" borderId="12" xfId="1" applyNumberFormat="1" applyFont="1" applyFill="1" applyBorder="1" applyAlignment="1">
      <alignment horizontal="center" vertical="center" wrapText="1"/>
    </xf>
    <xf numFmtId="2" fontId="7" fillId="0" borderId="11" xfId="1" applyNumberFormat="1" applyFont="1" applyFill="1" applyBorder="1" applyAlignment="1">
      <alignment horizontal="center" vertical="center" wrapText="1"/>
    </xf>
    <xf numFmtId="2" fontId="10" fillId="0" borderId="0" xfId="1" applyNumberFormat="1" applyFont="1" applyFill="1" applyAlignment="1">
      <alignment horizontal="center" vertical="center" wrapText="1"/>
    </xf>
    <xf numFmtId="0" fontId="9" fillId="0" borderId="16" xfId="1" applyFont="1" applyFill="1" applyBorder="1" applyAlignment="1">
      <alignment horizontal="left" vertical="center"/>
    </xf>
    <xf numFmtId="0" fontId="9" fillId="0" borderId="12" xfId="1" applyFont="1" applyFill="1" applyBorder="1" applyAlignment="1">
      <alignment horizontal="left" vertical="center"/>
    </xf>
    <xf numFmtId="0" fontId="9" fillId="0" borderId="11" xfId="1" applyFont="1" applyFill="1" applyBorder="1" applyAlignment="1">
      <alignment horizontal="left" vertical="center"/>
    </xf>
    <xf numFmtId="2" fontId="9" fillId="0" borderId="1" xfId="1" applyNumberFormat="1" applyFont="1" applyFill="1" applyBorder="1" applyAlignment="1">
      <alignment horizontal="center" vertical="center"/>
    </xf>
    <xf numFmtId="0" fontId="9" fillId="0" borderId="16" xfId="1" applyFont="1" applyFill="1" applyBorder="1" applyAlignment="1">
      <alignment horizontal="left" vertical="center" wrapText="1"/>
    </xf>
    <xf numFmtId="0" fontId="9" fillId="0" borderId="12" xfId="1" applyFont="1" applyFill="1" applyBorder="1" applyAlignment="1">
      <alignment horizontal="left" vertical="center" wrapText="1"/>
    </xf>
    <xf numFmtId="0" fontId="9" fillId="0" borderId="11" xfId="1" applyFont="1" applyFill="1" applyBorder="1" applyAlignment="1">
      <alignment horizontal="left" vertical="center" wrapText="1"/>
    </xf>
    <xf numFmtId="10" fontId="12" fillId="0" borderId="13" xfId="2" applyNumberFormat="1" applyFont="1" applyFill="1" applyBorder="1" applyAlignment="1">
      <alignment horizontal="center" wrapText="1"/>
    </xf>
    <xf numFmtId="10" fontId="12" fillId="0" borderId="12" xfId="2" applyNumberFormat="1" applyFont="1" applyFill="1" applyBorder="1" applyAlignment="1">
      <alignment horizontal="center" wrapText="1"/>
    </xf>
    <xf numFmtId="10" fontId="12" fillId="0" borderId="11" xfId="2" applyNumberFormat="1" applyFont="1" applyFill="1" applyBorder="1" applyAlignment="1">
      <alignment horizontal="center" wrapText="1"/>
    </xf>
    <xf numFmtId="2" fontId="10" fillId="0" borderId="0" xfId="1" applyNumberFormat="1" applyFont="1" applyFill="1" applyAlignment="1">
      <alignment horizontal="center" vertical="center"/>
    </xf>
    <xf numFmtId="2" fontId="8" fillId="0" borderId="0" xfId="1" applyNumberFormat="1" applyFont="1" applyFill="1" applyAlignment="1">
      <alignment horizontal="left" vertical="center" wrapText="1"/>
    </xf>
    <xf numFmtId="2" fontId="7" fillId="0" borderId="13" xfId="1" applyNumberFormat="1" applyFont="1" applyFill="1" applyBorder="1" applyAlignment="1">
      <alignment horizontal="left" vertical="center" wrapText="1"/>
    </xf>
    <xf numFmtId="2" fontId="7" fillId="0" borderId="12" xfId="1" applyNumberFormat="1" applyFont="1" applyFill="1" applyBorder="1" applyAlignment="1">
      <alignment horizontal="left" vertical="center" wrapText="1"/>
    </xf>
    <xf numFmtId="2" fontId="7" fillId="0" borderId="11" xfId="1" applyNumberFormat="1" applyFont="1" applyFill="1" applyBorder="1" applyAlignment="1">
      <alignment horizontal="left" vertical="center" wrapText="1"/>
    </xf>
    <xf numFmtId="0" fontId="9" fillId="0" borderId="13"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2" fontId="8" fillId="0" borderId="0" xfId="1" applyNumberFormat="1" applyFont="1" applyFill="1" applyAlignment="1">
      <alignment horizontal="left" vertical="top" wrapText="1"/>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xf>
    <xf numFmtId="0" fontId="11" fillId="0" borderId="1" xfId="1" applyFont="1" applyFill="1" applyBorder="1" applyAlignment="1">
      <alignment horizontal="center" vertical="center" wrapText="1"/>
    </xf>
    <xf numFmtId="0" fontId="7" fillId="0" borderId="1" xfId="1" applyFont="1" applyFill="1" applyBorder="1" applyAlignment="1">
      <alignment horizontal="center"/>
    </xf>
    <xf numFmtId="0" fontId="8" fillId="0" borderId="1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7" fillId="0" borderId="21" xfId="1" applyFont="1" applyFill="1" applyBorder="1" applyAlignment="1">
      <alignment vertical="center" wrapText="1"/>
    </xf>
    <xf numFmtId="0" fontId="7" fillId="0" borderId="18" xfId="1" applyFont="1" applyFill="1" applyBorder="1" applyAlignment="1">
      <alignment vertical="center" wrapText="1"/>
    </xf>
    <xf numFmtId="0" fontId="10" fillId="0" borderId="13" xfId="1" applyFont="1" applyFill="1" applyBorder="1" applyAlignment="1">
      <alignment horizontal="center" vertical="center"/>
    </xf>
    <xf numFmtId="39" fontId="8" fillId="0" borderId="1" xfId="1" applyNumberFormat="1" applyFont="1" applyFill="1" applyBorder="1" applyAlignment="1">
      <alignment horizontal="center" vertical="center"/>
    </xf>
    <xf numFmtId="0" fontId="9" fillId="0" borderId="0" xfId="1" applyFont="1" applyFill="1" applyAlignment="1">
      <alignment horizontal="left"/>
    </xf>
    <xf numFmtId="49" fontId="7" fillId="0" borderId="0" xfId="1" applyNumberFormat="1" applyFont="1" applyFill="1" applyAlignment="1">
      <alignment horizontal="left"/>
    </xf>
    <xf numFmtId="0" fontId="8" fillId="0" borderId="14" xfId="1" applyFont="1" applyFill="1" applyBorder="1" applyAlignment="1">
      <alignment vertical="top" wrapText="1"/>
    </xf>
    <xf numFmtId="0" fontId="8" fillId="0" borderId="10" xfId="1" applyFont="1" applyFill="1" applyBorder="1" applyAlignment="1">
      <alignment vertical="top" wrapText="1"/>
    </xf>
    <xf numFmtId="0" fontId="10" fillId="0" borderId="7"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5" xfId="1" applyFont="1" applyFill="1" applyBorder="1" applyAlignment="1">
      <alignment horizontal="left" vertical="top" wrapText="1"/>
    </xf>
    <xf numFmtId="0" fontId="10" fillId="0" borderId="4" xfId="1"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2" xfId="1" applyFont="1" applyFill="1" applyBorder="1" applyAlignment="1">
      <alignment horizontal="left" vertical="top" wrapText="1"/>
    </xf>
    <xf numFmtId="0" fontId="10" fillId="0" borderId="14"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9" fillId="0" borderId="9" xfId="1" applyFont="1" applyFill="1" applyBorder="1" applyAlignment="1">
      <alignment horizontal="left" vertical="top" wrapText="1"/>
    </xf>
    <xf numFmtId="0" fontId="9" fillId="0" borderId="0" xfId="1" applyFont="1" applyFill="1" applyAlignment="1">
      <alignment horizontal="left" vertical="top" wrapText="1"/>
    </xf>
    <xf numFmtId="0" fontId="9" fillId="0" borderId="8" xfId="1" applyFont="1" applyFill="1" applyBorder="1" applyAlignment="1">
      <alignment horizontal="left" vertical="top" wrapText="1"/>
    </xf>
    <xf numFmtId="0" fontId="9" fillId="0" borderId="4" xfId="1" applyFont="1" applyFill="1" applyBorder="1" applyAlignment="1">
      <alignment horizontal="left" vertical="top" wrapText="1"/>
    </xf>
    <xf numFmtId="0" fontId="9" fillId="0" borderId="3" xfId="1" applyFont="1" applyFill="1" applyBorder="1" applyAlignment="1">
      <alignment horizontal="left" vertical="top" wrapText="1"/>
    </xf>
    <xf numFmtId="0" fontId="9" fillId="0" borderId="2"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Alignment="1">
      <alignment horizontal="left" vertical="top" wrapText="1"/>
    </xf>
    <xf numFmtId="0" fontId="7" fillId="0" borderId="8"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0" fontId="9" fillId="0" borderId="1"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9" fillId="0" borderId="13"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169" fontId="10" fillId="0" borderId="13" xfId="1" applyNumberFormat="1" applyFont="1" applyFill="1" applyBorder="1" applyAlignment="1">
      <alignment horizontal="center" vertical="top"/>
    </xf>
    <xf numFmtId="169" fontId="10" fillId="0" borderId="12" xfId="1" applyNumberFormat="1" applyFont="1" applyFill="1" applyBorder="1" applyAlignment="1">
      <alignment horizontal="center" vertical="top"/>
    </xf>
    <xf numFmtId="2" fontId="10" fillId="0" borderId="11" xfId="1" applyNumberFormat="1" applyFont="1" applyFill="1" applyBorder="1" applyAlignment="1">
      <alignment horizontal="left" vertical="center"/>
    </xf>
    <xf numFmtId="2" fontId="10" fillId="0" borderId="1" xfId="1" applyNumberFormat="1" applyFont="1" applyFill="1" applyBorder="1" applyAlignment="1">
      <alignment horizontal="left" vertical="center"/>
    </xf>
    <xf numFmtId="3" fontId="7" fillId="0" borderId="15" xfId="1" applyNumberFormat="1" applyFont="1" applyFill="1" applyBorder="1" applyAlignment="1">
      <alignment vertical="center" wrapText="1"/>
    </xf>
    <xf numFmtId="0" fontId="7" fillId="0" borderId="16" xfId="1" applyFont="1" applyFill="1" applyBorder="1" applyAlignment="1">
      <alignment vertical="center" wrapText="1"/>
    </xf>
    <xf numFmtId="0" fontId="7" fillId="0" borderId="15" xfId="1" applyFont="1" applyFill="1" applyBorder="1" applyAlignment="1">
      <alignment vertical="center" wrapText="1"/>
    </xf>
    <xf numFmtId="1" fontId="9" fillId="0" borderId="16" xfId="1" applyNumberFormat="1" applyFont="1" applyFill="1" applyBorder="1" applyAlignment="1">
      <alignment horizontal="left" vertical="top"/>
    </xf>
    <xf numFmtId="1" fontId="9" fillId="0" borderId="12" xfId="1" applyNumberFormat="1" applyFont="1" applyFill="1" applyBorder="1" applyAlignment="1">
      <alignment horizontal="left" vertical="top"/>
    </xf>
    <xf numFmtId="1" fontId="9" fillId="0" borderId="11" xfId="1" applyNumberFormat="1" applyFont="1" applyFill="1" applyBorder="1" applyAlignment="1">
      <alignment horizontal="left" vertical="top"/>
    </xf>
    <xf numFmtId="10" fontId="6" fillId="0" borderId="13" xfId="2" applyNumberFormat="1" applyFont="1" applyFill="1" applyBorder="1" applyAlignment="1">
      <alignment horizontal="center" wrapText="1"/>
    </xf>
    <xf numFmtId="10" fontId="6" fillId="0" borderId="12" xfId="2" applyNumberFormat="1" applyFont="1" applyFill="1" applyBorder="1" applyAlignment="1">
      <alignment horizontal="center" wrapText="1"/>
    </xf>
    <xf numFmtId="10" fontId="6" fillId="0" borderId="11" xfId="2" applyNumberFormat="1" applyFont="1" applyFill="1" applyBorder="1" applyAlignment="1">
      <alignment horizontal="center" wrapText="1"/>
    </xf>
    <xf numFmtId="168" fontId="9" fillId="0" borderId="7" xfId="1" applyNumberFormat="1" applyFont="1" applyFill="1" applyBorder="1" applyAlignment="1">
      <alignment horizontal="left" vertical="top"/>
    </xf>
    <xf numFmtId="168" fontId="9" fillId="0" borderId="6" xfId="1" applyNumberFormat="1" applyFont="1" applyFill="1" applyBorder="1" applyAlignment="1">
      <alignment horizontal="left" vertical="top"/>
    </xf>
    <xf numFmtId="168" fontId="9" fillId="0" borderId="5" xfId="1" applyNumberFormat="1" applyFont="1" applyFill="1" applyBorder="1" applyAlignment="1">
      <alignment horizontal="left" vertical="top"/>
    </xf>
    <xf numFmtId="168" fontId="9" fillId="0" borderId="9" xfId="1" applyNumberFormat="1" applyFont="1" applyFill="1" applyBorder="1" applyAlignment="1">
      <alignment horizontal="left" vertical="top"/>
    </xf>
    <xf numFmtId="168" fontId="9" fillId="0" borderId="0" xfId="1" applyNumberFormat="1" applyFont="1" applyFill="1" applyAlignment="1">
      <alignment horizontal="left" vertical="top"/>
    </xf>
    <xf numFmtId="168" fontId="9" fillId="0" borderId="8" xfId="1" applyNumberFormat="1" applyFont="1" applyFill="1" applyBorder="1" applyAlignment="1">
      <alignment horizontal="left" vertical="top"/>
    </xf>
    <xf numFmtId="168" fontId="9" fillId="0" borderId="1" xfId="1" applyNumberFormat="1" applyFont="1" applyFill="1" applyBorder="1" applyAlignment="1">
      <alignment horizontal="left" vertical="top"/>
    </xf>
    <xf numFmtId="0" fontId="9" fillId="0" borderId="7"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5" xfId="1" applyFont="1" applyFill="1" applyBorder="1" applyAlignment="1">
      <alignment horizontal="left" vertical="top" wrapText="1"/>
    </xf>
    <xf numFmtId="0" fontId="30" fillId="0" borderId="7" xfId="1" applyFont="1" applyFill="1" applyBorder="1" applyAlignment="1">
      <alignment horizontal="left" vertical="top" wrapText="1"/>
    </xf>
    <xf numFmtId="0" fontId="30" fillId="0" borderId="6" xfId="1" applyFont="1" applyFill="1" applyBorder="1" applyAlignment="1">
      <alignment horizontal="left" vertical="top" wrapText="1"/>
    </xf>
    <xf numFmtId="0" fontId="30" fillId="0" borderId="5" xfId="1" applyFont="1" applyFill="1" applyBorder="1" applyAlignment="1">
      <alignment horizontal="left" vertical="top" wrapText="1"/>
    </xf>
    <xf numFmtId="0" fontId="30" fillId="0" borderId="4" xfId="1" applyFont="1" applyFill="1" applyBorder="1" applyAlignment="1">
      <alignment horizontal="left" vertical="top" wrapText="1"/>
    </xf>
    <xf numFmtId="0" fontId="30" fillId="0" borderId="3" xfId="1" applyFont="1" applyFill="1" applyBorder="1" applyAlignment="1">
      <alignment horizontal="left" vertical="top" wrapText="1"/>
    </xf>
    <xf numFmtId="0" fontId="30" fillId="0" borderId="2" xfId="1" applyFont="1" applyFill="1" applyBorder="1" applyAlignment="1">
      <alignment horizontal="left" vertical="top" wrapText="1"/>
    </xf>
    <xf numFmtId="168" fontId="30" fillId="0" borderId="7" xfId="1" applyNumberFormat="1" applyFont="1" applyFill="1" applyBorder="1" applyAlignment="1">
      <alignment horizontal="left" vertical="top"/>
    </xf>
    <xf numFmtId="168" fontId="30" fillId="0" borderId="6" xfId="1" applyNumberFormat="1" applyFont="1" applyFill="1" applyBorder="1" applyAlignment="1">
      <alignment horizontal="left" vertical="top"/>
    </xf>
    <xf numFmtId="168" fontId="30" fillId="0" borderId="5" xfId="1" applyNumberFormat="1" applyFont="1" applyFill="1" applyBorder="1" applyAlignment="1">
      <alignment horizontal="left" vertical="top"/>
    </xf>
    <xf numFmtId="168" fontId="30" fillId="0" borderId="4" xfId="1" applyNumberFormat="1" applyFont="1" applyFill="1" applyBorder="1" applyAlignment="1">
      <alignment horizontal="left" vertical="top"/>
    </xf>
    <xf numFmtId="168" fontId="30" fillId="0" borderId="3" xfId="1" applyNumberFormat="1" applyFont="1" applyFill="1" applyBorder="1" applyAlignment="1">
      <alignment horizontal="left" vertical="top"/>
    </xf>
    <xf numFmtId="168" fontId="30" fillId="0" borderId="2" xfId="1" applyNumberFormat="1" applyFont="1" applyFill="1" applyBorder="1" applyAlignment="1">
      <alignment horizontal="left" vertical="top"/>
    </xf>
    <xf numFmtId="0" fontId="8" fillId="0" borderId="1" xfId="1" applyFont="1" applyFill="1" applyBorder="1" applyAlignment="1">
      <alignment vertical="top" wrapText="1"/>
    </xf>
    <xf numFmtId="0" fontId="8" fillId="0" borderId="14" xfId="1" applyFont="1" applyFill="1" applyBorder="1" applyAlignment="1">
      <alignment horizontal="left" vertical="top" wrapText="1"/>
    </xf>
    <xf numFmtId="0" fontId="8" fillId="0" borderId="10" xfId="1" applyFont="1" applyFill="1" applyBorder="1" applyAlignment="1">
      <alignment horizontal="left" vertical="top" wrapText="1"/>
    </xf>
    <xf numFmtId="3" fontId="7" fillId="0" borderId="21" xfId="1" applyNumberFormat="1" applyFont="1" applyFill="1" applyBorder="1" applyAlignment="1">
      <alignment vertical="center" wrapText="1"/>
    </xf>
    <xf numFmtId="3" fontId="7" fillId="0" borderId="18" xfId="1" applyNumberFormat="1" applyFont="1" applyFill="1" applyBorder="1" applyAlignment="1">
      <alignment vertical="center" wrapText="1"/>
    </xf>
    <xf numFmtId="10" fontId="7" fillId="0" borderId="13" xfId="2" applyNumberFormat="1" applyFont="1" applyFill="1" applyBorder="1" applyAlignment="1">
      <alignment horizontal="center" wrapText="1"/>
    </xf>
    <xf numFmtId="10" fontId="7" fillId="0" borderId="12" xfId="2" applyNumberFormat="1" applyFont="1" applyFill="1" applyBorder="1" applyAlignment="1">
      <alignment horizontal="center" wrapText="1"/>
    </xf>
    <xf numFmtId="10" fontId="7" fillId="0" borderId="11" xfId="2" applyNumberFormat="1" applyFont="1" applyFill="1" applyBorder="1" applyAlignment="1">
      <alignment horizontal="center" wrapText="1"/>
    </xf>
    <xf numFmtId="0" fontId="9" fillId="0" borderId="16" xfId="1" applyFont="1" applyFill="1" applyBorder="1" applyAlignment="1">
      <alignment horizontal="center" vertical="top" wrapText="1"/>
    </xf>
    <xf numFmtId="0" fontId="9" fillId="0" borderId="12" xfId="1" applyFont="1" applyFill="1" applyBorder="1" applyAlignment="1">
      <alignment horizontal="center" vertical="top" wrapText="1"/>
    </xf>
    <xf numFmtId="0" fontId="9" fillId="0" borderId="11" xfId="1" applyFont="1" applyFill="1" applyBorder="1" applyAlignment="1">
      <alignment horizontal="center" vertical="top" wrapText="1"/>
    </xf>
    <xf numFmtId="0" fontId="8" fillId="0" borderId="21" xfId="1" applyFont="1" applyFill="1" applyBorder="1" applyAlignment="1">
      <alignment vertical="top" wrapText="1"/>
    </xf>
    <xf numFmtId="0" fontId="8" fillId="0" borderId="18" xfId="1" applyFont="1" applyFill="1" applyBorder="1" applyAlignment="1">
      <alignment vertical="top" wrapText="1"/>
    </xf>
    <xf numFmtId="0" fontId="9" fillId="0" borderId="0" xfId="1" applyFont="1" applyAlignment="1">
      <alignment horizontal="left"/>
    </xf>
    <xf numFmtId="49" fontId="7" fillId="0" borderId="0" xfId="1" applyNumberFormat="1" applyFont="1" applyAlignment="1">
      <alignment horizontal="left"/>
    </xf>
    <xf numFmtId="0" fontId="9" fillId="0" borderId="7" xfId="1" applyFont="1" applyBorder="1" applyAlignment="1">
      <alignment horizontal="center" vertical="top" wrapText="1"/>
    </xf>
    <xf numFmtId="0" fontId="9" fillId="0" borderId="6" xfId="1" applyFont="1" applyBorder="1" applyAlignment="1">
      <alignment horizontal="center" vertical="top" wrapText="1"/>
    </xf>
    <xf numFmtId="0" fontId="9" fillId="0" borderId="5" xfId="1" applyFont="1" applyBorder="1" applyAlignment="1">
      <alignment horizontal="center" vertical="top" wrapText="1"/>
    </xf>
    <xf numFmtId="0" fontId="9" fillId="0" borderId="9" xfId="1" applyFont="1" applyBorder="1" applyAlignment="1">
      <alignment horizontal="center" vertical="top" wrapText="1"/>
    </xf>
    <xf numFmtId="0" fontId="9" fillId="0" borderId="0" xfId="1" applyFont="1" applyAlignment="1">
      <alignment horizontal="center" vertical="top" wrapText="1"/>
    </xf>
    <xf numFmtId="0" fontId="9" fillId="0" borderId="8" xfId="1" applyFont="1" applyBorder="1" applyAlignment="1">
      <alignment horizontal="center" vertical="top" wrapText="1"/>
    </xf>
    <xf numFmtId="0" fontId="9" fillId="0" borderId="4" xfId="1" applyFont="1" applyBorder="1" applyAlignment="1">
      <alignment horizontal="center" vertical="top" wrapText="1"/>
    </xf>
    <xf numFmtId="0" fontId="9" fillId="0" borderId="3" xfId="1" applyFont="1" applyBorder="1" applyAlignment="1">
      <alignment horizontal="center" vertical="top" wrapText="1"/>
    </xf>
    <xf numFmtId="0" fontId="9" fillId="0" borderId="2" xfId="1" applyFont="1" applyBorder="1" applyAlignment="1">
      <alignment horizontal="center" vertical="top" wrapText="1"/>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168" fontId="30" fillId="0" borderId="7" xfId="1" applyNumberFormat="1" applyFont="1" applyBorder="1" applyAlignment="1">
      <alignment horizontal="left" vertical="top"/>
    </xf>
    <xf numFmtId="168" fontId="30" fillId="0" borderId="6" xfId="1" applyNumberFormat="1" applyFont="1" applyBorder="1" applyAlignment="1">
      <alignment horizontal="left" vertical="top"/>
    </xf>
    <xf numFmtId="168" fontId="30" fillId="0" borderId="5" xfId="1" applyNumberFormat="1" applyFont="1" applyBorder="1" applyAlignment="1">
      <alignment horizontal="left" vertical="top"/>
    </xf>
    <xf numFmtId="168" fontId="30" fillId="0" borderId="4" xfId="1" applyNumberFormat="1" applyFont="1" applyBorder="1" applyAlignment="1">
      <alignment horizontal="left" vertical="top"/>
    </xf>
    <xf numFmtId="168" fontId="30" fillId="0" borderId="3" xfId="1" applyNumberFormat="1" applyFont="1" applyBorder="1" applyAlignment="1">
      <alignment horizontal="left" vertical="top"/>
    </xf>
    <xf numFmtId="168" fontId="30" fillId="0" borderId="2" xfId="1" applyNumberFormat="1" applyFont="1" applyBorder="1" applyAlignment="1">
      <alignment horizontal="left" vertical="top"/>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center" vertical="center"/>
    </xf>
    <xf numFmtId="169" fontId="10" fillId="0" borderId="13" xfId="1" applyNumberFormat="1" applyFont="1" applyBorder="1" applyAlignment="1">
      <alignment horizontal="center" vertical="top"/>
    </xf>
    <xf numFmtId="169" fontId="10" fillId="0" borderId="12" xfId="1" applyNumberFormat="1" applyFont="1" applyBorder="1" applyAlignment="1">
      <alignment horizontal="center" vertical="top"/>
    </xf>
    <xf numFmtId="2" fontId="10" fillId="0" borderId="11" xfId="1" applyNumberFormat="1" applyFont="1" applyBorder="1" applyAlignment="1">
      <alignment horizontal="left" vertical="center"/>
    </xf>
    <xf numFmtId="2" fontId="10" fillId="0" borderId="1" xfId="1" applyNumberFormat="1" applyFont="1" applyBorder="1" applyAlignment="1">
      <alignment horizontal="left" vertical="center"/>
    </xf>
    <xf numFmtId="0" fontId="10" fillId="0" borderId="14" xfId="1" applyFont="1" applyBorder="1" applyAlignment="1">
      <alignment horizontal="center" vertical="center" wrapText="1"/>
    </xf>
    <xf numFmtId="0" fontId="10" fillId="0" borderId="19" xfId="1" applyFont="1" applyBorder="1" applyAlignment="1">
      <alignment horizontal="center" vertical="center" wrapText="1"/>
    </xf>
    <xf numFmtId="0" fontId="30" fillId="0" borderId="7" xfId="1" applyFont="1" applyBorder="1" applyAlignment="1">
      <alignment horizontal="left" vertical="top" wrapText="1"/>
    </xf>
    <xf numFmtId="0" fontId="30" fillId="0" borderId="6" xfId="1" applyFont="1" applyBorder="1" applyAlignment="1">
      <alignment horizontal="left" vertical="top" wrapText="1"/>
    </xf>
    <xf numFmtId="0" fontId="30" fillId="0" borderId="5" xfId="1" applyFont="1" applyBorder="1" applyAlignment="1">
      <alignment horizontal="left" vertical="top" wrapText="1"/>
    </xf>
    <xf numFmtId="0" fontId="30" fillId="0" borderId="4" xfId="1" applyFont="1" applyBorder="1" applyAlignment="1">
      <alignment horizontal="left" vertical="top" wrapText="1"/>
    </xf>
    <xf numFmtId="0" fontId="30" fillId="0" borderId="3" xfId="1" applyFont="1" applyBorder="1" applyAlignment="1">
      <alignment horizontal="left" vertical="top" wrapText="1"/>
    </xf>
    <xf numFmtId="0" fontId="30" fillId="0" borderId="2" xfId="1" applyFont="1" applyBorder="1" applyAlignment="1">
      <alignment horizontal="left" vertical="top" wrapText="1"/>
    </xf>
    <xf numFmtId="0" fontId="7" fillId="0" borderId="7" xfId="1" applyFont="1" applyBorder="1" applyAlignment="1">
      <alignment horizontal="center" vertical="top" wrapText="1"/>
    </xf>
    <xf numFmtId="0" fontId="7" fillId="0" borderId="6" xfId="1" applyFont="1" applyBorder="1" applyAlignment="1">
      <alignment horizontal="center" vertical="top" wrapText="1"/>
    </xf>
    <xf numFmtId="0" fontId="7" fillId="0" borderId="5" xfId="1" applyFont="1" applyBorder="1" applyAlignment="1">
      <alignment horizontal="center" vertical="top" wrapText="1"/>
    </xf>
    <xf numFmtId="0" fontId="7" fillId="0" borderId="9" xfId="1" applyFont="1" applyBorder="1" applyAlignment="1">
      <alignment horizontal="center" vertical="top" wrapText="1"/>
    </xf>
    <xf numFmtId="0" fontId="7" fillId="0" borderId="0" xfId="1" applyFont="1" applyAlignment="1">
      <alignment horizontal="center" vertical="top" wrapText="1"/>
    </xf>
    <xf numFmtId="0" fontId="7" fillId="0" borderId="8" xfId="1" applyFont="1" applyBorder="1" applyAlignment="1">
      <alignment horizontal="center" vertical="top" wrapText="1"/>
    </xf>
    <xf numFmtId="0" fontId="7" fillId="0" borderId="4" xfId="1" applyFont="1" applyBorder="1" applyAlignment="1">
      <alignment horizontal="center" vertical="top" wrapText="1"/>
    </xf>
    <xf numFmtId="0" fontId="7" fillId="0" borderId="3" xfId="1" applyFont="1" applyBorder="1" applyAlignment="1">
      <alignment horizontal="center" vertical="top" wrapText="1"/>
    </xf>
    <xf numFmtId="0" fontId="7" fillId="0" borderId="2" xfId="1" applyFont="1" applyBorder="1" applyAlignment="1">
      <alignment horizontal="center" vertical="top" wrapText="1"/>
    </xf>
    <xf numFmtId="0" fontId="9" fillId="0" borderId="14" xfId="1" applyFont="1" applyBorder="1" applyAlignment="1">
      <alignment horizontal="center" vertical="center"/>
    </xf>
    <xf numFmtId="0" fontId="9" fillId="0" borderId="10" xfId="1" applyFont="1" applyBorder="1" applyAlignment="1">
      <alignment horizontal="center" vertical="center"/>
    </xf>
    <xf numFmtId="174" fontId="10" fillId="0" borderId="14" xfId="1" applyNumberFormat="1" applyFont="1" applyBorder="1" applyAlignment="1">
      <alignment horizontal="center" vertical="top"/>
    </xf>
    <xf numFmtId="174" fontId="10" fillId="0" borderId="10" xfId="1" applyNumberFormat="1" applyFont="1" applyBorder="1" applyAlignment="1">
      <alignment horizontal="center" vertical="top"/>
    </xf>
    <xf numFmtId="0" fontId="9" fillId="0" borderId="7" xfId="1" applyFont="1" applyBorder="1" applyAlignment="1">
      <alignment horizontal="left" vertical="top" wrapText="1"/>
    </xf>
    <xf numFmtId="0" fontId="9" fillId="0" borderId="6" xfId="1" applyFont="1" applyBorder="1" applyAlignment="1">
      <alignment horizontal="left" vertical="top" wrapText="1"/>
    </xf>
    <xf numFmtId="0" fontId="9" fillId="0" borderId="5" xfId="1" applyFont="1" applyBorder="1" applyAlignment="1">
      <alignment horizontal="left" vertical="top" wrapText="1"/>
    </xf>
    <xf numFmtId="168" fontId="30" fillId="0" borderId="1" xfId="1" applyNumberFormat="1" applyFont="1" applyBorder="1" applyAlignment="1">
      <alignment horizontal="left" vertical="top"/>
    </xf>
    <xf numFmtId="39" fontId="17" fillId="0" borderId="1" xfId="0" applyNumberFormat="1" applyFont="1" applyBorder="1" applyAlignment="1">
      <alignment horizontal="center" vertical="center"/>
    </xf>
    <xf numFmtId="0" fontId="17" fillId="0" borderId="1" xfId="0" applyFont="1" applyBorder="1" applyAlignment="1">
      <alignment horizontal="center"/>
    </xf>
    <xf numFmtId="0" fontId="17"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4"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8" fillId="2" borderId="14"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7" fillId="0" borderId="14" xfId="0" applyFont="1" applyBorder="1" applyAlignment="1">
      <alignment horizontal="left" vertical="center" wrapText="1"/>
    </xf>
    <xf numFmtId="0" fontId="17" fillId="0" borderId="10"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0" xfId="0" applyFont="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6" fillId="0" borderId="1" xfId="0" applyFont="1" applyBorder="1" applyAlignment="1">
      <alignment horizontal="center" vertical="center"/>
    </xf>
    <xf numFmtId="0" fontId="20" fillId="0" borderId="1" xfId="0" applyFont="1" applyBorder="1" applyAlignment="1">
      <alignment horizontal="center" vertical="center" wrapText="1"/>
    </xf>
    <xf numFmtId="0" fontId="12" fillId="0" borderId="0" xfId="1" applyFont="1" applyAlignment="1">
      <alignment horizontal="center"/>
    </xf>
    <xf numFmtId="0" fontId="14" fillId="0" borderId="1" xfId="0" applyFont="1" applyBorder="1" applyAlignment="1">
      <alignment horizontal="left"/>
    </xf>
    <xf numFmtId="0" fontId="9" fillId="0" borderId="13" xfId="1" applyFont="1" applyBorder="1" applyAlignment="1">
      <alignment horizontal="left"/>
    </xf>
    <xf numFmtId="0" fontId="9" fillId="0" borderId="12" xfId="1" applyFont="1" applyBorder="1" applyAlignment="1">
      <alignment horizontal="left"/>
    </xf>
    <xf numFmtId="0" fontId="16" fillId="0" borderId="1" xfId="0" applyFont="1" applyBorder="1" applyAlignment="1">
      <alignment horizontal="left" vertical="center"/>
    </xf>
    <xf numFmtId="0" fontId="17" fillId="0" borderId="1" xfId="0" applyFont="1" applyBorder="1" applyAlignment="1">
      <alignment horizontal="left" vertical="top" wrapText="1"/>
    </xf>
    <xf numFmtId="2"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2" fontId="16" fillId="0" borderId="1" xfId="0" applyNumberFormat="1" applyFont="1" applyBorder="1" applyAlignment="1">
      <alignment horizontal="center" vertical="center"/>
    </xf>
    <xf numFmtId="10" fontId="17" fillId="0" borderId="1" xfId="5" applyNumberFormat="1" applyFont="1" applyFill="1" applyBorder="1" applyAlignment="1">
      <alignment horizontal="center" vertical="center"/>
    </xf>
    <xf numFmtId="0" fontId="17" fillId="0" borderId="1" xfId="0" applyFont="1" applyBorder="1" applyAlignment="1">
      <alignment horizontal="justify" vertical="distributed" wrapText="1"/>
    </xf>
    <xf numFmtId="0" fontId="17" fillId="0" borderId="1" xfId="0" applyFont="1" applyBorder="1" applyAlignment="1">
      <alignment horizontal="justify" vertical="distributed"/>
    </xf>
    <xf numFmtId="0" fontId="12" fillId="0" borderId="14" xfId="1" applyFont="1" applyBorder="1" applyAlignment="1">
      <alignment horizontal="center"/>
    </xf>
    <xf numFmtId="0" fontId="12" fillId="0" borderId="19" xfId="1" applyFont="1" applyBorder="1" applyAlignment="1">
      <alignment horizontal="center"/>
    </xf>
    <xf numFmtId="0" fontId="12" fillId="0" borderId="10"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4" fillId="0" borderId="13" xfId="1" applyFont="1" applyBorder="1" applyAlignment="1">
      <alignment horizontal="left"/>
    </xf>
    <xf numFmtId="0" fontId="14" fillId="0" borderId="12" xfId="1" applyFont="1" applyBorder="1" applyAlignment="1">
      <alignment horizontal="left"/>
    </xf>
    <xf numFmtId="0" fontId="14" fillId="0" borderId="11" xfId="1" applyFont="1" applyBorder="1" applyAlignment="1">
      <alignment horizontal="left"/>
    </xf>
    <xf numFmtId="0" fontId="12" fillId="0" borderId="7" xfId="1" applyFont="1" applyBorder="1" applyAlignment="1">
      <alignment horizontal="center"/>
    </xf>
    <xf numFmtId="0" fontId="12" fillId="0" borderId="5" xfId="1" applyFont="1" applyBorder="1" applyAlignment="1">
      <alignment horizontal="center"/>
    </xf>
    <xf numFmtId="0" fontId="12" fillId="0" borderId="9" xfId="1" applyFont="1" applyBorder="1" applyAlignment="1">
      <alignment horizontal="center"/>
    </xf>
    <xf numFmtId="0" fontId="12" fillId="0" borderId="8" xfId="1" applyFont="1" applyBorder="1" applyAlignment="1">
      <alignment horizontal="center"/>
    </xf>
    <xf numFmtId="0" fontId="12" fillId="0" borderId="4" xfId="1" applyFont="1" applyBorder="1" applyAlignment="1">
      <alignment horizontal="center"/>
    </xf>
    <xf numFmtId="0" fontId="12" fillId="0" borderId="2" xfId="1" applyFont="1" applyBorder="1" applyAlignment="1">
      <alignment horizontal="center"/>
    </xf>
    <xf numFmtId="0" fontId="25" fillId="0" borderId="1" xfId="18" applyFont="1" applyBorder="1" applyAlignment="1">
      <alignment horizontal="center" vertical="center"/>
    </xf>
    <xf numFmtId="0" fontId="4" fillId="0" borderId="1" xfId="18" applyBorder="1" applyAlignment="1">
      <alignment horizontal="center" vertical="center" wrapText="1"/>
    </xf>
    <xf numFmtId="0" fontId="4" fillId="2" borderId="1" xfId="18" applyFill="1" applyBorder="1" applyAlignment="1">
      <alignment horizontal="center" vertical="center" wrapText="1"/>
    </xf>
    <xf numFmtId="0" fontId="4" fillId="2" borderId="1" xfId="18" applyFont="1" applyFill="1" applyBorder="1" applyAlignment="1">
      <alignment horizontal="center" vertical="center" wrapText="1"/>
    </xf>
    <xf numFmtId="0" fontId="4" fillId="2" borderId="1" xfId="18" applyFont="1" applyFill="1" applyBorder="1" applyAlignment="1">
      <alignment horizontal="center" vertical="center"/>
    </xf>
    <xf numFmtId="0" fontId="4" fillId="2" borderId="1" xfId="18" applyFill="1" applyBorder="1" applyAlignment="1">
      <alignment horizontal="center" vertical="center"/>
    </xf>
    <xf numFmtId="0" fontId="4" fillId="0" borderId="1" xfId="18" applyBorder="1" applyAlignment="1">
      <alignment horizontal="center" vertical="center"/>
    </xf>
    <xf numFmtId="41" fontId="36" fillId="0" borderId="0" xfId="8" applyFont="1" applyFill="1"/>
    <xf numFmtId="0" fontId="36" fillId="0" borderId="0" xfId="0" applyFont="1" applyFill="1"/>
    <xf numFmtId="0" fontId="37" fillId="0" borderId="0" xfId="0" applyFont="1" applyFill="1"/>
    <xf numFmtId="9" fontId="10" fillId="0" borderId="14" xfId="1" applyNumberFormat="1" applyFont="1" applyFill="1" applyBorder="1" applyAlignment="1">
      <alignment horizontal="center" vertical="center" wrapText="1"/>
    </xf>
    <xf numFmtId="9" fontId="10" fillId="0" borderId="10" xfId="1" applyNumberFormat="1" applyFont="1" applyFill="1" applyBorder="1" applyAlignment="1">
      <alignment horizontal="center" vertical="center" wrapText="1"/>
    </xf>
    <xf numFmtId="2" fontId="10" fillId="0" borderId="14"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172" fontId="36" fillId="0" borderId="0" xfId="9" applyNumberFormat="1" applyFont="1" applyFill="1"/>
    <xf numFmtId="44" fontId="29" fillId="0" borderId="1" xfId="15" applyFont="1" applyFill="1" applyBorder="1" applyAlignment="1">
      <alignment horizontal="left" vertical="center" wrapText="1"/>
    </xf>
    <xf numFmtId="176" fontId="0" fillId="0" borderId="0" xfId="0" applyNumberFormat="1" applyFill="1"/>
    <xf numFmtId="173" fontId="17" fillId="2" borderId="0" xfId="0" applyNumberFormat="1" applyFont="1" applyFill="1"/>
    <xf numFmtId="0" fontId="36" fillId="0" borderId="0" xfId="0" applyFont="1"/>
    <xf numFmtId="10" fontId="17" fillId="2" borderId="14" xfId="0" applyNumberFormat="1" applyFont="1" applyFill="1" applyBorder="1" applyAlignment="1">
      <alignment horizontal="center" vertical="center"/>
    </xf>
    <xf numFmtId="10" fontId="17" fillId="2" borderId="10" xfId="0" applyNumberFormat="1" applyFont="1" applyFill="1" applyBorder="1" applyAlignment="1">
      <alignment horizontal="center" vertical="center"/>
    </xf>
    <xf numFmtId="2" fontId="17" fillId="2" borderId="14" xfId="0" applyNumberFormat="1" applyFont="1" applyFill="1" applyBorder="1" applyAlignment="1">
      <alignment horizontal="center" vertical="center"/>
    </xf>
    <xf numFmtId="2" fontId="17" fillId="2" borderId="10" xfId="0" applyNumberFormat="1" applyFont="1" applyFill="1" applyBorder="1" applyAlignment="1">
      <alignment horizontal="center" vertical="center"/>
    </xf>
  </cellXfs>
  <cellStyles count="19">
    <cellStyle name="Millares" xfId="9" builtinId="3"/>
    <cellStyle name="Millares [0]" xfId="8" builtinId="6"/>
    <cellStyle name="Millares [0] 2" xfId="12"/>
    <cellStyle name="Millares 2" xfId="4"/>
    <cellStyle name="Millares 3" xfId="7"/>
    <cellStyle name="Millares 4" xfId="17"/>
    <cellStyle name="Moneda" xfId="15" builtinId="4"/>
    <cellStyle name="Moneda [0]" xfId="10" builtinId="7"/>
    <cellStyle name="Moneda 2" xfId="3"/>
    <cellStyle name="Moneda 3" xfId="6"/>
    <cellStyle name="Normal" xfId="0" builtinId="0"/>
    <cellStyle name="Normal 2" xfId="1"/>
    <cellStyle name="Normal 2 2" xfId="13"/>
    <cellStyle name="Normal 3" xfId="14"/>
    <cellStyle name="Normal 3 2" xfId="18"/>
    <cellStyle name="Normal 4" xfId="11"/>
    <cellStyle name="Normal 5" xfId="16"/>
    <cellStyle name="Porcentaje" xfId="5" builtinId="5"/>
    <cellStyle name="Porcentaje 2" xfId="2"/>
  </cellStyles>
  <dxfs count="0"/>
  <tableStyles count="0" defaultTableStyle="TableStyleMedium2" defaultPivotStyle="PivotStyleLight16"/>
  <colors>
    <mruColors>
      <color rgb="FFEBF47C"/>
      <color rgb="FFF8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0</xdr:row>
          <xdr:rowOff>38100</xdr:rowOff>
        </xdr:from>
        <xdr:to>
          <xdr:col>0</xdr:col>
          <xdr:colOff>4981575</xdr:colOff>
          <xdr:row>2</xdr:row>
          <xdr:rowOff>238125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1818"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942109</xdr:colOff>
      <xdr:row>28</xdr:row>
      <xdr:rowOff>54432</xdr:rowOff>
    </xdr:from>
    <xdr:to>
      <xdr:col>11</xdr:col>
      <xdr:colOff>321375</xdr:colOff>
      <xdr:row>28</xdr:row>
      <xdr:rowOff>810601</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17538" r="59605"/>
        <a:stretch/>
      </xdr:blipFill>
      <xdr:spPr bwMode="auto">
        <a:xfrm>
          <a:off x="20186073" y="11512141"/>
          <a:ext cx="2122466" cy="7561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171450</xdr:rowOff>
        </xdr:from>
        <xdr:to>
          <xdr:col>0</xdr:col>
          <xdr:colOff>5429250</xdr:colOff>
          <xdr:row>3</xdr:row>
          <xdr:rowOff>171450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1141763</xdr:colOff>
      <xdr:row>35</xdr:row>
      <xdr:rowOff>13606</xdr:rowOff>
    </xdr:from>
    <xdr:to>
      <xdr:col>12</xdr:col>
      <xdr:colOff>122464</xdr:colOff>
      <xdr:row>35</xdr:row>
      <xdr:rowOff>462889</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545545" y="11831533"/>
          <a:ext cx="247204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4200525</xdr:colOff>
          <xdr:row>3</xdr:row>
          <xdr:rowOff>238125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1073727</xdr:colOff>
      <xdr:row>31</xdr:row>
      <xdr:rowOff>121227</xdr:rowOff>
    </xdr:from>
    <xdr:to>
      <xdr:col>11</xdr:col>
      <xdr:colOff>833994</xdr:colOff>
      <xdr:row>31</xdr:row>
      <xdr:rowOff>680604</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742477" y="12227502"/>
          <a:ext cx="2046266" cy="5541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781050</xdr:colOff>
          <xdr:row>0</xdr:row>
          <xdr:rowOff>123825</xdr:rowOff>
        </xdr:from>
        <xdr:to>
          <xdr:col>0</xdr:col>
          <xdr:colOff>4029075</xdr:colOff>
          <xdr:row>3</xdr:row>
          <xdr:rowOff>190500</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5" name="Imagen 1" descr="CAPITAL">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33518" y="1488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1141763</xdr:colOff>
      <xdr:row>28</xdr:row>
      <xdr:rowOff>13606</xdr:rowOff>
    </xdr:from>
    <xdr:to>
      <xdr:col>11</xdr:col>
      <xdr:colOff>655864</xdr:colOff>
      <xdr:row>28</xdr:row>
      <xdr:rowOff>462889</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086613" y="12367531"/>
          <a:ext cx="236207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68"/>
  <sheetViews>
    <sheetView tabSelected="1" topLeftCell="A13" zoomScale="55" zoomScaleNormal="55" workbookViewId="0">
      <selection activeCell="Q23" sqref="Q23"/>
    </sheetView>
  </sheetViews>
  <sheetFormatPr baseColWidth="10" defaultColWidth="12.7109375" defaultRowHeight="15"/>
  <cols>
    <col min="1" max="1" width="86.85546875" style="172" customWidth="1"/>
    <col min="2" max="2" width="10.28515625" style="172" customWidth="1"/>
    <col min="3" max="3" width="25.7109375" style="172" customWidth="1"/>
    <col min="4" max="4" width="12.7109375" style="172" customWidth="1"/>
    <col min="5" max="5" width="50.85546875" style="172" bestFit="1" customWidth="1"/>
    <col min="6" max="6" width="24.5703125" style="172" bestFit="1" customWidth="1"/>
    <col min="7" max="7" width="25.140625" style="196" bestFit="1" customWidth="1"/>
    <col min="8" max="8" width="18" style="172" customWidth="1"/>
    <col min="9" max="9" width="26.5703125" style="240" bestFit="1" customWidth="1"/>
    <col min="10" max="10" width="19.5703125" style="234" customWidth="1"/>
    <col min="11" max="11" width="20.42578125" style="234" bestFit="1" customWidth="1"/>
    <col min="12" max="12" width="19.85546875" style="172" bestFit="1" customWidth="1"/>
    <col min="13" max="13" width="19.42578125" style="172" customWidth="1"/>
    <col min="14" max="14" width="17.7109375" style="172" customWidth="1"/>
    <col min="15" max="15" width="16.28515625" style="172" customWidth="1"/>
    <col min="16" max="16" width="12.7109375" style="172"/>
    <col min="17" max="17" width="14.28515625" style="172" customWidth="1"/>
    <col min="18" max="18" width="18.7109375" style="172" customWidth="1"/>
    <col min="19" max="19" width="33.85546875" style="172" customWidth="1"/>
    <col min="20" max="20" width="12.7109375" style="172" hidden="1" customWidth="1"/>
    <col min="21" max="21" width="24.28515625" style="172" customWidth="1"/>
    <col min="22" max="22" width="22.7109375" style="172" customWidth="1"/>
    <col min="23" max="24" width="12.7109375" style="172"/>
    <col min="25" max="25" width="16.85546875" style="172" customWidth="1"/>
    <col min="26" max="26" width="12.7109375" style="172"/>
    <col min="27" max="27" width="30.140625" style="172" customWidth="1"/>
    <col min="28" max="28" width="15.28515625" style="172" customWidth="1"/>
    <col min="29" max="29" width="15.85546875" style="172" customWidth="1"/>
    <col min="30" max="30" width="24.28515625" style="172" customWidth="1"/>
    <col min="31" max="31" width="17.140625" style="172" customWidth="1"/>
    <col min="32" max="16384" width="12.7109375" style="172"/>
  </cols>
  <sheetData>
    <row r="1" spans="1:248" ht="37.5" customHeight="1">
      <c r="A1" s="272"/>
      <c r="B1" s="275" t="s">
        <v>35</v>
      </c>
      <c r="C1" s="276"/>
      <c r="D1" s="276"/>
      <c r="E1" s="276"/>
      <c r="F1" s="276"/>
      <c r="G1" s="276"/>
      <c r="H1" s="277"/>
      <c r="I1" s="281" t="s">
        <v>36</v>
      </c>
      <c r="J1" s="282"/>
      <c r="K1" s="282"/>
      <c r="L1" s="283"/>
      <c r="M1" s="284"/>
      <c r="N1" s="285"/>
      <c r="O1" s="171"/>
    </row>
    <row r="2" spans="1:248" ht="37.5" customHeight="1">
      <c r="A2" s="273"/>
      <c r="B2" s="278"/>
      <c r="C2" s="279"/>
      <c r="D2" s="279"/>
      <c r="E2" s="279"/>
      <c r="F2" s="279"/>
      <c r="G2" s="279"/>
      <c r="H2" s="280"/>
      <c r="I2" s="281" t="s">
        <v>37</v>
      </c>
      <c r="J2" s="282"/>
      <c r="K2" s="282"/>
      <c r="L2" s="283"/>
      <c r="M2" s="286"/>
      <c r="N2" s="287"/>
      <c r="O2" s="171"/>
    </row>
    <row r="3" spans="1:248" ht="33.75" customHeight="1">
      <c r="A3" s="273"/>
      <c r="B3" s="275" t="s">
        <v>38</v>
      </c>
      <c r="C3" s="276"/>
      <c r="D3" s="276"/>
      <c r="E3" s="276"/>
      <c r="F3" s="276"/>
      <c r="G3" s="276"/>
      <c r="H3" s="277"/>
      <c r="I3" s="281" t="s">
        <v>39</v>
      </c>
      <c r="J3" s="282"/>
      <c r="K3" s="282"/>
      <c r="L3" s="283"/>
      <c r="M3" s="286"/>
      <c r="N3" s="287"/>
      <c r="O3" s="171"/>
    </row>
    <row r="4" spans="1:248" ht="38.25" customHeight="1">
      <c r="A4" s="274"/>
      <c r="B4" s="278"/>
      <c r="C4" s="279"/>
      <c r="D4" s="279"/>
      <c r="E4" s="279"/>
      <c r="F4" s="279"/>
      <c r="G4" s="279"/>
      <c r="H4" s="280"/>
      <c r="I4" s="281" t="s">
        <v>40</v>
      </c>
      <c r="J4" s="282"/>
      <c r="K4" s="282"/>
      <c r="L4" s="283"/>
      <c r="M4" s="288"/>
      <c r="N4" s="289"/>
      <c r="O4" s="171"/>
    </row>
    <row r="5" spans="1:248" ht="38.25" customHeight="1">
      <c r="A5" s="290"/>
      <c r="B5" s="290"/>
      <c r="C5" s="290"/>
      <c r="D5" s="290"/>
      <c r="E5" s="290"/>
      <c r="F5" s="290"/>
      <c r="G5" s="290"/>
      <c r="H5" s="290"/>
      <c r="I5" s="290"/>
      <c r="J5" s="290"/>
      <c r="K5" s="290"/>
      <c r="L5" s="290"/>
      <c r="M5" s="290"/>
      <c r="N5" s="290"/>
      <c r="O5" s="171"/>
    </row>
    <row r="6" spans="1:248" ht="31.5" customHeight="1">
      <c r="A6" s="281" t="s">
        <v>34</v>
      </c>
      <c r="B6" s="282"/>
      <c r="C6" s="282"/>
      <c r="D6" s="282"/>
      <c r="E6" s="282"/>
      <c r="F6" s="282"/>
      <c r="G6" s="282"/>
      <c r="H6" s="282"/>
      <c r="I6" s="282"/>
      <c r="J6" s="282"/>
      <c r="K6" s="282"/>
      <c r="L6" s="282"/>
      <c r="M6" s="282"/>
      <c r="N6" s="283"/>
      <c r="O6" s="171"/>
    </row>
    <row r="7" spans="1:248" ht="36" customHeight="1">
      <c r="A7" s="173" t="s">
        <v>250</v>
      </c>
      <c r="B7" s="291" t="s">
        <v>652</v>
      </c>
      <c r="C7" s="292"/>
      <c r="D7" s="292"/>
      <c r="E7" s="292"/>
      <c r="F7" s="292"/>
      <c r="G7" s="292"/>
      <c r="H7" s="292"/>
      <c r="I7" s="292"/>
      <c r="J7" s="292"/>
      <c r="K7" s="292"/>
      <c r="L7" s="292"/>
      <c r="M7" s="292"/>
      <c r="N7" s="292"/>
    </row>
    <row r="8" spans="1:248" ht="36" customHeight="1">
      <c r="A8" s="174" t="s">
        <v>54</v>
      </c>
      <c r="B8" s="293"/>
      <c r="C8" s="294"/>
      <c r="D8" s="294"/>
      <c r="E8" s="294"/>
      <c r="F8" s="295"/>
      <c r="G8" s="296" t="s">
        <v>58</v>
      </c>
      <c r="H8" s="297"/>
      <c r="I8" s="298"/>
      <c r="J8" s="305" t="s">
        <v>29</v>
      </c>
      <c r="K8" s="306"/>
      <c r="L8" s="306"/>
      <c r="M8" s="306"/>
      <c r="N8" s="307"/>
      <c r="O8" s="175"/>
      <c r="Q8" s="314"/>
      <c r="R8" s="314"/>
      <c r="S8" s="314"/>
      <c r="T8" s="314"/>
      <c r="U8" s="314"/>
    </row>
    <row r="9" spans="1:248" ht="36" customHeight="1">
      <c r="A9" s="315" t="s">
        <v>55</v>
      </c>
      <c r="B9" s="316"/>
      <c r="C9" s="316"/>
      <c r="D9" s="316"/>
      <c r="E9" s="316"/>
      <c r="F9" s="317"/>
      <c r="G9" s="299"/>
      <c r="H9" s="300"/>
      <c r="I9" s="301"/>
      <c r="J9" s="176" t="s">
        <v>28</v>
      </c>
      <c r="K9" s="318" t="s">
        <v>27</v>
      </c>
      <c r="L9" s="318"/>
      <c r="M9" s="318"/>
      <c r="N9" s="176" t="s">
        <v>26</v>
      </c>
      <c r="O9" s="175"/>
      <c r="Q9" s="177"/>
      <c r="R9" s="177"/>
      <c r="S9" s="177"/>
      <c r="T9" s="177"/>
      <c r="U9" s="177"/>
    </row>
    <row r="10" spans="1:248" ht="75.75" customHeight="1">
      <c r="A10" s="319" t="s">
        <v>56</v>
      </c>
      <c r="B10" s="320"/>
      <c r="C10" s="320"/>
      <c r="D10" s="320"/>
      <c r="E10" s="320"/>
      <c r="F10" s="321"/>
      <c r="G10" s="299"/>
      <c r="H10" s="300"/>
      <c r="I10" s="301"/>
      <c r="J10" s="178"/>
      <c r="K10" s="322" t="s">
        <v>226</v>
      </c>
      <c r="L10" s="323"/>
      <c r="M10" s="324"/>
      <c r="N10" s="179"/>
      <c r="O10" s="175"/>
      <c r="Q10" s="180"/>
      <c r="R10" s="325"/>
      <c r="S10" s="325"/>
      <c r="T10" s="325"/>
      <c r="U10" s="180"/>
      <c r="W10" s="181"/>
      <c r="X10" s="181"/>
    </row>
    <row r="11" spans="1:248" ht="45.6" customHeight="1">
      <c r="A11" s="308" t="s">
        <v>57</v>
      </c>
      <c r="B11" s="309"/>
      <c r="C11" s="309"/>
      <c r="D11" s="309"/>
      <c r="E11" s="309"/>
      <c r="F11" s="310"/>
      <c r="G11" s="299"/>
      <c r="H11" s="300"/>
      <c r="I11" s="301"/>
      <c r="J11" s="182"/>
      <c r="K11" s="311"/>
      <c r="L11" s="312"/>
      <c r="M11" s="313"/>
      <c r="N11" s="183"/>
      <c r="O11" s="175"/>
      <c r="Q11" s="184"/>
      <c r="R11" s="326"/>
      <c r="S11" s="326"/>
      <c r="T11" s="326"/>
      <c r="U11" s="185"/>
      <c r="W11" s="186"/>
      <c r="X11" s="187"/>
      <c r="Y11" s="188"/>
    </row>
    <row r="12" spans="1:248" ht="39.75" customHeight="1">
      <c r="A12" s="189" t="s">
        <v>84</v>
      </c>
      <c r="B12" s="293"/>
      <c r="C12" s="294"/>
      <c r="D12" s="294"/>
      <c r="E12" s="294"/>
      <c r="F12" s="295"/>
      <c r="G12" s="299"/>
      <c r="H12" s="300"/>
      <c r="I12" s="301"/>
      <c r="J12" s="190"/>
      <c r="K12" s="327"/>
      <c r="L12" s="328"/>
      <c r="M12" s="329"/>
      <c r="N12" s="183"/>
      <c r="O12" s="175"/>
      <c r="Q12" s="184"/>
      <c r="R12" s="326"/>
      <c r="S12" s="326"/>
      <c r="T12" s="326"/>
      <c r="U12" s="185"/>
      <c r="W12" s="186"/>
      <c r="X12" s="187"/>
      <c r="Y12" s="188"/>
    </row>
    <row r="13" spans="1:248" ht="61.15" customHeight="1">
      <c r="A13" s="191" t="s">
        <v>346</v>
      </c>
      <c r="B13" s="330" t="s">
        <v>61</v>
      </c>
      <c r="C13" s="320"/>
      <c r="D13" s="320"/>
      <c r="E13" s="320"/>
      <c r="F13" s="321"/>
      <c r="G13" s="302"/>
      <c r="H13" s="303"/>
      <c r="I13" s="304"/>
      <c r="J13" s="182"/>
      <c r="K13" s="327"/>
      <c r="L13" s="328"/>
      <c r="M13" s="329"/>
      <c r="N13" s="192"/>
      <c r="O13" s="175"/>
      <c r="Q13" s="193"/>
      <c r="R13" s="326"/>
      <c r="S13" s="326"/>
      <c r="T13" s="194"/>
      <c r="U13" s="185"/>
      <c r="V13" s="195"/>
      <c r="W13" s="186"/>
      <c r="X13" s="187"/>
      <c r="Y13" s="188"/>
    </row>
    <row r="14" spans="1:248" ht="28.5" customHeight="1">
      <c r="A14" s="332" t="s">
        <v>25</v>
      </c>
      <c r="B14" s="341" t="s">
        <v>24</v>
      </c>
      <c r="C14" s="331" t="s">
        <v>23</v>
      </c>
      <c r="D14" s="331" t="s">
        <v>22</v>
      </c>
      <c r="E14" s="331" t="s">
        <v>21</v>
      </c>
      <c r="F14" s="334" t="s">
        <v>20</v>
      </c>
      <c r="G14" s="335"/>
      <c r="H14" s="335"/>
      <c r="I14" s="336"/>
      <c r="J14" s="331" t="s">
        <v>19</v>
      </c>
      <c r="K14" s="331"/>
      <c r="L14" s="340" t="s">
        <v>18</v>
      </c>
      <c r="M14" s="340"/>
      <c r="N14" s="340"/>
      <c r="O14" s="196"/>
      <c r="P14" s="196"/>
      <c r="Q14" s="197"/>
      <c r="R14" s="333"/>
      <c r="S14" s="333"/>
      <c r="T14" s="196"/>
      <c r="U14" s="185"/>
      <c r="V14" s="196"/>
      <c r="W14" s="198"/>
      <c r="X14" s="187"/>
      <c r="Y14" s="188"/>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row>
    <row r="15" spans="1:248" ht="33.75" customHeight="1">
      <c r="A15" s="332"/>
      <c r="B15" s="331"/>
      <c r="C15" s="331"/>
      <c r="D15" s="331"/>
      <c r="E15" s="331"/>
      <c r="F15" s="337"/>
      <c r="G15" s="338"/>
      <c r="H15" s="338"/>
      <c r="I15" s="339"/>
      <c r="J15" s="331"/>
      <c r="K15" s="331"/>
      <c r="L15" s="331" t="s">
        <v>17</v>
      </c>
      <c r="M15" s="331" t="s">
        <v>16</v>
      </c>
      <c r="N15" s="332" t="s">
        <v>15</v>
      </c>
      <c r="O15" s="196"/>
      <c r="P15" s="196"/>
      <c r="Q15" s="195"/>
      <c r="R15" s="333"/>
      <c r="S15" s="333"/>
      <c r="T15" s="196"/>
      <c r="U15" s="199"/>
      <c r="V15" s="196"/>
      <c r="W15" s="198"/>
      <c r="X15" s="187"/>
      <c r="Y15" s="188"/>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row>
    <row r="16" spans="1:248" ht="39.75" customHeight="1">
      <c r="A16" s="332"/>
      <c r="B16" s="331"/>
      <c r="C16" s="331"/>
      <c r="D16" s="331"/>
      <c r="E16" s="331"/>
      <c r="F16" s="200" t="s">
        <v>14</v>
      </c>
      <c r="G16" s="200" t="s">
        <v>13</v>
      </c>
      <c r="H16" s="200" t="s">
        <v>12</v>
      </c>
      <c r="I16" s="201" t="s">
        <v>11</v>
      </c>
      <c r="J16" s="200" t="s">
        <v>10</v>
      </c>
      <c r="K16" s="202" t="s">
        <v>9</v>
      </c>
      <c r="L16" s="331"/>
      <c r="M16" s="331"/>
      <c r="N16" s="332"/>
      <c r="O16" s="196"/>
      <c r="P16" s="196"/>
      <c r="Q16" s="203"/>
      <c r="R16" s="333"/>
      <c r="S16" s="333"/>
      <c r="U16" s="187"/>
      <c r="W16" s="198"/>
      <c r="X16" s="187"/>
      <c r="Y16" s="188"/>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6"/>
      <c r="EQ16" s="196"/>
      <c r="ER16" s="196"/>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row>
    <row r="17" spans="1:248" ht="24" customHeight="1">
      <c r="A17" s="345" t="s">
        <v>86</v>
      </c>
      <c r="B17" s="204" t="s">
        <v>2</v>
      </c>
      <c r="C17" s="343" t="s">
        <v>87</v>
      </c>
      <c r="D17" s="205">
        <v>1</v>
      </c>
      <c r="E17" s="206">
        <v>262841512</v>
      </c>
      <c r="F17" s="207">
        <v>262841512</v>
      </c>
      <c r="G17" s="207"/>
      <c r="H17" s="207"/>
      <c r="I17" s="207"/>
      <c r="J17" s="208">
        <v>44927</v>
      </c>
      <c r="K17" s="208">
        <v>45290</v>
      </c>
      <c r="L17" s="542">
        <f>+D18/D17</f>
        <v>1</v>
      </c>
      <c r="M17" s="542">
        <f>+E18/E17</f>
        <v>0.58866272234805894</v>
      </c>
      <c r="N17" s="544">
        <f>+L17*L17/M17</f>
        <v>1.6987656293423816</v>
      </c>
      <c r="O17" s="196"/>
      <c r="P17" s="196"/>
      <c r="Q17" s="203"/>
      <c r="R17" s="209"/>
      <c r="S17" s="209"/>
      <c r="U17" s="187"/>
      <c r="W17" s="198"/>
      <c r="X17" s="187"/>
      <c r="Y17" s="188"/>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row>
    <row r="18" spans="1:248" ht="24" customHeight="1">
      <c r="A18" s="346"/>
      <c r="B18" s="204" t="s">
        <v>1</v>
      </c>
      <c r="C18" s="344"/>
      <c r="D18" s="205">
        <v>1</v>
      </c>
      <c r="E18" s="206">
        <v>154725000</v>
      </c>
      <c r="F18" s="206">
        <v>154725000</v>
      </c>
      <c r="G18" s="207"/>
      <c r="H18" s="207"/>
      <c r="I18" s="207"/>
      <c r="J18" s="208">
        <v>44927</v>
      </c>
      <c r="K18" s="208">
        <v>45290</v>
      </c>
      <c r="L18" s="543"/>
      <c r="M18" s="543"/>
      <c r="N18" s="545"/>
      <c r="O18" s="196"/>
      <c r="P18" s="196"/>
      <c r="Q18" s="203"/>
      <c r="R18" s="209"/>
      <c r="S18" s="209"/>
      <c r="U18" s="187"/>
      <c r="W18" s="198"/>
      <c r="X18" s="187"/>
      <c r="Y18" s="188"/>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6"/>
      <c r="EQ18" s="196"/>
      <c r="ER18" s="196"/>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row>
    <row r="19" spans="1:248" ht="24" customHeight="1">
      <c r="A19" s="345" t="s">
        <v>88</v>
      </c>
      <c r="B19" s="204" t="s">
        <v>2</v>
      </c>
      <c r="C19" s="343" t="s">
        <v>87</v>
      </c>
      <c r="D19" s="205">
        <v>3</v>
      </c>
      <c r="E19" s="210">
        <v>180508488</v>
      </c>
      <c r="F19" s="207">
        <v>180508488</v>
      </c>
      <c r="G19" s="207"/>
      <c r="H19" s="207"/>
      <c r="I19" s="207"/>
      <c r="J19" s="208">
        <v>44927</v>
      </c>
      <c r="K19" s="208">
        <v>45290</v>
      </c>
      <c r="L19" s="542">
        <f t="shared" ref="L19:L22" si="0">+D20/D19</f>
        <v>1</v>
      </c>
      <c r="M19" s="542">
        <f t="shared" ref="M19:M22" si="1">+E20/E19</f>
        <v>1</v>
      </c>
      <c r="N19" s="544">
        <f t="shared" ref="N19" si="2">+L19*L19/M19</f>
        <v>1</v>
      </c>
      <c r="U19" s="211"/>
      <c r="W19" s="186"/>
      <c r="X19" s="187"/>
      <c r="Y19" s="188"/>
    </row>
    <row r="20" spans="1:248" ht="24" customHeight="1">
      <c r="A20" s="346"/>
      <c r="B20" s="204" t="s">
        <v>1</v>
      </c>
      <c r="C20" s="344"/>
      <c r="D20" s="205">
        <v>3</v>
      </c>
      <c r="E20" s="210">
        <v>180508488</v>
      </c>
      <c r="F20" s="207">
        <v>180508488</v>
      </c>
      <c r="G20" s="207"/>
      <c r="H20" s="207"/>
      <c r="I20" s="207"/>
      <c r="J20" s="208">
        <v>44927</v>
      </c>
      <c r="K20" s="208">
        <v>45290</v>
      </c>
      <c r="L20" s="543"/>
      <c r="M20" s="543"/>
      <c r="N20" s="545"/>
      <c r="O20" s="269"/>
      <c r="U20" s="211"/>
      <c r="W20" s="186"/>
      <c r="X20" s="187"/>
      <c r="Y20" s="188"/>
    </row>
    <row r="21" spans="1:248" ht="24" customHeight="1">
      <c r="A21" s="351" t="s">
        <v>89</v>
      </c>
      <c r="B21" s="204" t="s">
        <v>2</v>
      </c>
      <c r="C21" s="343" t="s">
        <v>90</v>
      </c>
      <c r="D21" s="205">
        <v>1</v>
      </c>
      <c r="E21" s="210">
        <v>2102796370</v>
      </c>
      <c r="F21" s="207">
        <v>2102796370</v>
      </c>
      <c r="G21" s="207"/>
      <c r="H21" s="207"/>
      <c r="I21" s="250"/>
      <c r="J21" s="208">
        <v>44927</v>
      </c>
      <c r="K21" s="208">
        <v>45290</v>
      </c>
      <c r="L21" s="542">
        <f t="shared" ref="L21:L22" si="3">+D22/D21</f>
        <v>0</v>
      </c>
      <c r="M21" s="542">
        <f t="shared" ref="M21:M22" si="4">+E22/E21</f>
        <v>0.86173173772408596</v>
      </c>
      <c r="N21" s="544">
        <f t="shared" ref="N21" si="5">+L21*L21/M21</f>
        <v>0</v>
      </c>
    </row>
    <row r="22" spans="1:248" ht="24" customHeight="1">
      <c r="A22" s="352"/>
      <c r="B22" s="204" t="s">
        <v>1</v>
      </c>
      <c r="C22" s="344"/>
      <c r="D22" s="205">
        <v>0</v>
      </c>
      <c r="E22" s="210">
        <v>1812046370</v>
      </c>
      <c r="F22" s="207">
        <v>1812046370</v>
      </c>
      <c r="G22" s="207"/>
      <c r="H22" s="207"/>
      <c r="I22" s="250"/>
      <c r="J22" s="208">
        <v>44927</v>
      </c>
      <c r="K22" s="208">
        <v>45290</v>
      </c>
      <c r="L22" s="543"/>
      <c r="M22" s="543"/>
      <c r="N22" s="545"/>
    </row>
    <row r="23" spans="1:248" ht="15.75">
      <c r="A23" s="347" t="s">
        <v>8</v>
      </c>
      <c r="B23" s="204" t="s">
        <v>2</v>
      </c>
      <c r="C23" s="343"/>
      <c r="D23" s="205"/>
      <c r="E23" s="212">
        <v>2546146370</v>
      </c>
      <c r="F23" s="212">
        <v>2546146370</v>
      </c>
      <c r="G23" s="212">
        <f t="shared" ref="G23:I23" si="6">+G17+G19+G21</f>
        <v>0</v>
      </c>
      <c r="H23" s="212">
        <f t="shared" si="6"/>
        <v>0</v>
      </c>
      <c r="I23" s="212">
        <f t="shared" si="6"/>
        <v>0</v>
      </c>
      <c r="J23" s="213"/>
      <c r="K23" s="213"/>
      <c r="L23" s="348"/>
      <c r="M23" s="348"/>
      <c r="N23" s="342"/>
    </row>
    <row r="24" spans="1:248" ht="15.75">
      <c r="A24" s="347"/>
      <c r="B24" s="204" t="s">
        <v>1</v>
      </c>
      <c r="C24" s="344"/>
      <c r="D24" s="205"/>
      <c r="E24" s="214">
        <v>2147279858</v>
      </c>
      <c r="F24" s="214">
        <v>2147279858</v>
      </c>
      <c r="G24" s="214">
        <f t="shared" ref="G24:I24" si="7">+G18+G20+G22</f>
        <v>0</v>
      </c>
      <c r="H24" s="214">
        <f t="shared" si="7"/>
        <v>0</v>
      </c>
      <c r="I24" s="214">
        <f t="shared" si="7"/>
        <v>0</v>
      </c>
      <c r="J24" s="214"/>
      <c r="K24" s="214"/>
      <c r="L24" s="348"/>
      <c r="M24" s="348"/>
      <c r="N24" s="342"/>
    </row>
    <row r="25" spans="1:248">
      <c r="B25" s="215"/>
      <c r="E25" s="216"/>
      <c r="F25" s="217"/>
      <c r="G25" s="198"/>
      <c r="H25" s="198"/>
      <c r="I25" s="198"/>
      <c r="J25" s="218"/>
      <c r="K25" s="218"/>
      <c r="L25" s="217"/>
      <c r="M25" s="219"/>
      <c r="N25" s="220"/>
      <c r="O25" s="219"/>
    </row>
    <row r="26" spans="1:248" ht="15.75">
      <c r="A26" s="221" t="s">
        <v>7</v>
      </c>
      <c r="B26" s="377" t="s">
        <v>6</v>
      </c>
      <c r="C26" s="378"/>
      <c r="D26" s="379"/>
      <c r="E26" s="380" t="s">
        <v>5</v>
      </c>
      <c r="F26" s="381"/>
      <c r="G26" s="381"/>
      <c r="H26" s="381"/>
      <c r="I26" s="222"/>
      <c r="J26" s="382" t="s">
        <v>4</v>
      </c>
      <c r="K26" s="383"/>
      <c r="L26" s="383"/>
      <c r="M26" s="383"/>
      <c r="N26" s="383"/>
    </row>
    <row r="27" spans="1:248" ht="25.5" customHeight="1">
      <c r="A27" s="359" t="s">
        <v>71</v>
      </c>
      <c r="B27" s="361" t="s">
        <v>50</v>
      </c>
      <c r="C27" s="362"/>
      <c r="D27" s="363"/>
      <c r="E27" s="367" t="s">
        <v>218</v>
      </c>
      <c r="F27" s="368"/>
      <c r="G27" s="369"/>
      <c r="H27" s="223" t="s">
        <v>2</v>
      </c>
      <c r="I27" s="224">
        <v>3</v>
      </c>
      <c r="J27" s="373" t="s">
        <v>227</v>
      </c>
      <c r="K27" s="373"/>
      <c r="L27" s="373"/>
      <c r="M27" s="373"/>
      <c r="N27" s="373"/>
    </row>
    <row r="28" spans="1:248" ht="25.5" customHeight="1">
      <c r="A28" s="360"/>
      <c r="B28" s="364"/>
      <c r="C28" s="365"/>
      <c r="D28" s="366"/>
      <c r="E28" s="370"/>
      <c r="F28" s="371"/>
      <c r="G28" s="372"/>
      <c r="H28" s="204" t="s">
        <v>1</v>
      </c>
      <c r="I28" s="225">
        <v>4</v>
      </c>
      <c r="J28" s="373"/>
      <c r="K28" s="373"/>
      <c r="L28" s="373"/>
      <c r="M28" s="373"/>
      <c r="N28" s="373"/>
    </row>
    <row r="29" spans="1:248" ht="67.150000000000006" customHeight="1">
      <c r="A29" s="360"/>
      <c r="B29" s="361" t="s">
        <v>51</v>
      </c>
      <c r="C29" s="362"/>
      <c r="D29" s="363"/>
      <c r="E29" s="374" t="s">
        <v>219</v>
      </c>
      <c r="F29" s="375"/>
      <c r="G29" s="376"/>
      <c r="H29" s="204" t="s">
        <v>2</v>
      </c>
      <c r="I29" s="225">
        <v>1</v>
      </c>
      <c r="J29" s="270" t="s">
        <v>3</v>
      </c>
      <c r="K29" s="270"/>
      <c r="L29" s="270"/>
      <c r="M29" s="270"/>
      <c r="N29" s="270"/>
    </row>
    <row r="30" spans="1:248" ht="34.5" customHeight="1">
      <c r="A30" s="360"/>
      <c r="B30" s="364"/>
      <c r="C30" s="365"/>
      <c r="D30" s="366"/>
      <c r="E30" s="370"/>
      <c r="F30" s="371"/>
      <c r="G30" s="372"/>
      <c r="H30" s="204" t="s">
        <v>1</v>
      </c>
      <c r="I30" s="225">
        <v>1</v>
      </c>
      <c r="J30" s="271" t="s">
        <v>228</v>
      </c>
      <c r="K30" s="271"/>
      <c r="L30" s="271"/>
      <c r="M30" s="271"/>
      <c r="N30" s="271"/>
    </row>
    <row r="31" spans="1:248" ht="34.5" customHeight="1">
      <c r="A31" s="360"/>
      <c r="B31" s="361" t="s">
        <v>52</v>
      </c>
      <c r="C31" s="362"/>
      <c r="D31" s="363"/>
      <c r="E31" s="374" t="s">
        <v>220</v>
      </c>
      <c r="F31" s="375"/>
      <c r="G31" s="376"/>
      <c r="H31" s="204" t="s">
        <v>2</v>
      </c>
      <c r="I31" s="225">
        <v>1</v>
      </c>
      <c r="J31" s="271"/>
      <c r="K31" s="271"/>
      <c r="L31" s="271"/>
      <c r="M31" s="271"/>
      <c r="N31" s="271"/>
    </row>
    <row r="32" spans="1:248" ht="34.5" customHeight="1">
      <c r="A32" s="360"/>
      <c r="B32" s="364"/>
      <c r="C32" s="365"/>
      <c r="D32" s="366"/>
      <c r="E32" s="370"/>
      <c r="F32" s="371"/>
      <c r="G32" s="372"/>
      <c r="H32" s="204" t="s">
        <v>1</v>
      </c>
      <c r="I32" s="225">
        <v>0</v>
      </c>
      <c r="J32" s="270" t="s">
        <v>3</v>
      </c>
      <c r="K32" s="270"/>
      <c r="L32" s="270"/>
      <c r="M32" s="270"/>
      <c r="N32" s="270"/>
    </row>
    <row r="33" spans="1:50" ht="15" customHeight="1">
      <c r="A33" s="353" t="s">
        <v>0</v>
      </c>
      <c r="B33" s="354"/>
      <c r="C33" s="354"/>
      <c r="D33" s="354"/>
      <c r="E33" s="354"/>
      <c r="F33" s="354"/>
      <c r="G33" s="354"/>
      <c r="H33" s="354"/>
      <c r="I33" s="355"/>
      <c r="J33" s="270"/>
      <c r="K33" s="270"/>
      <c r="L33" s="270"/>
      <c r="M33" s="270"/>
      <c r="N33" s="270"/>
    </row>
    <row r="34" spans="1:50" ht="15" customHeight="1">
      <c r="A34" s="356"/>
      <c r="B34" s="357"/>
      <c r="C34" s="357"/>
      <c r="D34" s="357"/>
      <c r="E34" s="357"/>
      <c r="F34" s="357"/>
      <c r="G34" s="357"/>
      <c r="H34" s="357"/>
      <c r="I34" s="358"/>
      <c r="J34" s="270"/>
      <c r="K34" s="270"/>
      <c r="L34" s="270"/>
      <c r="M34" s="270"/>
      <c r="N34" s="270"/>
    </row>
    <row r="35" spans="1:50" s="231" customFormat="1">
      <c r="A35" s="226" t="s">
        <v>354</v>
      </c>
      <c r="B35" s="226"/>
      <c r="C35" s="226"/>
      <c r="D35" s="226"/>
      <c r="E35" s="226"/>
      <c r="F35" s="226"/>
      <c r="G35" s="227"/>
      <c r="H35" s="226"/>
      <c r="I35" s="226"/>
      <c r="J35" s="228"/>
      <c r="K35" s="228"/>
      <c r="L35" s="229"/>
      <c r="M35" s="229"/>
      <c r="N35" s="229"/>
      <c r="O35" s="230"/>
    </row>
    <row r="36" spans="1:50" s="231" customFormat="1" ht="15.75">
      <c r="A36" s="226"/>
      <c r="B36" s="226"/>
      <c r="C36" s="226"/>
      <c r="D36" s="232"/>
      <c r="E36" s="226"/>
      <c r="F36" s="226"/>
      <c r="G36" s="227"/>
      <c r="H36" s="226"/>
      <c r="I36" s="226"/>
      <c r="J36" s="228"/>
      <c r="K36" s="228"/>
      <c r="L36" s="229"/>
      <c r="M36" s="229"/>
      <c r="N36" s="233"/>
      <c r="O36" s="539"/>
      <c r="P36" s="539"/>
      <c r="Q36" s="539"/>
      <c r="R36" s="539"/>
      <c r="S36" s="539"/>
      <c r="T36" s="539"/>
      <c r="U36" s="539"/>
      <c r="V36" s="539"/>
      <c r="W36" s="539"/>
      <c r="X36" s="539"/>
      <c r="Y36" s="539"/>
      <c r="Z36" s="539"/>
      <c r="AA36" s="539"/>
      <c r="AB36" s="539"/>
      <c r="AC36" s="539"/>
      <c r="AD36" s="539"/>
      <c r="AE36" s="539"/>
      <c r="AF36" s="539"/>
      <c r="AG36" s="539"/>
      <c r="AH36" s="539"/>
      <c r="AI36" s="539"/>
      <c r="AJ36" s="539"/>
      <c r="AK36" s="539"/>
      <c r="AL36" s="539"/>
      <c r="AM36" s="539"/>
      <c r="AN36" s="539"/>
      <c r="AO36" s="539"/>
      <c r="AP36" s="539"/>
      <c r="AQ36" s="539"/>
      <c r="AR36" s="539"/>
      <c r="AS36" s="539"/>
      <c r="AT36" s="539"/>
      <c r="AU36" s="539"/>
      <c r="AV36" s="539"/>
      <c r="AW36" s="539"/>
      <c r="AX36" s="539"/>
    </row>
    <row r="37" spans="1:50" ht="15.75">
      <c r="A37" s="349" t="s">
        <v>229</v>
      </c>
      <c r="B37" s="349"/>
      <c r="C37" s="349"/>
      <c r="D37" s="349"/>
      <c r="E37" s="349"/>
      <c r="F37" s="349"/>
      <c r="G37" s="349"/>
      <c r="H37" s="349"/>
      <c r="I37" s="349"/>
      <c r="J37" s="349"/>
      <c r="K37" s="349"/>
      <c r="L37" s="349"/>
      <c r="M37" s="349"/>
      <c r="N37" s="349"/>
      <c r="O37" s="540"/>
      <c r="P37" s="540"/>
      <c r="Q37" s="540"/>
      <c r="R37" s="540"/>
      <c r="S37" s="540"/>
      <c r="T37" s="540"/>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row>
    <row r="38" spans="1:50" ht="15.75">
      <c r="A38" s="350" t="s">
        <v>53</v>
      </c>
      <c r="B38" s="350"/>
      <c r="C38" s="350"/>
      <c r="D38" s="350"/>
      <c r="E38" s="350"/>
      <c r="F38" s="350"/>
      <c r="G38" s="350"/>
      <c r="H38" s="350"/>
      <c r="I38" s="350"/>
      <c r="J38" s="350"/>
      <c r="K38" s="350"/>
      <c r="L38" s="350"/>
      <c r="M38" s="350"/>
      <c r="N38" s="35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row>
    <row r="39" spans="1:50" ht="15.75">
      <c r="I39" s="172"/>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0"/>
    </row>
    <row r="40" spans="1:50" ht="15.75">
      <c r="F40" s="235"/>
      <c r="G40" s="236"/>
      <c r="I40" s="235"/>
      <c r="J40" s="237"/>
      <c r="K40" s="237"/>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0"/>
    </row>
    <row r="41" spans="1:50" ht="15.75">
      <c r="C41" s="235"/>
      <c r="E41" s="238"/>
      <c r="F41" s="238"/>
      <c r="G41" s="239"/>
      <c r="J41" s="241"/>
      <c r="K41" s="239"/>
      <c r="L41" s="242"/>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c r="AU41" s="540"/>
      <c r="AV41" s="540"/>
      <c r="AW41" s="540"/>
      <c r="AX41" s="540"/>
    </row>
    <row r="42" spans="1:50" ht="15.75">
      <c r="C42" s="235"/>
      <c r="E42" s="238"/>
      <c r="F42" s="240"/>
      <c r="G42" s="240"/>
      <c r="J42" s="239"/>
      <c r="K42" s="239"/>
      <c r="L42" s="242"/>
      <c r="M42" s="242"/>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row>
    <row r="43" spans="1:50" ht="15.75">
      <c r="C43" s="235"/>
      <c r="E43" s="238"/>
      <c r="F43" s="240"/>
      <c r="G43" s="240"/>
      <c r="J43" s="239"/>
      <c r="K43" s="239"/>
      <c r="L43" s="242"/>
      <c r="O43" s="540"/>
      <c r="P43" s="540"/>
      <c r="Q43" s="540"/>
      <c r="R43" s="540"/>
      <c r="S43" s="540"/>
      <c r="T43" s="540"/>
      <c r="U43" s="540"/>
      <c r="V43" s="540"/>
      <c r="W43" s="540"/>
      <c r="X43" s="540"/>
      <c r="Y43" s="540"/>
      <c r="Z43" s="540"/>
      <c r="AA43" s="540"/>
      <c r="AB43" s="540"/>
      <c r="AC43" s="540"/>
      <c r="AD43" s="540"/>
      <c r="AE43" s="540"/>
      <c r="AF43" s="540"/>
      <c r="AG43" s="540"/>
      <c r="AH43" s="540"/>
      <c r="AI43" s="540"/>
      <c r="AJ43" s="540"/>
      <c r="AK43" s="540"/>
      <c r="AL43" s="540"/>
      <c r="AM43" s="540"/>
      <c r="AN43" s="540"/>
      <c r="AO43" s="540"/>
      <c r="AP43" s="540"/>
      <c r="AQ43" s="540"/>
      <c r="AR43" s="540"/>
      <c r="AS43" s="540"/>
      <c r="AT43" s="540"/>
      <c r="AU43" s="540"/>
      <c r="AV43" s="540"/>
      <c r="AW43" s="540"/>
      <c r="AX43" s="540"/>
    </row>
    <row r="44" spans="1:50" ht="15.75">
      <c r="C44" s="235"/>
      <c r="E44" s="238"/>
      <c r="F44" s="240"/>
      <c r="G44" s="240"/>
      <c r="J44" s="239"/>
      <c r="K44" s="239"/>
      <c r="L44" s="242"/>
      <c r="O44" s="540"/>
      <c r="P44" s="540"/>
      <c r="Q44" s="540"/>
      <c r="R44" s="540"/>
      <c r="S44" s="540"/>
      <c r="T44" s="540"/>
      <c r="U44" s="540"/>
      <c r="V44" s="540"/>
      <c r="W44" s="540"/>
      <c r="X44" s="540"/>
      <c r="Y44" s="540"/>
      <c r="Z44" s="540"/>
      <c r="AA44" s="540"/>
      <c r="AB44" s="540"/>
      <c r="AC44" s="540"/>
      <c r="AD44" s="540"/>
      <c r="AE44" s="540"/>
      <c r="AF44" s="540"/>
      <c r="AG44" s="540"/>
      <c r="AH44" s="540"/>
      <c r="AI44" s="540"/>
      <c r="AJ44" s="540"/>
      <c r="AK44" s="540"/>
      <c r="AL44" s="540"/>
      <c r="AM44" s="540"/>
      <c r="AN44" s="540"/>
      <c r="AO44" s="540"/>
      <c r="AP44" s="540"/>
      <c r="AQ44" s="540"/>
      <c r="AR44" s="540"/>
      <c r="AS44" s="540"/>
      <c r="AT44" s="540"/>
      <c r="AU44" s="540"/>
      <c r="AV44" s="540"/>
      <c r="AW44" s="540"/>
      <c r="AX44" s="540"/>
    </row>
    <row r="45" spans="1:50" ht="15.75">
      <c r="E45" s="243"/>
      <c r="F45" s="243"/>
      <c r="G45" s="244"/>
      <c r="J45" s="239"/>
      <c r="K45" s="239"/>
      <c r="O45" s="540"/>
      <c r="P45" s="540"/>
      <c r="Q45" s="540"/>
      <c r="R45" s="540"/>
      <c r="S45" s="540"/>
      <c r="T45" s="540"/>
      <c r="U45" s="540"/>
      <c r="V45" s="540"/>
      <c r="W45" s="540"/>
      <c r="X45" s="540"/>
      <c r="Y45" s="540"/>
      <c r="Z45" s="540"/>
      <c r="AA45" s="540"/>
      <c r="AB45" s="540"/>
      <c r="AC45" s="540"/>
      <c r="AD45" s="540"/>
      <c r="AE45" s="540"/>
      <c r="AF45" s="540"/>
      <c r="AG45" s="540"/>
      <c r="AH45" s="540"/>
      <c r="AI45" s="540"/>
      <c r="AJ45" s="540"/>
      <c r="AK45" s="540"/>
      <c r="AL45" s="540"/>
      <c r="AM45" s="540"/>
      <c r="AN45" s="540"/>
      <c r="AO45" s="540"/>
      <c r="AP45" s="540"/>
      <c r="AQ45" s="540"/>
      <c r="AR45" s="540"/>
      <c r="AS45" s="540"/>
      <c r="AT45" s="540"/>
      <c r="AU45" s="540"/>
      <c r="AV45" s="540"/>
      <c r="AW45" s="540"/>
      <c r="AX45" s="540"/>
    </row>
    <row r="46" spans="1:50" ht="15.75">
      <c r="G46" s="245"/>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0"/>
      <c r="AP46" s="540"/>
      <c r="AQ46" s="540"/>
      <c r="AR46" s="540"/>
      <c r="AS46" s="540"/>
      <c r="AT46" s="540"/>
      <c r="AU46" s="540"/>
      <c r="AV46" s="540"/>
      <c r="AW46" s="540"/>
      <c r="AX46" s="540"/>
    </row>
    <row r="47" spans="1:50" ht="15.75">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row>
    <row r="48" spans="1:50" ht="15.75">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row>
    <row r="49" spans="4:50" ht="15.75">
      <c r="D49" s="541"/>
      <c r="E49" s="541"/>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row>
    <row r="50" spans="4:50" ht="15.75">
      <c r="D50" s="541"/>
      <c r="E50" s="541"/>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row>
    <row r="51" spans="4:50" ht="15.75">
      <c r="D51" s="541"/>
      <c r="E51" s="541"/>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row>
    <row r="52" spans="4:50" ht="15.75">
      <c r="D52" s="541"/>
      <c r="E52" s="541"/>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row>
    <row r="53" spans="4:50" ht="15.75">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540"/>
      <c r="AS53" s="540"/>
      <c r="AT53" s="540"/>
      <c r="AU53" s="540"/>
      <c r="AV53" s="540"/>
      <c r="AW53" s="540"/>
      <c r="AX53" s="540"/>
    </row>
    <row r="54" spans="4:50" ht="15.75">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row>
    <row r="55" spans="4:50" ht="15.75">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row>
    <row r="56" spans="4:50" ht="15.75">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c r="AS56" s="540"/>
      <c r="AT56" s="540"/>
      <c r="AU56" s="540"/>
      <c r="AV56" s="540"/>
      <c r="AW56" s="540"/>
      <c r="AX56" s="540"/>
    </row>
    <row r="57" spans="4:50" ht="15.75">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40"/>
      <c r="AX57" s="540"/>
    </row>
    <row r="58" spans="4:50" ht="15.75">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row>
    <row r="59" spans="4:50" ht="15.75">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row>
    <row r="60" spans="4:50" ht="15.75">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row>
    <row r="61" spans="4:50" ht="15.75">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row>
    <row r="62" spans="4:50" ht="15.75">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row>
    <row r="63" spans="4:50" ht="15.75">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row>
    <row r="64" spans="4:50" ht="15.75">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row>
    <row r="65" spans="15:50" ht="15.75">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row>
    <row r="66" spans="15:50" ht="15.75">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row>
    <row r="67" spans="15:50" ht="15.75">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row>
    <row r="68" spans="15:50" ht="15.75">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row>
  </sheetData>
  <mergeCells count="80">
    <mergeCell ref="M21:M22"/>
    <mergeCell ref="N21:N22"/>
    <mergeCell ref="A37:N37"/>
    <mergeCell ref="A38:N38"/>
    <mergeCell ref="A21:A22"/>
    <mergeCell ref="A33:I34"/>
    <mergeCell ref="A27:A32"/>
    <mergeCell ref="B27:D28"/>
    <mergeCell ref="E27:G28"/>
    <mergeCell ref="J27:N28"/>
    <mergeCell ref="B29:D30"/>
    <mergeCell ref="E29:G30"/>
    <mergeCell ref="B31:D32"/>
    <mergeCell ref="E31:G32"/>
    <mergeCell ref="B26:D26"/>
    <mergeCell ref="E26:H26"/>
    <mergeCell ref="J26:N26"/>
    <mergeCell ref="M23:M24"/>
    <mergeCell ref="N23:N24"/>
    <mergeCell ref="C21:C22"/>
    <mergeCell ref="A19:A20"/>
    <mergeCell ref="C19:C20"/>
    <mergeCell ref="A17:A18"/>
    <mergeCell ref="C17:C18"/>
    <mergeCell ref="A23:A24"/>
    <mergeCell ref="C23:C24"/>
    <mergeCell ref="L23:L24"/>
    <mergeCell ref="L17:L18"/>
    <mergeCell ref="M17:M18"/>
    <mergeCell ref="N17:N18"/>
    <mergeCell ref="L19:L20"/>
    <mergeCell ref="M19:M20"/>
    <mergeCell ref="N19:N20"/>
    <mergeCell ref="L21:L22"/>
    <mergeCell ref="A14:A16"/>
    <mergeCell ref="B14:B16"/>
    <mergeCell ref="C14:C16"/>
    <mergeCell ref="D14:D16"/>
    <mergeCell ref="E14:E16"/>
    <mergeCell ref="M15:M16"/>
    <mergeCell ref="N15:N16"/>
    <mergeCell ref="R15:S15"/>
    <mergeCell ref="R16:S16"/>
    <mergeCell ref="F14:I15"/>
    <mergeCell ref="J14:K15"/>
    <mergeCell ref="L14:N14"/>
    <mergeCell ref="R14:S14"/>
    <mergeCell ref="L15:L16"/>
    <mergeCell ref="B12:F12"/>
    <mergeCell ref="K12:M12"/>
    <mergeCell ref="R12:T12"/>
    <mergeCell ref="K13:M13"/>
    <mergeCell ref="R13:S13"/>
    <mergeCell ref="B13:F13"/>
    <mergeCell ref="J8:N8"/>
    <mergeCell ref="A11:F11"/>
    <mergeCell ref="K11:M11"/>
    <mergeCell ref="Q8:U8"/>
    <mergeCell ref="A9:F9"/>
    <mergeCell ref="K9:M9"/>
    <mergeCell ref="A10:F10"/>
    <mergeCell ref="K10:M10"/>
    <mergeCell ref="R10:T10"/>
    <mergeCell ref="R11:T11"/>
    <mergeCell ref="J29:N29"/>
    <mergeCell ref="J30:N31"/>
    <mergeCell ref="J32:N34"/>
    <mergeCell ref="A1:A4"/>
    <mergeCell ref="B1:H2"/>
    <mergeCell ref="I1:L1"/>
    <mergeCell ref="M1:N4"/>
    <mergeCell ref="I2:L2"/>
    <mergeCell ref="B3:H4"/>
    <mergeCell ref="I3:L3"/>
    <mergeCell ref="I4:L4"/>
    <mergeCell ref="A5:N5"/>
    <mergeCell ref="A6:N6"/>
    <mergeCell ref="B7:N7"/>
    <mergeCell ref="B8:F8"/>
    <mergeCell ref="G8:I13"/>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457200</xdr:colOff>
                <xdr:row>0</xdr:row>
                <xdr:rowOff>38100</xdr:rowOff>
              </from>
              <to>
                <xdr:col>0</xdr:col>
                <xdr:colOff>4981575</xdr:colOff>
                <xdr:row>2</xdr:row>
                <xdr:rowOff>238125</xdr:rowOff>
              </to>
            </anchor>
          </objectPr>
        </oleObject>
      </mc:Choice>
      <mc:Fallback>
        <oleObject shapeId="112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C1" workbookViewId="0">
      <selection activeCell="E13" sqref="E13"/>
    </sheetView>
  </sheetViews>
  <sheetFormatPr baseColWidth="10" defaultColWidth="11.42578125" defaultRowHeight="10.5"/>
  <cols>
    <col min="1" max="1" width="11.42578125" style="66"/>
    <col min="2" max="2" width="42.140625" style="65" customWidth="1"/>
    <col min="3" max="3" width="42.140625" style="64" customWidth="1"/>
    <col min="4" max="4" width="7.28515625" style="64" customWidth="1"/>
    <col min="5" max="5" width="69" style="63" bestFit="1" customWidth="1"/>
    <col min="6" max="6" width="65" style="62" bestFit="1" customWidth="1"/>
    <col min="7" max="16384" width="11.42578125" style="62"/>
  </cols>
  <sheetData>
    <row r="1" spans="1:6">
      <c r="A1" s="72" t="s">
        <v>203</v>
      </c>
      <c r="B1" s="72" t="s">
        <v>202</v>
      </c>
      <c r="C1" s="73" t="s">
        <v>201</v>
      </c>
      <c r="D1" s="73"/>
      <c r="E1" s="73" t="s">
        <v>200</v>
      </c>
      <c r="F1" s="72" t="s">
        <v>199</v>
      </c>
    </row>
    <row r="2" spans="1:6">
      <c r="A2" s="532" t="s">
        <v>198</v>
      </c>
      <c r="B2" s="533" t="s">
        <v>197</v>
      </c>
      <c r="C2" s="534" t="s">
        <v>196</v>
      </c>
      <c r="D2" s="69">
        <v>1</v>
      </c>
      <c r="E2" s="160" t="s">
        <v>195</v>
      </c>
      <c r="F2" s="67"/>
    </row>
    <row r="3" spans="1:6">
      <c r="A3" s="532"/>
      <c r="B3" s="533"/>
      <c r="C3" s="534"/>
      <c r="D3" s="69">
        <v>2</v>
      </c>
      <c r="E3" s="71" t="s">
        <v>194</v>
      </c>
      <c r="F3" s="67"/>
    </row>
    <row r="4" spans="1:6">
      <c r="A4" s="532"/>
      <c r="B4" s="533"/>
      <c r="C4" s="534"/>
      <c r="D4" s="69">
        <v>3</v>
      </c>
      <c r="E4" s="71" t="s">
        <v>193</v>
      </c>
      <c r="F4" s="67"/>
    </row>
    <row r="5" spans="1:6">
      <c r="A5" s="532"/>
      <c r="B5" s="533"/>
      <c r="C5" s="534"/>
      <c r="D5" s="69">
        <v>4</v>
      </c>
      <c r="E5" s="71" t="s">
        <v>192</v>
      </c>
      <c r="F5" s="67"/>
    </row>
    <row r="6" spans="1:6">
      <c r="A6" s="532"/>
      <c r="B6" s="533"/>
      <c r="C6" s="534"/>
      <c r="D6" s="69">
        <v>5</v>
      </c>
      <c r="E6" s="150" t="s">
        <v>191</v>
      </c>
      <c r="F6" s="67"/>
    </row>
    <row r="7" spans="1:6" ht="21">
      <c r="A7" s="532" t="s">
        <v>190</v>
      </c>
      <c r="B7" s="533" t="s">
        <v>189</v>
      </c>
      <c r="C7" s="535" t="s">
        <v>235</v>
      </c>
      <c r="D7" s="69">
        <v>6</v>
      </c>
      <c r="E7" s="68" t="s">
        <v>188</v>
      </c>
      <c r="F7" s="67" t="s">
        <v>187</v>
      </c>
    </row>
    <row r="8" spans="1:6">
      <c r="A8" s="532"/>
      <c r="B8" s="533"/>
      <c r="C8" s="534"/>
      <c r="D8" s="69">
        <v>7</v>
      </c>
      <c r="E8" s="71" t="s">
        <v>186</v>
      </c>
      <c r="F8" s="67"/>
    </row>
    <row r="9" spans="1:6" ht="21">
      <c r="A9" s="532"/>
      <c r="B9" s="533"/>
      <c r="C9" s="534"/>
      <c r="D9" s="69">
        <v>8</v>
      </c>
      <c r="E9" s="68" t="s">
        <v>185</v>
      </c>
      <c r="F9" s="67"/>
    </row>
    <row r="10" spans="1:6">
      <c r="A10" s="532"/>
      <c r="B10" s="533"/>
      <c r="C10" s="535" t="s">
        <v>236</v>
      </c>
      <c r="D10" s="69">
        <v>9</v>
      </c>
      <c r="E10" s="71" t="s">
        <v>184</v>
      </c>
      <c r="F10" s="67" t="s">
        <v>183</v>
      </c>
    </row>
    <row r="11" spans="1:6">
      <c r="A11" s="532"/>
      <c r="B11" s="533"/>
      <c r="C11" s="534"/>
      <c r="D11" s="69">
        <v>10</v>
      </c>
      <c r="E11" s="68" t="s">
        <v>182</v>
      </c>
      <c r="F11" s="67"/>
    </row>
    <row r="12" spans="1:6">
      <c r="A12" s="532"/>
      <c r="B12" s="533"/>
      <c r="C12" s="534"/>
      <c r="D12" s="69">
        <v>11</v>
      </c>
      <c r="E12" s="71" t="s">
        <v>181</v>
      </c>
      <c r="F12" s="67"/>
    </row>
    <row r="13" spans="1:6" ht="21">
      <c r="A13" s="532"/>
      <c r="B13" s="533"/>
      <c r="C13" s="534"/>
      <c r="D13" s="69">
        <v>12</v>
      </c>
      <c r="E13" s="68" t="s">
        <v>180</v>
      </c>
      <c r="F13" s="67"/>
    </row>
    <row r="14" spans="1:6">
      <c r="A14" s="532"/>
      <c r="B14" s="533"/>
      <c r="C14" s="536" t="s">
        <v>237</v>
      </c>
      <c r="D14" s="69">
        <v>13</v>
      </c>
      <c r="E14" s="68" t="s">
        <v>179</v>
      </c>
      <c r="F14" s="67" t="s">
        <v>178</v>
      </c>
    </row>
    <row r="15" spans="1:6">
      <c r="A15" s="532"/>
      <c r="B15" s="533"/>
      <c r="C15" s="537"/>
      <c r="D15" s="69">
        <v>14</v>
      </c>
      <c r="E15" s="68" t="s">
        <v>177</v>
      </c>
      <c r="F15" s="67"/>
    </row>
    <row r="16" spans="1:6">
      <c r="A16" s="532"/>
      <c r="B16" s="533"/>
      <c r="C16" s="537"/>
      <c r="D16" s="69">
        <v>15</v>
      </c>
      <c r="E16" s="68" t="s">
        <v>176</v>
      </c>
      <c r="F16" s="67"/>
    </row>
    <row r="17" spans="1:7">
      <c r="A17" s="532"/>
      <c r="B17" s="533"/>
      <c r="C17" s="537"/>
      <c r="D17" s="69">
        <v>16</v>
      </c>
      <c r="E17" s="68" t="s">
        <v>175</v>
      </c>
      <c r="F17" s="67"/>
    </row>
    <row r="18" spans="1:7">
      <c r="A18" s="532"/>
      <c r="B18" s="533"/>
      <c r="C18" s="536" t="s">
        <v>238</v>
      </c>
      <c r="D18" s="69">
        <v>17</v>
      </c>
      <c r="E18" s="68" t="s">
        <v>174</v>
      </c>
      <c r="F18" s="67" t="s">
        <v>173</v>
      </c>
    </row>
    <row r="19" spans="1:7">
      <c r="A19" s="532"/>
      <c r="B19" s="533"/>
      <c r="C19" s="537"/>
      <c r="D19" s="69">
        <v>18</v>
      </c>
      <c r="E19" s="68" t="s">
        <v>172</v>
      </c>
      <c r="F19" s="67"/>
    </row>
    <row r="20" spans="1:7">
      <c r="A20" s="532"/>
      <c r="B20" s="533"/>
      <c r="C20" s="537"/>
      <c r="D20" s="69">
        <v>19</v>
      </c>
      <c r="E20" s="68" t="s">
        <v>171</v>
      </c>
      <c r="F20" s="67"/>
    </row>
    <row r="21" spans="1:7">
      <c r="A21" s="532" t="s">
        <v>170</v>
      </c>
      <c r="B21" s="533" t="s">
        <v>169</v>
      </c>
      <c r="C21" s="536" t="s">
        <v>214</v>
      </c>
      <c r="D21" s="69">
        <v>20</v>
      </c>
      <c r="E21" s="68" t="s">
        <v>168</v>
      </c>
      <c r="F21" s="67"/>
      <c r="G21" s="62" t="s">
        <v>167</v>
      </c>
    </row>
    <row r="22" spans="1:7">
      <c r="A22" s="532"/>
      <c r="B22" s="533"/>
      <c r="C22" s="537"/>
      <c r="D22" s="69">
        <v>21</v>
      </c>
      <c r="E22" s="68" t="s">
        <v>166</v>
      </c>
      <c r="F22" s="67"/>
      <c r="G22" s="62" t="s">
        <v>165</v>
      </c>
    </row>
    <row r="23" spans="1:7">
      <c r="A23" s="532"/>
      <c r="B23" s="533"/>
      <c r="C23" s="537"/>
      <c r="D23" s="69">
        <v>22</v>
      </c>
      <c r="E23" s="159" t="s">
        <v>164</v>
      </c>
      <c r="F23" s="67"/>
    </row>
    <row r="24" spans="1:7">
      <c r="A24" s="532"/>
      <c r="B24" s="533"/>
      <c r="C24" s="537"/>
      <c r="D24" s="69">
        <v>23</v>
      </c>
      <c r="E24" s="70" t="s">
        <v>163</v>
      </c>
      <c r="F24" s="67"/>
    </row>
    <row r="25" spans="1:7" ht="21">
      <c r="A25" s="532"/>
      <c r="B25" s="533"/>
      <c r="C25" s="536" t="s">
        <v>215</v>
      </c>
      <c r="D25" s="69">
        <v>24</v>
      </c>
      <c r="E25" s="68" t="s">
        <v>162</v>
      </c>
      <c r="F25" s="67"/>
    </row>
    <row r="26" spans="1:7">
      <c r="A26" s="532"/>
      <c r="B26" s="533"/>
      <c r="C26" s="537"/>
      <c r="D26" s="69">
        <v>25</v>
      </c>
      <c r="E26" s="68" t="s">
        <v>161</v>
      </c>
      <c r="F26" s="67"/>
    </row>
    <row r="27" spans="1:7">
      <c r="A27" s="532"/>
      <c r="B27" s="533"/>
      <c r="C27" s="537"/>
      <c r="D27" s="69">
        <v>26</v>
      </c>
      <c r="E27" s="68" t="s">
        <v>160</v>
      </c>
      <c r="F27" s="67"/>
    </row>
    <row r="28" spans="1:7">
      <c r="A28" s="532"/>
      <c r="B28" s="533"/>
      <c r="C28" s="537"/>
      <c r="D28" s="69">
        <v>27</v>
      </c>
      <c r="E28" s="68" t="s">
        <v>159</v>
      </c>
      <c r="F28" s="67"/>
    </row>
    <row r="29" spans="1:7">
      <c r="A29" s="532"/>
      <c r="B29" s="533"/>
      <c r="C29" s="537"/>
      <c r="D29" s="69">
        <v>28</v>
      </c>
      <c r="E29" s="68" t="s">
        <v>158</v>
      </c>
      <c r="F29" s="67"/>
    </row>
    <row r="30" spans="1:7" ht="21">
      <c r="A30" s="532" t="s">
        <v>157</v>
      </c>
      <c r="B30" s="538"/>
      <c r="C30" s="535" t="s">
        <v>156</v>
      </c>
      <c r="D30" s="69">
        <v>29</v>
      </c>
      <c r="E30" s="68" t="s">
        <v>155</v>
      </c>
      <c r="F30" s="67"/>
    </row>
    <row r="31" spans="1:7">
      <c r="A31" s="532"/>
      <c r="B31" s="538"/>
      <c r="C31" s="534"/>
      <c r="D31" s="69">
        <v>30</v>
      </c>
      <c r="E31" s="68" t="s">
        <v>154</v>
      </c>
      <c r="F31" s="67"/>
    </row>
    <row r="32" spans="1:7" ht="21">
      <c r="A32" s="532"/>
      <c r="B32" s="538"/>
      <c r="C32" s="534"/>
      <c r="D32" s="69">
        <v>31</v>
      </c>
      <c r="E32" s="68" t="s">
        <v>153</v>
      </c>
      <c r="F32" s="67"/>
    </row>
    <row r="33" spans="1:6">
      <c r="A33" s="532"/>
      <c r="B33" s="538"/>
      <c r="C33" s="534"/>
      <c r="D33" s="69">
        <v>32</v>
      </c>
      <c r="E33" s="68" t="s">
        <v>152</v>
      </c>
      <c r="F33" s="67"/>
    </row>
    <row r="34" spans="1:6">
      <c r="A34" s="532"/>
      <c r="B34" s="538"/>
      <c r="C34" s="534"/>
      <c r="D34" s="69">
        <v>33</v>
      </c>
      <c r="E34" s="68" t="s">
        <v>151</v>
      </c>
      <c r="F34" s="67"/>
    </row>
    <row r="35" spans="1:6">
      <c r="A35" s="532"/>
      <c r="B35" s="538"/>
      <c r="C35" s="534"/>
      <c r="D35" s="69">
        <v>34</v>
      </c>
      <c r="E35" s="68" t="s">
        <v>150</v>
      </c>
      <c r="F35" s="67"/>
    </row>
    <row r="36" spans="1:6">
      <c r="A36" s="532"/>
      <c r="B36" s="538"/>
      <c r="C36" s="535" t="s">
        <v>208</v>
      </c>
      <c r="D36" s="69">
        <v>35</v>
      </c>
      <c r="E36" s="68" t="s">
        <v>149</v>
      </c>
      <c r="F36" s="67"/>
    </row>
    <row r="37" spans="1:6">
      <c r="A37" s="532"/>
      <c r="B37" s="538"/>
      <c r="C37" s="534"/>
      <c r="D37" s="69">
        <v>36</v>
      </c>
      <c r="E37" s="68" t="s">
        <v>148</v>
      </c>
      <c r="F37" s="67"/>
    </row>
    <row r="38" spans="1:6" ht="21">
      <c r="A38" s="532"/>
      <c r="B38" s="538"/>
      <c r="C38" s="534"/>
      <c r="D38" s="69">
        <v>37</v>
      </c>
      <c r="E38" s="68" t="s">
        <v>147</v>
      </c>
      <c r="F38" s="67"/>
    </row>
    <row r="39" spans="1:6">
      <c r="A39" s="532"/>
      <c r="B39" s="538"/>
      <c r="C39" s="534"/>
      <c r="D39" s="69">
        <v>38</v>
      </c>
      <c r="E39" s="68" t="s">
        <v>146</v>
      </c>
      <c r="F39" s="67"/>
    </row>
    <row r="40" spans="1:6">
      <c r="A40" s="532"/>
      <c r="B40" s="538"/>
      <c r="C40" s="534"/>
      <c r="D40" s="69">
        <v>39</v>
      </c>
      <c r="E40" s="68" t="s">
        <v>145</v>
      </c>
      <c r="F40" s="67"/>
    </row>
    <row r="41" spans="1:6">
      <c r="A41" s="532"/>
      <c r="B41" s="538"/>
      <c r="C41" s="535" t="s">
        <v>209</v>
      </c>
      <c r="D41" s="69">
        <v>40</v>
      </c>
      <c r="E41" s="68" t="s">
        <v>144</v>
      </c>
      <c r="F41" s="67"/>
    </row>
    <row r="42" spans="1:6">
      <c r="A42" s="532"/>
      <c r="B42" s="538"/>
      <c r="C42" s="534"/>
      <c r="D42" s="69">
        <v>41</v>
      </c>
      <c r="E42" s="68" t="s">
        <v>143</v>
      </c>
      <c r="F42" s="67"/>
    </row>
    <row r="43" spans="1:6">
      <c r="A43" s="532"/>
      <c r="B43" s="538"/>
      <c r="C43" s="534"/>
      <c r="D43" s="69">
        <v>42</v>
      </c>
      <c r="E43" s="68" t="s">
        <v>142</v>
      </c>
      <c r="F43" s="67"/>
    </row>
    <row r="44" spans="1:6">
      <c r="A44" s="532"/>
      <c r="B44" s="538"/>
      <c r="C44" s="534"/>
      <c r="D44" s="69">
        <v>43</v>
      </c>
      <c r="E44" s="68" t="s">
        <v>141</v>
      </c>
      <c r="F44" s="67"/>
    </row>
  </sheetData>
  <mergeCells count="18">
    <mergeCell ref="A21:A29"/>
    <mergeCell ref="B21:B29"/>
    <mergeCell ref="C21:C24"/>
    <mergeCell ref="C25:C29"/>
    <mergeCell ref="A30:A44"/>
    <mergeCell ref="B30:B44"/>
    <mergeCell ref="C30:C35"/>
    <mergeCell ref="C36:C40"/>
    <mergeCell ref="C41:C44"/>
    <mergeCell ref="A2:A6"/>
    <mergeCell ref="B2:B6"/>
    <mergeCell ref="C2:C6"/>
    <mergeCell ref="A7:A20"/>
    <mergeCell ref="B7:B20"/>
    <mergeCell ref="C7:C9"/>
    <mergeCell ref="C10:C13"/>
    <mergeCell ref="C14:C17"/>
    <mergeCell ref="C18:C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zoomScale="85" zoomScaleNormal="85" workbookViewId="0">
      <selection activeCell="D2" sqref="D2"/>
    </sheetView>
  </sheetViews>
  <sheetFormatPr baseColWidth="10" defaultColWidth="11.5703125" defaultRowHeight="15"/>
  <cols>
    <col min="1" max="1" width="11.5703125" style="74" customWidth="1"/>
    <col min="2" max="2" width="14.5703125" style="74" customWidth="1"/>
    <col min="3" max="3" width="56.42578125" style="74" customWidth="1"/>
    <col min="4" max="4" width="18.42578125" style="74" bestFit="1" customWidth="1"/>
    <col min="5" max="5" width="19" style="83" customWidth="1"/>
    <col min="6" max="16384" width="11.5703125" style="74"/>
  </cols>
  <sheetData>
    <row r="1" spans="1:5" ht="15.75">
      <c r="B1" s="75" t="s">
        <v>206</v>
      </c>
      <c r="C1" s="75" t="s">
        <v>27</v>
      </c>
      <c r="D1" s="76" t="s">
        <v>204</v>
      </c>
      <c r="E1" s="77" t="s">
        <v>26</v>
      </c>
    </row>
    <row r="2" spans="1:5" ht="78.75">
      <c r="B2" s="78" t="str">
        <f>+'Movimiento Documento por Rubros'!C10</f>
        <v>23</v>
      </c>
      <c r="C2" s="78" t="str">
        <f>+'Movimiento Documento por Rubros'!D10</f>
        <v xml:space="preserve"> SC-001 CONTRATAR LA PRESTACIÓN DE SERVICIOS PROFESIONALES ESPECIALIZADOS PARA 
LA EJECUCIÓN DEL PROYECTO  PROTECCIÓN, PROMOCIÓN Y SALVAGUARDIA DEL PATRIMONIO 
CULTURAL DE IBAGUÉ ;</v>
      </c>
      <c r="D2" s="78" t="str">
        <f>+'Movimiento Documento por Rubros'!E10</f>
        <v>CAROL LIZETH RODRIGUEZ ROJAS</v>
      </c>
      <c r="E2" s="78">
        <f>+'Movimiento Documento por Rubros'!G10</f>
        <v>69850000</v>
      </c>
    </row>
    <row r="3" spans="1:5" ht="97.9" customHeight="1">
      <c r="B3" s="78" t="str">
        <f>+'Movimiento Documento por Rubros'!C13</f>
        <v>265</v>
      </c>
      <c r="C3" s="78" t="str">
        <f>+'Movimiento Documento por Rubros'!D13</f>
        <v>OBJETO: SC-002 CONTRATAR LA PRESTACIÓN DE SERVICIOS PROFESIONALES ESPECIALIZADOS PARA LA EJECUCIÓN DEL PROYECTO  PROTECCIÓN, PROMOCIÓN Y SALVAGUARDIA DEL PATRIMONIO CULTURAL DE IBAGUÉ ;</v>
      </c>
      <c r="D3" s="78" t="str">
        <f>+'Movimiento Documento por Rubros'!E13</f>
        <v>GLORIA IVONNE HURTADO MUNOZ</v>
      </c>
      <c r="E3" s="78">
        <f>+'Movimiento Documento por Rubros'!G13</f>
        <v>63500000</v>
      </c>
    </row>
    <row r="4" spans="1:5" ht="106.9" customHeight="1">
      <c r="B4" s="78">
        <f>+'Movimiento Documento por Rubros'!C37</f>
        <v>0</v>
      </c>
      <c r="C4" s="78" t="str">
        <f>+'Movimiento Documento por Rubros'!D37</f>
        <v xml:space="preserve"> TRANSFERIR RECURSOS AL INSTITUTO DE FINANCIAMIENTO, PROMOCIÓN Y DESARROLLO DE IBAGUÉ – INFIBAGUE EN CUMPLIMIENTO DEL NUMERAL 5 DEL ART. 301 DEL ACUERDO 
MUNICIPAL N.0015 DEL 2021;</v>
      </c>
      <c r="D4" s="78" t="str">
        <f>+'Movimiento Documento por Rubros'!E37</f>
        <v>INSTITUTO DE  FINANCIAMIENTO PROMOCION Y DESARROLLO DE IBAGUE INFIBAGUE</v>
      </c>
      <c r="E4" s="78">
        <f>+'Movimiento Documento por Rubros'!G37</f>
        <v>410000000</v>
      </c>
    </row>
    <row r="5" spans="1:5" ht="106.9" customHeight="1">
      <c r="B5" s="78">
        <f>+'Movimiento Documento por Rubros'!C38</f>
        <v>0</v>
      </c>
      <c r="C5" s="78" t="str">
        <f>+'Movimiento Documento por Rubros'!D38</f>
        <v xml:space="preserve"> TRANSFERIR RECURSOS AL INSTITUTO DE FINANCIAMIENTO, PROMOCIÓN Y DESARROLLO DE IBAGUÉ – INFIBAGUE EN CUMPLIMIENTO DEL DEL ART.2° DEL ACUERDO MUNICIPAL N.0017 DEL  22 DE DICIEMBRE DEL 2022 ;</v>
      </c>
      <c r="D5" s="78" t="str">
        <f>+'Movimiento Documento por Rubros'!E38</f>
        <v>INSTITUTO DE  FINANCIAMIENTO PROMOCION Y DESARROLLO DE IBAGUE INFIBAGUE</v>
      </c>
      <c r="E5" s="78">
        <f>+'Movimiento Documento por Rubros'!G38</f>
        <v>1402046370</v>
      </c>
    </row>
    <row r="6" spans="1:5" ht="63.6" customHeight="1">
      <c r="B6" s="78" t="str">
        <f>+'Movimiento Documento por Rubros'!C264</f>
        <v>194</v>
      </c>
      <c r="C6" s="78" t="str">
        <f>+'Movimiento Documento por Rubros'!D264</f>
        <v>PAGO RECONOCIMIENTO VIGENCIA EXPIRADA DEL CONTRATO 0194 DEL 19 DE MARZO DE 2020, QUE TIENE POROBJETO “CONTRATAR UN PROFESIONAL ESPECIALIZADO PARA EL ACOMPAÑAMIENTO DEL PROYECTO “PROTECCION, PROMOCION Y SALVAGUARDIA DEL PATRIMONIO CULTURAL DEL MUNICIPIO DE IBAGUE”. ;</v>
      </c>
      <c r="D6" s="78" t="str">
        <f>+'Movimiento Documento por Rubros'!E264</f>
        <v>NORA MILENA REINA MOLINA</v>
      </c>
      <c r="E6" s="78">
        <f>+'Movimiento Documento por Rubros'!G264</f>
        <v>9500000</v>
      </c>
    </row>
    <row r="7" spans="1:5" ht="94.5">
      <c r="B7" s="78" t="str">
        <f>+'Movimiento Documento por Rubros'!C265</f>
        <v>1490</v>
      </c>
      <c r="C7" s="78" t="str">
        <f>+'Movimiento Documento por Rubros'!D265</f>
        <v>PAGO RECONOCIMIENTO VIGENCIA EXPIRADA DEL CONTRATO 1490 DEL 14 DE OCTUBRE DE 2020, QUE TIENE POROBJETO “CONTRATAR UN PROFESIONAL ESPECIALIZADO PARA EL ACOMPAÑAMIENTO DEL PROYECTO “PROTECCION, PROMOCION Y SALVAGUARDIA DEL PATRIMONIO CULTURAL DEL MUNICIPIO DE IBAGUE”. ;</v>
      </c>
      <c r="D7" s="78" t="str">
        <f>+'Movimiento Documento por Rubros'!E265</f>
        <v>NORA MILENA REINA MOLINA</v>
      </c>
      <c r="E7" s="78">
        <f>+'Movimiento Documento por Rubros'!G265</f>
        <v>11875000</v>
      </c>
    </row>
    <row r="8" spans="1:5" ht="78.75">
      <c r="B8" s="78" t="str">
        <f>+'Movimiento Documento por Rubros'!C273</f>
        <v>2723</v>
      </c>
      <c r="C8" s="78" t="str">
        <f>+'Movimiento Documento por Rubros'!D273</f>
        <v xml:space="preserve"> SC-096 CONTRATAR LA RESTAURACIÓN DE LOS MURALES “LAS LAVANDERAS Y EL MOHÁN”, “EL SUEÑO Y EL ENSUEÑO” Y “COSECHA DE ILUSIONES” UBICADOS EN LA BIBLIOTECA SOLEDAD RENGIFO DE LA CIUDAD DE IBAGUÉ. ;</v>
      </c>
      <c r="D8" s="78" t="str">
        <f>+'Movimiento Documento por Rubros'!E273</f>
        <v>TEMISTOCLES  SUAREZ RODRIGUEZ</v>
      </c>
      <c r="E8" s="78">
        <f>+'Movimiento Documento por Rubros'!G273</f>
        <v>180508488</v>
      </c>
    </row>
    <row r="9" spans="1:5" ht="15.75">
      <c r="B9" s="78"/>
      <c r="C9" s="78"/>
      <c r="D9" s="78"/>
      <c r="E9" s="79">
        <f>SUM(E2:E8)</f>
        <v>2147279858</v>
      </c>
    </row>
    <row r="10" spans="1:5" ht="15.75">
      <c r="B10" s="78"/>
      <c r="C10" s="78"/>
      <c r="D10" s="78"/>
      <c r="E10" s="79"/>
    </row>
    <row r="11" spans="1:5" ht="15.75">
      <c r="B11" s="78"/>
      <c r="C11" s="78"/>
      <c r="D11" s="78"/>
      <c r="E11" s="79"/>
    </row>
    <row r="12" spans="1:5" ht="15.75">
      <c r="B12" s="78"/>
      <c r="C12" s="78"/>
      <c r="D12" s="78"/>
      <c r="E12" s="78"/>
    </row>
    <row r="13" spans="1:5" ht="15.75">
      <c r="A13" s="80"/>
      <c r="B13" s="78"/>
      <c r="C13" s="78"/>
      <c r="D13" s="78"/>
      <c r="E13" s="78"/>
    </row>
    <row r="14" spans="1:5" ht="15.75">
      <c r="B14" s="78"/>
      <c r="C14" s="78"/>
      <c r="D14" s="78"/>
      <c r="E14" s="78"/>
    </row>
    <row r="15" spans="1:5" ht="15.75">
      <c r="B15" s="78"/>
      <c r="C15" s="78"/>
      <c r="D15" s="78"/>
      <c r="E15" s="78"/>
    </row>
    <row r="16" spans="1:5" ht="15.75">
      <c r="B16" s="78"/>
      <c r="C16" s="78"/>
      <c r="D16" s="78"/>
      <c r="E16" s="78"/>
    </row>
    <row r="17" spans="2:5" ht="15.75">
      <c r="B17" s="78"/>
      <c r="C17" s="78"/>
      <c r="D17" s="78"/>
      <c r="E17" s="78"/>
    </row>
    <row r="18" spans="2:5" ht="15.75">
      <c r="B18" s="78"/>
      <c r="C18" s="78"/>
      <c r="D18" s="78"/>
      <c r="E18" s="78"/>
    </row>
    <row r="19" spans="2:5" ht="15.75">
      <c r="B19" s="78"/>
      <c r="C19" s="78"/>
      <c r="D19" s="78"/>
      <c r="E19" s="78"/>
    </row>
    <row r="20" spans="2:5" ht="15.75">
      <c r="B20" s="78"/>
      <c r="C20" s="78"/>
      <c r="D20" s="78"/>
      <c r="E20" s="78"/>
    </row>
    <row r="21" spans="2:5" ht="15.75">
      <c r="B21" s="78"/>
      <c r="C21" s="78"/>
      <c r="D21" s="78"/>
      <c r="E21" s="81"/>
    </row>
    <row r="22" spans="2:5" ht="15.75">
      <c r="B22" s="78"/>
      <c r="C22" s="78"/>
      <c r="D22" s="78"/>
      <c r="E22" s="78"/>
    </row>
    <row r="23" spans="2:5" ht="15.75">
      <c r="B23" s="78"/>
      <c r="C23" s="78"/>
      <c r="D23" s="78"/>
      <c r="E23" s="78"/>
    </row>
    <row r="24" spans="2:5" ht="15.75">
      <c r="B24" s="78"/>
      <c r="C24" s="78"/>
      <c r="D24" s="78"/>
      <c r="E24" s="82"/>
    </row>
    <row r="25" spans="2:5" ht="15.75">
      <c r="B25" s="78"/>
      <c r="C25" s="78"/>
      <c r="D25" s="78"/>
      <c r="E25" s="82"/>
    </row>
    <row r="26" spans="2:5" ht="15.75">
      <c r="B26" s="78"/>
      <c r="C26" s="78"/>
      <c r="D26" s="78"/>
      <c r="E26" s="78"/>
    </row>
    <row r="27" spans="2:5" ht="15.75">
      <c r="B27" s="78"/>
      <c r="C27" s="78"/>
      <c r="D27" s="78"/>
      <c r="E27" s="78"/>
    </row>
    <row r="28" spans="2:5" ht="15.75">
      <c r="B28" s="78"/>
      <c r="C28" s="78"/>
      <c r="D28" s="78"/>
      <c r="E28" s="78"/>
    </row>
    <row r="29" spans="2:5" ht="15.75">
      <c r="B29" s="78"/>
      <c r="C29" s="78"/>
      <c r="D29" s="78"/>
      <c r="E29" s="78"/>
    </row>
    <row r="30" spans="2:5" ht="15.75">
      <c r="B30" s="78"/>
      <c r="C30" s="78"/>
      <c r="D30" s="78"/>
      <c r="E30" s="78"/>
    </row>
    <row r="31" spans="2:5" ht="15.75">
      <c r="B31" s="78"/>
      <c r="C31" s="78"/>
      <c r="D31" s="78"/>
      <c r="E31" s="78"/>
    </row>
    <row r="32" spans="2:5" ht="15.75">
      <c r="B32" s="78"/>
      <c r="C32" s="78"/>
      <c r="D32" s="78"/>
      <c r="E32" s="78"/>
    </row>
    <row r="33" spans="2:5" ht="15.75">
      <c r="B33" s="78"/>
      <c r="C33" s="78"/>
      <c r="D33" s="78"/>
      <c r="E33" s="78"/>
    </row>
    <row r="34" spans="2:5" ht="15.75">
      <c r="B34" s="78"/>
      <c r="C34" s="78"/>
      <c r="D34" s="78"/>
      <c r="E34" s="78"/>
    </row>
    <row r="35" spans="2:5" ht="15.75">
      <c r="B35" s="78"/>
      <c r="C35" s="78"/>
      <c r="D35" s="78"/>
      <c r="E35" s="78"/>
    </row>
    <row r="36" spans="2:5" ht="15.75">
      <c r="B36" s="78"/>
      <c r="C36" s="78"/>
      <c r="D36" s="78"/>
      <c r="E36" s="78"/>
    </row>
    <row r="37" spans="2:5" ht="15.75">
      <c r="B37" s="78"/>
      <c r="C37" s="78"/>
      <c r="D37" s="78"/>
      <c r="E37" s="78"/>
    </row>
    <row r="38" spans="2:5" ht="15.75">
      <c r="B38" s="78"/>
      <c r="C38" s="78"/>
      <c r="D38" s="78"/>
      <c r="E38" s="78"/>
    </row>
    <row r="39" spans="2:5" ht="15.75">
      <c r="B39" s="78"/>
      <c r="C39" s="78"/>
      <c r="D39" s="78"/>
      <c r="E39" s="78"/>
    </row>
    <row r="40" spans="2:5" ht="15.75">
      <c r="B40" s="78"/>
      <c r="C40" s="78"/>
      <c r="D40" s="78"/>
      <c r="E40" s="78"/>
    </row>
    <row r="41" spans="2:5" ht="15.75">
      <c r="B41" s="78"/>
      <c r="C41" s="78"/>
      <c r="D41" s="78"/>
      <c r="E41" s="78"/>
    </row>
    <row r="42" spans="2:5" ht="15.75">
      <c r="B42" s="78"/>
      <c r="C42" s="78"/>
      <c r="D42" s="78"/>
      <c r="E42" s="78"/>
    </row>
    <row r="43" spans="2:5" ht="15.75">
      <c r="B43" s="78"/>
      <c r="C43" s="78"/>
      <c r="D43" s="78"/>
      <c r="E43" s="78"/>
    </row>
    <row r="44" spans="2:5" ht="15.75">
      <c r="B44" s="78"/>
      <c r="C44" s="78"/>
      <c r="D44" s="78"/>
      <c r="E44" s="78"/>
    </row>
    <row r="45" spans="2:5" ht="15.75">
      <c r="B45" s="78"/>
      <c r="C45" s="78"/>
      <c r="D45" s="78"/>
      <c r="E45" s="78"/>
    </row>
    <row r="46" spans="2:5" ht="15.75">
      <c r="B46" s="78"/>
      <c r="C46" s="78"/>
      <c r="D46" s="78"/>
      <c r="E46" s="78"/>
    </row>
    <row r="47" spans="2:5" ht="15.75">
      <c r="B47" s="78"/>
      <c r="C47" s="78"/>
      <c r="D47" s="78"/>
      <c r="E47" s="78"/>
    </row>
    <row r="48" spans="2:5" ht="15.75">
      <c r="B48" s="78"/>
      <c r="C48" s="78"/>
      <c r="D48" s="78"/>
      <c r="E48" s="78"/>
    </row>
    <row r="49" spans="2:5" ht="15.75">
      <c r="B49" s="78"/>
      <c r="C49" s="78"/>
      <c r="D49" s="78"/>
      <c r="E49" s="78"/>
    </row>
    <row r="50" spans="2:5" ht="15.75">
      <c r="B50" s="78"/>
      <c r="C50" s="78"/>
      <c r="D50" s="78"/>
      <c r="E50" s="78"/>
    </row>
    <row r="51" spans="2:5" ht="15.75">
      <c r="B51" s="78"/>
      <c r="C51" s="78"/>
      <c r="D51" s="78"/>
      <c r="E51" s="78"/>
    </row>
    <row r="52" spans="2:5" ht="15.75">
      <c r="B52" s="78"/>
      <c r="C52" s="78"/>
      <c r="D52" s="78"/>
      <c r="E52" s="78"/>
    </row>
    <row r="53" spans="2:5" ht="15.75">
      <c r="B53" s="78"/>
      <c r="C53" s="78"/>
      <c r="D53" s="78"/>
      <c r="E53" s="78"/>
    </row>
    <row r="54" spans="2:5" ht="15.75">
      <c r="B54" s="78"/>
      <c r="C54" s="78"/>
      <c r="D54" s="78"/>
      <c r="E54" s="78"/>
    </row>
    <row r="55" spans="2:5" ht="15.75">
      <c r="B55" s="78"/>
      <c r="C55" s="78"/>
      <c r="D55" s="78"/>
      <c r="E55" s="78"/>
    </row>
  </sheetData>
  <autoFilter ref="A1:E55"/>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80"/>
  <sheetViews>
    <sheetView topLeftCell="A13" zoomScale="55" zoomScaleNormal="55" workbookViewId="0">
      <selection activeCell="O32" sqref="O32"/>
    </sheetView>
  </sheetViews>
  <sheetFormatPr baseColWidth="10" defaultColWidth="12.7109375" defaultRowHeight="15"/>
  <cols>
    <col min="1" max="1" width="86.85546875" style="172" customWidth="1"/>
    <col min="2" max="2" width="10.28515625" style="172" customWidth="1"/>
    <col min="3" max="3" width="25.7109375" style="172" customWidth="1"/>
    <col min="4" max="4" width="12.7109375" style="172" customWidth="1"/>
    <col min="5" max="5" width="22.85546875" style="172" customWidth="1"/>
    <col min="6" max="6" width="21.42578125" style="172" customWidth="1"/>
    <col min="7" max="7" width="18" style="196" customWidth="1"/>
    <col min="8" max="8" width="18" style="172" customWidth="1"/>
    <col min="9" max="9" width="23.28515625" style="172" customWidth="1"/>
    <col min="10" max="10" width="21.140625" style="234" customWidth="1"/>
    <col min="11" max="11" width="16.85546875" style="234" customWidth="1"/>
    <col min="12" max="12" width="12.7109375" style="172" customWidth="1"/>
    <col min="13" max="13" width="14" style="172" customWidth="1"/>
    <col min="14" max="14" width="17.7109375" style="172" customWidth="1"/>
    <col min="15" max="15" width="16.28515625" style="172" customWidth="1"/>
    <col min="16" max="16" width="32.7109375" style="246" customWidth="1"/>
    <col min="17" max="17" width="14.28515625" style="172" customWidth="1"/>
    <col min="18" max="18" width="18.7109375" style="172" customWidth="1"/>
    <col min="19" max="19" width="33.85546875" style="172" customWidth="1"/>
    <col min="20" max="20" width="12.7109375" style="172" hidden="1" customWidth="1"/>
    <col min="21" max="21" width="24.28515625" style="172" customWidth="1"/>
    <col min="22" max="22" width="22.7109375" style="172" customWidth="1"/>
    <col min="23" max="24" width="12.7109375" style="172"/>
    <col min="25" max="25" width="16.85546875" style="172" customWidth="1"/>
    <col min="26" max="26" width="12.7109375" style="172"/>
    <col min="27" max="27" width="30.140625" style="172" customWidth="1"/>
    <col min="28" max="28" width="15.28515625" style="172" customWidth="1"/>
    <col min="29" max="29" width="15.85546875" style="172" customWidth="1"/>
    <col min="30" max="30" width="24.28515625" style="172" customWidth="1"/>
    <col min="31" max="31" width="17.140625" style="172" customWidth="1"/>
    <col min="32" max="16384" width="12.7109375" style="172"/>
  </cols>
  <sheetData>
    <row r="1" spans="1:248" ht="37.5" customHeight="1">
      <c r="A1" s="272"/>
      <c r="B1" s="275" t="s">
        <v>35</v>
      </c>
      <c r="C1" s="276"/>
      <c r="D1" s="276"/>
      <c r="E1" s="276"/>
      <c r="F1" s="276"/>
      <c r="G1" s="276"/>
      <c r="H1" s="277"/>
      <c r="I1" s="281" t="s">
        <v>36</v>
      </c>
      <c r="J1" s="282"/>
      <c r="K1" s="282"/>
      <c r="L1" s="283"/>
      <c r="M1" s="284"/>
      <c r="N1" s="285"/>
      <c r="O1" s="171"/>
    </row>
    <row r="2" spans="1:248" ht="37.5" customHeight="1">
      <c r="A2" s="273"/>
      <c r="B2" s="278"/>
      <c r="C2" s="279"/>
      <c r="D2" s="279"/>
      <c r="E2" s="279"/>
      <c r="F2" s="279"/>
      <c r="G2" s="279"/>
      <c r="H2" s="280"/>
      <c r="I2" s="281" t="s">
        <v>37</v>
      </c>
      <c r="J2" s="282"/>
      <c r="K2" s="282"/>
      <c r="L2" s="283"/>
      <c r="M2" s="286"/>
      <c r="N2" s="287"/>
      <c r="O2" s="171"/>
    </row>
    <row r="3" spans="1:248" ht="33.75" customHeight="1">
      <c r="A3" s="273"/>
      <c r="B3" s="275" t="s">
        <v>38</v>
      </c>
      <c r="C3" s="276"/>
      <c r="D3" s="276"/>
      <c r="E3" s="276"/>
      <c r="F3" s="276"/>
      <c r="G3" s="276"/>
      <c r="H3" s="277"/>
      <c r="I3" s="281" t="s">
        <v>39</v>
      </c>
      <c r="J3" s="282"/>
      <c r="K3" s="282"/>
      <c r="L3" s="283"/>
      <c r="M3" s="286"/>
      <c r="N3" s="287"/>
      <c r="O3" s="171"/>
    </row>
    <row r="4" spans="1:248" ht="38.25" customHeight="1">
      <c r="A4" s="274"/>
      <c r="B4" s="278"/>
      <c r="C4" s="279"/>
      <c r="D4" s="279"/>
      <c r="E4" s="279"/>
      <c r="F4" s="279"/>
      <c r="G4" s="279"/>
      <c r="H4" s="280"/>
      <c r="I4" s="281" t="s">
        <v>40</v>
      </c>
      <c r="J4" s="282"/>
      <c r="K4" s="282"/>
      <c r="L4" s="283"/>
      <c r="M4" s="288"/>
      <c r="N4" s="289"/>
      <c r="O4" s="171"/>
    </row>
    <row r="5" spans="1:248" ht="38.25" customHeight="1">
      <c r="A5" s="290"/>
      <c r="B5" s="290"/>
      <c r="C5" s="290"/>
      <c r="D5" s="290"/>
      <c r="E5" s="290"/>
      <c r="F5" s="290"/>
      <c r="G5" s="290"/>
      <c r="H5" s="290"/>
      <c r="I5" s="290"/>
      <c r="J5" s="290"/>
      <c r="K5" s="290"/>
      <c r="L5" s="290"/>
      <c r="M5" s="290"/>
      <c r="N5" s="290"/>
      <c r="O5" s="171"/>
    </row>
    <row r="6" spans="1:248" ht="31.5" customHeight="1">
      <c r="A6" s="281" t="s">
        <v>34</v>
      </c>
      <c r="B6" s="282"/>
      <c r="C6" s="282"/>
      <c r="D6" s="282"/>
      <c r="E6" s="282"/>
      <c r="F6" s="282"/>
      <c r="G6" s="282"/>
      <c r="H6" s="282"/>
      <c r="I6" s="282"/>
      <c r="J6" s="282"/>
      <c r="K6" s="282"/>
      <c r="L6" s="282"/>
      <c r="M6" s="282"/>
      <c r="N6" s="283"/>
      <c r="O6" s="171"/>
    </row>
    <row r="7" spans="1:248" ht="36" customHeight="1">
      <c r="A7" s="173" t="s">
        <v>250</v>
      </c>
      <c r="B7" s="291" t="s">
        <v>652</v>
      </c>
      <c r="C7" s="292"/>
      <c r="D7" s="292"/>
      <c r="E7" s="292"/>
      <c r="F7" s="292"/>
      <c r="G7" s="292"/>
      <c r="H7" s="292"/>
      <c r="I7" s="292"/>
      <c r="J7" s="292"/>
      <c r="K7" s="292"/>
      <c r="L7" s="292"/>
      <c r="M7" s="292"/>
      <c r="N7" s="292"/>
    </row>
    <row r="8" spans="1:248" ht="36" customHeight="1">
      <c r="A8" s="174" t="s">
        <v>54</v>
      </c>
      <c r="B8" s="293"/>
      <c r="C8" s="294"/>
      <c r="D8" s="294"/>
      <c r="E8" s="294"/>
      <c r="F8" s="295"/>
      <c r="G8" s="296" t="s">
        <v>69</v>
      </c>
      <c r="H8" s="297"/>
      <c r="I8" s="298"/>
      <c r="J8" s="305" t="s">
        <v>29</v>
      </c>
      <c r="K8" s="306"/>
      <c r="L8" s="306"/>
      <c r="M8" s="306"/>
      <c r="N8" s="307"/>
      <c r="O8" s="175"/>
      <c r="Q8" s="314"/>
      <c r="R8" s="314"/>
      <c r="S8" s="314"/>
      <c r="T8" s="314"/>
      <c r="U8" s="314"/>
    </row>
    <row r="9" spans="1:248" ht="36" customHeight="1">
      <c r="A9" s="315" t="s">
        <v>55</v>
      </c>
      <c r="B9" s="316"/>
      <c r="C9" s="316"/>
      <c r="D9" s="316"/>
      <c r="E9" s="316"/>
      <c r="F9" s="317"/>
      <c r="G9" s="299"/>
      <c r="H9" s="300"/>
      <c r="I9" s="301"/>
      <c r="J9" s="176" t="s">
        <v>28</v>
      </c>
      <c r="K9" s="318" t="s">
        <v>27</v>
      </c>
      <c r="L9" s="318"/>
      <c r="M9" s="318"/>
      <c r="N9" s="176" t="s">
        <v>26</v>
      </c>
      <c r="O9" s="175"/>
      <c r="Q9" s="177"/>
      <c r="R9" s="177"/>
      <c r="S9" s="177"/>
      <c r="T9" s="177"/>
      <c r="U9" s="177"/>
    </row>
    <row r="10" spans="1:248" ht="38.25" customHeight="1">
      <c r="A10" s="319" t="s">
        <v>59</v>
      </c>
      <c r="B10" s="320"/>
      <c r="C10" s="320"/>
      <c r="D10" s="320"/>
      <c r="E10" s="320"/>
      <c r="F10" s="321"/>
      <c r="G10" s="299"/>
      <c r="H10" s="300"/>
      <c r="I10" s="301"/>
      <c r="J10" s="178"/>
      <c r="K10" s="390" t="s">
        <v>232</v>
      </c>
      <c r="L10" s="391"/>
      <c r="M10" s="392"/>
      <c r="N10" s="179"/>
      <c r="O10" s="175"/>
      <c r="Q10" s="180"/>
      <c r="R10" s="325"/>
      <c r="S10" s="325"/>
      <c r="T10" s="325"/>
      <c r="U10" s="180"/>
      <c r="W10" s="181"/>
      <c r="X10" s="181"/>
    </row>
    <row r="11" spans="1:248" ht="38.25" customHeight="1">
      <c r="A11" s="308" t="s">
        <v>65</v>
      </c>
      <c r="B11" s="309"/>
      <c r="C11" s="309"/>
      <c r="D11" s="309"/>
      <c r="E11" s="309"/>
      <c r="F11" s="310"/>
      <c r="G11" s="299"/>
      <c r="H11" s="300"/>
      <c r="I11" s="301"/>
      <c r="J11" s="182"/>
      <c r="K11" s="311"/>
      <c r="L11" s="312"/>
      <c r="M11" s="313"/>
      <c r="N11" s="183"/>
      <c r="O11" s="175"/>
      <c r="Q11" s="184"/>
      <c r="R11" s="326"/>
      <c r="S11" s="326"/>
      <c r="T11" s="326"/>
      <c r="U11" s="185"/>
      <c r="W11" s="186"/>
      <c r="X11" s="187"/>
      <c r="Y11" s="188"/>
    </row>
    <row r="12" spans="1:248" ht="38.25" customHeight="1">
      <c r="A12" s="387" t="s">
        <v>66</v>
      </c>
      <c r="B12" s="388"/>
      <c r="C12" s="388"/>
      <c r="D12" s="388"/>
      <c r="E12" s="388"/>
      <c r="F12" s="389"/>
      <c r="G12" s="299"/>
      <c r="H12" s="300"/>
      <c r="I12" s="301"/>
      <c r="J12" s="190"/>
      <c r="K12" s="327"/>
      <c r="L12" s="328"/>
      <c r="M12" s="329"/>
      <c r="N12" s="183"/>
      <c r="O12" s="175"/>
      <c r="Q12" s="184"/>
      <c r="R12" s="326"/>
      <c r="S12" s="326"/>
      <c r="T12" s="326"/>
      <c r="U12" s="185"/>
      <c r="W12" s="186"/>
      <c r="X12" s="187"/>
      <c r="Y12" s="188"/>
    </row>
    <row r="13" spans="1:248" ht="64.150000000000006" customHeight="1">
      <c r="A13" s="247" t="s">
        <v>347</v>
      </c>
      <c r="B13" s="330" t="s">
        <v>68</v>
      </c>
      <c r="C13" s="320"/>
      <c r="D13" s="320"/>
      <c r="E13" s="320"/>
      <c r="F13" s="321"/>
      <c r="G13" s="299"/>
      <c r="H13" s="300"/>
      <c r="I13" s="301"/>
      <c r="J13" s="182"/>
      <c r="K13" s="327"/>
      <c r="L13" s="328"/>
      <c r="M13" s="329"/>
      <c r="N13" s="192"/>
      <c r="O13" s="175"/>
      <c r="Q13" s="193"/>
      <c r="R13" s="326"/>
      <c r="S13" s="326"/>
      <c r="T13" s="194"/>
      <c r="U13" s="185"/>
      <c r="V13" s="195"/>
      <c r="W13" s="186"/>
      <c r="X13" s="187"/>
      <c r="Y13" s="188"/>
    </row>
    <row r="14" spans="1:248" ht="28.5" customHeight="1">
      <c r="A14" s="332" t="s">
        <v>25</v>
      </c>
      <c r="B14" s="341" t="s">
        <v>24</v>
      </c>
      <c r="C14" s="331" t="s">
        <v>23</v>
      </c>
      <c r="D14" s="331" t="s">
        <v>22</v>
      </c>
      <c r="E14" s="331" t="s">
        <v>21</v>
      </c>
      <c r="F14" s="334" t="s">
        <v>20</v>
      </c>
      <c r="G14" s="335"/>
      <c r="H14" s="335"/>
      <c r="I14" s="336"/>
      <c r="J14" s="331" t="s">
        <v>19</v>
      </c>
      <c r="K14" s="331"/>
      <c r="L14" s="340" t="s">
        <v>18</v>
      </c>
      <c r="M14" s="340"/>
      <c r="N14" s="340"/>
      <c r="O14" s="196"/>
      <c r="P14" s="248"/>
      <c r="Q14" s="197"/>
      <c r="R14" s="333"/>
      <c r="S14" s="333"/>
      <c r="T14" s="196"/>
      <c r="U14" s="185"/>
      <c r="V14" s="196"/>
      <c r="W14" s="198"/>
      <c r="X14" s="187"/>
      <c r="Y14" s="188"/>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row>
    <row r="15" spans="1:248" ht="33.75" customHeight="1">
      <c r="A15" s="332"/>
      <c r="B15" s="331"/>
      <c r="C15" s="331"/>
      <c r="D15" s="331"/>
      <c r="E15" s="331"/>
      <c r="F15" s="337"/>
      <c r="G15" s="338"/>
      <c r="H15" s="338"/>
      <c r="I15" s="339"/>
      <c r="J15" s="331"/>
      <c r="K15" s="331"/>
      <c r="L15" s="331" t="s">
        <v>17</v>
      </c>
      <c r="M15" s="331" t="s">
        <v>16</v>
      </c>
      <c r="N15" s="332" t="s">
        <v>15</v>
      </c>
      <c r="O15" s="196"/>
      <c r="P15" s="248"/>
      <c r="Q15" s="195"/>
      <c r="R15" s="333"/>
      <c r="S15" s="333"/>
      <c r="T15" s="196"/>
      <c r="U15" s="199"/>
      <c r="V15" s="196"/>
      <c r="W15" s="198"/>
      <c r="X15" s="187"/>
      <c r="Y15" s="188"/>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row>
    <row r="16" spans="1:248" ht="39.75" customHeight="1">
      <c r="A16" s="332"/>
      <c r="B16" s="331"/>
      <c r="C16" s="331"/>
      <c r="D16" s="331"/>
      <c r="E16" s="331"/>
      <c r="F16" s="200" t="s">
        <v>14</v>
      </c>
      <c r="G16" s="200" t="s">
        <v>13</v>
      </c>
      <c r="H16" s="200" t="s">
        <v>12</v>
      </c>
      <c r="I16" s="201" t="s">
        <v>11</v>
      </c>
      <c r="J16" s="200" t="s">
        <v>10</v>
      </c>
      <c r="K16" s="202" t="s">
        <v>9</v>
      </c>
      <c r="L16" s="331"/>
      <c r="M16" s="331"/>
      <c r="N16" s="332"/>
      <c r="O16" s="196"/>
      <c r="P16" s="248"/>
      <c r="Q16" s="203"/>
      <c r="R16" s="333"/>
      <c r="S16" s="333"/>
      <c r="U16" s="187"/>
      <c r="W16" s="198"/>
      <c r="X16" s="187"/>
      <c r="Y16" s="188"/>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6"/>
      <c r="EQ16" s="196"/>
      <c r="ER16" s="196"/>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row>
    <row r="17" spans="1:248" ht="24" customHeight="1">
      <c r="A17" s="384" t="s">
        <v>352</v>
      </c>
      <c r="B17" s="204" t="s">
        <v>2</v>
      </c>
      <c r="C17" s="343" t="s">
        <v>353</v>
      </c>
      <c r="D17" s="205">
        <v>1</v>
      </c>
      <c r="E17" s="206">
        <v>250000000</v>
      </c>
      <c r="F17" s="207">
        <v>250000000</v>
      </c>
      <c r="G17" s="207">
        <v>0</v>
      </c>
      <c r="H17" s="249"/>
      <c r="I17" s="249"/>
      <c r="J17" s="208" t="s">
        <v>350</v>
      </c>
      <c r="K17" s="208">
        <v>45290</v>
      </c>
      <c r="L17" s="542">
        <f>+D18/D17</f>
        <v>1</v>
      </c>
      <c r="M17" s="542">
        <f>+E18/E17</f>
        <v>1</v>
      </c>
      <c r="N17" s="544">
        <f>+L17*L17/M17</f>
        <v>1</v>
      </c>
      <c r="O17" s="196"/>
      <c r="P17" s="248"/>
      <c r="Q17" s="203"/>
      <c r="R17" s="209"/>
      <c r="S17" s="209"/>
      <c r="U17" s="187"/>
      <c r="W17" s="198"/>
      <c r="X17" s="187"/>
      <c r="Y17" s="188"/>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row>
    <row r="18" spans="1:248" ht="24" customHeight="1">
      <c r="A18" s="385"/>
      <c r="B18" s="204" t="s">
        <v>1</v>
      </c>
      <c r="C18" s="344"/>
      <c r="D18" s="205">
        <v>1</v>
      </c>
      <c r="E18" s="206">
        <v>250000000</v>
      </c>
      <c r="F18" s="207">
        <v>250000000</v>
      </c>
      <c r="G18" s="207">
        <v>0</v>
      </c>
      <c r="H18" s="207"/>
      <c r="I18" s="207"/>
      <c r="J18" s="208" t="s">
        <v>350</v>
      </c>
      <c r="K18" s="208">
        <v>45290</v>
      </c>
      <c r="L18" s="543"/>
      <c r="M18" s="543"/>
      <c r="N18" s="545"/>
      <c r="O18" s="196"/>
      <c r="P18" s="248"/>
      <c r="Q18" s="203"/>
      <c r="R18" s="209"/>
      <c r="S18" s="209"/>
      <c r="U18" s="187"/>
      <c r="W18" s="198"/>
      <c r="X18" s="187"/>
      <c r="Y18" s="188"/>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6"/>
      <c r="EQ18" s="196"/>
      <c r="ER18" s="196"/>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row>
    <row r="19" spans="1:248" ht="24" hidden="1" customHeight="1">
      <c r="A19" s="386" t="s">
        <v>96</v>
      </c>
      <c r="B19" s="204" t="s">
        <v>2</v>
      </c>
      <c r="C19" s="343" t="s">
        <v>97</v>
      </c>
      <c r="D19" s="205">
        <v>1</v>
      </c>
      <c r="E19" s="210">
        <v>0</v>
      </c>
      <c r="F19" s="207"/>
      <c r="G19" s="207"/>
      <c r="H19" s="207"/>
      <c r="I19" s="207"/>
      <c r="J19" s="208" t="s">
        <v>350</v>
      </c>
      <c r="K19" s="208">
        <v>45290</v>
      </c>
      <c r="L19" s="542">
        <f t="shared" ref="L19:L30" si="0">+D20/D19</f>
        <v>0</v>
      </c>
      <c r="M19" s="542" t="e">
        <f t="shared" ref="M19:M30" si="1">+E20/E19</f>
        <v>#DIV/0!</v>
      </c>
      <c r="N19" s="544" t="e">
        <f t="shared" ref="N19" si="2">+L19*L19/M19</f>
        <v>#DIV/0!</v>
      </c>
      <c r="U19" s="211"/>
      <c r="W19" s="186"/>
      <c r="X19" s="187"/>
      <c r="Y19" s="188"/>
    </row>
    <row r="20" spans="1:248" ht="28.5" hidden="1" customHeight="1">
      <c r="A20" s="385"/>
      <c r="B20" s="204" t="s">
        <v>1</v>
      </c>
      <c r="C20" s="344"/>
      <c r="D20" s="205"/>
      <c r="E20" s="210">
        <v>0</v>
      </c>
      <c r="F20" s="207"/>
      <c r="G20" s="207"/>
      <c r="H20" s="207"/>
      <c r="I20" s="207"/>
      <c r="J20" s="208" t="s">
        <v>350</v>
      </c>
      <c r="K20" s="208">
        <v>45290</v>
      </c>
      <c r="L20" s="543"/>
      <c r="M20" s="543"/>
      <c r="N20" s="545"/>
      <c r="U20" s="211"/>
      <c r="W20" s="186"/>
      <c r="X20" s="187"/>
      <c r="Y20" s="188"/>
    </row>
    <row r="21" spans="1:248" ht="26.25" hidden="1" customHeight="1">
      <c r="A21" s="415" t="s">
        <v>98</v>
      </c>
      <c r="B21" s="415" t="s">
        <v>2</v>
      </c>
      <c r="C21" s="415" t="s">
        <v>95</v>
      </c>
      <c r="D21" s="205">
        <v>1</v>
      </c>
      <c r="E21" s="210"/>
      <c r="F21" s="207"/>
      <c r="G21" s="207"/>
      <c r="H21" s="207"/>
      <c r="I21" s="250"/>
      <c r="J21" s="208" t="s">
        <v>350</v>
      </c>
      <c r="K21" s="208">
        <v>45290</v>
      </c>
      <c r="L21" s="542">
        <f t="shared" ref="L21:L30" si="3">+D22/D21</f>
        <v>0</v>
      </c>
      <c r="M21" s="542" t="e">
        <f t="shared" ref="M21:M30" si="4">+E22/E21</f>
        <v>#DIV/0!</v>
      </c>
      <c r="N21" s="544" t="e">
        <f t="shared" ref="N21" si="5">+L21*L21/M21</f>
        <v>#DIV/0!</v>
      </c>
      <c r="P21" s="246" t="s">
        <v>83</v>
      </c>
    </row>
    <row r="22" spans="1:248" ht="26.25" hidden="1" customHeight="1">
      <c r="A22" s="415"/>
      <c r="B22" s="415" t="s">
        <v>1</v>
      </c>
      <c r="C22" s="415"/>
      <c r="D22" s="205"/>
      <c r="E22" s="210">
        <v>0</v>
      </c>
      <c r="F22" s="207"/>
      <c r="G22" s="207"/>
      <c r="H22" s="207"/>
      <c r="I22" s="250"/>
      <c r="J22" s="208" t="s">
        <v>350</v>
      </c>
      <c r="K22" s="208">
        <v>45290</v>
      </c>
      <c r="L22" s="543"/>
      <c r="M22" s="543"/>
      <c r="N22" s="545"/>
    </row>
    <row r="23" spans="1:248" ht="26.25" hidden="1" customHeight="1">
      <c r="A23" s="415" t="s">
        <v>102</v>
      </c>
      <c r="B23" s="204" t="s">
        <v>2</v>
      </c>
      <c r="C23" s="343" t="s">
        <v>103</v>
      </c>
      <c r="D23" s="205">
        <v>80</v>
      </c>
      <c r="E23" s="210"/>
      <c r="F23" s="207"/>
      <c r="G23" s="207"/>
      <c r="H23" s="207"/>
      <c r="I23" s="250"/>
      <c r="J23" s="208" t="s">
        <v>350</v>
      </c>
      <c r="K23" s="208">
        <v>45290</v>
      </c>
      <c r="L23" s="542">
        <f t="shared" ref="L23:L30" si="6">+D24/D23</f>
        <v>0</v>
      </c>
      <c r="M23" s="542" t="e">
        <f t="shared" ref="M23:M30" si="7">+E24/E23</f>
        <v>#DIV/0!</v>
      </c>
      <c r="N23" s="544" t="e">
        <f t="shared" ref="N23" si="8">+L23*L23/M23</f>
        <v>#DIV/0!</v>
      </c>
    </row>
    <row r="24" spans="1:248" ht="26.25" hidden="1" customHeight="1">
      <c r="A24" s="415"/>
      <c r="B24" s="204" t="s">
        <v>1</v>
      </c>
      <c r="C24" s="344"/>
      <c r="D24" s="205"/>
      <c r="E24" s="210">
        <v>0</v>
      </c>
      <c r="F24" s="207"/>
      <c r="G24" s="207"/>
      <c r="H24" s="207"/>
      <c r="I24" s="250"/>
      <c r="J24" s="208" t="s">
        <v>350</v>
      </c>
      <c r="K24" s="208">
        <v>45290</v>
      </c>
      <c r="L24" s="543"/>
      <c r="M24" s="543"/>
      <c r="N24" s="545"/>
      <c r="Q24" s="267"/>
    </row>
    <row r="25" spans="1:248" ht="24.75" customHeight="1">
      <c r="A25" s="416" t="s">
        <v>104</v>
      </c>
      <c r="B25" s="204" t="s">
        <v>2</v>
      </c>
      <c r="C25" s="343" t="s">
        <v>105</v>
      </c>
      <c r="D25" s="205">
        <v>80</v>
      </c>
      <c r="E25" s="210">
        <v>11640297029</v>
      </c>
      <c r="F25" s="207">
        <v>10100100552</v>
      </c>
      <c r="G25" s="207">
        <v>1540196477</v>
      </c>
      <c r="H25" s="207"/>
      <c r="I25" s="250"/>
      <c r="J25" s="208" t="s">
        <v>350</v>
      </c>
      <c r="K25" s="208">
        <v>45290</v>
      </c>
      <c r="L25" s="542">
        <f t="shared" ref="L25:L30" si="9">+D26/D25</f>
        <v>0.6875</v>
      </c>
      <c r="M25" s="542">
        <f t="shared" ref="M25:M30" si="10">+E26/E25</f>
        <v>0.95459834498352125</v>
      </c>
      <c r="N25" s="544">
        <f t="shared" ref="N25" si="11">+L25*L25/M25</f>
        <v>0.49513625545638174</v>
      </c>
    </row>
    <row r="26" spans="1:248" ht="24.75" customHeight="1">
      <c r="A26" s="417"/>
      <c r="B26" s="204" t="s">
        <v>1</v>
      </c>
      <c r="C26" s="344"/>
      <c r="D26" s="205">
        <v>55</v>
      </c>
      <c r="E26" s="210">
        <v>11111808279</v>
      </c>
      <c r="F26" s="207">
        <v>9619209354</v>
      </c>
      <c r="G26" s="207">
        <v>1492598925</v>
      </c>
      <c r="H26" s="207"/>
      <c r="I26" s="250"/>
      <c r="J26" s="208" t="s">
        <v>350</v>
      </c>
      <c r="K26" s="208">
        <v>45290</v>
      </c>
      <c r="L26" s="543"/>
      <c r="M26" s="543"/>
      <c r="N26" s="545"/>
    </row>
    <row r="27" spans="1:248" ht="26.25" customHeight="1">
      <c r="A27" s="416" t="s">
        <v>100</v>
      </c>
      <c r="B27" s="204" t="s">
        <v>2</v>
      </c>
      <c r="C27" s="343" t="s">
        <v>101</v>
      </c>
      <c r="D27" s="205">
        <v>8</v>
      </c>
      <c r="E27" s="210">
        <v>667141195</v>
      </c>
      <c r="F27" s="207">
        <v>667141195</v>
      </c>
      <c r="G27" s="207"/>
      <c r="H27" s="207"/>
      <c r="I27" s="250"/>
      <c r="J27" s="208" t="s">
        <v>350</v>
      </c>
      <c r="K27" s="208">
        <v>45290</v>
      </c>
      <c r="L27" s="542">
        <f t="shared" ref="L27:L30" si="12">+D28/D27</f>
        <v>0</v>
      </c>
      <c r="M27" s="542">
        <f t="shared" ref="M27:M30" si="13">+E28/E27</f>
        <v>0</v>
      </c>
      <c r="N27" s="544"/>
    </row>
    <row r="28" spans="1:248" ht="26.25" customHeight="1">
      <c r="A28" s="417"/>
      <c r="B28" s="204" t="s">
        <v>1</v>
      </c>
      <c r="C28" s="344"/>
      <c r="D28" s="205">
        <v>0</v>
      </c>
      <c r="E28" s="210">
        <v>0</v>
      </c>
      <c r="F28" s="207"/>
      <c r="G28" s="207"/>
      <c r="H28" s="207"/>
      <c r="I28" s="250"/>
      <c r="J28" s="208" t="s">
        <v>350</v>
      </c>
      <c r="K28" s="208">
        <v>45290</v>
      </c>
      <c r="L28" s="543"/>
      <c r="M28" s="543"/>
      <c r="N28" s="545"/>
      <c r="P28" s="251"/>
    </row>
    <row r="29" spans="1:248" ht="26.25" customHeight="1">
      <c r="A29" s="416" t="s">
        <v>70</v>
      </c>
      <c r="B29" s="204" t="s">
        <v>2</v>
      </c>
      <c r="C29" s="343" t="s">
        <v>99</v>
      </c>
      <c r="D29" s="205">
        <v>235</v>
      </c>
      <c r="E29" s="210">
        <v>461300000</v>
      </c>
      <c r="F29" s="207">
        <v>461300000</v>
      </c>
      <c r="G29" s="207"/>
      <c r="H29" s="207"/>
      <c r="I29" s="250"/>
      <c r="J29" s="208" t="s">
        <v>350</v>
      </c>
      <c r="K29" s="208">
        <v>45290</v>
      </c>
      <c r="L29" s="542">
        <f t="shared" ref="L29:L30" si="14">+D30/D29</f>
        <v>0.69361702127659575</v>
      </c>
      <c r="M29" s="542">
        <f t="shared" ref="M29:M30" si="15">+E30/E29</f>
        <v>1.2336874051593323</v>
      </c>
      <c r="N29" s="544">
        <f t="shared" ref="N29" si="16">+L29*L29/M29</f>
        <v>0.38997283282022505</v>
      </c>
      <c r="P29" s="251"/>
    </row>
    <row r="30" spans="1:248" ht="30.75" customHeight="1">
      <c r="A30" s="417"/>
      <c r="B30" s="204" t="s">
        <v>1</v>
      </c>
      <c r="C30" s="344"/>
      <c r="D30" s="205">
        <v>163</v>
      </c>
      <c r="E30" s="210">
        <v>569100000</v>
      </c>
      <c r="F30" s="207">
        <v>569100000</v>
      </c>
      <c r="G30" s="207"/>
      <c r="H30" s="207"/>
      <c r="I30" s="250"/>
      <c r="J30" s="208" t="s">
        <v>350</v>
      </c>
      <c r="K30" s="208">
        <v>45290</v>
      </c>
      <c r="L30" s="543"/>
      <c r="M30" s="543"/>
      <c r="N30" s="545"/>
      <c r="P30" s="251"/>
    </row>
    <row r="31" spans="1:248" ht="20.25">
      <c r="A31" s="347" t="s">
        <v>8</v>
      </c>
      <c r="B31" s="204" t="s">
        <v>2</v>
      </c>
      <c r="C31" s="343"/>
      <c r="D31" s="205"/>
      <c r="E31" s="212">
        <v>13018738224</v>
      </c>
      <c r="F31" s="212">
        <v>11478541747</v>
      </c>
      <c r="G31" s="212">
        <v>1540196477</v>
      </c>
      <c r="H31" s="212">
        <f t="shared" ref="H31:I31" si="17">+H29+H27+H25+H17</f>
        <v>0</v>
      </c>
      <c r="I31" s="212">
        <f t="shared" si="17"/>
        <v>0</v>
      </c>
      <c r="J31" s="213"/>
      <c r="K31" s="213"/>
      <c r="L31" s="348"/>
      <c r="M31" s="348"/>
      <c r="N31" s="342"/>
      <c r="P31" s="251"/>
    </row>
    <row r="32" spans="1:248" ht="20.25">
      <c r="A32" s="347"/>
      <c r="B32" s="204" t="s">
        <v>1</v>
      </c>
      <c r="C32" s="344"/>
      <c r="D32" s="205"/>
      <c r="E32" s="212">
        <v>11930908279</v>
      </c>
      <c r="F32" s="212">
        <v>10438309354</v>
      </c>
      <c r="G32" s="212">
        <v>1492598925</v>
      </c>
      <c r="H32" s="212">
        <f t="shared" ref="H32:I32" si="18">+H18+H26+H28+H30</f>
        <v>0</v>
      </c>
      <c r="I32" s="212">
        <f t="shared" si="18"/>
        <v>0</v>
      </c>
      <c r="J32" s="214"/>
      <c r="K32" s="214"/>
      <c r="L32" s="348"/>
      <c r="M32" s="348"/>
      <c r="N32" s="342"/>
      <c r="P32" s="251"/>
    </row>
    <row r="33" spans="1:50" ht="20.25">
      <c r="B33" s="215"/>
      <c r="E33" s="252"/>
      <c r="F33" s="252"/>
      <c r="G33" s="252"/>
      <c r="H33" s="252"/>
      <c r="I33" s="252"/>
      <c r="J33" s="218"/>
      <c r="K33" s="218"/>
      <c r="L33" s="217"/>
      <c r="M33" s="219"/>
      <c r="N33" s="220"/>
      <c r="O33" s="219"/>
      <c r="P33" s="253"/>
    </row>
    <row r="34" spans="1:50" ht="20.25">
      <c r="A34" s="221" t="s">
        <v>7</v>
      </c>
      <c r="B34" s="377" t="s">
        <v>6</v>
      </c>
      <c r="C34" s="378"/>
      <c r="D34" s="379"/>
      <c r="E34" s="380" t="s">
        <v>5</v>
      </c>
      <c r="F34" s="381"/>
      <c r="G34" s="381"/>
      <c r="H34" s="381"/>
      <c r="I34" s="222"/>
      <c r="J34" s="382" t="s">
        <v>4</v>
      </c>
      <c r="K34" s="383"/>
      <c r="L34" s="383"/>
      <c r="M34" s="383"/>
      <c r="N34" s="383"/>
      <c r="P34" s="253"/>
    </row>
    <row r="35" spans="1:50" ht="36" customHeight="1">
      <c r="A35" s="359" t="s">
        <v>71</v>
      </c>
      <c r="B35" s="361" t="s">
        <v>72</v>
      </c>
      <c r="C35" s="362"/>
      <c r="D35" s="363"/>
      <c r="E35" s="367" t="s">
        <v>222</v>
      </c>
      <c r="F35" s="368"/>
      <c r="G35" s="369"/>
      <c r="H35" s="223" t="s">
        <v>2</v>
      </c>
      <c r="I35" s="224">
        <f>+D17</f>
        <v>1</v>
      </c>
      <c r="J35" s="400" t="s">
        <v>230</v>
      </c>
      <c r="K35" s="401"/>
      <c r="L35" s="401"/>
      <c r="M35" s="401"/>
      <c r="N35" s="402"/>
      <c r="P35" s="251"/>
    </row>
    <row r="36" spans="1:50" ht="37.5" customHeight="1">
      <c r="A36" s="360"/>
      <c r="B36" s="364"/>
      <c r="C36" s="365"/>
      <c r="D36" s="366"/>
      <c r="E36" s="370"/>
      <c r="F36" s="371"/>
      <c r="G36" s="372"/>
      <c r="H36" s="204" t="s">
        <v>1</v>
      </c>
      <c r="I36" s="225">
        <v>1</v>
      </c>
      <c r="J36" s="270" t="s">
        <v>3</v>
      </c>
      <c r="K36" s="270"/>
      <c r="L36" s="270"/>
      <c r="M36" s="270"/>
      <c r="N36" s="270"/>
      <c r="P36" s="251"/>
    </row>
    <row r="37" spans="1:50" ht="30.75" customHeight="1">
      <c r="A37" s="360"/>
      <c r="B37" s="361" t="s">
        <v>73</v>
      </c>
      <c r="C37" s="362"/>
      <c r="D37" s="363"/>
      <c r="E37" s="367" t="s">
        <v>223</v>
      </c>
      <c r="F37" s="368"/>
      <c r="G37" s="369"/>
      <c r="H37" s="223" t="s">
        <v>2</v>
      </c>
      <c r="I37" s="225">
        <v>1</v>
      </c>
      <c r="J37" s="403"/>
      <c r="K37" s="404"/>
      <c r="L37" s="404"/>
      <c r="M37" s="404"/>
      <c r="N37" s="405"/>
    </row>
    <row r="38" spans="1:50" ht="32.25" customHeight="1">
      <c r="A38" s="360"/>
      <c r="B38" s="364"/>
      <c r="C38" s="365"/>
      <c r="D38" s="366"/>
      <c r="E38" s="370"/>
      <c r="F38" s="371"/>
      <c r="G38" s="372"/>
      <c r="H38" s="204" t="s">
        <v>1</v>
      </c>
      <c r="I38" s="225">
        <v>0</v>
      </c>
      <c r="J38" s="406"/>
      <c r="K38" s="407"/>
      <c r="L38" s="407"/>
      <c r="M38" s="407"/>
      <c r="N38" s="408"/>
    </row>
    <row r="39" spans="1:50" ht="27.75" customHeight="1">
      <c r="A39" s="360"/>
      <c r="B39" s="361" t="s">
        <v>74</v>
      </c>
      <c r="C39" s="362"/>
      <c r="D39" s="363"/>
      <c r="E39" s="367" t="s">
        <v>224</v>
      </c>
      <c r="F39" s="368"/>
      <c r="G39" s="369"/>
      <c r="H39" s="223" t="s">
        <v>2</v>
      </c>
      <c r="I39" s="225">
        <v>90</v>
      </c>
      <c r="J39" s="409" t="s">
        <v>3</v>
      </c>
      <c r="K39" s="410"/>
      <c r="L39" s="410"/>
      <c r="M39" s="410"/>
      <c r="N39" s="411"/>
    </row>
    <row r="40" spans="1:50" ht="23.25" customHeight="1">
      <c r="A40" s="360"/>
      <c r="B40" s="364"/>
      <c r="C40" s="365"/>
      <c r="D40" s="366"/>
      <c r="E40" s="370"/>
      <c r="F40" s="371"/>
      <c r="G40" s="372"/>
      <c r="H40" s="204" t="s">
        <v>1</v>
      </c>
      <c r="I40" s="225">
        <v>55</v>
      </c>
      <c r="J40" s="412"/>
      <c r="K40" s="413"/>
      <c r="L40" s="413"/>
      <c r="M40" s="413"/>
      <c r="N40" s="414"/>
    </row>
    <row r="41" spans="1:50" ht="30.75" customHeight="1">
      <c r="A41" s="360"/>
      <c r="B41" s="361" t="s">
        <v>75</v>
      </c>
      <c r="C41" s="362"/>
      <c r="D41" s="363"/>
      <c r="E41" s="374" t="s">
        <v>225</v>
      </c>
      <c r="F41" s="375"/>
      <c r="G41" s="376"/>
      <c r="H41" s="204" t="s">
        <v>2</v>
      </c>
      <c r="I41" s="225">
        <v>80</v>
      </c>
      <c r="J41" s="393"/>
      <c r="K41" s="394"/>
      <c r="L41" s="394"/>
      <c r="M41" s="394"/>
      <c r="N41" s="395"/>
    </row>
    <row r="42" spans="1:50" ht="29.25" customHeight="1">
      <c r="A42" s="360"/>
      <c r="B42" s="364"/>
      <c r="C42" s="365"/>
      <c r="D42" s="366"/>
      <c r="E42" s="370"/>
      <c r="F42" s="371"/>
      <c r="G42" s="372"/>
      <c r="H42" s="204" t="s">
        <v>1</v>
      </c>
      <c r="I42" s="225">
        <v>163</v>
      </c>
      <c r="J42" s="396"/>
      <c r="K42" s="397"/>
      <c r="L42" s="397"/>
      <c r="M42" s="397"/>
      <c r="N42" s="398"/>
    </row>
    <row r="43" spans="1:50">
      <c r="A43" s="353" t="s">
        <v>0</v>
      </c>
      <c r="B43" s="354"/>
      <c r="C43" s="354"/>
      <c r="D43" s="354"/>
      <c r="E43" s="354"/>
      <c r="F43" s="354"/>
      <c r="G43" s="354"/>
      <c r="H43" s="354"/>
      <c r="I43" s="355"/>
      <c r="J43" s="399"/>
      <c r="K43" s="399"/>
      <c r="L43" s="399"/>
      <c r="M43" s="399"/>
      <c r="N43" s="399"/>
    </row>
    <row r="44" spans="1:50">
      <c r="A44" s="356"/>
      <c r="B44" s="357"/>
      <c r="C44" s="357"/>
      <c r="D44" s="357"/>
      <c r="E44" s="357"/>
      <c r="F44" s="357"/>
      <c r="G44" s="357"/>
      <c r="H44" s="357"/>
      <c r="I44" s="358"/>
      <c r="J44" s="399"/>
      <c r="K44" s="399"/>
      <c r="L44" s="399"/>
      <c r="M44" s="399"/>
      <c r="N44" s="399"/>
    </row>
    <row r="45" spans="1:50">
      <c r="A45" s="226" t="s">
        <v>49</v>
      </c>
      <c r="B45" s="226"/>
      <c r="C45" s="226"/>
      <c r="D45" s="226"/>
      <c r="E45" s="226"/>
      <c r="F45" s="226"/>
      <c r="G45" s="227"/>
      <c r="H45" s="226"/>
      <c r="I45" s="226"/>
      <c r="J45" s="254"/>
      <c r="K45" s="254"/>
      <c r="L45" s="226"/>
      <c r="M45" s="226"/>
      <c r="N45" s="226"/>
    </row>
    <row r="46" spans="1:50" ht="15.75">
      <c r="A46" s="226"/>
      <c r="B46" s="226"/>
      <c r="C46" s="226"/>
      <c r="D46" s="226"/>
      <c r="E46" s="255"/>
      <c r="F46" s="226"/>
      <c r="G46" s="227"/>
      <c r="H46" s="226"/>
      <c r="I46" s="226"/>
      <c r="J46" s="256"/>
      <c r="K46" s="256"/>
      <c r="L46" s="226"/>
      <c r="M46" s="226"/>
      <c r="N46" s="226"/>
      <c r="O46" s="540"/>
      <c r="P46" s="546"/>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0"/>
      <c r="AP46" s="540"/>
      <c r="AQ46" s="540"/>
      <c r="AR46" s="540"/>
      <c r="AS46" s="540"/>
      <c r="AT46" s="540"/>
      <c r="AU46" s="540"/>
      <c r="AV46" s="540"/>
      <c r="AW46" s="540"/>
      <c r="AX46" s="540"/>
    </row>
    <row r="47" spans="1:50" ht="15.75">
      <c r="A47" s="349" t="s">
        <v>229</v>
      </c>
      <c r="B47" s="349"/>
      <c r="C47" s="349"/>
      <c r="D47" s="349"/>
      <c r="E47" s="349"/>
      <c r="F47" s="349"/>
      <c r="G47" s="349"/>
      <c r="H47" s="349"/>
      <c r="I47" s="349"/>
      <c r="J47" s="349"/>
      <c r="K47" s="349"/>
      <c r="L47" s="349"/>
      <c r="M47" s="349"/>
      <c r="N47" s="349"/>
      <c r="O47" s="540"/>
      <c r="P47" s="546"/>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row>
    <row r="48" spans="1:50" ht="15.75">
      <c r="A48" s="350" t="s">
        <v>53</v>
      </c>
      <c r="B48" s="350"/>
      <c r="C48" s="350"/>
      <c r="D48" s="350"/>
      <c r="E48" s="350"/>
      <c r="F48" s="350"/>
      <c r="G48" s="350"/>
      <c r="H48" s="350"/>
      <c r="I48" s="350"/>
      <c r="J48" s="350"/>
      <c r="K48" s="350"/>
      <c r="L48" s="350"/>
      <c r="M48" s="350"/>
      <c r="N48" s="350"/>
      <c r="O48" s="540"/>
      <c r="P48" s="546"/>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row>
    <row r="49" spans="3:50" ht="15.75">
      <c r="E49" s="240"/>
      <c r="F49" s="246"/>
      <c r="G49" s="248"/>
      <c r="O49" s="540"/>
      <c r="P49" s="546"/>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row>
    <row r="50" spans="3:50" ht="15.75">
      <c r="E50" s="246"/>
      <c r="F50" s="246"/>
      <c r="G50" s="248"/>
      <c r="O50" s="540"/>
      <c r="P50" s="546"/>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row>
    <row r="51" spans="3:50" ht="15.75">
      <c r="E51" s="246">
        <f>+E49-E50</f>
        <v>0</v>
      </c>
      <c r="F51" s="246"/>
      <c r="G51" s="248"/>
      <c r="O51" s="540"/>
      <c r="P51" s="546"/>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row>
    <row r="52" spans="3:50" ht="15.75">
      <c r="E52" s="246"/>
      <c r="F52" s="246"/>
      <c r="G52" s="248"/>
      <c r="O52" s="540"/>
      <c r="P52" s="546"/>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row>
    <row r="53" spans="3:50" ht="15.75">
      <c r="E53" s="246"/>
      <c r="F53" s="246"/>
      <c r="G53" s="248"/>
      <c r="O53" s="540"/>
      <c r="P53" s="546"/>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540"/>
      <c r="AS53" s="540"/>
      <c r="AT53" s="540"/>
      <c r="AU53" s="540"/>
      <c r="AV53" s="540"/>
      <c r="AW53" s="540"/>
      <c r="AX53" s="540"/>
    </row>
    <row r="54" spans="3:50" ht="15.75">
      <c r="E54" s="246"/>
      <c r="F54" s="246"/>
      <c r="G54" s="248"/>
      <c r="O54" s="540"/>
      <c r="P54" s="546"/>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row>
    <row r="55" spans="3:50" ht="15.75">
      <c r="C55" s="257"/>
      <c r="E55" s="246"/>
      <c r="F55" s="246"/>
      <c r="G55" s="248"/>
      <c r="O55" s="540"/>
      <c r="P55" s="546"/>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row>
    <row r="56" spans="3:50" ht="15.75">
      <c r="C56" s="257"/>
      <c r="E56" s="246"/>
      <c r="F56" s="246"/>
      <c r="G56" s="248"/>
      <c r="O56" s="540"/>
      <c r="P56" s="546"/>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c r="AS56" s="540"/>
      <c r="AT56" s="540"/>
      <c r="AU56" s="540"/>
      <c r="AV56" s="540"/>
      <c r="AW56" s="540"/>
      <c r="AX56" s="540"/>
    </row>
    <row r="57" spans="3:50" ht="15.75">
      <c r="C57" s="257"/>
      <c r="E57" s="246"/>
      <c r="F57" s="246"/>
      <c r="G57" s="248"/>
      <c r="O57" s="540"/>
      <c r="P57" s="546"/>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40"/>
      <c r="AX57" s="540"/>
    </row>
    <row r="58" spans="3:50" ht="15.75">
      <c r="C58" s="257"/>
      <c r="E58" s="246"/>
      <c r="F58" s="246"/>
      <c r="G58" s="248"/>
      <c r="O58" s="540"/>
      <c r="P58" s="546"/>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row>
    <row r="59" spans="3:50" ht="15.75">
      <c r="E59" s="246"/>
      <c r="F59" s="246"/>
      <c r="G59" s="248"/>
      <c r="O59" s="540"/>
      <c r="P59" s="546"/>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row>
    <row r="60" spans="3:50" ht="15.75">
      <c r="O60" s="540"/>
      <c r="P60" s="546"/>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row>
    <row r="61" spans="3:50" ht="15.75">
      <c r="O61" s="540"/>
      <c r="P61" s="546"/>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row>
    <row r="62" spans="3:50" ht="15.75">
      <c r="O62" s="540"/>
      <c r="P62" s="546"/>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row>
    <row r="63" spans="3:50" ht="15.75">
      <c r="O63" s="540"/>
      <c r="P63" s="546"/>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row>
    <row r="64" spans="3:50" ht="15.75">
      <c r="O64" s="540"/>
      <c r="P64" s="546"/>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row>
    <row r="65" spans="15:50" ht="15.75">
      <c r="O65" s="540"/>
      <c r="P65" s="546"/>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row>
    <row r="66" spans="15:50" ht="15.75">
      <c r="O66" s="540"/>
      <c r="P66" s="546"/>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row>
    <row r="67" spans="15:50" ht="15.75">
      <c r="O67" s="540"/>
      <c r="P67" s="546"/>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row>
    <row r="68" spans="15:50" ht="15.75">
      <c r="O68" s="540"/>
      <c r="P68" s="546"/>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row>
    <row r="69" spans="15:50" ht="15.75">
      <c r="O69" s="540"/>
      <c r="P69" s="546"/>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row>
    <row r="70" spans="15:50" ht="15.75">
      <c r="O70" s="540"/>
      <c r="P70" s="546"/>
      <c r="Q70" s="540"/>
      <c r="R70" s="540"/>
      <c r="S70" s="540"/>
      <c r="T70" s="540"/>
      <c r="U70" s="540"/>
      <c r="V70" s="540"/>
      <c r="W70" s="540"/>
      <c r="X70" s="540"/>
      <c r="Y70" s="540"/>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0"/>
    </row>
    <row r="71" spans="15:50" ht="15.75">
      <c r="O71" s="540"/>
      <c r="P71" s="546"/>
      <c r="Q71" s="540"/>
      <c r="R71" s="540"/>
      <c r="S71" s="540"/>
      <c r="T71" s="540"/>
      <c r="U71" s="540"/>
      <c r="V71" s="540"/>
      <c r="W71" s="540"/>
      <c r="X71" s="540"/>
      <c r="Y71" s="540"/>
      <c r="Z71" s="540"/>
      <c r="AA71" s="540"/>
      <c r="AB71" s="540"/>
      <c r="AC71" s="540"/>
      <c r="AD71" s="540"/>
      <c r="AE71" s="540"/>
      <c r="AF71" s="540"/>
      <c r="AG71" s="540"/>
      <c r="AH71" s="540"/>
      <c r="AI71" s="540"/>
      <c r="AJ71" s="540"/>
      <c r="AK71" s="540"/>
      <c r="AL71" s="540"/>
      <c r="AM71" s="540"/>
      <c r="AN71" s="540"/>
      <c r="AO71" s="540"/>
      <c r="AP71" s="540"/>
      <c r="AQ71" s="540"/>
      <c r="AR71" s="540"/>
      <c r="AS71" s="540"/>
      <c r="AT71" s="540"/>
      <c r="AU71" s="540"/>
      <c r="AV71" s="540"/>
      <c r="AW71" s="540"/>
      <c r="AX71" s="540"/>
    </row>
    <row r="72" spans="15:50" ht="15.75">
      <c r="O72" s="540"/>
      <c r="P72" s="546"/>
      <c r="Q72" s="540"/>
      <c r="R72" s="540"/>
      <c r="S72" s="540"/>
      <c r="T72" s="540"/>
      <c r="U72" s="540"/>
      <c r="V72" s="540"/>
      <c r="W72" s="540"/>
      <c r="X72" s="540"/>
      <c r="Y72" s="540"/>
      <c r="Z72" s="540"/>
      <c r="AA72" s="540"/>
      <c r="AB72" s="540"/>
      <c r="AC72" s="540"/>
      <c r="AD72" s="540"/>
      <c r="AE72" s="540"/>
      <c r="AF72" s="540"/>
      <c r="AG72" s="540"/>
      <c r="AH72" s="540"/>
      <c r="AI72" s="540"/>
      <c r="AJ72" s="540"/>
      <c r="AK72" s="540"/>
      <c r="AL72" s="540"/>
      <c r="AM72" s="540"/>
      <c r="AN72" s="540"/>
      <c r="AO72" s="540"/>
      <c r="AP72" s="540"/>
      <c r="AQ72" s="540"/>
      <c r="AR72" s="540"/>
      <c r="AS72" s="540"/>
      <c r="AT72" s="540"/>
      <c r="AU72" s="540"/>
      <c r="AV72" s="540"/>
      <c r="AW72" s="540"/>
      <c r="AX72" s="540"/>
    </row>
    <row r="73" spans="15:50" ht="15.75">
      <c r="O73" s="540"/>
      <c r="P73" s="546"/>
      <c r="Q73" s="540"/>
      <c r="R73" s="540"/>
      <c r="S73" s="540"/>
      <c r="T73" s="540"/>
      <c r="U73" s="540"/>
      <c r="V73" s="540"/>
      <c r="W73" s="540"/>
      <c r="X73" s="540"/>
      <c r="Y73" s="540"/>
      <c r="Z73" s="540"/>
      <c r="AA73" s="540"/>
      <c r="AB73" s="540"/>
      <c r="AC73" s="540"/>
      <c r="AD73" s="540"/>
      <c r="AE73" s="540"/>
      <c r="AF73" s="540"/>
      <c r="AG73" s="540"/>
      <c r="AH73" s="540"/>
      <c r="AI73" s="540"/>
      <c r="AJ73" s="540"/>
      <c r="AK73" s="540"/>
      <c r="AL73" s="540"/>
      <c r="AM73" s="540"/>
      <c r="AN73" s="540"/>
      <c r="AO73" s="540"/>
      <c r="AP73" s="540"/>
      <c r="AQ73" s="540"/>
      <c r="AR73" s="540"/>
      <c r="AS73" s="540"/>
      <c r="AT73" s="540"/>
      <c r="AU73" s="540"/>
      <c r="AV73" s="540"/>
      <c r="AW73" s="540"/>
      <c r="AX73" s="540"/>
    </row>
    <row r="74" spans="15:50" ht="15.75">
      <c r="O74" s="540"/>
      <c r="P74" s="546"/>
      <c r="Q74" s="540"/>
      <c r="R74" s="540"/>
      <c r="S74" s="540"/>
      <c r="T74" s="540"/>
      <c r="U74" s="540"/>
      <c r="V74" s="540"/>
      <c r="W74" s="540"/>
      <c r="X74" s="540"/>
      <c r="Y74" s="540"/>
      <c r="Z74" s="540"/>
      <c r="AA74" s="540"/>
      <c r="AB74" s="540"/>
      <c r="AC74" s="540"/>
      <c r="AD74" s="540"/>
      <c r="AE74" s="540"/>
      <c r="AF74" s="540"/>
      <c r="AG74" s="540"/>
      <c r="AH74" s="540"/>
      <c r="AI74" s="540"/>
      <c r="AJ74" s="540"/>
      <c r="AK74" s="540"/>
      <c r="AL74" s="540"/>
      <c r="AM74" s="540"/>
      <c r="AN74" s="540"/>
      <c r="AO74" s="540"/>
      <c r="AP74" s="540"/>
      <c r="AQ74" s="540"/>
      <c r="AR74" s="540"/>
      <c r="AS74" s="540"/>
      <c r="AT74" s="540"/>
      <c r="AU74" s="540"/>
      <c r="AV74" s="540"/>
      <c r="AW74" s="540"/>
      <c r="AX74" s="540"/>
    </row>
    <row r="75" spans="15:50" ht="15.75">
      <c r="O75" s="540"/>
      <c r="P75" s="546"/>
      <c r="Q75" s="540"/>
      <c r="R75" s="540"/>
      <c r="S75" s="540"/>
      <c r="T75" s="540"/>
      <c r="U75" s="540"/>
      <c r="V75" s="540"/>
      <c r="W75" s="540"/>
      <c r="X75" s="540"/>
      <c r="Y75" s="540"/>
      <c r="Z75" s="540"/>
      <c r="AA75" s="540"/>
      <c r="AB75" s="540"/>
      <c r="AC75" s="540"/>
      <c r="AD75" s="540"/>
      <c r="AE75" s="540"/>
      <c r="AF75" s="540"/>
      <c r="AG75" s="540"/>
      <c r="AH75" s="540"/>
      <c r="AI75" s="540"/>
      <c r="AJ75" s="540"/>
      <c r="AK75" s="540"/>
      <c r="AL75" s="540"/>
      <c r="AM75" s="540"/>
      <c r="AN75" s="540"/>
      <c r="AO75" s="540"/>
      <c r="AP75" s="540"/>
      <c r="AQ75" s="540"/>
      <c r="AR75" s="540"/>
      <c r="AS75" s="540"/>
      <c r="AT75" s="540"/>
      <c r="AU75" s="540"/>
      <c r="AV75" s="540"/>
      <c r="AW75" s="540"/>
      <c r="AX75" s="540"/>
    </row>
    <row r="76" spans="15:50" ht="15.75">
      <c r="O76" s="540"/>
      <c r="P76" s="546"/>
      <c r="Q76" s="540"/>
      <c r="R76" s="540"/>
      <c r="S76" s="540"/>
      <c r="T76" s="540"/>
      <c r="U76" s="540"/>
      <c r="V76" s="540"/>
      <c r="W76" s="540"/>
      <c r="X76" s="540"/>
      <c r="Y76" s="540"/>
      <c r="Z76" s="540"/>
      <c r="AA76" s="540"/>
      <c r="AB76" s="540"/>
      <c r="AC76" s="540"/>
      <c r="AD76" s="540"/>
      <c r="AE76" s="540"/>
      <c r="AF76" s="540"/>
      <c r="AG76" s="540"/>
      <c r="AH76" s="540"/>
      <c r="AI76" s="540"/>
      <c r="AJ76" s="540"/>
      <c r="AK76" s="540"/>
      <c r="AL76" s="540"/>
      <c r="AM76" s="540"/>
      <c r="AN76" s="540"/>
      <c r="AO76" s="540"/>
      <c r="AP76" s="540"/>
      <c r="AQ76" s="540"/>
      <c r="AR76" s="540"/>
      <c r="AS76" s="540"/>
      <c r="AT76" s="540"/>
      <c r="AU76" s="540"/>
      <c r="AV76" s="540"/>
      <c r="AW76" s="540"/>
      <c r="AX76" s="540"/>
    </row>
    <row r="77" spans="15:50" ht="15.75">
      <c r="O77" s="540"/>
      <c r="P77" s="546"/>
      <c r="Q77" s="540"/>
      <c r="R77" s="540"/>
      <c r="S77" s="540"/>
      <c r="T77" s="540"/>
      <c r="U77" s="540"/>
      <c r="V77" s="540"/>
      <c r="W77" s="540"/>
      <c r="X77" s="540"/>
      <c r="Y77" s="540"/>
      <c r="Z77" s="540"/>
      <c r="AA77" s="540"/>
      <c r="AB77" s="540"/>
      <c r="AC77" s="540"/>
      <c r="AD77" s="540"/>
      <c r="AE77" s="540"/>
      <c r="AF77" s="540"/>
      <c r="AG77" s="540"/>
      <c r="AH77" s="540"/>
      <c r="AI77" s="540"/>
      <c r="AJ77" s="540"/>
      <c r="AK77" s="540"/>
      <c r="AL77" s="540"/>
      <c r="AM77" s="540"/>
      <c r="AN77" s="540"/>
      <c r="AO77" s="540"/>
      <c r="AP77" s="540"/>
      <c r="AQ77" s="540"/>
      <c r="AR77" s="540"/>
      <c r="AS77" s="540"/>
      <c r="AT77" s="540"/>
      <c r="AU77" s="540"/>
      <c r="AV77" s="540"/>
      <c r="AW77" s="540"/>
      <c r="AX77" s="540"/>
    </row>
    <row r="78" spans="15:50" ht="15.75">
      <c r="O78" s="540"/>
      <c r="P78" s="546"/>
      <c r="Q78" s="540"/>
      <c r="R78" s="540"/>
      <c r="S78" s="540"/>
      <c r="T78" s="540"/>
      <c r="U78" s="540"/>
      <c r="V78" s="540"/>
      <c r="W78" s="540"/>
      <c r="X78" s="540"/>
      <c r="Y78" s="540"/>
      <c r="Z78" s="540"/>
      <c r="AA78" s="540"/>
      <c r="AB78" s="540"/>
      <c r="AC78" s="540"/>
      <c r="AD78" s="540"/>
      <c r="AE78" s="540"/>
      <c r="AF78" s="540"/>
      <c r="AG78" s="540"/>
      <c r="AH78" s="540"/>
      <c r="AI78" s="540"/>
      <c r="AJ78" s="540"/>
      <c r="AK78" s="540"/>
      <c r="AL78" s="540"/>
      <c r="AM78" s="540"/>
      <c r="AN78" s="540"/>
      <c r="AO78" s="540"/>
      <c r="AP78" s="540"/>
      <c r="AQ78" s="540"/>
      <c r="AR78" s="540"/>
      <c r="AS78" s="540"/>
      <c r="AT78" s="540"/>
      <c r="AU78" s="540"/>
      <c r="AV78" s="540"/>
      <c r="AW78" s="540"/>
      <c r="AX78" s="540"/>
    </row>
    <row r="79" spans="15:50" ht="15.75">
      <c r="O79" s="540"/>
      <c r="P79" s="546"/>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0"/>
      <c r="AN79" s="540"/>
      <c r="AO79" s="540"/>
      <c r="AP79" s="540"/>
      <c r="AQ79" s="540"/>
      <c r="AR79" s="540"/>
      <c r="AS79" s="540"/>
      <c r="AT79" s="540"/>
      <c r="AU79" s="540"/>
      <c r="AV79" s="540"/>
      <c r="AW79" s="540"/>
      <c r="AX79" s="540"/>
    </row>
    <row r="80" spans="15:50">
      <c r="P80" s="258"/>
    </row>
  </sheetData>
  <mergeCells count="105">
    <mergeCell ref="L21:L22"/>
    <mergeCell ref="M21:M22"/>
    <mergeCell ref="N21:N22"/>
    <mergeCell ref="L23:L24"/>
    <mergeCell ref="M23:M24"/>
    <mergeCell ref="N23:N24"/>
    <mergeCell ref="L17:L18"/>
    <mergeCell ref="M17:M18"/>
    <mergeCell ref="N17:N18"/>
    <mergeCell ref="L19:L20"/>
    <mergeCell ref="M19:M20"/>
    <mergeCell ref="N19:N20"/>
    <mergeCell ref="A21:A22"/>
    <mergeCell ref="C21:C22"/>
    <mergeCell ref="B37:D38"/>
    <mergeCell ref="A43:I44"/>
    <mergeCell ref="A23:A24"/>
    <mergeCell ref="A29:A30"/>
    <mergeCell ref="C25:C26"/>
    <mergeCell ref="C27:C28"/>
    <mergeCell ref="C29:C30"/>
    <mergeCell ref="A31:A32"/>
    <mergeCell ref="C31:C32"/>
    <mergeCell ref="E34:H34"/>
    <mergeCell ref="B34:D34"/>
    <mergeCell ref="A25:A26"/>
    <mergeCell ref="A27:A28"/>
    <mergeCell ref="B21:B22"/>
    <mergeCell ref="A47:N47"/>
    <mergeCell ref="A48:N48"/>
    <mergeCell ref="A35:A42"/>
    <mergeCell ref="B35:D36"/>
    <mergeCell ref="E35:G36"/>
    <mergeCell ref="B41:D42"/>
    <mergeCell ref="E41:G42"/>
    <mergeCell ref="J41:N42"/>
    <mergeCell ref="B39:D40"/>
    <mergeCell ref="E37:G38"/>
    <mergeCell ref="E39:G40"/>
    <mergeCell ref="J43:N44"/>
    <mergeCell ref="J35:N35"/>
    <mergeCell ref="J37:N38"/>
    <mergeCell ref="J39:N40"/>
    <mergeCell ref="J36:N36"/>
    <mergeCell ref="R14:S14"/>
    <mergeCell ref="L15:L16"/>
    <mergeCell ref="M15:M16"/>
    <mergeCell ref="N15:N16"/>
    <mergeCell ref="R15:S15"/>
    <mergeCell ref="R16:S16"/>
    <mergeCell ref="L14:N14"/>
    <mergeCell ref="A10:F10"/>
    <mergeCell ref="K10:M10"/>
    <mergeCell ref="R10:T10"/>
    <mergeCell ref="A11:F11"/>
    <mergeCell ref="K11:M11"/>
    <mergeCell ref="A5:N5"/>
    <mergeCell ref="R11:T11"/>
    <mergeCell ref="A12:F12"/>
    <mergeCell ref="K12:M12"/>
    <mergeCell ref="R12:T12"/>
    <mergeCell ref="A6:N6"/>
    <mergeCell ref="B7:N7"/>
    <mergeCell ref="B8:F8"/>
    <mergeCell ref="J8:N8"/>
    <mergeCell ref="G8:I13"/>
    <mergeCell ref="B13:F13"/>
    <mergeCell ref="K13:M13"/>
    <mergeCell ref="R13:S13"/>
    <mergeCell ref="Q8:U8"/>
    <mergeCell ref="A9:F9"/>
    <mergeCell ref="K9:M9"/>
    <mergeCell ref="A1:A4"/>
    <mergeCell ref="B1:H2"/>
    <mergeCell ref="I1:L1"/>
    <mergeCell ref="M1:N4"/>
    <mergeCell ref="I2:L2"/>
    <mergeCell ref="B3:H4"/>
    <mergeCell ref="I3:L3"/>
    <mergeCell ref="I4:L4"/>
    <mergeCell ref="A17:A18"/>
    <mergeCell ref="C17:C18"/>
    <mergeCell ref="A19:A20"/>
    <mergeCell ref="C19:C20"/>
    <mergeCell ref="J14:K15"/>
    <mergeCell ref="A14:A16"/>
    <mergeCell ref="B14:B16"/>
    <mergeCell ref="C14:C16"/>
    <mergeCell ref="D14:D16"/>
    <mergeCell ref="F14:I15"/>
    <mergeCell ref="E14:E16"/>
    <mergeCell ref="J34:N34"/>
    <mergeCell ref="C23:C24"/>
    <mergeCell ref="N31:N32"/>
    <mergeCell ref="L31:L32"/>
    <mergeCell ref="M31:M32"/>
    <mergeCell ref="L25:L26"/>
    <mergeCell ref="M25:M26"/>
    <mergeCell ref="N25:N26"/>
    <mergeCell ref="L27:L28"/>
    <mergeCell ref="M27:M28"/>
    <mergeCell ref="N27:N28"/>
    <mergeCell ref="L29:L30"/>
    <mergeCell ref="M29:M30"/>
    <mergeCell ref="N29:N30"/>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3313" r:id="rId4">
          <objectPr defaultSize="0" autoPict="0" r:id="rId5">
            <anchor moveWithCells="1" sizeWithCells="1">
              <from>
                <xdr:col>0</xdr:col>
                <xdr:colOff>0</xdr:colOff>
                <xdr:row>0</xdr:row>
                <xdr:rowOff>171450</xdr:rowOff>
              </from>
              <to>
                <xdr:col>0</xdr:col>
                <xdr:colOff>5429250</xdr:colOff>
                <xdr:row>3</xdr:row>
                <xdr:rowOff>171450</xdr:rowOff>
              </to>
            </anchor>
          </objectPr>
        </oleObject>
      </mc:Choice>
      <mc:Fallback>
        <oleObject shapeId="133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zoomScale="85" zoomScaleNormal="85" workbookViewId="0">
      <selection sqref="A1:XFD1048576"/>
    </sheetView>
  </sheetViews>
  <sheetFormatPr baseColWidth="10" defaultColWidth="11.5703125" defaultRowHeight="15"/>
  <cols>
    <col min="1" max="1" width="14.5703125" style="74" customWidth="1"/>
    <col min="2" max="2" width="62.85546875" style="74" customWidth="1"/>
    <col min="3" max="3" width="11.5703125" style="74"/>
    <col min="4" max="4" width="20.28515625" style="149" bestFit="1" customWidth="1"/>
    <col min="5" max="5" width="14.28515625" style="74" bestFit="1" customWidth="1"/>
    <col min="6" max="6" width="13.28515625" style="74" bestFit="1" customWidth="1"/>
    <col min="7" max="16384" width="11.5703125" style="74"/>
  </cols>
  <sheetData>
    <row r="1" spans="1:6" ht="15.75">
      <c r="A1" s="75" t="s">
        <v>206</v>
      </c>
      <c r="B1" s="75" t="s">
        <v>27</v>
      </c>
      <c r="C1" s="76" t="s">
        <v>204</v>
      </c>
      <c r="D1" s="148" t="s">
        <v>26</v>
      </c>
    </row>
    <row r="2" spans="1:6" ht="94.5">
      <c r="A2" s="78" t="str">
        <f>+'Movimiento Documento por Rubros'!C9</f>
        <v>7</v>
      </c>
      <c r="B2" s="78" t="str">
        <f>+'Movimiento Documento por Rubros'!D9</f>
        <v xml:space="preserve"> SC-022 CONTRATAR CON LA FUNDACIÓN MUSICAL DE COLOMBIA LA REALIZACIÓN DEL XXXVII FESTIVAL NACIONAL DE MÚSICA COLOMBIANA, XXIX CONCURSO NACIONAL DE DUETOS PRÍNCIPES DE LA CANCIÓN Y XXVI CONCURSO NACIONAL DE COMPOSICIÓN LEONOR 
BUENAVENTURA;</v>
      </c>
      <c r="C2" s="78" t="str">
        <f>+'Movimiento Documento por Rubros'!E9</f>
        <v>FUNDACION MUSICAL DE COLOMBIA</v>
      </c>
      <c r="D2" s="547">
        <f>+'Movimiento Documento por Rubros'!G9</f>
        <v>682500000</v>
      </c>
      <c r="F2" s="548"/>
    </row>
    <row r="3" spans="1:6" ht="78.75">
      <c r="A3" s="78" t="str">
        <f>+'Movimiento Documento por Rubros'!C11</f>
        <v>101</v>
      </c>
      <c r="B3" s="78" t="str">
        <f>+'Movimiento Documento por Rubros'!D11</f>
        <v>SC-009 CONTRATAR LA PRESTACION DE SERVICIOS PROFESIONALES PARA EL ACOMPAÑAMIENTO DEL PROYECTO FORTALECIMIENTO, DESARROLLO Y SOSTENIBILIDAD DEL ECOSISTEMA CREATIVO Y CULTURAL DE LA CIUDAD MUSICAL DE IBAGUÉ;</v>
      </c>
      <c r="C3" s="78" t="str">
        <f>+'Movimiento Documento por Rubros'!E11</f>
        <v>MARIA CAMILA JIMENEZ MOLINA</v>
      </c>
      <c r="D3" s="547">
        <f>+'Movimiento Documento por Rubros'!G11</f>
        <v>26460000</v>
      </c>
    </row>
    <row r="4" spans="1:6" ht="78.75">
      <c r="A4" s="78" t="str">
        <f>+'Movimiento Documento por Rubros'!C12</f>
        <v>230</v>
      </c>
      <c r="B4" s="78" t="str">
        <f>+'Movimiento Documento por Rubros'!D12</f>
        <v>SC-011 CONTRATAR LA PRESTACION DE SERVICIOS PROFESIONALES  ESPECIALIZADOS PARA EL ACOMPAÑAMIENTO DEL PROYECTO FORTALECIMIENTO, DESARROLLO Y SOSTENIBILIDAD DEL ECOSISTEMA CREATIVO Y CULTURAL DE LA CIUDAD MUSICAL DE IBAGUÉ.;</v>
      </c>
      <c r="C4" s="78" t="str">
        <f>+'Movimiento Documento por Rubros'!E12</f>
        <v>NATHALY ALEJANDRA GRACIA RUIZ</v>
      </c>
      <c r="D4" s="547">
        <f>+'Movimiento Documento por Rubros'!G12</f>
        <v>44450000</v>
      </c>
    </row>
    <row r="5" spans="1:6" ht="78.75">
      <c r="A5" s="78" t="str">
        <f>+'Movimiento Documento por Rubros'!C15</f>
        <v>296</v>
      </c>
      <c r="B5" s="78" t="str">
        <f>+'Movimiento Documento por Rubros'!D15</f>
        <v>SC-018 CONTRATAR LA PRESTACION DE SERVICIOS DE APOYO A LA GESTIÓN  PARA EL ACOMPAÑAMIENTO DEL PROYECTO FORTALECIMIENTO, DESARROLLO Y SOSTENIBILIDAD DEL ECOSISTEMA CREATIVO Y CULTURAL DE LA CIUDAD MUSICAL DE IBAGUÉ;</v>
      </c>
      <c r="C5" s="78" t="str">
        <f>+'Movimiento Documento por Rubros'!E15</f>
        <v>ALFONSO  GARCIA CABEZAS</v>
      </c>
      <c r="D5" s="547">
        <f>+'Movimiento Documento por Rubros'!G15</f>
        <v>11445000</v>
      </c>
    </row>
    <row r="6" spans="1:6" ht="110.25">
      <c r="A6" s="78" t="str">
        <f>+'Movimiento Documento por Rubros'!C16</f>
        <v>295</v>
      </c>
      <c r="B6" s="78" t="str">
        <f>+'Movimiento Documento por Rubros'!D16</f>
        <v xml:space="preserve"> SC-010 CONTRATAR LA PRESTACION DE SERVICIOS PROFESIONALES PARA EL 
ACOMPAÑAMIENTO DEL PROYECTO FORTALECIMIENTO, DESARROLLO Y SOSTENIBILIDAD DEL 
ECOSISTEMA CREATIVO Y CULTURAL DE LA CIUDAD MUSICAL DE IBAGUÉ
;</v>
      </c>
      <c r="C6" s="78" t="str">
        <f>+'Movimiento Documento por Rubros'!E16</f>
        <v>ADRIANA DEL ROCIO ARANGO RODRIGUEZ</v>
      </c>
      <c r="D6" s="547">
        <f>+'Movimiento Documento por Rubros'!G16</f>
        <v>29750000</v>
      </c>
    </row>
    <row r="7" spans="1:6" ht="94.5">
      <c r="A7" s="78" t="str">
        <f>+'Movimiento Documento por Rubros'!C17</f>
        <v>344</v>
      </c>
      <c r="B7" s="78" t="str">
        <f>+'Movimiento Documento por Rubros'!D17</f>
        <v xml:space="preserve"> SC-008 CONTRATAR LA PRESTACION DE SERVICIOS PROFESIONALES ESPECIALIZADOS PARA EL ACOMPAÑAMIENTO DEL PROYECTO FORTALECIMIENTO, DESARROLLO Y SOSTENIBILIDAD DEL ECOSISTEMA CREATIVO Y CULTURAL DE LA CIUDAD MUSICAL DE IBAGUÉ
;</v>
      </c>
      <c r="C7" s="78" t="str">
        <f>+'Movimiento Documento por Rubros'!E17</f>
        <v>NORA MILENA REINA MOLINA</v>
      </c>
      <c r="D7" s="547">
        <f>+'Movimiento Documento por Rubros'!G17</f>
        <v>44450000</v>
      </c>
      <c r="E7" s="548"/>
    </row>
    <row r="8" spans="1:6" ht="94.5">
      <c r="A8" s="78" t="str">
        <f>+'Movimiento Documento por Rubros'!C19</f>
        <v>385</v>
      </c>
      <c r="B8" s="78" t="str">
        <f>+'Movimiento Documento por Rubros'!D19</f>
        <v>SC-007 CONTRATAR LA PRESTACION DE SERVICIOS PROFESIONALES PARA EL ACOMPAÑAMIENTO DEL PROYECTO FORTALECIMIENTO, DESARROLLO Y SOSTENIBILIDAD DEL 
ECOSISTEMA CREATIVO Y CULTURAL DE LA CIUDAD MUSICAL DE IBAGUÉ
;</v>
      </c>
      <c r="C8" s="78" t="str">
        <f>+'Movimiento Documento por Rubros'!E19</f>
        <v>EDISON LIBARDO JIMENEZ RODRIGUEZ</v>
      </c>
      <c r="D8" s="547">
        <f>+'Movimiento Documento por Rubros'!G19</f>
        <v>25200000</v>
      </c>
    </row>
    <row r="9" spans="1:6" ht="78.75">
      <c r="A9" s="78" t="str">
        <f>+'Movimiento Documento por Rubros'!C20</f>
        <v>361</v>
      </c>
      <c r="B9" s="78" t="str">
        <f>+'Movimiento Documento por Rubros'!D20</f>
        <v>SC-005 CONTRATAR LA PRESTACION DE SERVICIOS PROFESIONAL PARA EL ACOMPAÑAMIENTO DEL PROYECTO FORTALECIMIENTO, DESARROLLO Y SOSTENIBILIDAD DEL ECOSISTEMA CREATIVO Y CULTURAL DE LA CIUDAD MUSICAL DE IBAGUÉ;</v>
      </c>
      <c r="C9" s="78" t="str">
        <f>+'Movimiento Documento por Rubros'!E20</f>
        <v>JUAN JARVEY LOZANO RODRIGUEZ</v>
      </c>
      <c r="D9" s="547">
        <f>+'Movimiento Documento por Rubros'!G20</f>
        <v>37100000</v>
      </c>
    </row>
    <row r="10" spans="1:6" ht="94.5">
      <c r="A10" s="78" t="str">
        <f>+'Movimiento Documento por Rubros'!C21</f>
        <v>458</v>
      </c>
      <c r="B10" s="78" t="str">
        <f>+'Movimiento Documento por Rubros'!D21</f>
        <v xml:space="preserve"> SC-006 CONTRATAR LA PRESTACION DE SERVICIOS DE APOYO A LA GESTIÓN PARA EL ACOMPAÑAMIENTO DEL PROYECTO FORTALECIMIENTO, DESARROLLO Y SOSTENIBILIDAD DEL ECOSISTEMA CREATIVO Y CULTURAL DE LA CIUDAD MUSICAL DE IBAGUÉ
;</v>
      </c>
      <c r="C10" s="78" t="str">
        <f>+'Movimiento Documento por Rubros'!E21</f>
        <v>ANGELICA JOHANA ORTIZ CUADROS</v>
      </c>
      <c r="D10" s="547">
        <f>+'Movimiento Documento por Rubros'!G21</f>
        <v>16350000</v>
      </c>
    </row>
    <row r="11" spans="1:6" ht="78.75">
      <c r="A11" s="78" t="str">
        <f>+'Movimiento Documento por Rubros'!C22</f>
        <v>594</v>
      </c>
      <c r="B11" s="78" t="str">
        <f>+'Movimiento Documento por Rubros'!D22</f>
        <v>SC-019 CONTRATAR LA PRESTACION DE SERVICIOS PROFESIONALES PARA EL ACOMPAÑAMIENTO DEL PROYECTO FORTALECIMIENTO, DESARROLLO Y SOSTENIBILIDAD DEL ECOSISTEMA CREATIVO Y CULTURAL DE LA CIUDAD MUSICAL DE IBAGUÉ;</v>
      </c>
      <c r="C11" s="78" t="str">
        <f>+'Movimiento Documento por Rubros'!E22</f>
        <v>MIYER  URUE¿¿A ACOSTA</v>
      </c>
      <c r="D11" s="547">
        <f>+'Movimiento Documento por Rubros'!G22</f>
        <v>37100000</v>
      </c>
    </row>
    <row r="12" spans="1:6" ht="78.75">
      <c r="A12" s="78" t="str">
        <f>+'Movimiento Documento por Rubros'!C24</f>
        <v>753</v>
      </c>
      <c r="B12" s="78" t="str">
        <f>+'Movimiento Documento por Rubros'!D24</f>
        <v>SC-017 CONTRATAR LA PRESTACION DE SERVICIOS DE APOYO A LA GESTIÓN   PARA EL ACOMPAÑAMIENTO DEL PROYECTO FORTALECIMIENTO, DESARROLLO Y SOSTENIBILIDAD DEL ECOSISTEMA CREATIVO Y CULTURAL DE LA CIUDAD MUSICAL DE IBAGUÉ;</v>
      </c>
      <c r="C12" s="78" t="str">
        <f>+'Movimiento Documento por Rubros'!E24</f>
        <v>FERNANDO  BUSTOS SANTAMARIA</v>
      </c>
      <c r="D12" s="547">
        <f>+'Movimiento Documento por Rubros'!G24</f>
        <v>11445000</v>
      </c>
    </row>
    <row r="13" spans="1:6" ht="78.75">
      <c r="A13" s="78" t="str">
        <f>+'Movimiento Documento por Rubros'!C46</f>
        <v>1183</v>
      </c>
      <c r="B13" s="78" t="str">
        <f>+'Movimiento Documento por Rubros'!D46</f>
        <v>SC-013 CONTRATAR LA PRESTACION DE SERVICIOS PROFESIONALES PARA EL ACOMPAÑAMIENTO DEL PROYECTO FORTALECIMIENTO, DESARROLLO Y SOSTENIBILIDAD DEL ECOSISTEMA CREATIVO Y CULTURAL DE LA CIUDAD MUSICAL DE IBAGUÉ;</v>
      </c>
      <c r="C13" s="78" t="str">
        <f>+'Movimiento Documento por Rubros'!E46</f>
        <v>LAURA  MILENA PERILLA  MORENO</v>
      </c>
      <c r="D13" s="547">
        <f>+'Movimiento Documento por Rubros'!G46</f>
        <v>25500000</v>
      </c>
    </row>
    <row r="14" spans="1:6" ht="78.75">
      <c r="A14" s="78" t="str">
        <f>+'Movimiento Documento por Rubros'!C49</f>
        <v>1296</v>
      </c>
      <c r="B14" s="78" t="str">
        <f>+'Movimiento Documento por Rubros'!D49</f>
        <v>SC-016 CONTRATAR LA PRESTACION DE SERVICIOS PROFESIONALES PARA EL ACOMPAÑAMIENTO DEL PROYECTO FORTALECIMIENTO, DESARROLLO Y SOSTENIBILIDAD DEL ECOSISTEMA CREATIVO Y CULTURAL DE LA CIUDAD MUSICAL DE IBAGUÉ;</v>
      </c>
      <c r="C14" s="78" t="str">
        <f>+'Movimiento Documento por Rubros'!E49</f>
        <v>JUAN  SEBASTIAN BOCANEGRA  VALENCIA</v>
      </c>
      <c r="D14" s="547">
        <f>+'Movimiento Documento por Rubros'!G49</f>
        <v>15300000</v>
      </c>
    </row>
    <row r="15" spans="1:6" ht="78.75">
      <c r="A15" s="78" t="str">
        <f>+'Movimiento Documento por Rubros'!C50</f>
        <v>1297</v>
      </c>
      <c r="B15" s="78" t="str">
        <f>+'Movimiento Documento por Rubros'!D50</f>
        <v>SC-012 CONTRATAR LA PRESTACION DE SERVICIOSDE APOYO A LA GESTIÓN PARA EL ACOMPAÑAMIENTO DEL PROYECTO FORTALECIMIENTO, DESARROLLO Y SOSTENIBILIDAD DEL ECOSISTEMA CREATIVO Y CULTURAL DE LA CIUDAD MUSICAL DE IBAGUÉ;</v>
      </c>
      <c r="C15" s="78" t="str">
        <f>+'Movimiento Documento por Rubros'!E50</f>
        <v>HECTOR GUIOVANY VILLA SEPULVEDA</v>
      </c>
      <c r="D15" s="547">
        <f>+'Movimiento Documento por Rubros'!G50</f>
        <v>10518000</v>
      </c>
    </row>
    <row r="16" spans="1:6" ht="94.5">
      <c r="A16" s="78" t="str">
        <f>+'Movimiento Documento por Rubros'!C54</f>
        <v>1333</v>
      </c>
      <c r="B16" s="78" t="str">
        <f>+'Movimiento Documento por Rubros'!D54</f>
        <v>SC-015 CONTRATAR LA PRESTACION DE SERVICIOS DE APOYO A LA GESTIÓN PARA EL ACOMPAÑAMIENTO DEL PROYECTO FORTALECIMIENTO, DESARROLLO Y SOSTENIBILIDAD DEL  ECOSISTEMA CREATIVO Y CULTURAL DE LA CIUDAD MUSICAL DE IBAGUÉ
;</v>
      </c>
      <c r="C16" s="78" t="str">
        <f>+'Movimiento Documento por Rubros'!E54</f>
        <v>ANGEL ALIRIO FLOREZ TRIANA</v>
      </c>
      <c r="D16" s="547">
        <f>+'Movimiento Documento por Rubros'!G54</f>
        <v>9810000</v>
      </c>
    </row>
    <row r="17" spans="1:4" ht="78.75">
      <c r="A17" s="78" t="str">
        <f>+'Movimiento Documento por Rubros'!C58</f>
        <v>1459</v>
      </c>
      <c r="B17" s="78" t="str">
        <f>+'Movimiento Documento por Rubros'!D58</f>
        <v>SC-084 CONTRATAR LA PRESTACION DE SERVICIOS PROFESIONALES PARA EL ACOMPAÑAMIENTO DEL PROYECTO FORTALECIMIENTO, DESARROLLO Y SOSTENIBILIDAD DEL ECOSISTEMA CREATIVO Y CULTURAL DE LA CIUDAD MUSICAL DE IBAGUÉ;</v>
      </c>
      <c r="C17" s="78" t="str">
        <f>+'Movimiento Documento por Rubros'!E58</f>
        <v>LADY CAROLINA PUENTES  MOLANO</v>
      </c>
      <c r="D17" s="547">
        <f>+'Movimiento Documento por Rubros'!G58</f>
        <v>16062000</v>
      </c>
    </row>
    <row r="18" spans="1:4" ht="78.75">
      <c r="A18" s="78" t="str">
        <f>+'Movimiento Documento por Rubros'!C61</f>
        <v>1493</v>
      </c>
      <c r="B18" s="78" t="str">
        <f>+'Movimiento Documento por Rubros'!D61</f>
        <v>SC-014 CONTRATAR LA PRESTACION DE SERVICIOSDE APOYO A LA GESTIÓN   PARA EL ACOMPAÑAMIENTO DEL PROYECTO FORTALECIMIENTO, DESARROLLO Y SOSTENIBILIDAD DEL ECOSISTEMA CREATIVO Y CULTURAL DE LA CIUDAD MUSICAL DE IBAGUÉ ;</v>
      </c>
      <c r="C18" s="78" t="str">
        <f>+'Movimiento Documento por Rubros'!E61</f>
        <v>JAVIER  OSPINA GIL</v>
      </c>
      <c r="D18" s="547">
        <f>+'Movimiento Documento por Rubros'!G61</f>
        <v>9810000</v>
      </c>
    </row>
    <row r="19" spans="1:4" ht="78.75">
      <c r="A19" s="78" t="str">
        <f>+'Movimiento Documento por Rubros'!C62</f>
        <v>1486</v>
      </c>
      <c r="B19" s="78" t="str">
        <f>+'Movimiento Documento por Rubros'!D62</f>
        <v xml:space="preserve"> SC-094 CONTRATAR LA PRESTACION DE SERVICIOS PROFESIONALES  PARA EL ACOMPAÑAMIENTO DEL PROYECTO FORTALECIMIENTO, DESARROLLO Y SOSTENIBILIDAD DEL 
ECOSISTEMA CREATIVO Y CULTURAL DE LA CIUDAD MUSICAL DE IBAGUÉ ;</v>
      </c>
      <c r="C19" s="78" t="str">
        <f>+'Movimiento Documento por Rubros'!E62</f>
        <v>KATHERINE  DAYANA LEIVA  HUACA</v>
      </c>
      <c r="D19" s="547">
        <f>+'Movimiento Documento por Rubros'!G62</f>
        <v>21600000</v>
      </c>
    </row>
    <row r="20" spans="1:4" ht="94.5">
      <c r="A20" s="78" t="str">
        <f>+'Movimiento Documento por Rubros'!C63</f>
        <v>1544</v>
      </c>
      <c r="B20" s="78" t="str">
        <f>+'Movimiento Documento por Rubros'!D63</f>
        <v xml:space="preserve"> SC-020 AUNAR ESFUERZOS ENTRE LA ALCALDIA MUNICIPAL DE IBAGUE Y LA CAMARA DE
COMERCIO DE IBAGUE PARA EL FORTALECIMIENTO, DESARROLLO Y EJECUCION DE LOS PROYECTOS
DE FOMENTO Y CIRCULACION QUE SE ADELANTAN POR PARTE DE LA SECRETARIA DE CULTURA;</v>
      </c>
      <c r="C20" s="78" t="str">
        <f>+'Movimiento Documento por Rubros'!E63</f>
        <v>CAMARA DE COMERCIO DE IBAGUE</v>
      </c>
      <c r="D20" s="547">
        <f>+'Movimiento Documento por Rubros'!G63</f>
        <v>250000000</v>
      </c>
    </row>
    <row r="21" spans="1:4" ht="78.75">
      <c r="A21" s="78" t="str">
        <f>+'Movimiento Documento por Rubros'!C67</f>
        <v>1538</v>
      </c>
      <c r="B21" s="78" t="str">
        <f>+'Movimiento Documento por Rubros'!D67</f>
        <v>SC-90 CONTRATAR LA PRESTACION DE SERVICIOS PROFESIONALES  PARA EL ACOMPAÑAMIENTO DEL PROYECTO FORTALECIMIENTO, DESARROLLO Y SOSTENIBILIDAD DEL 
ECOSISTEMA CREATIVO Y CULTURAL DE LA CIUDAD MUSICAL DE IBAGUÉ ;</v>
      </c>
      <c r="C21" s="78" t="str">
        <f>+'Movimiento Documento por Rubros'!E67</f>
        <v>WILLIAM DUVAN CAMPOS AMAYA</v>
      </c>
      <c r="D21" s="547">
        <f>+'Movimiento Documento por Rubros'!G67</f>
        <v>29750000</v>
      </c>
    </row>
    <row r="22" spans="1:4" ht="78.75">
      <c r="A22" s="78" t="str">
        <f>+'Movimiento Documento por Rubros'!C68</f>
        <v>1454</v>
      </c>
      <c r="B22" s="78" t="str">
        <f>+'Movimiento Documento por Rubros'!D68</f>
        <v>SC-091 CONTRATAR LA PRESTACION DE SERVICIOS PROFESIONALES  PARA EL ACOMPAÑAMIENTO DEL PROYECTO FORTALECIMIENTO, DESARROLLO Y SOSTENIBILIDAD DEL 
ECOSISTEMA CREATIVO Y CULTURAL DE LA CIUDAD MUSICAL DE IBAGUÉ ;</v>
      </c>
      <c r="C22" s="78" t="str">
        <f>+'Movimiento Documento por Rubros'!E68</f>
        <v>JUAN  DAVID ZAPATA TAUTIVA</v>
      </c>
      <c r="D22" s="547">
        <f>+'Movimiento Documento por Rubros'!G68</f>
        <v>17850000</v>
      </c>
    </row>
    <row r="23" spans="1:4" ht="78.75">
      <c r="A23" s="78" t="str">
        <f>+'Movimiento Documento por Rubros'!C69</f>
        <v>1661</v>
      </c>
      <c r="B23" s="78" t="str">
        <f>+'Movimiento Documento por Rubros'!D69</f>
        <v>SC-085 CONTRATAR LA PRESTACION DE SERVICIOS DE APOYO A LA GESTIÓN PARA EL ACOMPAÑAMIENTO DEL PROYECTO FORTALECIMIENTO, DESARROLLO Y SOSTENIBILIDAD DEL ECOSISTEMA CREATIVO Y CULTURAL DE LA CIUDAD MUSICAL DE IBAGUÉ;</v>
      </c>
      <c r="C23" s="78" t="str">
        <f>+'Movimiento Documento por Rubros'!E69</f>
        <v>LUIS  GABRIEL  TRUJILLO  VALENCIA</v>
      </c>
      <c r="D23" s="547">
        <f>+'Movimiento Documento por Rubros'!G69</f>
        <v>9810000</v>
      </c>
    </row>
    <row r="24" spans="1:4" ht="78.75">
      <c r="A24" s="78" t="str">
        <f>+'Movimiento Documento por Rubros'!C70</f>
        <v>1708</v>
      </c>
      <c r="B24" s="78" t="str">
        <f>+'Movimiento Documento por Rubros'!D70</f>
        <v>SC-021 CONTRATAR A MONTO AGOTABLE LA PRESTACION DE SERVICIOS LOGISTICOS PARA EL DESARROLLO Y ORGANIZACIÓN DE LAS ACTIVIDADES ARTISTICAS Y CULTURALES REALIZADAS POR PARTE DE LA SECRETARIA DE CULTURA DEL MUNICIPIO DE IBAGUE.;</v>
      </c>
      <c r="C24" s="78" t="str">
        <f>+'Movimiento Documento por Rubros'!E70</f>
        <v>LEON GRAFICAS S.A.S</v>
      </c>
      <c r="D24" s="547">
        <f>+'Movimiento Documento por Rubros'!G70</f>
        <v>1640000000</v>
      </c>
    </row>
    <row r="25" spans="1:4" ht="78.75">
      <c r="A25" s="78" t="str">
        <f>+'Movimiento Documento por Rubros'!C71</f>
        <v>1708</v>
      </c>
      <c r="B25" s="78" t="str">
        <f>+'Movimiento Documento por Rubros'!D71</f>
        <v>SC-021 CONTRATAR A MONTO AGOTABLE LA PRESTACION DE SERVICIOS LOGISTICOS PARA EL DESARROLLO Y ORGANIZACIÓN DE LAS ACTIVIDADES ARTISTICAS Y CULTURALES REALIZADAS POR PARTE DE LA SECRETARIA DE CULTURA DEL MUNICIPIO DE IBAGUE.;</v>
      </c>
      <c r="C25" s="78" t="str">
        <f>+'Movimiento Documento por Rubros'!E71</f>
        <v>LEON GRAFICAS S.A.S</v>
      </c>
      <c r="D25" s="547">
        <f>+'Movimiento Documento por Rubros'!G71</f>
        <v>340500000</v>
      </c>
    </row>
    <row r="26" spans="1:4" ht="78.75">
      <c r="A26" s="78" t="str">
        <f>+'Movimiento Documento por Rubros'!C72</f>
        <v>1708</v>
      </c>
      <c r="B26" s="78" t="str">
        <f>+'Movimiento Documento por Rubros'!D72</f>
        <v>SC-021 CONTRATAR A MONTO AGOTABLE LA PRESTACION DE SERVICIOS LOGISTICOS PARA EL DESARROLLO Y ORGANIZACIÓN DE LAS ACTIVIDADES ARTISTICAS Y CULTURALES REALIZADAS POR PARTE DE LA SECRETARIA DE CULTURA DEL MUNICIPIO DE IBAGUE.;</v>
      </c>
      <c r="C26" s="78" t="str">
        <f>+'Movimiento Documento por Rubros'!E72</f>
        <v>LEON GRAFICAS S.A.S</v>
      </c>
      <c r="D26" s="547">
        <f>+'Movimiento Documento por Rubros'!G72</f>
        <v>710325000</v>
      </c>
    </row>
    <row r="27" spans="1:4" ht="78.75">
      <c r="A27" s="78" t="str">
        <f>+'Movimiento Documento por Rubros'!C73</f>
        <v>1708</v>
      </c>
      <c r="B27" s="78" t="str">
        <f>+'Movimiento Documento por Rubros'!D73</f>
        <v>SC-021 CONTRATAR A MONTO AGOTABLE LA PRESTACION DE SERVICIOS LOGISTICOS PARA EL DESARROLLO Y ORGANIZACIÓN DE LAS ACTIVIDADES ARTISTICAS Y CULTURALES REALIZADAS POR PARTE DE LA SECRETARIA DE CULTURA DEL MUNICIPIO DE IBAGUE.;</v>
      </c>
      <c r="C27" s="78" t="str">
        <f>+'Movimiento Documento por Rubros'!E73</f>
        <v>LEON GRAFICAS S.A.S</v>
      </c>
      <c r="D27" s="547">
        <f>+'Movimiento Documento por Rubros'!G73</f>
        <v>9175000</v>
      </c>
    </row>
    <row r="28" spans="1:4" ht="63">
      <c r="A28" s="78" t="str">
        <f>+'Movimiento Documento por Rubros'!C79</f>
        <v>1796</v>
      </c>
      <c r="B28" s="78" t="str">
        <f>+'Movimiento Documento por Rubros'!D79</f>
        <v>SC-095 AUNAR ESFUERZOS TÉCNICOS ADMINISTRATIVOS Y FINANCIEROS ENTRE LA FUNDACIÓN DESPERTARTE Y LA ALCALDÍA MUNICIPAL DE IBAGUÉ -SECRETARÍA DE CULTURA PARA EL DESARROLLO DE LA PLATAFORMA DISONARTE ;</v>
      </c>
      <c r="C28" s="78" t="str">
        <f>+'Movimiento Documento por Rubros'!E79</f>
        <v>FUNDACION DESPERTARTE</v>
      </c>
      <c r="D28" s="547">
        <f>+'Movimiento Documento por Rubros'!G79</f>
        <v>240000000</v>
      </c>
    </row>
    <row r="29" spans="1:4" ht="94.5">
      <c r="A29" s="78" t="str">
        <f>+'Movimiento Documento por Rubros'!C80</f>
        <v>1857</v>
      </c>
      <c r="B29" s="78" t="str">
        <f>+'Movimiento Documento por Rubros'!D80</f>
        <v>SC-089 CONTRATAR LA PRESTACION DE SERVICIOS LOGISTICOS, OPERATIVOS Y TECNICOS PARA EL FOMENTO DE ESPACIOS DE CIRCULACION ARTISTICA Y CULTURAL DURANTE EL DESARROLLO DE LA AGENDA CULTURA Y EL FESTIVAL FOLCLORICO COLOMBIANO EN EL MARCO DE LA VERSION 49 EN EL MUNICIPIO DE IBAGUE ;</v>
      </c>
      <c r="C29" s="78" t="str">
        <f>+'Movimiento Documento por Rubros'!E80</f>
        <v>LEON GRAFICAS S.A.S</v>
      </c>
      <c r="D29" s="547">
        <f>+'Movimiento Documento por Rubros'!G80</f>
        <v>5351350188</v>
      </c>
    </row>
    <row r="30" spans="1:4" ht="94.5">
      <c r="A30" s="78" t="str">
        <f>+'Movimiento Documento por Rubros'!C81</f>
        <v>1857</v>
      </c>
      <c r="B30" s="78" t="str">
        <f>+'Movimiento Documento por Rubros'!D81</f>
        <v>SC-089 CONTRATAR LA PRESTACION DE SERVICIOS LOGISTICOS, OPERATIVOS Y TECNICOS PARA EL FOMENTO DE ESPACIOS DE CIRCULACION ARTISTICA Y CULTURAL DURANTE EL DESARROLLO DE LA AGENDA CULTURA Y EL FESTIVAL FOLCLORICO COLOMBIANO EN EL MARCO DE LA VERSION 49 EN EL MUNICIPIO DE IBAGUE ;</v>
      </c>
      <c r="C30" s="78" t="str">
        <f>+'Movimiento Documento por Rubros'!E81</f>
        <v>LEON GRAFICAS S.A.S</v>
      </c>
      <c r="D30" s="547">
        <f>+'Movimiento Documento por Rubros'!G81</f>
        <v>76643925</v>
      </c>
    </row>
    <row r="31" spans="1:4" ht="189">
      <c r="A31" s="78" t="str">
        <f>+'Movimiento Documento por Rubros'!C86</f>
        <v>1911</v>
      </c>
      <c r="B31" s="78" t="str">
        <f>+'Movimiento Documento por Rubros'!D86</f>
        <v>SC - 101 AUNAR ESFUERZOS TÉCNICOS, ECONÓMICOS, LOGÍSTICOS Y ADMINISTRATIVOS ENTRE LA ALCALDÍA MUNICIPAL Y LA CORPORACIÓN PARA EL DESARROLLO CULTURAL Y ARTÍSTICO SAN SEBASTIÁN DE MARIQUITA CORARTE, PARA LA REALIZACIÓN DEL LANZAMIENTO DEL XXVIII FESTIVAL NACIONAL DE MÚSICA “MANGOSTINO DE ORO”;</v>
      </c>
      <c r="C31" s="78" t="str">
        <f>+'Movimiento Documento por Rubros'!E86</f>
        <v>CORPORACION PARA EL DESARROLLLO CULTURAL Y ARTISTICO SAN SEBASTIAN DE MARIQUITA</v>
      </c>
      <c r="D31" s="547">
        <f>+'Movimiento Documento por Rubros'!G86</f>
        <v>60000000</v>
      </c>
    </row>
    <row r="32" spans="1:4" ht="63">
      <c r="A32" s="78" t="str">
        <f>+'Movimiento Documento por Rubros'!C222</f>
        <v>2048</v>
      </c>
      <c r="B32" s="78" t="str">
        <f>+'Movimiento Documento por Rubros'!D222</f>
        <v>SC - 112 AUNAR ESFUERZOS ADMINISTRATIVOS, LOGÍSTICOS Y FINANCIEROS ENTRE LA ALCALDÍA MUNICIPAL DE IBAGUÉ Y LA 
CORPORACIÓN ROCK LOCAL, CON EL FIN DE REALIZAR EL XXII FESTIVAL INTERNACIONAL IBAGUE CIUDAD ROCK ;</v>
      </c>
      <c r="C32" s="78" t="str">
        <f>+'Movimiento Documento por Rubros'!E222</f>
        <v>CORPORACION ROCK LOCAL</v>
      </c>
      <c r="D32" s="547">
        <f>+'Movimiento Documento por Rubros'!G222</f>
        <v>220000000</v>
      </c>
    </row>
    <row r="33" spans="1:4" ht="63">
      <c r="A33" s="78" t="str">
        <f>+'Movimiento Documento por Rubros'!C223</f>
        <v>2094</v>
      </c>
      <c r="B33" s="78" t="str">
        <f>+'Movimiento Documento por Rubros'!D223</f>
        <v>SC- 097 AUNAR RECURSOS ADMINISTRATIVOS, TÉCNICOS Y FINANCIEROS, ENTRE LA ALCALDÍA DE IBAGUÉ - SECRETARÍA DE CULTURA Y LA FUNDACIÓN SALVI PARA LA REALIZACIÓN DEL IBAGUÉ FESTIVAL 2023.;</v>
      </c>
      <c r="C33" s="78" t="str">
        <f>+'Movimiento Documento por Rubros'!E223</f>
        <v>FUNDACION SALVI</v>
      </c>
      <c r="D33" s="547">
        <f>+'Movimiento Documento por Rubros'!G223</f>
        <v>700000000</v>
      </c>
    </row>
    <row r="34" spans="1:4" ht="126">
      <c r="A34" s="78" t="str">
        <f>+'Movimiento Documento por Rubros'!C224</f>
        <v>2093</v>
      </c>
      <c r="B34" s="78" t="str">
        <f>+'Movimiento Documento por Rubros'!D224</f>
        <v>SC- 115 AUNAR ESFUERZOS TÉCNICOS, HUMANOS, ADMINISTRATIVOS, FINANCIEROS Y LOGÍSTICOS ENTRE LA ALCALDÍA DE IBAGUÉ – SECRETARÍA DE CULTURA Y  LA CORPORACIÓN ARTÍSTICA Y CULTURAL SENSACIÓN DEL SWING PARA REALIZAR EL  XVIII FESTIVAL INTERNACIONAL DE HIP HOP  ÁRMATE DE ARTE 2023” ;</v>
      </c>
      <c r="C34" s="78" t="str">
        <f>+'Movimiento Documento por Rubros'!E224</f>
        <v>CORPORACION ARTISTICA Y CULTURAL SENSACION DEL SWING</v>
      </c>
      <c r="D34" s="547">
        <f>+'Movimiento Documento por Rubros'!G224</f>
        <v>100000000</v>
      </c>
    </row>
    <row r="35" spans="1:4" ht="78.75">
      <c r="A35" s="78" t="str">
        <f>+'Movimiento Documento por Rubros'!C226</f>
        <v>1689</v>
      </c>
      <c r="B35" s="78" t="str">
        <f>+'Movimiento Documento por Rubros'!D226</f>
        <v>SC-098 CONTRATAR LA PRESTACION DE SERVICIOSDE APOYO A LA GESTIÓN   PARA EL ACOMPAÑAMIENTO DEL PROYECTO FORTALECIMIENTO, DESARROLLO Y SOSTENIBILIDAD DEL ECOSISTEMA CREATIVO Y CULTURAL DE LA CIUDAD MUSICAL DE IBAGUÉ;</v>
      </c>
      <c r="C35" s="78" t="str">
        <f>+'Movimiento Documento por Rubros'!E226</f>
        <v>JOSE ISMAEL RIOS TORRES</v>
      </c>
      <c r="D35" s="547">
        <f>+'Movimiento Documento por Rubros'!G226</f>
        <v>8700000</v>
      </c>
    </row>
    <row r="36" spans="1:4" ht="63">
      <c r="A36" s="78" t="str">
        <f>+'Movimiento Documento por Rubros'!C87</f>
        <v xml:space="preserve">RES. 1010 -000044 </v>
      </c>
      <c r="B36" s="78" t="str">
        <f>+'Movimiento Documento por Rubros'!D87</f>
        <v>OTORGAR INCENTIVOS ECONÓMICOS A LOS GANADORES DE LA CONVOCATORIA IBAGUÉ SE VISTE DE FOLCLOR 2023;</v>
      </c>
      <c r="C36" s="78" t="str">
        <f>+'Movimiento Documento por Rubros'!E87</f>
        <v>SHERILLYN DALIHANA CORTES  LOMBANA</v>
      </c>
      <c r="D36" s="547">
        <f>+'Movimiento Documento por Rubros'!G87</f>
        <v>1200000</v>
      </c>
    </row>
    <row r="37" spans="1:4" ht="78.75">
      <c r="A37" s="78" t="str">
        <f>+'Movimiento Documento por Rubros'!C88</f>
        <v xml:space="preserve">RES. 1010 -000044 </v>
      </c>
      <c r="B37" s="78" t="str">
        <f>+'Movimiento Documento por Rubros'!D88</f>
        <v>OTORGAR INCENTIVOS ECONÓMICOS A LOS GANADORES DE LA CONVOCATORIA IBAGUÉ SE VISTE DE FOLCLOR 2023;</v>
      </c>
      <c r="C37" s="78" t="str">
        <f>+'Movimiento Documento por Rubros'!E88</f>
        <v>DANNA  LEXANDRA  VIATELA  CASTAÑEDA</v>
      </c>
      <c r="D37" s="547">
        <f>+'Movimiento Documento por Rubros'!G88</f>
        <v>1200000</v>
      </c>
    </row>
    <row r="38" spans="1:4" ht="63">
      <c r="A38" s="78" t="str">
        <f>+'Movimiento Documento por Rubros'!C89</f>
        <v xml:space="preserve">RES. 1010 -000044 </v>
      </c>
      <c r="B38" s="78" t="str">
        <f>+'Movimiento Documento por Rubros'!D89</f>
        <v>OTORGAR INCENTIVOS ECONÓMICOS A LOS GANADORES DE LA CONVOCATORIA IBAGUÉ SE VISTE DE FOLCLOR 2023;</v>
      </c>
      <c r="C38" s="78" t="str">
        <f>+'Movimiento Documento por Rubros'!E89</f>
        <v>LINA GABRIELA CUENCA HERRERA</v>
      </c>
      <c r="D38" s="547">
        <f>+'Movimiento Documento por Rubros'!G89</f>
        <v>1200000</v>
      </c>
    </row>
    <row r="39" spans="1:4" ht="63">
      <c r="A39" s="78" t="str">
        <f>+'Movimiento Documento por Rubros'!C90</f>
        <v xml:space="preserve">RES. 1010 -000044 </v>
      </c>
      <c r="B39" s="78" t="str">
        <f>+'Movimiento Documento por Rubros'!D90</f>
        <v>OTORGAR INCENTIVOS ECONÓMICOS A LOS GANADORES DE LA CONVOCATORIA IBAGUÉ SE VISTE DE FOLCLOR 2023;</v>
      </c>
      <c r="C39" s="78" t="str">
        <f>+'Movimiento Documento por Rubros'!E90</f>
        <v>ANGIE LICETH GALINDO MENDIETA</v>
      </c>
      <c r="D39" s="547">
        <f>+'Movimiento Documento por Rubros'!G90</f>
        <v>1200000</v>
      </c>
    </row>
    <row r="40" spans="1:4" ht="63">
      <c r="A40" s="78" t="str">
        <f>+'Movimiento Documento por Rubros'!C91</f>
        <v xml:space="preserve">RES. 1010 -000044 </v>
      </c>
      <c r="B40" s="78" t="str">
        <f>+'Movimiento Documento por Rubros'!D91</f>
        <v>OTORGAR INCENTIVOS ECONÓMICOS A LOS GANADORES DE LA CONVOCATORIA IBAGUÉ SE VISTE DE FOLCLOR 2023;</v>
      </c>
      <c r="C40" s="78" t="str">
        <f>+'Movimiento Documento por Rubros'!E91</f>
        <v>ERIKA LORENA GUTIERREZ RUIZ</v>
      </c>
      <c r="D40" s="547">
        <f>+'Movimiento Documento por Rubros'!G91</f>
        <v>1200000</v>
      </c>
    </row>
    <row r="41" spans="1:4" ht="78.75">
      <c r="A41" s="78" t="str">
        <f>+'Movimiento Documento por Rubros'!C92</f>
        <v xml:space="preserve">RES. 1010 -000044 </v>
      </c>
      <c r="B41" s="78" t="str">
        <f>+'Movimiento Documento por Rubros'!D92</f>
        <v>OTORGAR INCENTIVOS ECONÓMICOS A LOS GANADORES DE LA CONVOCATORIA IBAGUÉ SE VISTE DE FOLCLOR 2023;</v>
      </c>
      <c r="C41" s="78" t="str">
        <f>+'Movimiento Documento por Rubros'!E92</f>
        <v>MARIA PAULA RAMIREZ CASTELLANOS</v>
      </c>
      <c r="D41" s="547">
        <f>+'Movimiento Documento por Rubros'!G92</f>
        <v>1200000</v>
      </c>
    </row>
    <row r="42" spans="1:4" ht="63">
      <c r="A42" s="78" t="str">
        <f>+'Movimiento Documento por Rubros'!C93</f>
        <v xml:space="preserve">RES. 1010 -000044 </v>
      </c>
      <c r="B42" s="78" t="str">
        <f>+'Movimiento Documento por Rubros'!D93</f>
        <v>OTORGAR INCENTIVOS ECONÓMICOS A LOS GANADORES DE LA CONVOCATORIA IBAGUÉ SE VISTE DE FOLCLOR 2023;</v>
      </c>
      <c r="C42" s="78" t="str">
        <f>+'Movimiento Documento por Rubros'!E93</f>
        <v>MARIA ALEJANDRA RINCON MENDEZ</v>
      </c>
      <c r="D42" s="547">
        <f>+'Movimiento Documento por Rubros'!G93</f>
        <v>1200000</v>
      </c>
    </row>
    <row r="43" spans="1:4" ht="47.25">
      <c r="A43" s="78" t="str">
        <f>+'Movimiento Documento por Rubros'!C94</f>
        <v xml:space="preserve">RES. 1010 -000044 </v>
      </c>
      <c r="B43" s="78" t="str">
        <f>+'Movimiento Documento por Rubros'!D94</f>
        <v>OTORGAR INCENTIVOS ECONÓMICOS A LOS GANADORES DE LA CONVOCATORIA IBAGUÉ SE VISTE DE FOLCLOR 2023;</v>
      </c>
      <c r="C43" s="78" t="str">
        <f>+'Movimiento Documento por Rubros'!E94</f>
        <v>GERALDINE  LOPEZ TORRES</v>
      </c>
      <c r="D43" s="547">
        <f>+'Movimiento Documento por Rubros'!G94</f>
        <v>1200000</v>
      </c>
    </row>
    <row r="44" spans="1:4" ht="63">
      <c r="A44" s="78" t="str">
        <f>+'Movimiento Documento por Rubros'!C95</f>
        <v xml:space="preserve">RES. 1010 -000044 </v>
      </c>
      <c r="B44" s="78" t="str">
        <f>+'Movimiento Documento por Rubros'!D95</f>
        <v>OTORGAR INCENTIVOS ECONÓMICOS A LOS GANADORES DE LA CONVOCATORIA IBAGUÉ SE VISTE DE FOLCLOR 2023;</v>
      </c>
      <c r="C44" s="78" t="str">
        <f>+'Movimiento Documento por Rubros'!E95</f>
        <v>ANDREA MARIA TORRES CAMPOS</v>
      </c>
      <c r="D44" s="547">
        <f>+'Movimiento Documento por Rubros'!G95</f>
        <v>1200000</v>
      </c>
    </row>
    <row r="45" spans="1:4" ht="63">
      <c r="A45" s="78" t="str">
        <f>+'Movimiento Documento por Rubros'!C96</f>
        <v xml:space="preserve">RES. 1010 -000044 </v>
      </c>
      <c r="B45" s="78" t="str">
        <f>+'Movimiento Documento por Rubros'!D96</f>
        <v>OTORGAR INCENTIVOS ECONÓMICOS A LOS GANADORES DE LA CONVOCATORIA IBAGUÉ SE VISTE DE FOLCLOR 2023;</v>
      </c>
      <c r="C45" s="78" t="str">
        <f>+'Movimiento Documento por Rubros'!E96</f>
        <v>YERILIN DAYANA PRADA  LOPEZ</v>
      </c>
      <c r="D45" s="547">
        <f>+'Movimiento Documento por Rubros'!G96</f>
        <v>1200000</v>
      </c>
    </row>
    <row r="46" spans="1:4" ht="63">
      <c r="A46" s="78" t="str">
        <f>+'Movimiento Documento por Rubros'!C97</f>
        <v xml:space="preserve">RES. 1010 -000044 </v>
      </c>
      <c r="B46" s="78" t="str">
        <f>+'Movimiento Documento por Rubros'!D97</f>
        <v>OTORGAR INCENTIVOS ECONÓMICOS A LOS GANADORES DE LA CONVOCATORIA IBAGUÉ SE VISTE DE FOLCLOR 2023;</v>
      </c>
      <c r="C46" s="78" t="str">
        <f>+'Movimiento Documento por Rubros'!E97</f>
        <v>NICOL ANDREA RINCON GARCIA</v>
      </c>
      <c r="D46" s="547">
        <f>+'Movimiento Documento por Rubros'!G97</f>
        <v>1200000</v>
      </c>
    </row>
    <row r="47" spans="1:4" ht="63">
      <c r="A47" s="78" t="str">
        <f>+'Movimiento Documento por Rubros'!C98</f>
        <v xml:space="preserve">RES. 1010 -000044 </v>
      </c>
      <c r="B47" s="78" t="str">
        <f>+'Movimiento Documento por Rubros'!D98</f>
        <v>OTORGAR INCENTIVOS ECONÓMICOS A LOS GANADORES DE LA CONVOCATORIA IBAGUÉ SE VISTE DE FOLCLOR 2023;</v>
      </c>
      <c r="C47" s="78" t="str">
        <f>+'Movimiento Documento por Rubros'!E98</f>
        <v>TANIA CAROLINA HURTADO GONZALEZ</v>
      </c>
      <c r="D47" s="547">
        <f>+'Movimiento Documento por Rubros'!G98</f>
        <v>1200000</v>
      </c>
    </row>
    <row r="48" spans="1:4" ht="63">
      <c r="A48" s="78" t="str">
        <f>+'Movimiento Documento por Rubros'!C99</f>
        <v xml:space="preserve">RES. 1010 -000044 </v>
      </c>
      <c r="B48" s="78" t="str">
        <f>+'Movimiento Documento por Rubros'!D99</f>
        <v>OTORGAR INCENTIVOS ECONÓMICOS A LOS GANADORES DE LA CONVOCATORIA IBAGUÉ SE VISTE DE FOLCLOR 2023;</v>
      </c>
      <c r="C48" s="78" t="str">
        <f>+'Movimiento Documento por Rubros'!E99</f>
        <v>LUISA FERNANDA BELTRAN QUINTERO</v>
      </c>
      <c r="D48" s="547">
        <f>+'Movimiento Documento por Rubros'!G99</f>
        <v>1200000</v>
      </c>
    </row>
    <row r="49" spans="1:4" ht="78.75">
      <c r="A49" s="78" t="str">
        <f>+'Movimiento Documento por Rubros'!C100</f>
        <v xml:space="preserve">RES. 1010 -000044 </v>
      </c>
      <c r="B49" s="78" t="str">
        <f>+'Movimiento Documento por Rubros'!D100</f>
        <v>OTORGAR INCENTIVOS ECONÓMICOS A LOS GANADORES DE LA CONVOCATORIA IBAGUÉ SE VISTE DE FOLCLOR 2023;</v>
      </c>
      <c r="C49" s="78" t="str">
        <f>+'Movimiento Documento por Rubros'!E100</f>
        <v>HASLY NATALIA ROA RODRIGUEZ</v>
      </c>
      <c r="D49" s="547">
        <f>+'Movimiento Documento por Rubros'!G100</f>
        <v>1200000</v>
      </c>
    </row>
    <row r="50" spans="1:4" ht="78.75">
      <c r="A50" s="78" t="str">
        <f>+'Movimiento Documento por Rubros'!C101</f>
        <v xml:space="preserve">RES. 1010 -000044 </v>
      </c>
      <c r="B50" s="78" t="str">
        <f>+'Movimiento Documento por Rubros'!D101</f>
        <v>OTORGAR INCENTIVOS ECONÓMICOS A LOS GANADORES DE LA CONVOCATORIA IBAGUÉ SE VISTE DE FOLCLOR 2023;</v>
      </c>
      <c r="C50" s="78" t="str">
        <f>+'Movimiento Documento por Rubros'!E101</f>
        <v>LAURA  JIMENA RAMIREZ ARREDONDO</v>
      </c>
      <c r="D50" s="547">
        <f>+'Movimiento Documento por Rubros'!G101</f>
        <v>1200000</v>
      </c>
    </row>
    <row r="51" spans="1:4" ht="63">
      <c r="A51" s="78" t="str">
        <f>+'Movimiento Documento por Rubros'!C102</f>
        <v xml:space="preserve">RES. 1010 -000044 </v>
      </c>
      <c r="B51" s="78" t="str">
        <f>+'Movimiento Documento por Rubros'!D102</f>
        <v>OTORGAR INCENTIVOS ECONÓMICOS A LOS GANADORES DE LA CONVOCATORIA IBAGUÉ SE VISTE DE FOLCLOR 2023;</v>
      </c>
      <c r="C51" s="78" t="str">
        <f>+'Movimiento Documento por Rubros'!E102</f>
        <v>PAULA ANDREA COMBITA CHAVEZ</v>
      </c>
      <c r="D51" s="547">
        <f>+'Movimiento Documento por Rubros'!G102</f>
        <v>1200000</v>
      </c>
    </row>
    <row r="52" spans="1:4" ht="47.25">
      <c r="A52" s="78" t="str">
        <f>+'Movimiento Documento por Rubros'!C103</f>
        <v xml:space="preserve">RES. 1010 -000044 </v>
      </c>
      <c r="B52" s="78" t="str">
        <f>+'Movimiento Documento por Rubros'!D103</f>
        <v>OTORGAR INCENTIVOS ECONÓMICOS A LOS GANADORES DE LA CONVOCATORIA IBAGUÉ SE VISTE DE FOLCLOR 2023;</v>
      </c>
      <c r="C52" s="78" t="str">
        <f>+'Movimiento Documento por Rubros'!E103</f>
        <v>MARIANA  MADRID SILVA</v>
      </c>
      <c r="D52" s="547">
        <f>+'Movimiento Documento por Rubros'!G103</f>
        <v>1200000</v>
      </c>
    </row>
    <row r="53" spans="1:4" ht="63">
      <c r="A53" s="78" t="str">
        <f>+'Movimiento Documento por Rubros'!C104</f>
        <v xml:space="preserve">RES. 1010 -000044 </v>
      </c>
      <c r="B53" s="78" t="str">
        <f>+'Movimiento Documento por Rubros'!D104</f>
        <v>OTORGAR INCENTIVOS ECONÓMICOS A LOS GANADORES DE LA CONVOCATORIA IBAGUÉ SE VISTE DE FOLCLOR 2023;</v>
      </c>
      <c r="C53" s="78" t="str">
        <f>+'Movimiento Documento por Rubros'!E104</f>
        <v>LAURA DANIELA BARAJAS OYOLA</v>
      </c>
      <c r="D53" s="547">
        <f>+'Movimiento Documento por Rubros'!G104</f>
        <v>1200000</v>
      </c>
    </row>
    <row r="54" spans="1:4" ht="47.25">
      <c r="A54" s="78" t="str">
        <f>+'Movimiento Documento por Rubros'!C105</f>
        <v xml:space="preserve">RES. 1010 -000044 </v>
      </c>
      <c r="B54" s="78" t="str">
        <f>+'Movimiento Documento por Rubros'!D105</f>
        <v>OTORGAR INCENTIVOS ECONÓMICOS A LOS GANADORES DE LA CONVOCATORIA IBAGUÉ SE VISTE DE FOLCLOR 2023;</v>
      </c>
      <c r="C54" s="78" t="str">
        <f>+'Movimiento Documento por Rubros'!E105</f>
        <v>XIMENA  SAENZ AGUDELO</v>
      </c>
      <c r="D54" s="547">
        <f>+'Movimiento Documento por Rubros'!G105</f>
        <v>1200000</v>
      </c>
    </row>
    <row r="55" spans="1:4" ht="63">
      <c r="A55" s="78" t="str">
        <f>+'Movimiento Documento por Rubros'!C106</f>
        <v xml:space="preserve">RES. 1010 -000044 </v>
      </c>
      <c r="B55" s="78" t="str">
        <f>+'Movimiento Documento por Rubros'!D106</f>
        <v>OTORGAR INCENTIVOS ECONÓMICOS A LOS GANADORES DE LA CONVOCATORIA IBAGUÉ SE VISTE DE FOLCLOR 2023;</v>
      </c>
      <c r="C55" s="78" t="str">
        <f>+'Movimiento Documento por Rubros'!E106</f>
        <v>LAURA DANIELA PULIDO ALZATE</v>
      </c>
      <c r="D55" s="547">
        <f>+'Movimiento Documento por Rubros'!G106</f>
        <v>1200000</v>
      </c>
    </row>
    <row r="56" spans="1:4" ht="63">
      <c r="A56" s="78" t="str">
        <f>+'Movimiento Documento por Rubros'!C107</f>
        <v xml:space="preserve">RES. 1010 -000044 </v>
      </c>
      <c r="B56" s="78" t="str">
        <f>+'Movimiento Documento por Rubros'!D107</f>
        <v>OTORGAR INCENTIVOS ECONÓMICOS A LOS GANADORES DE LA CONVOCATORIA IBAGUÉ SE VISTE DE FOLCLOR 2023;</v>
      </c>
      <c r="C56" s="78" t="str">
        <f>+'Movimiento Documento por Rubros'!E107</f>
        <v>CRISTIAN CAMILO ARIAS REYES</v>
      </c>
      <c r="D56" s="547">
        <f>+'Movimiento Documento por Rubros'!G107</f>
        <v>2000000</v>
      </c>
    </row>
    <row r="57" spans="1:4" ht="47.25">
      <c r="A57" s="78" t="str">
        <f>+'Movimiento Documento por Rubros'!C108</f>
        <v xml:space="preserve">RES. 1010 -000044 </v>
      </c>
      <c r="B57" s="78" t="str">
        <f>+'Movimiento Documento por Rubros'!D108</f>
        <v>OTORGAR INCENTIVOS ECONÓMICOS A LOS GANADORES DE LA CONVOCATORIA IBAGUÉ SE VISTE DE FOLCLOR 2023;</v>
      </c>
      <c r="C57" s="78" t="str">
        <f>+'Movimiento Documento por Rubros'!E108</f>
        <v>NORALBA  MENESES JIMENEZ</v>
      </c>
      <c r="D57" s="547">
        <f>+'Movimiento Documento por Rubros'!G108</f>
        <v>2000000</v>
      </c>
    </row>
    <row r="58" spans="1:4" ht="78.75">
      <c r="A58" s="78" t="str">
        <f>+'Movimiento Documento por Rubros'!C109</f>
        <v xml:space="preserve">RES. 1010 -000044 </v>
      </c>
      <c r="B58" s="78" t="str">
        <f>+'Movimiento Documento por Rubros'!D109</f>
        <v>OTORGAR INCENTIVOS ECONÓMICOS A LOS GANADORES DE LA CONVOCATORIA IBAGUÉ SE VISTE DE FOLCLOR 2023;</v>
      </c>
      <c r="C58" s="78" t="str">
        <f>+'Movimiento Documento por Rubros'!E109</f>
        <v>ASOCIACION NIÑOS ARTISTAS DE COLOMBIA</v>
      </c>
      <c r="D58" s="547">
        <f>+'Movimiento Documento por Rubros'!G109</f>
        <v>2000000</v>
      </c>
    </row>
    <row r="59" spans="1:4" ht="63">
      <c r="A59" s="78" t="str">
        <f>+'Movimiento Documento por Rubros'!C110</f>
        <v xml:space="preserve">RES. 1010 -000044 </v>
      </c>
      <c r="B59" s="78" t="str">
        <f>+'Movimiento Documento por Rubros'!D110</f>
        <v>OTORGAR INCENTIVOS ECONÓMICOS A LOS GANADORES DE LA CONVOCATORIA IBAGUÉ SE VISTE DE FOLCLOR 2023;</v>
      </c>
      <c r="C59" s="78" t="str">
        <f>+'Movimiento Documento por Rubros'!E110</f>
        <v>DARLYN ALBERTO CABRERA PINZON</v>
      </c>
      <c r="D59" s="547">
        <f>+'Movimiento Documento por Rubros'!G110</f>
        <v>2000000</v>
      </c>
    </row>
    <row r="60" spans="1:4" ht="63">
      <c r="A60" s="78" t="str">
        <f>+'Movimiento Documento por Rubros'!C111</f>
        <v xml:space="preserve">RES. 1010 -000044 </v>
      </c>
      <c r="B60" s="78" t="str">
        <f>+'Movimiento Documento por Rubros'!D111</f>
        <v>OTORGAR INCENTIVOS ECONÓMICOS A LOS GANADORES DE LA CONVOCATORIA IBAGUÉ SE VISTE DE FOLCLOR 2023;</v>
      </c>
      <c r="C60" s="78" t="str">
        <f>+'Movimiento Documento por Rubros'!E111</f>
        <v>ANGIE LICETH GARCIA  DIAZ</v>
      </c>
      <c r="D60" s="547">
        <f>+'Movimiento Documento por Rubros'!G111</f>
        <v>2000000</v>
      </c>
    </row>
    <row r="61" spans="1:4" ht="63">
      <c r="A61" s="78" t="str">
        <f>+'Movimiento Documento por Rubros'!C112</f>
        <v xml:space="preserve">RES. 1010 -000044 </v>
      </c>
      <c r="B61" s="78" t="str">
        <f>+'Movimiento Documento por Rubros'!D112</f>
        <v>OTORGAR INCENTIVOS ECONÓMICOS A LOS GANADORES DE LA CONVOCATORIA IBAGUÉ SE VISTE DE FOLCLOR 2023;</v>
      </c>
      <c r="C61" s="78" t="str">
        <f>+'Movimiento Documento por Rubros'!E112</f>
        <v>DELIA JAHEL GONZALEZ NARANJO</v>
      </c>
      <c r="D61" s="547">
        <f>+'Movimiento Documento por Rubros'!G112</f>
        <v>2000000</v>
      </c>
    </row>
    <row r="62" spans="1:4" ht="63">
      <c r="A62" s="78" t="str">
        <f>+'Movimiento Documento por Rubros'!C113</f>
        <v xml:space="preserve">RES. 1010 -000044 </v>
      </c>
      <c r="B62" s="78" t="str">
        <f>+'Movimiento Documento por Rubros'!D113</f>
        <v>OTORGAR INCENTIVOS ECONÓMICOS A LOS GANADORES DE LA CONVOCATORIA IBAGUÉ SE VISTE DE FOLCLOR 2023;</v>
      </c>
      <c r="C62" s="78" t="str">
        <f>+'Movimiento Documento por Rubros'!E113</f>
        <v>HERMES DE JESUS SANCHEZ CALLEJAS</v>
      </c>
      <c r="D62" s="547">
        <f>+'Movimiento Documento por Rubros'!G113</f>
        <v>2000000</v>
      </c>
    </row>
    <row r="63" spans="1:4" ht="63">
      <c r="A63" s="78" t="str">
        <f>+'Movimiento Documento por Rubros'!C114</f>
        <v xml:space="preserve">RES. 1010 -000044 </v>
      </c>
      <c r="B63" s="78" t="str">
        <f>+'Movimiento Documento por Rubros'!D114</f>
        <v>OTORGAR INCENTIVOS ECONÓMICOS A LOS GANADORES DE LA CONVOCATORIA IBAGUÉ SE VISTE DE FOLCLOR 2023;</v>
      </c>
      <c r="C63" s="78" t="str">
        <f>+'Movimiento Documento por Rubros'!E114</f>
        <v>YEFFERSON OFREY GARCIA GARCIA</v>
      </c>
      <c r="D63" s="547">
        <f>+'Movimiento Documento por Rubros'!G114</f>
        <v>3000000</v>
      </c>
    </row>
    <row r="64" spans="1:4" ht="47.25">
      <c r="A64" s="78" t="str">
        <f>+'Movimiento Documento por Rubros'!C115</f>
        <v xml:space="preserve">RES. 1010 -000044 </v>
      </c>
      <c r="B64" s="78" t="str">
        <f>+'Movimiento Documento por Rubros'!D115</f>
        <v>OTORGAR INCENTIVOS ECONÓMICOS A LOS GANADORES DE LA CONVOCATORIA IBAGUÉ SE VISTE DE FOLCLOR 2023;</v>
      </c>
      <c r="C64" s="78" t="str">
        <f>+'Movimiento Documento por Rubros'!E115</f>
        <v>FREDDI  CIFUENTES MEJIA</v>
      </c>
      <c r="D64" s="547">
        <f>+'Movimiento Documento por Rubros'!G115</f>
        <v>3000000</v>
      </c>
    </row>
    <row r="65" spans="1:4" ht="63">
      <c r="A65" s="78" t="str">
        <f>+'Movimiento Documento por Rubros'!C116</f>
        <v xml:space="preserve">RES. 1010 -000044 </v>
      </c>
      <c r="B65" s="78" t="str">
        <f>+'Movimiento Documento por Rubros'!D116</f>
        <v>OTORGAR INCENTIVOS ECONÓMICOS A LOS GANADORES DE LA CONVOCATORIA IBAGUÉ SE VISTE DE FOLCLOR 2023;</v>
      </c>
      <c r="C65" s="78" t="str">
        <f>+'Movimiento Documento por Rubros'!E116</f>
        <v>JUAN GABRIEL ZEA CACHAYA</v>
      </c>
      <c r="D65" s="547">
        <f>+'Movimiento Documento por Rubros'!G116</f>
        <v>3000000</v>
      </c>
    </row>
    <row r="66" spans="1:4" ht="63">
      <c r="A66" s="78" t="str">
        <f>+'Movimiento Documento por Rubros'!C117</f>
        <v xml:space="preserve">RES. 1010 -000044 </v>
      </c>
      <c r="B66" s="78" t="str">
        <f>+'Movimiento Documento por Rubros'!D117</f>
        <v>OTORGAR INCENTIVOS ECONÓMICOS A LOS GANADORES DE LA CONVOCATORIA IBAGUÉ SE VISTE DE FOLCLOR 2023;</v>
      </c>
      <c r="C66" s="78" t="str">
        <f>+'Movimiento Documento por Rubros'!E117</f>
        <v>DIEGO FERNANDO RIAÑO GUERRERO</v>
      </c>
      <c r="D66" s="547">
        <f>+'Movimiento Documento por Rubros'!G117</f>
        <v>3000000</v>
      </c>
    </row>
    <row r="67" spans="1:4" ht="63">
      <c r="A67" s="78" t="str">
        <f>+'Movimiento Documento por Rubros'!C118</f>
        <v xml:space="preserve">RES. 1010 -000044 </v>
      </c>
      <c r="B67" s="78" t="str">
        <f>+'Movimiento Documento por Rubros'!D118</f>
        <v>OTORGAR INCENTIVOS ECONÓMICOS A LOS GANADORES DE LA CONVOCATORIA IBAGUÉ SE VISTE DE FOLCLOR 2023;</v>
      </c>
      <c r="C67" s="78" t="str">
        <f>+'Movimiento Documento por Rubros'!E118</f>
        <v>DIEGO HERNANDO VALDES MELO</v>
      </c>
      <c r="D67" s="547">
        <f>+'Movimiento Documento por Rubros'!G118</f>
        <v>3000000</v>
      </c>
    </row>
    <row r="68" spans="1:4" ht="63">
      <c r="A68" s="78" t="str">
        <f>+'Movimiento Documento por Rubros'!C119</f>
        <v xml:space="preserve">RES. 1010 -000044 </v>
      </c>
      <c r="B68" s="78" t="str">
        <f>+'Movimiento Documento por Rubros'!D119</f>
        <v>OTORGAR INCENTIVOS ECONÓMICOS A LOS GANADORES DE LA CONVOCATORIA IBAGUÉ SE VISTE DE FOLCLOR 2023;</v>
      </c>
      <c r="C68" s="78" t="str">
        <f>+'Movimiento Documento por Rubros'!E119</f>
        <v>JUAN   SEBASTIAN PARRA MARIN</v>
      </c>
      <c r="D68" s="547">
        <f>+'Movimiento Documento por Rubros'!G119</f>
        <v>3000000</v>
      </c>
    </row>
    <row r="69" spans="1:4" ht="78.75">
      <c r="A69" s="78" t="str">
        <f>+'Movimiento Documento por Rubros'!C120</f>
        <v xml:space="preserve">RES. 1010 -000044 </v>
      </c>
      <c r="B69" s="78" t="str">
        <f>+'Movimiento Documento por Rubros'!D120</f>
        <v>OTORGAR INCENTIVOS ECONÓMICOS A LOS GANADORES DE LA CONVOCATORIA IBAGUÉ SE VISTE DE FOLCLOR 2023;</v>
      </c>
      <c r="C69" s="78" t="str">
        <f>+'Movimiento Documento por Rubros'!E120</f>
        <v>BRAYAN STIVEN  MORENO RODRIGUEZ</v>
      </c>
      <c r="D69" s="547">
        <f>+'Movimiento Documento por Rubros'!G120</f>
        <v>3000000</v>
      </c>
    </row>
    <row r="70" spans="1:4" ht="47.25">
      <c r="A70" s="78" t="str">
        <f>+'Movimiento Documento por Rubros'!C121</f>
        <v xml:space="preserve">RES. 1010 -000044 </v>
      </c>
      <c r="B70" s="78" t="str">
        <f>+'Movimiento Documento por Rubros'!D121</f>
        <v>OTORGAR INCENTIVOS ECONÓMICOS A LOS GANADORES DE LA CONVOCATORIA IBAGUÉ SE VISTE DE FOLCLOR 2023;</v>
      </c>
      <c r="C70" s="78" t="str">
        <f>+'Movimiento Documento por Rubros'!E121</f>
        <v>OSCAR  MELO CARDOZO</v>
      </c>
      <c r="D70" s="547">
        <f>+'Movimiento Documento por Rubros'!G121</f>
        <v>3000000</v>
      </c>
    </row>
    <row r="71" spans="1:4" ht="63">
      <c r="A71" s="78" t="str">
        <f>+'Movimiento Documento por Rubros'!C122</f>
        <v xml:space="preserve">RES. 1010 -000044 </v>
      </c>
      <c r="B71" s="78" t="str">
        <f>+'Movimiento Documento por Rubros'!D122</f>
        <v>OTORGAR INCENTIVOS ECONÓMICOS A LOS GANADORES DE LA CONVOCATORIA IBAGUÉ SE VISTE DE FOLCLOR 2023;</v>
      </c>
      <c r="C71" s="78" t="str">
        <f>+'Movimiento Documento por Rubros'!E122</f>
        <v>LUIS ANTONIO MAYORGA CELEMIN</v>
      </c>
      <c r="D71" s="547">
        <f>+'Movimiento Documento por Rubros'!G122</f>
        <v>3000000</v>
      </c>
    </row>
    <row r="72" spans="1:4" ht="63">
      <c r="A72" s="78" t="str">
        <f>+'Movimiento Documento por Rubros'!C123</f>
        <v xml:space="preserve">RES. 1010 -000044 </v>
      </c>
      <c r="B72" s="78" t="str">
        <f>+'Movimiento Documento por Rubros'!D123</f>
        <v>OTORGAR INCENTIVOS ECONÓMICOS A LOS GANADORES DE LA CONVOCATORIA IBAGUÉ SE VISTE DE FOLCLOR 2023;</v>
      </c>
      <c r="C72" s="78" t="str">
        <f>+'Movimiento Documento por Rubros'!E123</f>
        <v>JULIAN  FELIPE RODRIGUEZ ALFARO</v>
      </c>
      <c r="D72" s="547">
        <f>+'Movimiento Documento por Rubros'!G123</f>
        <v>3000000</v>
      </c>
    </row>
    <row r="73" spans="1:4" ht="63">
      <c r="A73" s="78" t="str">
        <f>+'Movimiento Documento por Rubros'!C124</f>
        <v xml:space="preserve">RES. 1010 -000044 </v>
      </c>
      <c r="B73" s="78" t="str">
        <f>+'Movimiento Documento por Rubros'!D124</f>
        <v>OTORGAR INCENTIVOS ECONÓMICOS A LOS GANADORES DE LA CONVOCATORIA IBAGUÉ SE VISTE DE FOLCLOR 2023;</v>
      </c>
      <c r="C73" s="78" t="str">
        <f>+'Movimiento Documento por Rubros'!E124</f>
        <v>CARLOS ALBERTO GARCIA CASTRO</v>
      </c>
      <c r="D73" s="547">
        <f>+'Movimiento Documento por Rubros'!G124</f>
        <v>3000000</v>
      </c>
    </row>
    <row r="74" spans="1:4" ht="63">
      <c r="A74" s="78" t="str">
        <f>+'Movimiento Documento por Rubros'!C125</f>
        <v xml:space="preserve">RES. 1010 -000044 </v>
      </c>
      <c r="B74" s="78" t="str">
        <f>+'Movimiento Documento por Rubros'!D125</f>
        <v>OTORGAR INCENTIVOS ECONÓMICOS A LOS GANADORES DE LA CONVOCATORIA IBAGUÉ SE VISTE DE FOLCLOR 2023;</v>
      </c>
      <c r="C74" s="78" t="str">
        <f>+'Movimiento Documento por Rubros'!E125</f>
        <v>ANDERSON JAVIER MORENO MANRIQUE</v>
      </c>
      <c r="D74" s="547">
        <f>+'Movimiento Documento por Rubros'!G125</f>
        <v>3000000</v>
      </c>
    </row>
    <row r="75" spans="1:4" ht="63">
      <c r="A75" s="78" t="str">
        <f>+'Movimiento Documento por Rubros'!C126</f>
        <v xml:space="preserve">RES. 1010 -000044 </v>
      </c>
      <c r="B75" s="78" t="str">
        <f>+'Movimiento Documento por Rubros'!D126</f>
        <v>OTORGAR INCENTIVOS ECONÓMICOS A LOS GANADORES DE LA CONVOCATORIA IBAGUÉ SE VISTE DE FOLCLOR 2023;</v>
      </c>
      <c r="C75" s="78" t="str">
        <f>+'Movimiento Documento por Rubros'!E126</f>
        <v>JUAN CAMILO GIRALDO VASQUEZ</v>
      </c>
      <c r="D75" s="547">
        <f>+'Movimiento Documento por Rubros'!G126</f>
        <v>3600000</v>
      </c>
    </row>
    <row r="76" spans="1:4" ht="63">
      <c r="A76" s="78" t="str">
        <f>+'Movimiento Documento por Rubros'!C127</f>
        <v xml:space="preserve">RES. 1010 -000044 </v>
      </c>
      <c r="B76" s="78" t="str">
        <f>+'Movimiento Documento por Rubros'!D127</f>
        <v>OTORGAR INCENTIVOS ECONÓMICOS A LOS GANADORES DE LA CONVOCATORIA IBAGUÉ SE VISTE DE FOLCLOR 2023;</v>
      </c>
      <c r="C76" s="78" t="str">
        <f>+'Movimiento Documento por Rubros'!E127</f>
        <v>ELMERS ARLEIDY ROJAS GALEANO</v>
      </c>
      <c r="D76" s="547">
        <f>+'Movimiento Documento por Rubros'!G127</f>
        <v>3600000</v>
      </c>
    </row>
    <row r="77" spans="1:4" ht="63">
      <c r="A77" s="78" t="str">
        <f>+'Movimiento Documento por Rubros'!C128</f>
        <v xml:space="preserve">RES. 1010 -000044 </v>
      </c>
      <c r="B77" s="78" t="str">
        <f>+'Movimiento Documento por Rubros'!D128</f>
        <v>OTORGAR INCENTIVOS ECONÓMICOS A LOS GANADORES DE LA CONVOCATORIA IBAGUÉ SE VISTE DE FOLCLOR 2023;</v>
      </c>
      <c r="C77" s="78" t="str">
        <f>+'Movimiento Documento por Rubros'!E128</f>
        <v>JUAN  MIGUEL PINTO MERA</v>
      </c>
      <c r="D77" s="547">
        <f>+'Movimiento Documento por Rubros'!G128</f>
        <v>3600000</v>
      </c>
    </row>
    <row r="78" spans="1:4" ht="63">
      <c r="A78" s="78" t="str">
        <f>+'Movimiento Documento por Rubros'!C129</f>
        <v xml:space="preserve">RES. 1010 -000044 </v>
      </c>
      <c r="B78" s="78" t="str">
        <f>+'Movimiento Documento por Rubros'!D129</f>
        <v>OTORGAR INCENTIVOS ECONÓMICOS A LOS GANADORES DE LA CONVOCATORIA IBAGUÉ SE VISTE DE FOLCLOR 2023;</v>
      </c>
      <c r="C78" s="78" t="str">
        <f>+'Movimiento Documento por Rubros'!E129</f>
        <v>JUAN FELIPE QUINTERO NARVAEZ</v>
      </c>
      <c r="D78" s="547"/>
    </row>
    <row r="79" spans="1:4" ht="63">
      <c r="A79" s="78" t="str">
        <f>+'Movimiento Documento por Rubros'!C130</f>
        <v xml:space="preserve">RES. 1010 -000044 </v>
      </c>
      <c r="B79" s="78" t="str">
        <f>+'Movimiento Documento por Rubros'!D130</f>
        <v>OTORGAR INCENTIVOS ECONÓMICOS A LOS GANADORES DE LA CONVOCATORIA IBAGUÉ SE VISTE DE FOLCLOR 2023;</v>
      </c>
      <c r="C79" s="78" t="str">
        <f>+'Movimiento Documento por Rubros'!E130</f>
        <v>DANIEL JOSE RAMIREZ CELEMIN</v>
      </c>
      <c r="D79" s="547">
        <f>+'Movimiento Documento por Rubros'!G130</f>
        <v>3600000</v>
      </c>
    </row>
    <row r="80" spans="1:4" ht="63">
      <c r="A80" s="78" t="str">
        <f>+'Movimiento Documento por Rubros'!C131</f>
        <v xml:space="preserve">RES. 1010 -000044 </v>
      </c>
      <c r="B80" s="78" t="str">
        <f>+'Movimiento Documento por Rubros'!D131</f>
        <v>OTORGAR INCENTIVOS ECONÓMICOS A LOS GANADORES DE LA CONVOCATORIA IBAGUÉ SE VISTE DE FOLCLOR 2023;</v>
      </c>
      <c r="C80" s="78" t="str">
        <f>+'Movimiento Documento por Rubros'!E131</f>
        <v>JAVIER  ALFONSO DIAZ GARCIA</v>
      </c>
      <c r="D80" s="547">
        <f>+'Movimiento Documento por Rubros'!G131</f>
        <v>3600000</v>
      </c>
    </row>
    <row r="81" spans="1:4" ht="63">
      <c r="A81" s="78" t="str">
        <f>+'Movimiento Documento por Rubros'!C132</f>
        <v xml:space="preserve">RES. 1010 -000044 </v>
      </c>
      <c r="B81" s="78" t="str">
        <f>+'Movimiento Documento por Rubros'!D132</f>
        <v>OTORGAR INCENTIVOS ECONÓMICOS A LOS GANADORES DE LA CONVOCATORIA IBAGUÉ SE VISTE DE FOLCLOR 2023;</v>
      </c>
      <c r="C81" s="78" t="str">
        <f>+'Movimiento Documento por Rubros'!E132</f>
        <v>CARMEN YADIRA  MONTAÑEZ  DIAZ</v>
      </c>
      <c r="D81" s="547">
        <f>+'Movimiento Documento por Rubros'!G132</f>
        <v>3600000</v>
      </c>
    </row>
    <row r="82" spans="1:4" ht="78.75">
      <c r="A82" s="78" t="str">
        <f>+'Movimiento Documento por Rubros'!C133</f>
        <v xml:space="preserve">RES. 1010 -000044 </v>
      </c>
      <c r="B82" s="78" t="str">
        <f>+'Movimiento Documento por Rubros'!D133</f>
        <v>OTORGAR INCENTIVOS ECONÓMICOS A LOS GANADORES DE LA CONVOCATORIA IBAGUÉ SE VISTE DE FOLCLOR 2023;</v>
      </c>
      <c r="C82" s="78" t="str">
        <f>+'Movimiento Documento por Rubros'!E133</f>
        <v>CRISTIAN DAVID BETANCOURTH  SABOGAL</v>
      </c>
      <c r="D82" s="547">
        <f>+'Movimiento Documento por Rubros'!G133</f>
        <v>3600000</v>
      </c>
    </row>
    <row r="83" spans="1:4" ht="78.75">
      <c r="A83" s="78" t="str">
        <f>+'Movimiento Documento por Rubros'!C134</f>
        <v xml:space="preserve">RES. 1010 -000044 </v>
      </c>
      <c r="B83" s="78" t="str">
        <f>+'Movimiento Documento por Rubros'!D134</f>
        <v>OTORGAR INCENTIVOS ECONÓMICOS A LOS GANADORES DE LA CONVOCATORIA IBAGUÉ SE VISTE DE FOLCLOR 2023;</v>
      </c>
      <c r="C83" s="78" t="str">
        <f>+'Movimiento Documento por Rubros'!E134</f>
        <v>SERGIO ALEJANDRO GARCIA SEPULVEDA</v>
      </c>
      <c r="D83" s="547">
        <f>+'Movimiento Documento por Rubros'!G134</f>
        <v>3600000</v>
      </c>
    </row>
    <row r="84" spans="1:4" ht="47.25">
      <c r="A84" s="78" t="str">
        <f>+'Movimiento Documento por Rubros'!C135</f>
        <v xml:space="preserve">RES. 1010 -000044 </v>
      </c>
      <c r="B84" s="78" t="str">
        <f>+'Movimiento Documento por Rubros'!D135</f>
        <v>OTORGAR INCENTIVOS ECONÓMICOS A LOS GANADORES DE LA CONVOCATORIA IBAGUÉ SE VISTE DE FOLCLOR 2023;</v>
      </c>
      <c r="C84" s="78" t="str">
        <f>+'Movimiento Documento por Rubros'!E135</f>
        <v>ALIRIO  FLOREZ ARDILA</v>
      </c>
      <c r="D84" s="547">
        <f>+'Movimiento Documento por Rubros'!G135</f>
        <v>3600000</v>
      </c>
    </row>
    <row r="85" spans="1:4" ht="63">
      <c r="A85" s="78" t="str">
        <f>+'Movimiento Documento por Rubros'!C136</f>
        <v xml:space="preserve">RES. 1010 -000044 </v>
      </c>
      <c r="B85" s="78" t="str">
        <f>+'Movimiento Documento por Rubros'!D136</f>
        <v>OTORGAR INCENTIVOS ECONÓMICOS A LOS GANADORES DE LA CONVOCATORIA IBAGUÉ SE VISTE DE FOLCLOR 2023;</v>
      </c>
      <c r="C85" s="78" t="str">
        <f>+'Movimiento Documento por Rubros'!E136</f>
        <v>BLANCA LUCERO LAMPREA LOZANO</v>
      </c>
      <c r="D85" s="547">
        <f>+'Movimiento Documento por Rubros'!G136</f>
        <v>3600000</v>
      </c>
    </row>
    <row r="86" spans="1:4" ht="63">
      <c r="A86" s="78" t="str">
        <f>+'Movimiento Documento por Rubros'!C137</f>
        <v xml:space="preserve">RES. 1010 -000044 </v>
      </c>
      <c r="B86" s="78" t="str">
        <f>+'Movimiento Documento por Rubros'!D137</f>
        <v>OTORGAR INCENTIVOS ECONÓMICOS A LOS GANADORES DE LA CONVOCATORIA IBAGUÉ SE VISTE DE FOLCLOR 2023;</v>
      </c>
      <c r="C86" s="78" t="str">
        <f>+'Movimiento Documento por Rubros'!E137</f>
        <v>JUAN  DAVID CAMACHO BARBOSA</v>
      </c>
      <c r="D86" s="547">
        <f>+'Movimiento Documento por Rubros'!G137</f>
        <v>3600000</v>
      </c>
    </row>
    <row r="87" spans="1:4" ht="94.5">
      <c r="A87" s="78" t="str">
        <f>+'Movimiento Documento por Rubros'!C138</f>
        <v xml:space="preserve">RES. 1010 -000044 </v>
      </c>
      <c r="B87" s="78" t="str">
        <f>+'Movimiento Documento por Rubros'!D138</f>
        <v>OTORGAR INCENTIVOS ECONÓMICOS A LOS GANADORES DE LA CONVOCATORIA IBAGUÉ SE VISTE DE FOLCLOR 2023;</v>
      </c>
      <c r="C87" s="78" t="str">
        <f>+'Movimiento Documento por Rubros'!E138</f>
        <v>JONATAN ERNESTO HERNANDEZ BOCANEGRA</v>
      </c>
      <c r="D87" s="547">
        <f>+'Movimiento Documento por Rubros'!G138</f>
        <v>3600000</v>
      </c>
    </row>
    <row r="88" spans="1:4" ht="63">
      <c r="A88" s="78" t="str">
        <f>+'Movimiento Documento por Rubros'!C139</f>
        <v xml:space="preserve">RES. 1010 -000044 </v>
      </c>
      <c r="B88" s="78" t="str">
        <f>+'Movimiento Documento por Rubros'!D139</f>
        <v>OTORGAR INCENTIVOS ECONÓMICOS A LOS GANADORES DE LA CONVOCATORIA IBAGUÉ SE VISTE DE FOLCLOR 2023;</v>
      </c>
      <c r="C88" s="78" t="str">
        <f>+'Movimiento Documento por Rubros'!E139</f>
        <v>JORGE IVAN CELEMIN DEVIA</v>
      </c>
      <c r="D88" s="547">
        <f>+'Movimiento Documento por Rubros'!G139</f>
        <v>3600000</v>
      </c>
    </row>
    <row r="89" spans="1:4" ht="63">
      <c r="A89" s="78" t="str">
        <f>+'Movimiento Documento por Rubros'!C140</f>
        <v xml:space="preserve">RES. 1010 -000044 </v>
      </c>
      <c r="B89" s="78" t="str">
        <f>+'Movimiento Documento por Rubros'!D140</f>
        <v>OTORGAR INCENTIVOS ECONÓMICOS A LOS GANADORES DE LA CONVOCATORIA IBAGUÉ SE VISTE DE FOLCLOR 2023;</v>
      </c>
      <c r="C89" s="78" t="str">
        <f>+'Movimiento Documento por Rubros'!E140</f>
        <v>HENRY ALEXANDER  LADINO  RUBIO</v>
      </c>
      <c r="D89" s="547">
        <f>+'Movimiento Documento por Rubros'!G140</f>
        <v>3600000</v>
      </c>
    </row>
    <row r="90" spans="1:4" ht="63">
      <c r="A90" s="78" t="str">
        <f>+'Movimiento Documento por Rubros'!C141</f>
        <v xml:space="preserve">RES. 1010 -000044 </v>
      </c>
      <c r="B90" s="78" t="str">
        <f>+'Movimiento Documento por Rubros'!D141</f>
        <v>OTORGAR INCENTIVOS ECONÓMICOS A LOS GANADORES DE LA CONVOCATORIA IBAGUÉ SE VISTE DE FOLCLOR 2023;</v>
      </c>
      <c r="C90" s="78" t="str">
        <f>+'Movimiento Documento por Rubros'!E141</f>
        <v>LIZETH TATIANA ARANDA SANDOVAL</v>
      </c>
      <c r="D90" s="547">
        <f>+'Movimiento Documento por Rubros'!G141</f>
        <v>3600000</v>
      </c>
    </row>
    <row r="91" spans="1:4" ht="63">
      <c r="A91" s="78" t="str">
        <f>+'Movimiento Documento por Rubros'!C142</f>
        <v xml:space="preserve">RES. 1010 -000044 </v>
      </c>
      <c r="B91" s="78" t="str">
        <f>+'Movimiento Documento por Rubros'!D142</f>
        <v>OTORGAR INCENTIVOS ECONÓMICOS A LOS GANADORES DE LA CONVOCATORIA IBAGUÉ SE VISTE DE FOLCLOR 2023;</v>
      </c>
      <c r="C91" s="78" t="str">
        <f>+'Movimiento Documento por Rubros'!E142</f>
        <v>YERSON  ALEXIS LEAL ARENIZ</v>
      </c>
      <c r="D91" s="547">
        <f>+'Movimiento Documento por Rubros'!G142</f>
        <v>3600000</v>
      </c>
    </row>
    <row r="92" spans="1:4" ht="47.25">
      <c r="A92" s="78" t="str">
        <f>+'Movimiento Documento por Rubros'!C143</f>
        <v xml:space="preserve">RES. 1010 -000044 </v>
      </c>
      <c r="B92" s="78" t="str">
        <f>+'Movimiento Documento por Rubros'!D143</f>
        <v>OTORGAR INCENTIVOS ECONÓMICOS A LOS GANADORES DE LA CONVOCATORIA IBAGUÉ SE VISTE DE FOLCLOR 2023;</v>
      </c>
      <c r="C92" s="78" t="str">
        <f>+'Movimiento Documento por Rubros'!E143</f>
        <v>JAIRO  HUMBERTO  CRUZ  RIOS</v>
      </c>
      <c r="D92" s="547">
        <f>+'Movimiento Documento por Rubros'!G143</f>
        <v>3600000</v>
      </c>
    </row>
    <row r="93" spans="1:4" ht="78.75">
      <c r="A93" s="78" t="str">
        <f>+'Movimiento Documento por Rubros'!C144</f>
        <v xml:space="preserve">RES. 1010 -000044 </v>
      </c>
      <c r="B93" s="78" t="str">
        <f>+'Movimiento Documento por Rubros'!D144</f>
        <v>OTORGAR INCENTIVOS ECONÓMICOS A LOS GANADORES DE LA CONVOCATORIA IBAGUÉ SE VISTE DE FOLCLOR 2023;</v>
      </c>
      <c r="C93" s="78" t="str">
        <f>+'Movimiento Documento por Rubros'!E144</f>
        <v>CESAR AUGUSTO HERNANDEZ SAAVEDRA</v>
      </c>
      <c r="D93" s="547">
        <f>+'Movimiento Documento por Rubros'!G144</f>
        <v>3600000</v>
      </c>
    </row>
    <row r="94" spans="1:4" ht="63">
      <c r="A94" s="78" t="str">
        <f>+'Movimiento Documento por Rubros'!C145</f>
        <v xml:space="preserve">RES. 1010 -000044 </v>
      </c>
      <c r="B94" s="78" t="str">
        <f>+'Movimiento Documento por Rubros'!D145</f>
        <v>OTORGAR INCENTIVOS ECONÓMICOS A LOS GANADORES DE LA CONVOCATORIA IBAGUÉ SE VISTE DE FOLCLOR 2023;</v>
      </c>
      <c r="C94" s="78" t="str">
        <f>+'Movimiento Documento por Rubros'!E145</f>
        <v>JUAN PABLO PANTOJA VASQUEZ</v>
      </c>
      <c r="D94" s="547">
        <f>+'Movimiento Documento por Rubros'!G145</f>
        <v>3600000</v>
      </c>
    </row>
    <row r="95" spans="1:4" ht="63">
      <c r="A95" s="78" t="str">
        <f>+'Movimiento Documento por Rubros'!C146</f>
        <v xml:space="preserve">RES. 1010 -000044 </v>
      </c>
      <c r="B95" s="78" t="str">
        <f>+'Movimiento Documento por Rubros'!D146</f>
        <v>OTORGAR INCENTIVOS ECONÓMICOS A LOS GANADORES DE LA CONVOCATORIA IBAGUÉ SE VISTE DE FOLCLOR 2023;</v>
      </c>
      <c r="C95" s="78" t="str">
        <f>+'Movimiento Documento por Rubros'!E146</f>
        <v>LUIS  FELIPE RODRIGUEZ TORO</v>
      </c>
      <c r="D95" s="547">
        <f>+'Movimiento Documento por Rubros'!G146</f>
        <v>2000000</v>
      </c>
    </row>
    <row r="96" spans="1:4" ht="63">
      <c r="A96" s="78" t="str">
        <f>+'Movimiento Documento por Rubros'!C147</f>
        <v xml:space="preserve">RES. 1010 -000044 </v>
      </c>
      <c r="B96" s="78" t="str">
        <f>+'Movimiento Documento por Rubros'!D147</f>
        <v>OTORGAR INCENTIVOS ECONÓMICOS A LOS GANADORES DE LA CONVOCATORIA IBAGUÉ SE VISTE DE FOLCLOR 2023;</v>
      </c>
      <c r="C96" s="78" t="str">
        <f>+'Movimiento Documento por Rubros'!E147</f>
        <v>HOSMAN FERNANDO OSORIO BONILLA</v>
      </c>
      <c r="D96" s="547">
        <f>+'Movimiento Documento por Rubros'!G147</f>
        <v>2000000</v>
      </c>
    </row>
    <row r="97" spans="1:4" ht="63">
      <c r="A97" s="78" t="str">
        <f>+'Movimiento Documento por Rubros'!C148</f>
        <v xml:space="preserve">RES. 1010 -000044 </v>
      </c>
      <c r="B97" s="78" t="str">
        <f>+'Movimiento Documento por Rubros'!D148</f>
        <v>OTORGAR INCENTIVOS ECONÓMICOS A LOS GANADORES DE LA CONVOCATORIA IBAGUÉ SE VISTE DE FOLCLOR 2023;</v>
      </c>
      <c r="C97" s="78" t="str">
        <f>+'Movimiento Documento por Rubros'!E148</f>
        <v>CARLOS HUMBERTO VASQUEZ LOZANO</v>
      </c>
      <c r="D97" s="547">
        <f>+'Movimiento Documento por Rubros'!G148</f>
        <v>2000000</v>
      </c>
    </row>
    <row r="98" spans="1:4" ht="78.75">
      <c r="A98" s="78" t="str">
        <f>+'Movimiento Documento por Rubros'!C149</f>
        <v xml:space="preserve">RES. 1010 -000044 </v>
      </c>
      <c r="B98" s="78" t="str">
        <f>+'Movimiento Documento por Rubros'!D149</f>
        <v>OTORGAR INCENTIVOS ECONÓMICOS A LOS GANADORES DE LA CONVOCATORIA IBAGUÉ SE VISTE DE FOLCLOR 2023;</v>
      </c>
      <c r="C98" s="78" t="str">
        <f>+'Movimiento Documento por Rubros'!E149</f>
        <v>LUIS GABRIEL MONTEALEGRE GARCIA</v>
      </c>
      <c r="D98" s="547">
        <f>+'Movimiento Documento por Rubros'!G149</f>
        <v>2000000</v>
      </c>
    </row>
    <row r="99" spans="1:4" ht="63">
      <c r="A99" s="78" t="str">
        <f>+'Movimiento Documento por Rubros'!C150</f>
        <v xml:space="preserve">RES. 1010 -000044 </v>
      </c>
      <c r="B99" s="78" t="str">
        <f>+'Movimiento Documento por Rubros'!D150</f>
        <v>OTORGAR INCENTIVOS ECONÓMICOS A LOS GANADORES DE LA CONVOCATORIA IBAGUÉ SE VISTE DE FOLCLOR 2023;</v>
      </c>
      <c r="C99" s="78" t="str">
        <f>+'Movimiento Documento por Rubros'!E150</f>
        <v>HEIDY JOHANNA SANCHEZ FORERO</v>
      </c>
      <c r="D99" s="547">
        <f>+'Movimiento Documento por Rubros'!G150</f>
        <v>2000000</v>
      </c>
    </row>
    <row r="100" spans="1:4" ht="63">
      <c r="A100" s="78" t="str">
        <f>+'Movimiento Documento por Rubros'!C151</f>
        <v xml:space="preserve">RES. 1010 -000044 </v>
      </c>
      <c r="B100" s="78" t="str">
        <f>+'Movimiento Documento por Rubros'!D151</f>
        <v>OTORGAR INCENTIVOS ECONÓMICOS A LOS GANADORES DE LA CONVOCATORIA IBAGUÉ SE VISTE DE FOLCLOR 2023;</v>
      </c>
      <c r="C100" s="78" t="str">
        <f>+'Movimiento Documento por Rubros'!E151</f>
        <v>CESAR AUGUSTO MORA VIRGUEZ</v>
      </c>
      <c r="D100" s="547">
        <f>+'Movimiento Documento por Rubros'!G151</f>
        <v>2000000</v>
      </c>
    </row>
    <row r="101" spans="1:4" ht="47.25">
      <c r="A101" s="78" t="str">
        <f>+'Movimiento Documento por Rubros'!C152</f>
        <v xml:space="preserve">RES. 1010 -000044 </v>
      </c>
      <c r="B101" s="78" t="str">
        <f>+'Movimiento Documento por Rubros'!D152</f>
        <v>OTORGAR INCENTIVOS ECONÓMICOS A LOS GANADORES DE LA CONVOCATORIA IBAGUÉ SE VISTE DE FOLCLOR 2023;</v>
      </c>
      <c r="C101" s="78" t="str">
        <f>+'Movimiento Documento por Rubros'!E152</f>
        <v>IVAN RENE VARGAS PANCHE</v>
      </c>
      <c r="D101" s="547">
        <f>+'Movimiento Documento por Rubros'!G152</f>
        <v>2000000</v>
      </c>
    </row>
    <row r="102" spans="1:4" ht="47.25">
      <c r="A102" s="78" t="str">
        <f>+'Movimiento Documento por Rubros'!C153</f>
        <v xml:space="preserve">RES. 1010 -000044 </v>
      </c>
      <c r="B102" s="78" t="str">
        <f>+'Movimiento Documento por Rubros'!D153</f>
        <v>OTORGAR INCENTIVOS ECONÓMICOS A LOS GANADORES DE LA CONVOCATORIA IBAGUÉ SE VISTE DE FOLCLOR 2023;</v>
      </c>
      <c r="C102" s="78" t="str">
        <f>+'Movimiento Documento por Rubros'!E153</f>
        <v>ALEXANDER  BUSTOS  GONZALEZ</v>
      </c>
      <c r="D102" s="547">
        <f>+'Movimiento Documento por Rubros'!G153</f>
        <v>2000000</v>
      </c>
    </row>
    <row r="103" spans="1:4" ht="78.75">
      <c r="A103" s="78" t="str">
        <f>+'Movimiento Documento por Rubros'!C154</f>
        <v xml:space="preserve">RES. 1010 -000044 </v>
      </c>
      <c r="B103" s="78" t="str">
        <f>+'Movimiento Documento por Rubros'!D154</f>
        <v>OTORGAR INCENTIVOS ECONÓMICOS A LOS GANADORES DE LA CONVOCATORIA IBAGUÉ SE VISTE DE FOLCLOR 2023;</v>
      </c>
      <c r="C103" s="78" t="str">
        <f>+'Movimiento Documento por Rubros'!E154</f>
        <v>SHELSEA   KARINA BETANCOURT  SALCEDO</v>
      </c>
      <c r="D103" s="547">
        <f>+'Movimiento Documento por Rubros'!G154</f>
        <v>2000000</v>
      </c>
    </row>
    <row r="104" spans="1:4" ht="78.75">
      <c r="A104" s="78" t="str">
        <f>+'Movimiento Documento por Rubros'!C155</f>
        <v xml:space="preserve">RES. 1010 -000044 </v>
      </c>
      <c r="B104" s="78" t="str">
        <f>+'Movimiento Documento por Rubros'!D155</f>
        <v>OTORGAR INCENTIVOS ECONÓMICOS A LOS GANADORES DE LA CONVOCATORIA IBAGUÉ SE VISTE DE FOLCLOR 2023;</v>
      </c>
      <c r="C104" s="78" t="str">
        <f>+'Movimiento Documento por Rubros'!E155</f>
        <v>JOHN GILBERTO URUEÑA PALOMARES</v>
      </c>
      <c r="D104" s="547">
        <f>+'Movimiento Documento por Rubros'!G155</f>
        <v>2000000</v>
      </c>
    </row>
    <row r="105" spans="1:4" ht="63">
      <c r="A105" s="78" t="str">
        <f>+'Movimiento Documento por Rubros'!C156</f>
        <v xml:space="preserve">RES. 1010 -000044 </v>
      </c>
      <c r="B105" s="78" t="str">
        <f>+'Movimiento Documento por Rubros'!D156</f>
        <v>OTORGAR INCENTIVOS ECONÓMICOS A LOS GANADORES DE LA CONVOCATORIA IBAGUÉ SE VISTE DE FOLCLOR 2023;</v>
      </c>
      <c r="C105" s="78" t="str">
        <f>+'Movimiento Documento por Rubros'!E156</f>
        <v>DAVID FELIPE SANDOVAL POSADA</v>
      </c>
      <c r="D105" s="547">
        <f>+'Movimiento Documento por Rubros'!G156</f>
        <v>2000000</v>
      </c>
    </row>
    <row r="106" spans="1:4" ht="63">
      <c r="A106" s="78" t="str">
        <f>+'Movimiento Documento por Rubros'!C157</f>
        <v xml:space="preserve">RES. 1010 -000044 </v>
      </c>
      <c r="B106" s="78" t="str">
        <f>+'Movimiento Documento por Rubros'!D157</f>
        <v>OTORGAR INCENTIVOS ECONÓMICOS A LOS GANADORES DE LA CONVOCATORIA IBAGUÉ SE VISTE DE FOLCLOR 2023;</v>
      </c>
      <c r="C106" s="78" t="str">
        <f>+'Movimiento Documento por Rubros'!E157</f>
        <v>BRAYHAN DAVID ATAHUALPA GARAY</v>
      </c>
      <c r="D106" s="547">
        <f>+'Movimiento Documento por Rubros'!G157</f>
        <v>2000000</v>
      </c>
    </row>
    <row r="107" spans="1:4" ht="63">
      <c r="A107" s="78" t="str">
        <f>+'Movimiento Documento por Rubros'!C158</f>
        <v xml:space="preserve">RES. 1010 -000044 </v>
      </c>
      <c r="B107" s="78" t="str">
        <f>+'Movimiento Documento por Rubros'!D158</f>
        <v>OTORGAR INCENTIVOS ECONÓMICOS A LOS GANADORES DE LA CONVOCATORIA IBAGUÉ SE VISTE DE FOLCLOR 2023;</v>
      </c>
      <c r="C107" s="78" t="str">
        <f>+'Movimiento Documento por Rubros'!E158</f>
        <v>JOHANNA ALEJANDRA TOVAR TAMAYO</v>
      </c>
      <c r="D107" s="547">
        <f>+'Movimiento Documento por Rubros'!G158</f>
        <v>2000000</v>
      </c>
    </row>
    <row r="108" spans="1:4" ht="78.75">
      <c r="A108" s="78" t="str">
        <f>+'Movimiento Documento por Rubros'!C159</f>
        <v xml:space="preserve">RES. 1010 -000044 </v>
      </c>
      <c r="B108" s="78" t="str">
        <f>+'Movimiento Documento por Rubros'!D159</f>
        <v>OTORGAR INCENTIVOS ECONÓMICOS A LOS GANADORES DE LA CONVOCATORIA IBAGUÉ SE VISTE DE FOLCLOR 2023;</v>
      </c>
      <c r="C108" s="78" t="str">
        <f>+'Movimiento Documento por Rubros'!E159</f>
        <v>ANDRES FELIPE DUARTE VILLANUEVA</v>
      </c>
      <c r="D108" s="547">
        <f>+'Movimiento Documento por Rubros'!G159</f>
        <v>2000000</v>
      </c>
    </row>
    <row r="109" spans="1:4" ht="47.25">
      <c r="A109" s="78" t="str">
        <f>+'Movimiento Documento por Rubros'!C160</f>
        <v xml:space="preserve">RES. 1010 -000044 </v>
      </c>
      <c r="B109" s="78" t="str">
        <f>+'Movimiento Documento por Rubros'!D160</f>
        <v>OTORGAR INCENTIVOS ECONÓMICOS A LOS GANADORES DE LA CONVOCATORIA IBAGUÉ SE VISTE DE FOLCLOR 2023;</v>
      </c>
      <c r="C109" s="78" t="str">
        <f>+'Movimiento Documento por Rubros'!E160</f>
        <v>WILINGTON  RODRIGUEZ JIMENEZ</v>
      </c>
      <c r="D109" s="547">
        <f>+'Movimiento Documento por Rubros'!G160</f>
        <v>2000000</v>
      </c>
    </row>
    <row r="110" spans="1:4" ht="63">
      <c r="A110" s="78" t="str">
        <f>+'Movimiento Documento por Rubros'!C161</f>
        <v xml:space="preserve">RES. 1010 -000044 </v>
      </c>
      <c r="B110" s="78" t="str">
        <f>+'Movimiento Documento por Rubros'!D161</f>
        <v>OTORGAR INCENTIVOS ECONÓMICOS A LOS GANADORES DE LA CONVOCATORIA IBAGUÉ SE VISTE DE FOLCLOR 2023;</v>
      </c>
      <c r="C110" s="78" t="str">
        <f>+'Movimiento Documento por Rubros'!E161</f>
        <v>MARIA PAULA NOPAN RINCON</v>
      </c>
      <c r="D110" s="547">
        <f>+'Movimiento Documento por Rubros'!G161</f>
        <v>2000000</v>
      </c>
    </row>
    <row r="111" spans="1:4" ht="78.75">
      <c r="A111" s="78" t="str">
        <f>+'Movimiento Documento por Rubros'!C162</f>
        <v xml:space="preserve">RES. 1010 -000044 </v>
      </c>
      <c r="B111" s="78" t="str">
        <f>+'Movimiento Documento por Rubros'!D162</f>
        <v>OTORGAR INCENTIVOS ECONÓMICOS A LOS GANADORES DE LA CONVOCATORIA IBAGUÉ SE VISTE DE FOLCLOR 2023;</v>
      </c>
      <c r="C111" s="78" t="str">
        <f>+'Movimiento Documento por Rubros'!E162</f>
        <v>DIEGO ALEXANDER GUEVARA LIBERATO</v>
      </c>
      <c r="D111" s="547">
        <f>+'Movimiento Documento por Rubros'!G162</f>
        <v>2000000</v>
      </c>
    </row>
    <row r="112" spans="1:4" ht="47.25">
      <c r="A112" s="78" t="str">
        <f>+'Movimiento Documento por Rubros'!C163</f>
        <v xml:space="preserve">RES. 1010 -000044 </v>
      </c>
      <c r="B112" s="78" t="str">
        <f>+'Movimiento Documento por Rubros'!D163</f>
        <v>OTORGAR INCENTIVOS ECONÓMICOS A LOS GANADORES DE LA CONVOCATORIA IBAGUÉ SE VISTE DE FOLCLOR 2023;</v>
      </c>
      <c r="C112" s="78" t="str">
        <f>+'Movimiento Documento por Rubros'!E163</f>
        <v>HAROLD  OCA ROJAS</v>
      </c>
      <c r="D112" s="547">
        <f>+'Movimiento Documento por Rubros'!G163</f>
        <v>2000000</v>
      </c>
    </row>
    <row r="113" spans="1:4" ht="63">
      <c r="A113" s="78" t="str">
        <f>+'Movimiento Documento por Rubros'!C164</f>
        <v xml:space="preserve">RES. 1010 -000044 </v>
      </c>
      <c r="B113" s="78" t="str">
        <f>+'Movimiento Documento por Rubros'!D164</f>
        <v>OTORGAR INCENTIVOS ECONÓMICOS A LOS GANADORES DE LA CONVOCATORIA IBAGUÉ SE VISTE DE FOLCLOR 2023;</v>
      </c>
      <c r="C113" s="78" t="str">
        <f>+'Movimiento Documento por Rubros'!E164</f>
        <v>ANDRES FELIPE GUEVARA OCHOA</v>
      </c>
      <c r="D113" s="547">
        <f>+'Movimiento Documento por Rubros'!G164</f>
        <v>2000000</v>
      </c>
    </row>
    <row r="114" spans="1:4" ht="63">
      <c r="A114" s="78" t="str">
        <f>+'Movimiento Documento por Rubros'!C165</f>
        <v xml:space="preserve">RES. 1010 -000044 </v>
      </c>
      <c r="B114" s="78" t="str">
        <f>+'Movimiento Documento por Rubros'!D165</f>
        <v>OTORGAR INCENTIVOS ECONÓMICOS A LOS GANADORES DE LA CONVOCATORIA IBAGUÉ SE VISTE DE FOLCLOR 2023;</v>
      </c>
      <c r="C114" s="78" t="str">
        <f>+'Movimiento Documento por Rubros'!E165</f>
        <v>CRISTHIAN CAMILO CASALLAS GAMBOA</v>
      </c>
      <c r="D114" s="547">
        <f>+'Movimiento Documento por Rubros'!G165</f>
        <v>2000000</v>
      </c>
    </row>
    <row r="115" spans="1:4" ht="47.25">
      <c r="A115" s="78" t="str">
        <f>+'Movimiento Documento por Rubros'!C166</f>
        <v xml:space="preserve">RES. 1010 -000044 </v>
      </c>
      <c r="B115" s="78" t="str">
        <f>+'Movimiento Documento por Rubros'!D166</f>
        <v>OTORGAR INCENTIVOS ECONÓMICOS A LOS GANADORES DE LA CONVOCATORIA IBAGUÉ SE VISTE DE FOLCLOR 2023;</v>
      </c>
      <c r="C115" s="78" t="str">
        <f>+'Movimiento Documento por Rubros'!E166</f>
        <v>BENJAMIN  CELEMIN  DEVIA</v>
      </c>
      <c r="D115" s="547">
        <f>+'Movimiento Documento por Rubros'!G166</f>
        <v>2000000</v>
      </c>
    </row>
    <row r="116" spans="1:4" ht="63">
      <c r="A116" s="78" t="str">
        <f>+'Movimiento Documento por Rubros'!C167</f>
        <v xml:space="preserve">RES. 1010 -000044 </v>
      </c>
      <c r="B116" s="78" t="str">
        <f>+'Movimiento Documento por Rubros'!D167</f>
        <v>OTORGAR INCENTIVOS ECONÓMICOS A LOS GANADORES DE LA CONVOCATORIA IBAGUÉ SE VISTE DE FOLCLOR 2023;</v>
      </c>
      <c r="C116" s="78" t="str">
        <f>+'Movimiento Documento por Rubros'!E167</f>
        <v>MARIA JOSE GALVIS NUÑEZ</v>
      </c>
      <c r="D116" s="547">
        <f>+'Movimiento Documento por Rubros'!G167</f>
        <v>1200000</v>
      </c>
    </row>
    <row r="117" spans="1:4" ht="63">
      <c r="A117" s="78" t="str">
        <f>+'Movimiento Documento por Rubros'!C168</f>
        <v xml:space="preserve">RES. 1010 -000044 </v>
      </c>
      <c r="B117" s="78" t="str">
        <f>+'Movimiento Documento por Rubros'!D168</f>
        <v>OTORGAR INCENTIVOS ECONÓMICOS A LOS GANADORES DE LA CONVOCATORIA IBAGUÉ SE VISTE DE FOLCLOR 2023;</v>
      </c>
      <c r="C117" s="78" t="str">
        <f>+'Movimiento Documento por Rubros'!E168</f>
        <v>DIANA ALEXANDRA MURCIA VARON</v>
      </c>
      <c r="D117" s="547">
        <f>+'Movimiento Documento por Rubros'!G168</f>
        <v>1200000</v>
      </c>
    </row>
    <row r="118" spans="1:4" ht="63">
      <c r="A118" s="78" t="str">
        <f>+'Movimiento Documento por Rubros'!C169</f>
        <v xml:space="preserve">RES. 1010 -000044 </v>
      </c>
      <c r="B118" s="78" t="str">
        <f>+'Movimiento Documento por Rubros'!D169</f>
        <v>OTORGAR INCENTIVOS ECONÓMICOS A LOS GANADORES DE LA CONVOCATORIA IBAGUÉ SE VISTE DE FOLCLOR 2023;</v>
      </c>
      <c r="C118" s="78" t="str">
        <f>+'Movimiento Documento por Rubros'!E169</f>
        <v>DIANA  VALENTINA GARCIA ROA</v>
      </c>
      <c r="D118" s="547">
        <f>+'Movimiento Documento por Rubros'!G169</f>
        <v>1200000</v>
      </c>
    </row>
    <row r="119" spans="1:4" ht="47.25">
      <c r="A119" s="78" t="str">
        <f>+'Movimiento Documento por Rubros'!C170</f>
        <v xml:space="preserve">RES. 1010 -000044 </v>
      </c>
      <c r="B119" s="78" t="str">
        <f>+'Movimiento Documento por Rubros'!D170</f>
        <v>OTORGAR INCENTIVOS ECONÓMICOS A LOS GANADORES DE LA CONVOCATORIA IBAGUÉ SE VISTE DE FOLCLOR 2023;</v>
      </c>
      <c r="C119" s="78" t="str">
        <f>+'Movimiento Documento por Rubros'!E170</f>
        <v>ELVIA MILENA GIL BEDOYA</v>
      </c>
      <c r="D119" s="547">
        <f>+'Movimiento Documento por Rubros'!G170</f>
        <v>2000000</v>
      </c>
    </row>
    <row r="120" spans="1:4" ht="63">
      <c r="A120" s="78" t="str">
        <f>+'Movimiento Documento por Rubros'!C171</f>
        <v xml:space="preserve">RES. 1010 -000044 </v>
      </c>
      <c r="B120" s="78" t="str">
        <f>+'Movimiento Documento por Rubros'!D171</f>
        <v>OTORGAR INCENTIVOS ECONÓMICOS A LOS GANADORES DE LA CONVOCATORIA IBAGUÉ SE VISTE DE FOLCLOR 2023;</v>
      </c>
      <c r="C120" s="78" t="str">
        <f>+'Movimiento Documento por Rubros'!E171</f>
        <v>IVAN DANILO ACOSTA OLARTE</v>
      </c>
      <c r="D120" s="547">
        <f>+'Movimiento Documento por Rubros'!G171</f>
        <v>2000000</v>
      </c>
    </row>
    <row r="121" spans="1:4" ht="63">
      <c r="A121" s="78" t="str">
        <f>+'Movimiento Documento por Rubros'!C172</f>
        <v xml:space="preserve">RES. 1010 -000044 </v>
      </c>
      <c r="B121" s="78" t="str">
        <f>+'Movimiento Documento por Rubros'!D172</f>
        <v>OTORGAR INCENTIVOS ECONÓMICOS A LOS GANADORES DE LA CONVOCATORIA IBAGUÉ SE VISTE DE FOLCLOR 2023;</v>
      </c>
      <c r="C121" s="78" t="str">
        <f>+'Movimiento Documento por Rubros'!E172</f>
        <v>JULIO CESAR CANCHON  BONILLA</v>
      </c>
      <c r="D121" s="547">
        <f>+'Movimiento Documento por Rubros'!G172</f>
        <v>2000000</v>
      </c>
    </row>
    <row r="122" spans="1:4" ht="31.5">
      <c r="A122" s="78" t="str">
        <f>+'Movimiento Documento por Rubros'!C173</f>
        <v xml:space="preserve">RES. 1010 -000044 </v>
      </c>
      <c r="B122" s="78" t="str">
        <f>+'Movimiento Documento por Rubros'!D173</f>
        <v>OTORGAR INCENTIVOS ECONÓMICOS A LOS GANADORES DE LA CONVOCATORIA IBAGUÉ SE VISTE DE FOLCLOR 2023;</v>
      </c>
      <c r="C122" s="78" t="str">
        <f>+'Movimiento Documento por Rubros'!E173</f>
        <v>RAFAEL  NUÑEZ GIL</v>
      </c>
      <c r="D122" s="547">
        <f>+'Movimiento Documento por Rubros'!G173</f>
        <v>3600000</v>
      </c>
    </row>
    <row r="123" spans="1:4" ht="63">
      <c r="A123" s="78" t="str">
        <f>+'Movimiento Documento por Rubros'!C174</f>
        <v xml:space="preserve">RES. 1010 -000044 </v>
      </c>
      <c r="B123" s="78" t="str">
        <f>+'Movimiento Documento por Rubros'!D174</f>
        <v>OTORGAR INCENTIVOS ECONÓMICOS A LOS GANADORES DE LA CONVOCATORIA IBAGUÉ SE VISTE DE FOLCLOR 2023;</v>
      </c>
      <c r="C123" s="78" t="str">
        <f>+'Movimiento Documento por Rubros'!E174</f>
        <v>CAMILO ANDRESQUITIAN SANCHEZ</v>
      </c>
      <c r="D123" s="547">
        <f>+'Movimiento Documento por Rubros'!G174</f>
        <v>3600000</v>
      </c>
    </row>
    <row r="124" spans="1:4" ht="47.25">
      <c r="A124" s="78" t="str">
        <f>+'Movimiento Documento por Rubros'!C175</f>
        <v xml:space="preserve">RES. 1010 -000044 </v>
      </c>
      <c r="B124" s="78" t="str">
        <f>+'Movimiento Documento por Rubros'!D175</f>
        <v>OTORGAR INCENTIVOS ECONÓMICOS A LOS GANADORES DE LA CONVOCATORIA IBAGUÉ SE VISTE DE FOLCLOR 2023;</v>
      </c>
      <c r="C124" s="78" t="str">
        <f>+'Movimiento Documento por Rubros'!E175</f>
        <v>ALFONSO  ARANDA MARTINEZ</v>
      </c>
      <c r="D124" s="547">
        <f>+'Movimiento Documento por Rubros'!G175</f>
        <v>3600000</v>
      </c>
    </row>
    <row r="125" spans="1:4" ht="78.75">
      <c r="A125" s="78" t="str">
        <f>+'Movimiento Documento por Rubros'!C176</f>
        <v xml:space="preserve">RES. 1010 -000044 </v>
      </c>
      <c r="B125" s="78" t="str">
        <f>+'Movimiento Documento por Rubros'!D176</f>
        <v>OTORGAR INCENTIVOS ECONÓMICOS A LOS GANADORES DE LA CONVOCATORIA IBAGUÉ SE VISTE DE FOLCLOR 2023;</v>
      </c>
      <c r="C125" s="78" t="str">
        <f>+'Movimiento Documento por Rubros'!E176</f>
        <v>JORGE GUSTAVO CASTELLANOS MASMELA</v>
      </c>
      <c r="D125" s="547">
        <f>+'Movimiento Documento por Rubros'!G176</f>
        <v>3000000</v>
      </c>
    </row>
    <row r="126" spans="1:4" ht="63">
      <c r="A126" s="78" t="str">
        <f>+'Movimiento Documento por Rubros'!C177</f>
        <v xml:space="preserve">RES. 1010 -000044 </v>
      </c>
      <c r="B126" s="78" t="str">
        <f>+'Movimiento Documento por Rubros'!D177</f>
        <v>OTORGAR INCENTIVOS ECONÓMICOS A LOS GANADORES DE LA CONVOCATORIA IBAGUÉ SE VISTE DE FOLCLOR 2023;</v>
      </c>
      <c r="C126" s="78" t="str">
        <f>+'Movimiento Documento por Rubros'!E177</f>
        <v>JUAN  SEBASTIAN TORRES ANDRADE</v>
      </c>
      <c r="D126" s="547">
        <f>+'Movimiento Documento por Rubros'!G177</f>
        <v>3000000</v>
      </c>
    </row>
    <row r="127" spans="1:4" ht="63">
      <c r="A127" s="78" t="str">
        <f>+'Movimiento Documento por Rubros'!C178</f>
        <v xml:space="preserve">RES. 1010 -000044 </v>
      </c>
      <c r="B127" s="78" t="str">
        <f>+'Movimiento Documento por Rubros'!D178</f>
        <v>OTORGAR INCENTIVOS ECONÓMICOS A LOS GANADORES DE LA CONVOCATORIA IBAGUÉ SE VISTE DE FOLCLOR 2023;</v>
      </c>
      <c r="C127" s="78" t="str">
        <f>+'Movimiento Documento por Rubros'!E178</f>
        <v>PARRA POLANCO HECTOR-DAVID</v>
      </c>
      <c r="D127" s="547">
        <f>+'Movimiento Documento por Rubros'!G178</f>
        <v>3000000</v>
      </c>
    </row>
    <row r="128" spans="1:4" ht="63">
      <c r="A128" s="78" t="str">
        <f>+'Movimiento Documento por Rubros'!C179</f>
        <v xml:space="preserve">RES. 1010 -000044 </v>
      </c>
      <c r="B128" s="78" t="str">
        <f>+'Movimiento Documento por Rubros'!D179</f>
        <v>OTORGAR INCENTIVOS ECONÓMICOS A LOS GANADORES DE LA CONVOCATORIA IBAGUÉ SE VISTE DE FOLCLOR 2023;</v>
      </c>
      <c r="C128" s="78" t="str">
        <f>+'Movimiento Documento por Rubros'!E179</f>
        <v>JUAN  DIEGO ARAGON VANEGAS</v>
      </c>
      <c r="D128" s="547">
        <f>+'Movimiento Documento por Rubros'!G179</f>
        <v>3000000</v>
      </c>
    </row>
    <row r="129" spans="1:4" ht="63">
      <c r="A129" s="78" t="str">
        <f>+'Movimiento Documento por Rubros'!C180</f>
        <v xml:space="preserve">RES. 1010 -000044 </v>
      </c>
      <c r="B129" s="78" t="str">
        <f>+'Movimiento Documento por Rubros'!D180</f>
        <v>OTORGAR INCENTIVOS ECONÓMICOS A LOS GANADORES DE LA CONVOCATORIA IBAGUÉ SE VISTE DE FOLCLOR 2023;</v>
      </c>
      <c r="C129" s="78" t="str">
        <f>+'Movimiento Documento por Rubros'!E180</f>
        <v>JHON MARIO CORTES CASTAÑO</v>
      </c>
      <c r="D129" s="547">
        <f>+'Movimiento Documento por Rubros'!G180</f>
        <v>3000000</v>
      </c>
    </row>
    <row r="130" spans="1:4" ht="63">
      <c r="A130" s="78" t="str">
        <f>+'Movimiento Documento por Rubros'!C181</f>
        <v xml:space="preserve">RES. 1010 -000044 </v>
      </c>
      <c r="B130" s="78" t="str">
        <f>+'Movimiento Documento por Rubros'!D181</f>
        <v>OTORGAR INCENTIVOS ECONÓMICOS A LOS GANADORES DE LA CONVOCATORIA IBAGUÉ SE VISTE DE FOLCLOR 2023;</v>
      </c>
      <c r="C130" s="78" t="str">
        <f>+'Movimiento Documento por Rubros'!E181</f>
        <v>FREDY ALEXANDER ROJAS VILLAMIL</v>
      </c>
      <c r="D130" s="547">
        <f>+'Movimiento Documento por Rubros'!G181</f>
        <v>3000000</v>
      </c>
    </row>
    <row r="131" spans="1:4" ht="63">
      <c r="A131" s="78" t="str">
        <f>+'Movimiento Documento por Rubros'!C182</f>
        <v xml:space="preserve">RES. 1010 -000044 </v>
      </c>
      <c r="B131" s="78" t="str">
        <f>+'Movimiento Documento por Rubros'!D182</f>
        <v>OTORGAR INCENTIVOS ECONÓMICOS A LOS GANADORES DE LA CONVOCATORIA IBAGUÉ SE VISTE DE FOLCLOR 2023;</v>
      </c>
      <c r="C131" s="78" t="str">
        <f>+'Movimiento Documento por Rubros'!E182</f>
        <v>DIEGO FABIAN GARCIA RAMOS</v>
      </c>
      <c r="D131" s="547">
        <f>+'Movimiento Documento por Rubros'!G182</f>
        <v>3000000</v>
      </c>
    </row>
    <row r="132" spans="1:4" ht="63">
      <c r="A132" s="78" t="str">
        <f>+'Movimiento Documento por Rubros'!C183</f>
        <v xml:space="preserve">RES. 1010 -000044 </v>
      </c>
      <c r="B132" s="78" t="str">
        <f>+'Movimiento Documento por Rubros'!D183</f>
        <v>OTORGAR INCENTIVOS ECONÓMICOS A LOS GANADORES DE LA CONVOCATORIA IBAGUÉ SE VISTE DE FOLCLOR 2023;</v>
      </c>
      <c r="C132" s="78" t="str">
        <f>+'Movimiento Documento por Rubros'!E183</f>
        <v>JESUS DAVID ORJUELA TORRES</v>
      </c>
      <c r="D132" s="547">
        <f>+'Movimiento Documento por Rubros'!G183</f>
        <v>3000000</v>
      </c>
    </row>
    <row r="133" spans="1:4" ht="63">
      <c r="A133" s="78" t="str">
        <f>+'Movimiento Documento por Rubros'!C184</f>
        <v xml:space="preserve">RES. 1010 -000044 </v>
      </c>
      <c r="B133" s="78" t="str">
        <f>+'Movimiento Documento por Rubros'!D184</f>
        <v>OTORGAR INCENTIVOS ECONÓMICOS A LOS GANADORES DE LA CONVOCATORIA IBAGUÉ SE VISTE DE FOLCLOR 2023;</v>
      </c>
      <c r="C133" s="78" t="str">
        <f>+'Movimiento Documento por Rubros'!E184</f>
        <v>KEVIN ESTEBAN GOMEZ GOMEZ</v>
      </c>
      <c r="D133" s="547">
        <f>+'Movimiento Documento por Rubros'!G184</f>
        <v>3000000</v>
      </c>
    </row>
    <row r="134" spans="1:4" ht="63">
      <c r="A134" s="78" t="str">
        <f>+'Movimiento Documento por Rubros'!C185</f>
        <v xml:space="preserve">RES. 1010 -000044 </v>
      </c>
      <c r="B134" s="78" t="str">
        <f>+'Movimiento Documento por Rubros'!D185</f>
        <v>OTORGAR INCENTIVOS ECONÓMICOS A LOS GANADORES DE LA CONVOCATORIA IBAGUÉ SE VISTE DE FOLCLOR 2023;</v>
      </c>
      <c r="C134" s="78" t="str">
        <f>+'Movimiento Documento por Rubros'!E185</f>
        <v>DAVID  HERLEY IVARRA  BARCO</v>
      </c>
      <c r="D134" s="547">
        <f>+'Movimiento Documento por Rubros'!G185</f>
        <v>3000000</v>
      </c>
    </row>
    <row r="135" spans="1:4" ht="63">
      <c r="A135" s="78" t="str">
        <f>+'Movimiento Documento por Rubros'!C186</f>
        <v xml:space="preserve">RES. 1010 -000044 </v>
      </c>
      <c r="B135" s="78" t="str">
        <f>+'Movimiento Documento por Rubros'!D186</f>
        <v>OTORGAR INCENTIVOS ECONÓMICOS A LOS GANADORES DE LA CONVOCATORIA IBAGUÉ SE VISTE DE FOLCLOR 2023;</v>
      </c>
      <c r="C135" s="78" t="str">
        <f>+'Movimiento Documento por Rubros'!E186</f>
        <v>KAREN JULIANA SANCHEZ SUAREZ</v>
      </c>
      <c r="D135" s="547">
        <f>+'Movimiento Documento por Rubros'!G186</f>
        <v>1200000</v>
      </c>
    </row>
    <row r="136" spans="1:4" ht="63">
      <c r="A136" s="78" t="str">
        <f>+'Movimiento Documento por Rubros'!C187</f>
        <v xml:space="preserve">RES. 1010 -000044 </v>
      </c>
      <c r="B136" s="78" t="str">
        <f>+'Movimiento Documento por Rubros'!D187</f>
        <v>OTORGAR INCENTIVOS ECONÓMICOS A LOS GANADORES DE LA CONVOCATORIA IBAGUÉ SE VISTE DE FOLCLOR 2023;</v>
      </c>
      <c r="C136" s="78" t="str">
        <f>+'Movimiento Documento por Rubros'!E187</f>
        <v>IVAN  ALBERTO CEBALLOS  PRADA</v>
      </c>
      <c r="D136" s="547">
        <f>+'Movimiento Documento por Rubros'!G187</f>
        <v>4400000</v>
      </c>
    </row>
    <row r="137" spans="1:4" ht="47.25">
      <c r="A137" s="78" t="str">
        <f>+'Movimiento Documento por Rubros'!C188</f>
        <v xml:space="preserve">RES. 1010 -000044 </v>
      </c>
      <c r="B137" s="78" t="str">
        <f>+'Movimiento Documento por Rubros'!D188</f>
        <v>OTORGAR INCENTIVOS ECONÓMICOS A LOS GANADORES DE LA CONVOCATORIA IBAGUÉ SE VISTE DE FOLCLOR 2023;</v>
      </c>
      <c r="C137" s="78" t="str">
        <f>+'Movimiento Documento por Rubros'!E188</f>
        <v>DANIEL  GUEVARA LEAL</v>
      </c>
      <c r="D137" s="547">
        <f>+'Movimiento Documento por Rubros'!G188</f>
        <v>4400000</v>
      </c>
    </row>
    <row r="138" spans="1:4" ht="63">
      <c r="A138" s="78" t="str">
        <f>+'Movimiento Documento por Rubros'!C189</f>
        <v xml:space="preserve">RES. 1010 -000044 </v>
      </c>
      <c r="B138" s="78" t="str">
        <f>+'Movimiento Documento por Rubros'!D189</f>
        <v>OTORGAR INCENTIVOS ECONÓMICOS A LOS GANADORES DE LA CONVOCATORIA IBAGUÉ SE VISTE DE FOLCLOR 2023;</v>
      </c>
      <c r="C138" s="78" t="str">
        <f>+'Movimiento Documento por Rubros'!E189</f>
        <v>DAIRO ALBERTO RUIZ VARGAS</v>
      </c>
      <c r="D138" s="547">
        <f>+'Movimiento Documento por Rubros'!G189</f>
        <v>4400000</v>
      </c>
    </row>
    <row r="139" spans="1:4" ht="78.75">
      <c r="A139" s="78" t="str">
        <f>+'Movimiento Documento por Rubros'!C190</f>
        <v xml:space="preserve">RES. 1010 -000044 </v>
      </c>
      <c r="B139" s="78" t="str">
        <f>+'Movimiento Documento por Rubros'!D190</f>
        <v>OTORGAR INCENTIVOS ECONÓMICOS A LOS GANADORES DE LA CONVOCATORIA IBAGUÉ SE VISTE DE FOLCLOR 2023;</v>
      </c>
      <c r="C139" s="78" t="str">
        <f>+'Movimiento Documento por Rubros'!E190</f>
        <v>XIMENA ANDREA VARON RODRIGUEZ</v>
      </c>
      <c r="D139" s="547">
        <f>+'Movimiento Documento por Rubros'!G190</f>
        <v>4400000</v>
      </c>
    </row>
    <row r="140" spans="1:4" ht="63">
      <c r="A140" s="78" t="str">
        <f>+'Movimiento Documento por Rubros'!C191</f>
        <v xml:space="preserve">RES. 1010 -000044 </v>
      </c>
      <c r="B140" s="78" t="str">
        <f>+'Movimiento Documento por Rubros'!D191</f>
        <v>OTORGAR INCENTIVOS ECONÓMICOS A LOS GANADORES DE LA CONVOCATORIA IBAGUÉ SE VISTE DE FOLCLOR 2023;</v>
      </c>
      <c r="C140" s="78" t="str">
        <f>+'Movimiento Documento por Rubros'!E191</f>
        <v>DANIEL JOSE RAMIREZ RAMIREZ</v>
      </c>
      <c r="D140" s="547">
        <f>+'Movimiento Documento por Rubros'!G191</f>
        <v>4400000</v>
      </c>
    </row>
    <row r="141" spans="1:4" ht="63">
      <c r="A141" s="78" t="str">
        <f>+'Movimiento Documento por Rubros'!C192</f>
        <v xml:space="preserve">RES. 1010 -000044 </v>
      </c>
      <c r="B141" s="78" t="str">
        <f>+'Movimiento Documento por Rubros'!D192</f>
        <v>OTORGAR INCENTIVOS ECONÓMICOS A LOS GANADORES DE LA CONVOCATORIA IBAGUÉ SE VISTE DE FOLCLOR 2023;</v>
      </c>
      <c r="C141" s="78" t="str">
        <f>+'Movimiento Documento por Rubros'!E192</f>
        <v>MEIBY  JULIET MENDEZ  ALVIS</v>
      </c>
      <c r="D141" s="547">
        <f>+'Movimiento Documento por Rubros'!G192</f>
        <v>4400000</v>
      </c>
    </row>
    <row r="142" spans="1:4" ht="47.25">
      <c r="A142" s="78" t="str">
        <f>+'Movimiento Documento por Rubros'!C193</f>
        <v xml:space="preserve">RES. 1010 -000044 </v>
      </c>
      <c r="B142" s="78" t="str">
        <f>+'Movimiento Documento por Rubros'!D193</f>
        <v>OTORGAR INCENTIVOS ECONÓMICOS A LOS GANADORES DE LA CONVOCATORIA IBAGUÉ SE VISTE DE FOLCLOR 2023;</v>
      </c>
      <c r="C142" s="78" t="str">
        <f>+'Movimiento Documento por Rubros'!E193</f>
        <v>VIVIANA  LEYTON MENDEZ</v>
      </c>
      <c r="D142" s="547">
        <f>+'Movimiento Documento por Rubros'!G193</f>
        <v>4400000</v>
      </c>
    </row>
    <row r="143" spans="1:4" ht="31.5">
      <c r="A143" s="78" t="str">
        <f>+'Movimiento Documento por Rubros'!C194</f>
        <v xml:space="preserve">RES. 1010 -000044 </v>
      </c>
      <c r="B143" s="78" t="str">
        <f>+'Movimiento Documento por Rubros'!D194</f>
        <v>OTORGAR INCENTIVOS ECONÓMICOS A LOS GANADORES DE LA CONVOCATORIA IBAGUÉ SE VISTE DE FOLCLOR 2023;</v>
      </c>
      <c r="C143" s="78" t="str">
        <f>+'Movimiento Documento por Rubros'!E194</f>
        <v>HAROLD  RICH ORTIZ</v>
      </c>
      <c r="D143" s="547">
        <f>+'Movimiento Documento por Rubros'!G194</f>
        <v>4400000</v>
      </c>
    </row>
    <row r="144" spans="1:4" ht="47.25">
      <c r="A144" s="78" t="str">
        <f>+'Movimiento Documento por Rubros'!C195</f>
        <v xml:space="preserve">RES. 1010 -000044 </v>
      </c>
      <c r="B144" s="78" t="str">
        <f>+'Movimiento Documento por Rubros'!D195</f>
        <v>OTORGAR INCENTIVOS ECONÓMICOS A LOS GANADORES DE LA CONVOCATORIA IBAGUÉ SE VISTE DE FOLCLOR 2023;</v>
      </c>
      <c r="C144" s="78" t="str">
        <f>+'Movimiento Documento por Rubros'!E195</f>
        <v>DANIEL ESTEBAN URIBE</v>
      </c>
      <c r="D144" s="547">
        <f>+'Movimiento Documento por Rubros'!G195</f>
        <v>4400000</v>
      </c>
    </row>
    <row r="145" spans="1:4" ht="47.25">
      <c r="A145" s="78" t="str">
        <f>+'Movimiento Documento por Rubros'!C196</f>
        <v xml:space="preserve">RES. 1010 -000044 </v>
      </c>
      <c r="B145" s="78" t="str">
        <f>+'Movimiento Documento por Rubros'!D196</f>
        <v>OTORGAR INCENTIVOS ECONÓMICOS A LOS GANADORES DE LA CONVOCATORIA IBAGUÉ SE VISTE DE FOLCLOR 2023;</v>
      </c>
      <c r="C145" s="78" t="str">
        <f>+'Movimiento Documento por Rubros'!E196</f>
        <v>LEIDY PAOLA ZEA ROZO</v>
      </c>
      <c r="D145" s="547">
        <f>+'Movimiento Documento por Rubros'!G196</f>
        <v>4400000</v>
      </c>
    </row>
    <row r="146" spans="1:4" ht="94.5">
      <c r="A146" s="78" t="str">
        <f>+'Movimiento Documento por Rubros'!C197</f>
        <v xml:space="preserve">RES. 1010 -000044 </v>
      </c>
      <c r="B146" s="78" t="str">
        <f>+'Movimiento Documento por Rubros'!D197</f>
        <v>OTORGAR INCENTIVOS ECONÓMICOS A LOS GANADORES DE LA CONVOCATORIA IBAGUÉ SE VISTE DE FOLCLOR 2023;</v>
      </c>
      <c r="C146" s="78" t="str">
        <f>+'Movimiento Documento por Rubros'!E197</f>
        <v>CORPORACION ARTISTICA Y CULTURAL URBANA</v>
      </c>
      <c r="D146" s="547">
        <f>+'Movimiento Documento por Rubros'!G197</f>
        <v>4400000</v>
      </c>
    </row>
    <row r="147" spans="1:4" ht="63">
      <c r="A147" s="78" t="str">
        <f>+'Movimiento Documento por Rubros'!C198</f>
        <v xml:space="preserve">RES. 1010 -000044 </v>
      </c>
      <c r="B147" s="78" t="str">
        <f>+'Movimiento Documento por Rubros'!D198</f>
        <v>OTORGAR INCENTIVOS ECONÓMICOS A LOS GANADORES DE LA CONVOCATORIA IBAGUÉ SE VISTE DE FOLCLOR 2023;</v>
      </c>
      <c r="C147" s="78" t="str">
        <f>+'Movimiento Documento por Rubros'!E198</f>
        <v>ANGELA MARIA ZULUETA AYERBE</v>
      </c>
      <c r="D147" s="547">
        <f>+'Movimiento Documento por Rubros'!G198</f>
        <v>4400000</v>
      </c>
    </row>
    <row r="148" spans="1:4" ht="63">
      <c r="A148" s="78" t="str">
        <f>+'Movimiento Documento por Rubros'!C199</f>
        <v xml:space="preserve">RES. 1010 -000044 </v>
      </c>
      <c r="B148" s="78" t="str">
        <f>+'Movimiento Documento por Rubros'!D199</f>
        <v>OTORGAR INCENTIVOS ECONÓMICOS A LOS GANADORES DE LA CONVOCATORIA IBAGUÉ SE VISTE DE FOLCLOR 2023;</v>
      </c>
      <c r="C148" s="78" t="str">
        <f>+'Movimiento Documento por Rubros'!E199</f>
        <v>LUISA  FERNANDA ACOSTA RINCON</v>
      </c>
      <c r="D148" s="547">
        <f>+'Movimiento Documento por Rubros'!G199</f>
        <v>4400000</v>
      </c>
    </row>
    <row r="149" spans="1:4" ht="47.25">
      <c r="A149" s="78" t="str">
        <f>+'Movimiento Documento por Rubros'!C200</f>
        <v xml:space="preserve">RES. 1010 -000044 </v>
      </c>
      <c r="B149" s="78" t="str">
        <f>+'Movimiento Documento por Rubros'!D200</f>
        <v>OTORGAR INCENTIVOS ECONÓMICOS A LOS GANADORES DE LA CONVOCATORIA IBAGUÉ SE VISTE DE FOLCLOR 2023;</v>
      </c>
      <c r="C149" s="78" t="str">
        <f>+'Movimiento Documento por Rubros'!E200</f>
        <v>ANA MARIA MACHADO CAMPOS</v>
      </c>
      <c r="D149" s="547">
        <f>+'Movimiento Documento por Rubros'!G200</f>
        <v>4400000</v>
      </c>
    </row>
    <row r="150" spans="1:4" ht="63">
      <c r="A150" s="78" t="str">
        <f>+'Movimiento Documento por Rubros'!C201</f>
        <v xml:space="preserve">RES. 1010 -000044 </v>
      </c>
      <c r="B150" s="78" t="str">
        <f>+'Movimiento Documento por Rubros'!D201</f>
        <v>OTORGAR INCENTIVOS ECONÓMICOS A LOS GANADORES DE LA CONVOCATORIA IBAGUÉ SE VISTE DE FOLCLOR 2023;</v>
      </c>
      <c r="C150" s="78" t="str">
        <f>+'Movimiento Documento por Rubros'!E201</f>
        <v>AYLEEN  MELISSA ROZO SANCHEZ</v>
      </c>
      <c r="D150" s="547">
        <f>+'Movimiento Documento por Rubros'!G201</f>
        <v>4400000</v>
      </c>
    </row>
    <row r="151" spans="1:4" ht="63">
      <c r="A151" s="78" t="str">
        <f>+'Movimiento Documento por Rubros'!C202</f>
        <v xml:space="preserve">RES. 1010 -000044 </v>
      </c>
      <c r="B151" s="78" t="str">
        <f>+'Movimiento Documento por Rubros'!D202</f>
        <v>OTORGAR INCENTIVOS ECONÓMICOS A LOS GANADORES DE LA CONVOCATORIA IBAGUÉ SE VISTE DE FOLCLOR 2023;</v>
      </c>
      <c r="C151" s="78" t="str">
        <f>+'Movimiento Documento por Rubros'!E202</f>
        <v>EIMY JULITH TRIANA MARTINEZ</v>
      </c>
      <c r="D151" s="547">
        <f>+'Movimiento Documento por Rubros'!G202</f>
        <v>4400000</v>
      </c>
    </row>
    <row r="152" spans="1:4" ht="78.75">
      <c r="A152" s="78" t="str">
        <f>+'Movimiento Documento por Rubros'!C203</f>
        <v xml:space="preserve">RES. 1010 -000044 </v>
      </c>
      <c r="B152" s="78" t="str">
        <f>+'Movimiento Documento por Rubros'!D203</f>
        <v>OTORGAR INCENTIVOS ECONÓMICOS A LOS GANADORES DE LA CONVOCATORIA IBAGUÉ SE VISTE DE FOLCLOR 2023;</v>
      </c>
      <c r="C152" s="78" t="str">
        <f>+'Movimiento Documento por Rubros'!E203</f>
        <v>LORENA ALEXANDRA RODRIGUEZ ROMERO</v>
      </c>
      <c r="D152" s="547">
        <f>+'Movimiento Documento por Rubros'!G203</f>
        <v>4400000</v>
      </c>
    </row>
    <row r="153" spans="1:4" ht="47.25">
      <c r="A153" s="78" t="str">
        <f>+'Movimiento Documento por Rubros'!C204</f>
        <v xml:space="preserve">RES. 1010 -000044 </v>
      </c>
      <c r="B153" s="78" t="str">
        <f>+'Movimiento Documento por Rubros'!D204</f>
        <v>OTORGAR INCENTIVOS ECONÓMICOS A LOS GANADORES DE LA CONVOCATORIA IBAGUÉ SE VISTE DE FOLCLOR 2023;</v>
      </c>
      <c r="C153" s="78" t="str">
        <f>+'Movimiento Documento por Rubros'!E204</f>
        <v>JUAN JOSE CAICEDO  BONILLA</v>
      </c>
      <c r="D153" s="547">
        <f>+'Movimiento Documento por Rubros'!G204</f>
        <v>4400000</v>
      </c>
    </row>
    <row r="154" spans="1:4" ht="63">
      <c r="A154" s="78" t="str">
        <f>+'Movimiento Documento por Rubros'!C205</f>
        <v xml:space="preserve">RES. 1010 -000044 </v>
      </c>
      <c r="B154" s="78" t="str">
        <f>+'Movimiento Documento por Rubros'!D205</f>
        <v>OTORGAR INCENTIVOS ECONÓMICOS A LOS GANADORES DE LA CONVOCATORIA IBAGUÉ SE VISTE DE FOLCLOR 2023;</v>
      </c>
      <c r="C154" s="78" t="str">
        <f>+'Movimiento Documento por Rubros'!E205</f>
        <v>JULIAN CAMILO MATEUS NARANJO</v>
      </c>
      <c r="D154" s="547">
        <f>+'Movimiento Documento por Rubros'!G205</f>
        <v>7700000</v>
      </c>
    </row>
    <row r="155" spans="1:4" ht="63">
      <c r="A155" s="78" t="str">
        <f>+'Movimiento Documento por Rubros'!C206</f>
        <v xml:space="preserve">RES. 1010 -000044 </v>
      </c>
      <c r="B155" s="78" t="str">
        <f>+'Movimiento Documento por Rubros'!D206</f>
        <v>OTORGAR INCENTIVOS ECONÓMICOS A LOS GANADORES DE LA CONVOCATORIA IBAGUÉ SE VISTE DE FOLCLOR 2023;</v>
      </c>
      <c r="C155" s="78" t="str">
        <f>+'Movimiento Documento por Rubros'!E206</f>
        <v>CESPEDES GONZALEZ ANGIE DAYANNA</v>
      </c>
      <c r="D155" s="547">
        <f>+'Movimiento Documento por Rubros'!G206</f>
        <v>7700000</v>
      </c>
    </row>
    <row r="156" spans="1:4" ht="63">
      <c r="A156" s="78" t="str">
        <f>+'Movimiento Documento por Rubros'!C207</f>
        <v xml:space="preserve">RES. 1010 -000044 </v>
      </c>
      <c r="B156" s="78" t="str">
        <f>+'Movimiento Documento por Rubros'!D207</f>
        <v>OTORGAR INCENTIVOS ECONÓMICOS A LOS GANADORES DE LA CONVOCATORIA IBAGUÉ SE VISTE DE FOLCLOR 2023;</v>
      </c>
      <c r="C156" s="78" t="str">
        <f>+'Movimiento Documento por Rubros'!E207</f>
        <v>MARTHA  SHIELEY BERMUDEZ   GARCIA</v>
      </c>
      <c r="D156" s="547">
        <f>+'Movimiento Documento por Rubros'!G207</f>
        <v>7700000</v>
      </c>
    </row>
    <row r="157" spans="1:4" ht="63">
      <c r="A157" s="78" t="str">
        <f>+'Movimiento Documento por Rubros'!C208</f>
        <v xml:space="preserve">RES. 1010 -000044 </v>
      </c>
      <c r="B157" s="78" t="str">
        <f>+'Movimiento Documento por Rubros'!D208</f>
        <v>OTORGAR INCENTIVOS ECONÓMICOS A LOS GANADORES DE LA CONVOCATORIA IBAGUÉ SE VISTE DE FOLCLOR 2023;</v>
      </c>
      <c r="C157" s="78" t="str">
        <f>+'Movimiento Documento por Rubros'!E208</f>
        <v>JUAN DIEGO VARGAS SALGADO</v>
      </c>
      <c r="D157" s="547">
        <f>+'Movimiento Documento por Rubros'!G208</f>
        <v>7700000</v>
      </c>
    </row>
    <row r="158" spans="1:4" ht="63">
      <c r="A158" s="78" t="str">
        <f>+'Movimiento Documento por Rubros'!C209</f>
        <v xml:space="preserve">RES. 1010 -000044 </v>
      </c>
      <c r="B158" s="78" t="str">
        <f>+'Movimiento Documento por Rubros'!D209</f>
        <v>OTORGAR INCENTIVOS ECONÓMICOS A LOS GANADORES DE LA CONVOCATORIA IBAGUÉ SE VISTE DE FOLCLOR 2023;</v>
      </c>
      <c r="C158" s="78" t="str">
        <f>+'Movimiento Documento por Rubros'!E209</f>
        <v>JUAN CARLOS ROJAS CARDONA</v>
      </c>
      <c r="D158" s="547">
        <f>+'Movimiento Documento por Rubros'!G209</f>
        <v>7700000</v>
      </c>
    </row>
    <row r="159" spans="1:4" ht="47.25">
      <c r="A159" s="78" t="str">
        <f>+'Movimiento Documento por Rubros'!C210</f>
        <v xml:space="preserve">RES. 1010 -000044 </v>
      </c>
      <c r="B159" s="78" t="str">
        <f>+'Movimiento Documento por Rubros'!D210</f>
        <v>OTORGAR INCENTIVOS ECONÓMICOS A LOS GANADORES DE LA CONVOCATORIA IBAGUÉ SE VISTE DE FOLCLOR 2023;</v>
      </c>
      <c r="C159" s="78" t="str">
        <f>+'Movimiento Documento por Rubros'!E210</f>
        <v>MARCELA  JARAMILLO JARAMILLO</v>
      </c>
      <c r="D159" s="547">
        <f>+'Movimiento Documento por Rubros'!G210</f>
        <v>7700000</v>
      </c>
    </row>
    <row r="160" spans="1:4" ht="63">
      <c r="A160" s="78" t="str">
        <f>+'Movimiento Documento por Rubros'!C211</f>
        <v xml:space="preserve">RES. 1010 -000044 </v>
      </c>
      <c r="B160" s="78" t="str">
        <f>+'Movimiento Documento por Rubros'!D211</f>
        <v>OTORGAR INCENTIVOS ECONÓMICOS A LOS GANADORES DE LA CONVOCATORIA IBAGUÉ SE VISTE DE FOLCLOR 2023;</v>
      </c>
      <c r="C160" s="78" t="str">
        <f>+'Movimiento Documento por Rubros'!E211</f>
        <v>MARTHA CECILIA MARIN MORALES</v>
      </c>
      <c r="D160" s="547">
        <f>+'Movimiento Documento por Rubros'!G211</f>
        <v>7700000</v>
      </c>
    </row>
    <row r="161" spans="1:4" ht="63">
      <c r="A161" s="78" t="str">
        <f>+'Movimiento Documento por Rubros'!C212</f>
        <v xml:space="preserve">RES. 1010 -000044 </v>
      </c>
      <c r="B161" s="78" t="str">
        <f>+'Movimiento Documento por Rubros'!D212</f>
        <v>OTORGAR INCENTIVOS ECONÓMICOS A LOS GANADORES DE LA CONVOCATORIA IBAGUÉ SE VISTE DE FOLCLOR 2023;</v>
      </c>
      <c r="C161" s="78" t="str">
        <f>+'Movimiento Documento por Rubros'!E212</f>
        <v>MARIA ALEJANDRA SANCHEZ FIGUEROA</v>
      </c>
      <c r="D161" s="547">
        <f>+'Movimiento Documento por Rubros'!G212</f>
        <v>7700000</v>
      </c>
    </row>
    <row r="162" spans="1:4" ht="47.25">
      <c r="A162" s="78" t="str">
        <f>+'Movimiento Documento por Rubros'!C213</f>
        <v xml:space="preserve">RES. 1010 -000044 </v>
      </c>
      <c r="B162" s="78" t="str">
        <f>+'Movimiento Documento por Rubros'!D213</f>
        <v>OTORGAR INCENTIVOS ECONÓMICOS A LOS GANADORES DE LA CONVOCATORIA IBAGUÉ SE VISTE DE FOLCLOR 2023;</v>
      </c>
      <c r="C162" s="78" t="str">
        <f>+'Movimiento Documento por Rubros'!E213</f>
        <v>JOHANNA  ROZO GONGORA</v>
      </c>
      <c r="D162" s="547">
        <f>+'Movimiento Documento por Rubros'!G213</f>
        <v>7700000</v>
      </c>
    </row>
    <row r="163" spans="1:4" ht="63">
      <c r="A163" s="78" t="str">
        <f>+'Movimiento Documento por Rubros'!C214</f>
        <v xml:space="preserve">RES. 1010 -000044 </v>
      </c>
      <c r="B163" s="78" t="str">
        <f>+'Movimiento Documento por Rubros'!D214</f>
        <v>OTORGAR INCENTIVOS ECONÓMICOS A LOS GANADORES DE LA CONVOCATORIA IBAGUÉ SE VISTE DE FOLCLOR 2023;</v>
      </c>
      <c r="C163" s="78" t="str">
        <f>+'Movimiento Documento por Rubros'!E214</f>
        <v>SANLI JOHANNA LOPEZ MORENO</v>
      </c>
      <c r="D163" s="547">
        <f>+'Movimiento Documento por Rubros'!G214</f>
        <v>7700000</v>
      </c>
    </row>
    <row r="164" spans="1:4" ht="63">
      <c r="A164" s="78" t="str">
        <f>+'Movimiento Documento por Rubros'!C215</f>
        <v xml:space="preserve">RES. 1010 -000044 </v>
      </c>
      <c r="B164" s="78" t="str">
        <f>+'Movimiento Documento por Rubros'!D215</f>
        <v>OTORGAR INCENTIVOS ECONÓMICOS A LOS GANADORES DE LA CONVOCATORIA IBAGUÉ SE VISTE DE FOLCLOR 2023;</v>
      </c>
      <c r="C164" s="78" t="str">
        <f>+'Movimiento Documento por Rubros'!E215</f>
        <v>WILSON JAVIER QUESADA RAMIREZ</v>
      </c>
      <c r="D164" s="547">
        <f>+'Movimiento Documento por Rubros'!G215</f>
        <v>7700000</v>
      </c>
    </row>
    <row r="165" spans="1:4" ht="94.5">
      <c r="A165" s="78" t="str">
        <f>+'Movimiento Documento por Rubros'!C216</f>
        <v xml:space="preserve">RES. 1010 -000044 </v>
      </c>
      <c r="B165" s="78" t="str">
        <f>+'Movimiento Documento por Rubros'!D216</f>
        <v>OTORGAR INCENTIVOS ECONÓMICOS A LOS GANADORES DE LA CONVOCATORIA IBAGUÉ SE VISTE DE FOLCLOR 2023;</v>
      </c>
      <c r="C165" s="78" t="str">
        <f>+'Movimiento Documento por Rubros'!E216</f>
        <v>CORPORACION DANZAS FOLCLORICAS CIUDAD MUSICAL</v>
      </c>
      <c r="D165" s="547">
        <f>+'Movimiento Documento por Rubros'!G216</f>
        <v>7700000</v>
      </c>
    </row>
    <row r="166" spans="1:4" ht="94.5">
      <c r="A166" s="78" t="str">
        <f>+'Movimiento Documento por Rubros'!C217</f>
        <v xml:space="preserve">RES. 1010 -000044 </v>
      </c>
      <c r="B166" s="78" t="str">
        <f>+'Movimiento Documento por Rubros'!D217</f>
        <v>OTORGAR INCENTIVOS ECONÓMICOS A LOS GANADORES DE LA CONVOCATORIA IBAGUÉ SE VISTE DE FOLCLOR 2023;</v>
      </c>
      <c r="C166" s="78" t="str">
        <f>+'Movimiento Documento por Rubros'!E217</f>
        <v>FUNDACION CULTURAL EN ESCENA IBAGUE</v>
      </c>
      <c r="D166" s="547">
        <f>+'Movimiento Documento por Rubros'!G217</f>
        <v>7700000</v>
      </c>
    </row>
    <row r="167" spans="1:4" ht="63">
      <c r="A167" s="78" t="str">
        <f>+'Movimiento Documento por Rubros'!C218</f>
        <v xml:space="preserve">RES. 1010 -000044 </v>
      </c>
      <c r="B167" s="78" t="str">
        <f>+'Movimiento Documento por Rubros'!D218</f>
        <v>OTORGAR INCENTIVOS ECONÓMICOS A LOS GANADORES DE LA CONVOCATORIA IBAGUÉ SE VISTE DE FOLCLOR 2023;</v>
      </c>
      <c r="C167" s="78" t="str">
        <f>+'Movimiento Documento por Rubros'!E218</f>
        <v>WILLY SANTIAGO VARGAS SALGADO</v>
      </c>
      <c r="D167" s="547">
        <f>+'Movimiento Documento por Rubros'!G218</f>
        <v>7700000</v>
      </c>
    </row>
    <row r="168" spans="1:4" ht="63">
      <c r="A168" s="78" t="str">
        <f>+'Movimiento Documento por Rubros'!C219</f>
        <v xml:space="preserve">RES. 1010 -000044 </v>
      </c>
      <c r="B168" s="78" t="str">
        <f>+'Movimiento Documento por Rubros'!D219</f>
        <v>OTORGAR INCENTIVOS ECONÓMICOS A LOS GANADORES DE LA CONVOCATORIA IBAGUÉ SE VISTE DE FOLCLOR 2023;</v>
      </c>
      <c r="C168" s="78" t="str">
        <f>+'Movimiento Documento por Rubros'!E219</f>
        <v>MINDREY YOSIVA RINCON  LUNA</v>
      </c>
      <c r="D168" s="547">
        <f>+'Movimiento Documento por Rubros'!G219</f>
        <v>7700000</v>
      </c>
    </row>
    <row r="169" spans="1:4" ht="47.25">
      <c r="A169" s="78" t="str">
        <f>+'Movimiento Documento por Rubros'!C220</f>
        <v xml:space="preserve">RES. 1010 -000044 </v>
      </c>
      <c r="B169" s="78" t="str">
        <f>+'Movimiento Documento por Rubros'!D220</f>
        <v>OTORGAR INCENTIVOS ECONÓMICOS A LOS GANADORES DE LA CONVOCATORIA IBAGUÉ SE VISTE DE FOLCLOR 2023;</v>
      </c>
      <c r="C169" s="78" t="str">
        <f>+'Movimiento Documento por Rubros'!E220</f>
        <v>YASMIN   LEAL  PUMAREJO</v>
      </c>
      <c r="D169" s="547">
        <f>+'Movimiento Documento por Rubros'!G220</f>
        <v>7700000</v>
      </c>
    </row>
    <row r="170" spans="1:4" ht="78.75">
      <c r="A170" s="78" t="str">
        <f>+'Movimiento Documento por Rubros'!C221</f>
        <v xml:space="preserve">RES. 1010 -000044 </v>
      </c>
      <c r="B170" s="78" t="str">
        <f>+'Movimiento Documento por Rubros'!D221</f>
        <v>OTORGAR INCENTIVOS ECONÓMICOS A LOS GANADORES DE LA CONVOCATORIA IBAGUÉ SE VISTE DE FOLCLOR 2023;</v>
      </c>
      <c r="C170" s="78" t="str">
        <f>+'Movimiento Documento por Rubros'!E221</f>
        <v>KELLY PAULYN GUZMAN  RODRIGUEZ</v>
      </c>
      <c r="D170" s="547">
        <f>+'Movimiento Documento por Rubros'!G221</f>
        <v>7700000</v>
      </c>
    </row>
    <row r="171" spans="1:4" ht="63">
      <c r="A171" s="78" t="str">
        <f>+'Movimiento Documento por Rubros'!C227</f>
        <v xml:space="preserve">RES. 1010 -000044 </v>
      </c>
      <c r="B171" s="78" t="str">
        <f>+'Movimiento Documento por Rubros'!D227</f>
        <v>OTORGAR INCENTIVOS ECONÓMICOS A LOS GANADORES DE LA CONVOCATORIA IBAGUÉ SE VISTE DE FOLCLOR 2023;</v>
      </c>
      <c r="C171" s="78" t="str">
        <f>+'Movimiento Documento por Rubros'!E227</f>
        <v>FABIAN LEONARDO CAMPOS SUAREZ</v>
      </c>
      <c r="D171" s="547">
        <f>+'Movimiento Documento por Rubros'!G227</f>
        <v>3000000</v>
      </c>
    </row>
    <row r="172" spans="1:4" ht="63">
      <c r="A172" s="78" t="str">
        <f>+'Movimiento Documento por Rubros'!C228</f>
        <v xml:space="preserve">RES. 1010 -000044 </v>
      </c>
      <c r="B172" s="78" t="str">
        <f>+'Movimiento Documento por Rubros'!D228</f>
        <v>OTORGAR INCENTIVOS ECONÓMICOS A LOS GANADORES DE LA CONVOCATORIA IBAGUÉ SE VISTE DE FOLCLOR 2023;</v>
      </c>
      <c r="C172" s="78" t="str">
        <f>+'Movimiento Documento por Rubros'!E228</f>
        <v>BRANDON STIVEN SERNA GOMEZ</v>
      </c>
      <c r="D172" s="547">
        <f>+'Movimiento Documento por Rubros'!G228</f>
        <v>3000000</v>
      </c>
    </row>
    <row r="173" spans="1:4" ht="63">
      <c r="A173" s="78" t="str">
        <f>+'Movimiento Documento por Rubros'!C229</f>
        <v xml:space="preserve">RES. 1010 -000044 </v>
      </c>
      <c r="B173" s="78" t="str">
        <f>+'Movimiento Documento por Rubros'!D229</f>
        <v>OTORGAR INCENTIVOS ECONÓMICOS A LOS GANADORES DE LA CONVOCATORIA IBAGUÉ SE VISTE DE FOLCLOR 2023;</v>
      </c>
      <c r="C173" s="78" t="str">
        <f>+'Movimiento Documento por Rubros'!E229</f>
        <v>MANUEL  ESTEBAN  URIBE  PEÑA</v>
      </c>
      <c r="D173" s="547">
        <f>+'Movimiento Documento por Rubros'!G229</f>
        <v>3600000</v>
      </c>
    </row>
    <row r="174" spans="1:4" ht="47.25">
      <c r="A174" s="78" t="str">
        <f>+'Movimiento Documento por Rubros'!C230</f>
        <v xml:space="preserve">RES. 1010 -000044 </v>
      </c>
      <c r="B174" s="78" t="str">
        <f>+'Movimiento Documento por Rubros'!D230</f>
        <v>OTORGAR INCENTIVOS ECONÓMICOS A LOS GANADORES DE LA CONVOCATORIA IBAGUÉ SE VISTE DE FOLCLOR 2023;</v>
      </c>
      <c r="C174" s="78" t="str">
        <f>+'Movimiento Documento por Rubros'!E230</f>
        <v>NICOLAS   SANCHEZ GARCIA</v>
      </c>
      <c r="D174" s="547">
        <f>+'Movimiento Documento por Rubros'!G230</f>
        <v>2000000</v>
      </c>
    </row>
    <row r="175" spans="1:4" ht="110.25">
      <c r="A175" s="78" t="str">
        <f>+'Movimiento Documento por Rubros'!C231</f>
        <v>2092</v>
      </c>
      <c r="B175" s="78" t="str">
        <f>+'Movimiento Documento por Rubros'!D231</f>
        <v>SC-118 AUNAR ESFUERZOS TÉCNICOS, HUMANOS, ADMINISTRATIVOS, FINANCIEROS Y LÓGISTICOS ENTRE LA ALCADÍA DE IBAGUÉ – SECRETARÍA DE CULTURA Y  LA CORPORACIÓN ARTISTICA Y CULTURAL SCALA MUSICAL PARA REALIZAR EL 7° FESTIVAL INTERNACIONAL DE COROS Y ORQUESTAS SINFÓNICAS INFANTOJUVENILES -IBAFEST 2023 ;</v>
      </c>
      <c r="C175" s="78" t="str">
        <f>+'Movimiento Documento por Rubros'!E231</f>
        <v>CORPORACION ARTISTICA Y CULTURAL SCALA MUSICAL</v>
      </c>
      <c r="D175" s="78">
        <f>+'Movimiento Documento por Rubros'!G231</f>
        <v>70000000</v>
      </c>
    </row>
    <row r="176" spans="1:4" ht="63">
      <c r="A176" s="78" t="str">
        <f>+'Movimiento Documento por Rubros'!C232</f>
        <v xml:space="preserve">RES. 1010 -000074 </v>
      </c>
      <c r="B176" s="78" t="str">
        <f>+'Movimiento Documento por Rubros'!D232</f>
        <v>OTORGAR INCENTIVOS ECONÓMICOS A LOS GANADORES DE LA CONVOCATORIA IBAGUÉ SE VISTE DE FOLCLOR 2023;</v>
      </c>
      <c r="C176" s="78" t="str">
        <f>+'Movimiento Documento por Rubros'!E232</f>
        <v>ANGELICA MARIA OSMAN GARCIA</v>
      </c>
      <c r="D176" s="78">
        <f>+'Movimiento Documento por Rubros'!G232</f>
        <v>4400000</v>
      </c>
    </row>
    <row r="177" spans="1:4" ht="78.75">
      <c r="A177" s="78" t="str">
        <f>+'Movimiento Documento por Rubros'!C233</f>
        <v xml:space="preserve">RES. 1010 -000074 </v>
      </c>
      <c r="B177" s="78" t="str">
        <f>+'Movimiento Documento por Rubros'!D233</f>
        <v>OTORGAR INCENTIVOS ECONÓMICOS A LOS GANADORES DE LA CONVOCATORIA IBAGUÉ SE VISTE DE FOLCLOR 2023;</v>
      </c>
      <c r="C177" s="78" t="str">
        <f>+'Movimiento Documento por Rubros'!E233</f>
        <v>MARIA CAROLINA MONTEALEGRE GARCIA</v>
      </c>
      <c r="D177" s="78">
        <f>+'Movimiento Documento por Rubros'!G233</f>
        <v>4400000</v>
      </c>
    </row>
    <row r="178" spans="1:4" ht="63">
      <c r="A178" s="78" t="str">
        <f>+'Movimiento Documento por Rubros'!C234</f>
        <v xml:space="preserve">RES. 1010 -000074 </v>
      </c>
      <c r="B178" s="78" t="str">
        <f>+'Movimiento Documento por Rubros'!D234</f>
        <v>OTORGAR INCENTIVOS ECONÓMICOS A LOS GANADORES DE LA CONVOCATORIA IBAGUÉ SE VISTE DE FOLCLOR 2023;</v>
      </c>
      <c r="C178" s="78" t="str">
        <f>+'Movimiento Documento por Rubros'!E234</f>
        <v>DIEGO JULIAN CARDENAS GARZON</v>
      </c>
      <c r="D178" s="78">
        <f>+'Movimiento Documento por Rubros'!G234</f>
        <v>4400000</v>
      </c>
    </row>
    <row r="179" spans="1:4" ht="47.25">
      <c r="A179" s="78" t="str">
        <f>+'Movimiento Documento por Rubros'!C235</f>
        <v xml:space="preserve">RES. 1010 -000074 </v>
      </c>
      <c r="B179" s="78" t="str">
        <f>+'Movimiento Documento por Rubros'!D235</f>
        <v>OTORGAR INCENTIVOS ECONÓMICOS A LOS GANADORES DE LA CONVOCATORIA IBAGUÉ SE VISTE DE FOLCLOR 2023;</v>
      </c>
      <c r="C179" s="78" t="str">
        <f>+'Movimiento Documento por Rubros'!E235</f>
        <v>LINA MARIA LONDOÑO ARAUJO</v>
      </c>
      <c r="D179" s="78">
        <f>+'Movimiento Documento por Rubros'!G235</f>
        <v>4400000</v>
      </c>
    </row>
    <row r="180" spans="1:4" ht="63">
      <c r="A180" s="78" t="str">
        <f>+'Movimiento Documento por Rubros'!C236</f>
        <v xml:space="preserve">RES. 1010 -000074 </v>
      </c>
      <c r="B180" s="78" t="str">
        <f>+'Movimiento Documento por Rubros'!D236</f>
        <v>OTORGAR INCENTIVOS ECONÓMICOS A LOS GANADORES DE LA CONVOCATORIA IBAGUÉ SE VISTE DE FOLCLOR 2023;</v>
      </c>
      <c r="C180" s="78" t="str">
        <f>+'Movimiento Documento por Rubros'!E236</f>
        <v>MICHAEL  STEVEN TAMAYO MURILLO</v>
      </c>
      <c r="D180" s="78">
        <f>+'Movimiento Documento por Rubros'!G236</f>
        <v>4400000</v>
      </c>
    </row>
    <row r="181" spans="1:4" ht="47.25">
      <c r="A181" s="78" t="str">
        <f>+'Movimiento Documento por Rubros'!C237</f>
        <v xml:space="preserve">RES. 1010 -000074 </v>
      </c>
      <c r="B181" s="78" t="str">
        <f>+'Movimiento Documento por Rubros'!D237</f>
        <v>OTORGAR INCENTIVOS ECONÓMICOS A LOS GANADORES DE LA CONVOCATORIA IBAGUÉ SE VISTE DE FOLCLOR 2023;</v>
      </c>
      <c r="C181" s="78" t="str">
        <f>+'Movimiento Documento por Rubros'!E237</f>
        <v>CARMEN ROSA DIAZ BUITRAGO</v>
      </c>
      <c r="D181" s="78">
        <f>+'Movimiento Documento por Rubros'!G237</f>
        <v>7700000</v>
      </c>
    </row>
    <row r="182" spans="1:4" ht="47.25">
      <c r="A182" s="78" t="str">
        <f>+'Movimiento Documento por Rubros'!C238</f>
        <v xml:space="preserve">RES. 1010 -000074 </v>
      </c>
      <c r="B182" s="78" t="str">
        <f>+'Movimiento Documento por Rubros'!D238</f>
        <v>OTORGAR INCENTIVOS ECONÓMICOS A LOS GANADORES DE LA CONVOCATORIA IBAGUÉ SE VISTE DE FOLCLOR 2023;</v>
      </c>
      <c r="C182" s="78" t="str">
        <f>+'Movimiento Documento por Rubros'!E238</f>
        <v>JOSE  EFREN GARCIA</v>
      </c>
      <c r="D182" s="78">
        <f>+'Movimiento Documento por Rubros'!G238</f>
        <v>7700000</v>
      </c>
    </row>
    <row r="183" spans="1:4" ht="63">
      <c r="A183" s="78" t="str">
        <f>+'Movimiento Documento por Rubros'!C239</f>
        <v xml:space="preserve">RES. 1010 -000074 </v>
      </c>
      <c r="B183" s="78" t="str">
        <f>+'Movimiento Documento por Rubros'!D239</f>
        <v>OTORGAR INCENTIVOS ECONÓMICOS A LOS GANADORES DE LA CONVOCATORIA IBAGUÉ SE VISTE DE FOLCLOR 2023;</v>
      </c>
      <c r="C183" s="78" t="str">
        <f>+'Movimiento Documento por Rubros'!E239</f>
        <v>JOHANA PAOLA FORERO URREA</v>
      </c>
      <c r="D183" s="78">
        <f>+'Movimiento Documento por Rubros'!G239</f>
        <v>7700000</v>
      </c>
    </row>
    <row r="184" spans="1:4" ht="63">
      <c r="A184" s="78" t="str">
        <f>+'Movimiento Documento por Rubros'!C240</f>
        <v xml:space="preserve">RES. 1010 -000074 </v>
      </c>
      <c r="B184" s="78" t="str">
        <f>+'Movimiento Documento por Rubros'!D240</f>
        <v>OTORGAR INCENTIVOS ECONÓMICOS A LOS GANADORES DE LA CONVOCATORIA IBAGUÉ SE VISTE DE FOLCLOR 2023;</v>
      </c>
      <c r="C184" s="78" t="str">
        <f>+'Movimiento Documento por Rubros'!E240</f>
        <v>PEDRO ESTEBAN FUENTES YATE</v>
      </c>
      <c r="D184" s="78">
        <f>+'Movimiento Documento por Rubros'!G240</f>
        <v>7700000</v>
      </c>
    </row>
    <row r="185" spans="1:4" ht="63">
      <c r="A185" s="78" t="str">
        <f>+'Movimiento Documento por Rubros'!C241</f>
        <v xml:space="preserve">RES. 1010 -000074 </v>
      </c>
      <c r="B185" s="78" t="str">
        <f>+'Movimiento Documento por Rubros'!D241</f>
        <v>OTORGAR INCENTIVOS ECONÓMICOS A LOS GANADORES DE LA CONVOCATORIA IBAGUÉ SE VISTE DE FOLCLOR 2023;</v>
      </c>
      <c r="C185" s="78" t="str">
        <f>+'Movimiento Documento por Rubros'!E241</f>
        <v>YEISON GEANNINI GIL HERRERA</v>
      </c>
      <c r="D185" s="78">
        <f>+'Movimiento Documento por Rubros'!G241</f>
        <v>7700000</v>
      </c>
    </row>
    <row r="186" spans="1:4" ht="63">
      <c r="A186" s="78" t="str">
        <f>+'Movimiento Documento por Rubros'!C242</f>
        <v xml:space="preserve">RES. 1010 -000074 </v>
      </c>
      <c r="B186" s="78" t="str">
        <f>+'Movimiento Documento por Rubros'!D242</f>
        <v>OTORGAR INCENTIVOS ECONÓMICOS A LOS GANADORES DE LA CONVOCATORIA IBAGUÉ SE VISTE DE FOLCLOR 2023;</v>
      </c>
      <c r="C186" s="78" t="str">
        <f>+'Movimiento Documento por Rubros'!E242</f>
        <v>OMAR STEVEN GARCIA POSADA</v>
      </c>
      <c r="D186" s="78">
        <f>+'Movimiento Documento por Rubros'!G242</f>
        <v>7700000</v>
      </c>
    </row>
    <row r="187" spans="1:4" ht="47.25">
      <c r="A187" s="78" t="str">
        <f>+'Movimiento Documento por Rubros'!C243</f>
        <v xml:space="preserve">RES. 1010 -000074 </v>
      </c>
      <c r="B187" s="78" t="str">
        <f>+'Movimiento Documento por Rubros'!D243</f>
        <v>OTORGAR INCENTIVOS ECONÓMICOS A LOS GANADORES DE LA CONVOCATORIA IBAGUÉ SE VISTE DE FOLCLOR 2023;</v>
      </c>
      <c r="C187" s="78" t="str">
        <f>+'Movimiento Documento por Rubros'!E243</f>
        <v>HANNER  RODRIGUEZ AGUDELO</v>
      </c>
      <c r="D187" s="78">
        <f>+'Movimiento Documento por Rubros'!G243</f>
        <v>7700000</v>
      </c>
    </row>
    <row r="188" spans="1:4" ht="78.75">
      <c r="A188" s="78" t="str">
        <f>+'Movimiento Documento por Rubros'!C244</f>
        <v>2154</v>
      </c>
      <c r="B188" s="78" t="str">
        <f>+'Movimiento Documento por Rubros'!D244</f>
        <v>SC- 113 AUNAR ESFUERZOS ADMINISTRATIVOS, LOGISTICOS Y FINANCIEROS ENTRE LA ALCALDIA MUNICIPAL DE IBAGUE Y LA FUNDACION DE MUSICA Y ARTES NAIOT, CON EL FIN DE REALIZAR EL FESTIVAL GOSPEL 2023. ;</v>
      </c>
      <c r="C188" s="78" t="str">
        <f>+'Movimiento Documento por Rubros'!E244</f>
        <v>FUNDACION DE MUSICA Y ARTES NAIOT</v>
      </c>
      <c r="D188" s="78">
        <f>+'Movimiento Documento por Rubros'!G244</f>
        <v>36444636</v>
      </c>
    </row>
    <row r="189" spans="1:4" ht="78.75">
      <c r="A189" s="78" t="str">
        <f>+'Movimiento Documento por Rubros'!C245</f>
        <v>2154</v>
      </c>
      <c r="B189" s="78" t="str">
        <f>+'Movimiento Documento por Rubros'!D245</f>
        <v>SC- 113 AUNAR ESFUERZOS ADMINISTRATIVOS, LOGISTICOS Y FINANCIEROS ENTRE LA ALCALDIA MUNICIPAL DE IBAGUE Y LA FUNDACION DE MUSICA Y ARTES NAIOT, CON EL FIN DE REALIZAR EL FESTIVAL GOSPEL 2023. ;</v>
      </c>
      <c r="C189" s="78" t="str">
        <f>+'Movimiento Documento por Rubros'!E245</f>
        <v>FUNDACION DE MUSICA Y ARTES NAIOT</v>
      </c>
      <c r="D189" s="78">
        <f>+'Movimiento Documento por Rubros'!G245</f>
        <v>223555364</v>
      </c>
    </row>
    <row r="190" spans="1:4" ht="63">
      <c r="A190" s="78" t="str">
        <f>+'Movimiento Documento por Rubros'!C246</f>
        <v xml:space="preserve">RES. 1010 -000074 </v>
      </c>
      <c r="B190" s="78" t="str">
        <f>+'Movimiento Documento por Rubros'!D246</f>
        <v>OTORGAR INCENTIVOS ECONÓMICOS A LOS GANADORES DE LA CONVOCATORIA IBAGUÉ SE VISTE DE FOLCLOR 2023;</v>
      </c>
      <c r="C190" s="78" t="str">
        <f>+'Movimiento Documento por Rubros'!E246</f>
        <v>ANGELA  PATRICIA GRANADA SOLARTE</v>
      </c>
      <c r="D190" s="78">
        <f>+'Movimiento Documento por Rubros'!G246</f>
        <v>4400000</v>
      </c>
    </row>
    <row r="191" spans="1:4" ht="47.25">
      <c r="A191" s="78" t="str">
        <f>+'Movimiento Documento por Rubros'!C248</f>
        <v xml:space="preserve">RES. 1010 -000074 </v>
      </c>
      <c r="B191" s="78" t="str">
        <f>+'Movimiento Documento por Rubros'!D248</f>
        <v>OTORGAR INCENTIVOS ECONÓMICOS A LOS GANADORES DE LA CONVOCATORIA IBAGUÉ SE VISTE DE FOLCLOR 2023;</v>
      </c>
      <c r="C191" s="78" t="str">
        <f>+'Movimiento Documento por Rubros'!E248</f>
        <v>GERALDINE  LOPEZ TORRES</v>
      </c>
      <c r="D191" s="78">
        <f>+'Movimiento Documento por Rubros'!G248</f>
        <v>1000000</v>
      </c>
    </row>
    <row r="192" spans="1:4" ht="78.75">
      <c r="A192" s="78" t="str">
        <f>+'Movimiento Documento por Rubros'!C249</f>
        <v xml:space="preserve">RES. 1010 -000074 </v>
      </c>
      <c r="B192" s="78" t="str">
        <f>+'Movimiento Documento por Rubros'!D249</f>
        <v>OTORGAR INCENTIVOS ECONÓMICOS A LOS GANADORES DE LA CONVOCATORIA IBAGUÉ SE VISTE DE FOLCLOR 2023;</v>
      </c>
      <c r="C192" s="78" t="str">
        <f>+'Movimiento Documento por Rubros'!E249</f>
        <v>LAURA  JIMENA RAMIREZ ARREDONDO</v>
      </c>
      <c r="D192" s="78">
        <f>+'Movimiento Documento por Rubros'!G249</f>
        <v>1500000</v>
      </c>
    </row>
    <row r="193" spans="1:4" ht="78.75">
      <c r="A193" s="78" t="str">
        <f>+'Movimiento Documento por Rubros'!C250</f>
        <v xml:space="preserve">RES. 1010 -000074 </v>
      </c>
      <c r="B193" s="78" t="str">
        <f>+'Movimiento Documento por Rubros'!D250</f>
        <v>OTORGAR INCENTIVOS ECONÓMICOS A LOS GANADORES DE LA CONVOCATORIA IBAGUÉ SE VISTE DE FOLCLOR 2023;</v>
      </c>
      <c r="C193" s="78" t="str">
        <f>+'Movimiento Documento por Rubros'!E250</f>
        <v>LORENA ALEXANDRA RODRIGUEZ ROMERO</v>
      </c>
      <c r="D193" s="78">
        <f>+'Movimiento Documento por Rubros'!G250</f>
        <v>2000000</v>
      </c>
    </row>
    <row r="194" spans="1:4" ht="63">
      <c r="A194" s="78" t="str">
        <f>+'Movimiento Documento por Rubros'!C251</f>
        <v xml:space="preserve">RES. 1010 -000074 </v>
      </c>
      <c r="B194" s="78" t="str">
        <f>+'Movimiento Documento por Rubros'!D251</f>
        <v>OTORGAR INCENTIVOS ECONÓMICOS A LOS GANADORES DE LA CONVOCATORIA IBAGUÉ SE VISTE DE FOLCLOR 2023;</v>
      </c>
      <c r="C194" s="78" t="str">
        <f>+'Movimiento Documento por Rubros'!E251</f>
        <v>YERILIN DAYANA PRADA  LOPEZ</v>
      </c>
      <c r="D194" s="78">
        <f>+'Movimiento Documento por Rubros'!G251</f>
        <v>3000000</v>
      </c>
    </row>
    <row r="195" spans="1:4" ht="63">
      <c r="A195" s="78" t="str">
        <f>+'Movimiento Documento por Rubros'!C252</f>
        <v xml:space="preserve">RES. 1010 -000074 </v>
      </c>
      <c r="B195" s="78" t="str">
        <f>+'Movimiento Documento por Rubros'!D252</f>
        <v>OTORGAR INCENTIVOS ECONÓMICOS A LOS GANADORES DE LA CONVOCATORIA IBAGUÉ SE VISTE DE FOLCLOR 2023;</v>
      </c>
      <c r="C195" s="78" t="str">
        <f>+'Movimiento Documento por Rubros'!E252</f>
        <v>LAURA DANIELA PULIDO ALZATE</v>
      </c>
      <c r="D195" s="78">
        <f>+'Movimiento Documento por Rubros'!G252</f>
        <v>5000000</v>
      </c>
    </row>
    <row r="196" spans="1:4" ht="63">
      <c r="A196" s="78" t="str">
        <f>+'Movimiento Documento por Rubros'!C253</f>
        <v xml:space="preserve">RES. 1010 -000074 </v>
      </c>
      <c r="B196" s="78" t="str">
        <f>+'Movimiento Documento por Rubros'!D253</f>
        <v>OTORGAR INCENTIVOS ECONÓMICOS A LOS GANADORES DE LA CONVOCATORIA IBAGUÉ SE VISTE DE FOLCLOR 2023;</v>
      </c>
      <c r="C196" s="78" t="str">
        <f>+'Movimiento Documento por Rubros'!E253</f>
        <v>DAVID  HERLEY IVARRA  BARCO</v>
      </c>
      <c r="D196" s="78">
        <f>+'Movimiento Documento por Rubros'!G253</f>
        <v>3000000</v>
      </c>
    </row>
    <row r="197" spans="1:4" ht="63">
      <c r="A197" s="78" t="str">
        <f>+'Movimiento Documento por Rubros'!C254</f>
        <v xml:space="preserve">RES. 1010 -000074 </v>
      </c>
      <c r="B197" s="78" t="str">
        <f>+'Movimiento Documento por Rubros'!D254</f>
        <v>OTORGAR INCENTIVOS ECONÓMICOS A LOS GANADORES DE LA CONVOCATORIA IBAGUÉ SE VISTE DE FOLCLOR 2023;</v>
      </c>
      <c r="C197" s="78" t="str">
        <f>+'Movimiento Documento por Rubros'!E254</f>
        <v>LAURA DANIELA BARAJAS OYOLA</v>
      </c>
      <c r="D197" s="78">
        <f>+'Movimiento Documento por Rubros'!G254</f>
        <v>2000000</v>
      </c>
    </row>
    <row r="198" spans="1:4" ht="63">
      <c r="A198" s="78" t="str">
        <f>+'Movimiento Documento por Rubros'!C255</f>
        <v xml:space="preserve">RES. 1010 -000074 </v>
      </c>
      <c r="B198" s="78" t="str">
        <f>+'Movimiento Documento por Rubros'!D255</f>
        <v>OTORGAR INCENTIVOS ECONÓMICOS A LOS GANADORES DE LA CONVOCATORIA IBAGUÉ SE VISTE DE FOLCLOR 2023;</v>
      </c>
      <c r="C198" s="78" t="str">
        <f>+'Movimiento Documento por Rubros'!E255</f>
        <v>CESAR AUGUSTO MORA VIRGUEZ</v>
      </c>
      <c r="D198" s="78">
        <f>+'Movimiento Documento por Rubros'!G255</f>
        <v>2000000</v>
      </c>
    </row>
    <row r="199" spans="1:4" ht="78.75">
      <c r="A199" s="78" t="str">
        <f>+'Movimiento Documento por Rubros'!C256</f>
        <v xml:space="preserve">RES. 1010 -000074 </v>
      </c>
      <c r="B199" s="78" t="str">
        <f>+'Movimiento Documento por Rubros'!D256</f>
        <v>OTORGAR INCENTIVOS ECONÓMICOS A LOS GANADORES DE LA CONVOCATORIA IBAGUÉ SE VISTE DE FOLCLOR 2023;</v>
      </c>
      <c r="C199" s="78" t="str">
        <f>+'Movimiento Documento por Rubros'!E256</f>
        <v>KELLY PAULYN GUZMAN  RODRIGUEZ</v>
      </c>
      <c r="D199" s="78">
        <f>+'Movimiento Documento por Rubros'!G256</f>
        <v>3000000</v>
      </c>
    </row>
    <row r="200" spans="1:4" ht="47.25">
      <c r="A200" s="78" t="str">
        <f>+'Movimiento Documento por Rubros'!C257</f>
        <v xml:space="preserve">RES. 1010 -000074 </v>
      </c>
      <c r="B200" s="78" t="str">
        <f>+'Movimiento Documento por Rubros'!D257</f>
        <v>OTORGAR INCENTIVOS ECONÓMICOS A LOS GANADORES DE LA CONVOCATORIA IBAGUÉ SE VISTE DE FOLCLOR 2023;</v>
      </c>
      <c r="C200" s="78" t="str">
        <f>+'Movimiento Documento por Rubros'!E257</f>
        <v>ELVIA MILENA GIL BEDOYA</v>
      </c>
      <c r="D200" s="78">
        <f>+'Movimiento Documento por Rubros'!G257</f>
        <v>5000000</v>
      </c>
    </row>
    <row r="201" spans="1:4" ht="78.75">
      <c r="A201" s="78" t="str">
        <f>+'Movimiento Documento por Rubros'!C258</f>
        <v>2341</v>
      </c>
      <c r="B201" s="78" t="str">
        <f>+'Movimiento Documento por Rubros'!D258</f>
        <v>SC - 117 AUNAR ESFUERZOS FINANCIEROS LOGÍSTICOS CULTURALES Y ADMINISTRATIVOS ENTRE EL MUNICIPIO DE IBAGUÉ- SECRETARIA DE CULTURA Y LA FUNDACIÓN CHAQUEN PARA REALIZAR EL XIII ENCUENTRO DE MÚSICA HIP-HOP EN EL MUNICIPIO DE IBAGUÉ ;</v>
      </c>
      <c r="C201" s="78" t="str">
        <f>+'Movimiento Documento por Rubros'!E258</f>
        <v>FUNDACION CHAQUEN</v>
      </c>
      <c r="D201" s="78">
        <f>+'Movimiento Documento por Rubros'!G258</f>
        <v>60000000</v>
      </c>
    </row>
    <row r="202" spans="1:4" ht="78.75">
      <c r="A202" s="78" t="str">
        <f>+'Movimiento Documento por Rubros'!C266</f>
        <v>2579</v>
      </c>
      <c r="B202" s="78" t="str">
        <f>+'Movimiento Documento por Rubros'!D266</f>
        <v>SC-100 CONTRATAR LA PRESTACION DE SERVICIOS PROFESIONALES  PARA EL ACOMPAÑAMIENTO DEL PROYECTO FORTALECIMIENTO, DESARROLLO Y SOSTENIBILIDAD DEL 
ECOSISTEMA CREATIVO Y CULTURAL DE LA CIUDAD MUSICAL DE IBAGUÉ ;</v>
      </c>
      <c r="C202" s="78" t="str">
        <f>+'Movimiento Documento por Rubros'!E266</f>
        <v>RAFAEL ANDRES SANTAMARIA BELTRAN</v>
      </c>
      <c r="D202" s="78">
        <f>+'Movimiento Documento por Rubros'!G266</f>
        <v>12180000</v>
      </c>
    </row>
    <row r="203" spans="1:4" ht="63">
      <c r="A203" s="78" t="str">
        <f>+'Movimiento Documento por Rubros'!C271</f>
        <v xml:space="preserve">RES. 1010 -000074 </v>
      </c>
      <c r="B203" s="78" t="str">
        <f>+'Movimiento Documento por Rubros'!D271</f>
        <v>OTORGAR INCENTIVOS ECONÓMICOS A LOS GANADORES DE LA CONVOCATORIA IBAGUÉ SE VISTE DE FOLCLOR 2023;</v>
      </c>
      <c r="C203" s="78" t="str">
        <f>+'Movimiento Documento por Rubros'!E271</f>
        <v>DAYANA CAROLINA TAPIA LOZANO</v>
      </c>
      <c r="D203" s="78">
        <f>+'Movimiento Documento por Rubros'!G271</f>
        <v>3600000</v>
      </c>
    </row>
    <row r="204" spans="1:4" ht="126">
      <c r="A204" s="78" t="str">
        <f>+'Movimiento Documento por Rubros'!C274</f>
        <v>2742</v>
      </c>
      <c r="B204" s="78" t="str">
        <f>+'Movimiento Documento por Rubros'!D274</f>
        <v>SC 125  AUNAR ESFUERZOS  ADMINISTRATIVOS, TÉCNICOS, FINANCIEROS Y LOGÍSTICOS ENTRE LA ALCALDÍA MUNICIPAL Y LA CORPORACIÓN ICM IBAGUÉ CIUDAD MUSICAL, PARA EL DESARROLLO CULTURAL Y ARTÍSTICO DEL FESTIVAL DE MÚSICA “OCOBO DE ORO” EN SU SEPTIMA VERSÍÓN EN EL MARCO DEL PROYECTO DENOMINADO FORTALECIMIENTO, DESARROLLO Y SOSTENIBILIDAD DEL ECOSISTEMA CREATIVO Y CULTURAL DE LA CIUDAD MUSICAL DE IBAGUÉ;</v>
      </c>
      <c r="C204" s="78" t="str">
        <f>+'Movimiento Documento por Rubros'!E274</f>
        <v>CORPORACIÓN ICM IBAGUE CIUDAD MUSICAL</v>
      </c>
      <c r="D204" s="78">
        <f>+'Movimiento Documento por Rubros'!G274</f>
        <v>50000000</v>
      </c>
    </row>
    <row r="205" spans="1:4" ht="110.25">
      <c r="A205" s="78" t="str">
        <f>+'Movimiento Documento por Rubros'!C275</f>
        <v>230</v>
      </c>
      <c r="B205" s="78" t="str">
        <f>+'Movimiento Documento por Rubros'!D275</f>
        <v>ADICIÓN Y PRÓRROGA 01 AL CONTRATO DE PRESTACIÓN DE SERVICIOS Nº 0230 DE FEBRERO 22 DE 2023, CUYO OBJETO ES SC-011 CONTRATAR LA PRESTACION DE SERVICIOS PROFESIONALES ESPECIALIZADOS PARA EL ACOMPAÑAMIENTO DEL PROYECTO FORTALECIMIENTO, DESARROLLO Y SOSTENIBILIDAD DEL ECOSISTEMA CREATIVO Y CULTURAL DE LA CUIDAD MUSICAL DE IBAGUE ;</v>
      </c>
      <c r="C205" s="78" t="str">
        <f>+'Movimiento Documento por Rubros'!E275</f>
        <v>NATHALY ALEJANDRA GRACIA RUIZ</v>
      </c>
      <c r="D205" s="78">
        <f>+'Movimiento Documento por Rubros'!G275</f>
        <v>18203333</v>
      </c>
    </row>
    <row r="206" spans="1:4" ht="110.25">
      <c r="A206" s="78" t="str">
        <f>+'Movimiento Documento por Rubros'!C277</f>
        <v>296</v>
      </c>
      <c r="B206" s="78" t="str">
        <f>+'Movimiento Documento por Rubros'!D277</f>
        <v>ADICIÓN Y PRÓRROGA 01 AL CONTRATO DE PRESTACIÓN DE SERVICIOS Nº 0296 DE FEBRERO 24 DE 2023, CUYO OBJETO ES SC-018 CONTRATAR LA PRESTACION DE SERVICIOS DE 
APOYO A LA GESTIÓN PARA EL ACOMPAÑAMIENTO DEL PROYECTO FORTALECIMIENTO, DESARROLLO Y SOSTENIBILIDAD DEL ECOSISTEMA CREATIVO Y CULTURAL DE LA CUIDAD MUSICAL 
DE IBAGUE;</v>
      </c>
      <c r="C206" s="78" t="str">
        <f>+'Movimiento Documento por Rubros'!E277</f>
        <v>ALFONSO  GARCIA CABEZAS</v>
      </c>
      <c r="D206" s="78">
        <f>+'Movimiento Documento por Rubros'!G277</f>
        <v>3542500</v>
      </c>
    </row>
    <row r="207" spans="1:4" ht="94.5">
      <c r="A207" s="78" t="str">
        <f>+'Movimiento Documento por Rubros'!C279</f>
        <v>361</v>
      </c>
      <c r="B207" s="78" t="str">
        <f>+'Movimiento Documento por Rubros'!D279</f>
        <v>ADICIÓN Y PRÓRROGA 01 AL CONTRATO DE PRESTACIÓN DE SERVICIOS Nº 0361 DE MARZO 01 DE 2023, CUYO OBJETO ES SC-005 CONTRATAR LA PRESTACION DE SERVICIOS PROFESIONAL PARA EL ACOMPAÑAMIENTO DEL PROYECTO FORTALECIMIENTO, DESARROLLO Y SOSTENIBILIDAD DEL ECOSISTEMA CREATIVO Y CULTURAL DE LA CUIDAD MUSICAL DE IBAGUE ;</v>
      </c>
      <c r="C207" s="78" t="str">
        <f>+'Movimiento Documento por Rubros'!E279</f>
        <v>JUAN JARVEY LOZANO RODRIGUEZ</v>
      </c>
      <c r="D207" s="78">
        <f>+'Movimiento Documento por Rubros'!G279</f>
        <v>13780000</v>
      </c>
    </row>
    <row r="208" spans="1:4" ht="110.25">
      <c r="A208" s="78" t="str">
        <f>+'Movimiento Documento por Rubros'!C280</f>
        <v>295</v>
      </c>
      <c r="B208" s="78" t="str">
        <f>+'Movimiento Documento por Rubros'!D280</f>
        <v>ADICIÓN Y PRÓRROGA 01 AL CONTRATO DE PRESTACIÓN DE SERVICIOS Nº 0295 DE FEBRERO 24 DE 2023, CUYO OBJETO ES SC-010 CONTRATAR LA PRESTACION DE SERVICIOS 
PROFESIONALES PARA EL ACOMPAÑAMIENTO DEL PROYECTO FORTALECIMIENTO, DESARROLLO Y SOSTENIBILIDAD DEL ECOSISTEMA CREATIVO Y CULTURAL DE LA CUIDAD MUSICAL DE IBAGUE ;</v>
      </c>
      <c r="C208" s="78" t="str">
        <f>+'Movimiento Documento por Rubros'!E280</f>
        <v>ADRIANA DEL ROCIO ARANGO RODRIGUEZ</v>
      </c>
      <c r="D208" s="78">
        <f>+'Movimiento Documento por Rubros'!G280</f>
        <v>9066666</v>
      </c>
    </row>
    <row r="209" spans="1:4" ht="94.5">
      <c r="A209" s="78" t="str">
        <f>+'Movimiento Documento por Rubros'!C281</f>
        <v>385</v>
      </c>
      <c r="B209" s="78" t="str">
        <f>+'Movimiento Documento por Rubros'!D281</f>
        <v>ADICIÓN Y PRÓRROGA 01 AL CONTRATO DE PRESTACIÓN DE SERVICIOS Nº 0385 DE MARZO 01 DE 2023, CUYO OBJETO ES SC-007 CONTRATAR LA PRESTACION DE SERVICIOS PROFESIONALES PARA EL ACOMPAÑAMIENTO DEL PROYECTO FORTALECIMIENTO, DESARROLLO Y SOSTENIBILIDAD DEL ECOSISTEMA CREATIVO Y CULTURAL DE LA CUIDAD MUSICAL DE IBAGUE ;</v>
      </c>
      <c r="C209" s="78" t="str">
        <f>+'Movimiento Documento por Rubros'!E281</f>
        <v>EDISON LIBARDO JIMENEZ RODRIGUEZ</v>
      </c>
      <c r="D209" s="78">
        <f>+'Movimiento Documento por Rubros'!G281</f>
        <v>9360000</v>
      </c>
    </row>
    <row r="210" spans="1:4" ht="110.25">
      <c r="A210" s="78" t="str">
        <f>+'Movimiento Documento por Rubros'!C282</f>
        <v>344</v>
      </c>
      <c r="B210" s="78" t="str">
        <f>+'Movimiento Documento por Rubros'!D282</f>
        <v>ADICIÓN Y PRÓRROGA 01 AL CONTRATO DE PRESTACIÓN DE SERVICIOS Nº 0344 DE 
FEBRERO 28 DE 2023, CUYO OBJETO ES SC-008 CONTRATAR LA PRESTACION DE SERVICIOS PROFESIONALES ESPECIALIZADOS PARA EL ACOMPAÑAMIENTO DEL PROYECTO FORTALECIMIENTO, DESARROLLO Y SOSTENIBILIDAD DEL ECOSISTEMA CREATIVO Y CULTURAL DE LA CUIDAD MUSICAL DE IBAGUE ;</v>
      </c>
      <c r="C210" s="78" t="str">
        <f>+'Movimiento Documento por Rubros'!E282</f>
        <v>NORA MILENA REINA MOLINA</v>
      </c>
      <c r="D210" s="78">
        <f>+'Movimiento Documento por Rubros'!G282</f>
        <v>16721667</v>
      </c>
    </row>
    <row r="211" spans="1:4">
      <c r="D211" s="149">
        <f>SUM(D2:D210)</f>
        <v>11930908279</v>
      </c>
    </row>
    <row r="212" spans="1:4">
      <c r="D212" s="149">
        <f>SUM(D175:D210)</f>
        <v>634254166</v>
      </c>
    </row>
    <row r="213" spans="1:4">
      <c r="D213" s="149">
        <f>SUBTOTAL(9,D175:D210)</f>
        <v>634254166</v>
      </c>
    </row>
    <row r="215" spans="1:4">
      <c r="B215" s="74" t="s">
        <v>765</v>
      </c>
      <c r="D215" s="212"/>
    </row>
    <row r="216" spans="1:4">
      <c r="B216" s="74" t="s">
        <v>766</v>
      </c>
    </row>
  </sheetData>
  <autoFilter ref="A1:D212"/>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282"/>
  <sheetViews>
    <sheetView topLeftCell="C4" zoomScale="85" zoomScaleNormal="85" workbookViewId="0">
      <pane ySplit="5" topLeftCell="A60" activePane="bottomLeft" state="frozen"/>
      <selection activeCell="B6" sqref="B6"/>
      <selection pane="bottomLeft" activeCell="F292" sqref="F292"/>
    </sheetView>
  </sheetViews>
  <sheetFormatPr baseColWidth="10" defaultColWidth="8.85546875" defaultRowHeight="15"/>
  <cols>
    <col min="1" max="1" width="17.5703125" style="39" customWidth="1"/>
    <col min="2" max="2" width="28.28515625" style="39" customWidth="1"/>
    <col min="3" max="3" width="9.42578125" style="39" customWidth="1"/>
    <col min="4" max="4" width="106" style="46" customWidth="1"/>
    <col min="5" max="5" width="31.42578125" style="46" customWidth="1"/>
    <col min="6" max="6" width="17.7109375" style="39" customWidth="1"/>
    <col min="7" max="7" width="14.28515625" style="39" bestFit="1" customWidth="1"/>
    <col min="8" max="8" width="6.7109375" style="48" bestFit="1" customWidth="1"/>
    <col min="9" max="9" width="14" style="47" customWidth="1"/>
    <col min="10" max="10" width="13" style="39" customWidth="1"/>
    <col min="11" max="11" width="10.5703125" style="39" customWidth="1"/>
    <col min="12" max="12" width="14.28515625" style="39" hidden="1" customWidth="1"/>
    <col min="13" max="13" width="15.7109375" style="39" hidden="1" customWidth="1"/>
    <col min="14" max="14" width="14.28515625" style="39" customWidth="1"/>
    <col min="15" max="15" width="13.28515625" style="39" bestFit="1" customWidth="1"/>
    <col min="16" max="17" width="15" style="39" customWidth="1"/>
    <col min="18" max="18" width="20" style="46" customWidth="1"/>
    <col min="19" max="20" width="14.28515625" style="39" bestFit="1" customWidth="1"/>
    <col min="21" max="16384" width="8.85546875" style="39"/>
  </cols>
  <sheetData>
    <row r="1" spans="1:21" hidden="1"/>
    <row r="2" spans="1:21" ht="18.75" hidden="1">
      <c r="D2" s="59"/>
      <c r="E2" s="59"/>
      <c r="F2" s="59" t="s">
        <v>140</v>
      </c>
      <c r="G2" s="59"/>
      <c r="H2" s="61"/>
      <c r="I2" s="60"/>
      <c r="J2" s="59"/>
      <c r="K2" s="59"/>
      <c r="L2" s="59"/>
      <c r="M2" s="59"/>
      <c r="N2" s="59"/>
      <c r="O2" s="59"/>
      <c r="P2" s="59"/>
      <c r="Q2" s="59"/>
    </row>
    <row r="3" spans="1:21" ht="18.75" hidden="1">
      <c r="D3" s="59"/>
      <c r="E3" s="59"/>
      <c r="F3" s="59" t="s">
        <v>239</v>
      </c>
      <c r="G3" s="59"/>
      <c r="H3" s="61"/>
      <c r="I3" s="60"/>
      <c r="J3" s="59"/>
      <c r="K3" s="59"/>
      <c r="L3" s="59"/>
      <c r="M3" s="59"/>
      <c r="N3" s="59"/>
      <c r="O3" s="59"/>
      <c r="P3" s="59"/>
      <c r="Q3" s="59"/>
    </row>
    <row r="4" spans="1:21" ht="106.9" hidden="1" customHeight="1">
      <c r="D4" s="56"/>
      <c r="E4" s="56"/>
      <c r="F4" s="158" t="s">
        <v>745</v>
      </c>
      <c r="G4" s="56"/>
      <c r="H4" s="58"/>
      <c r="I4" s="57"/>
      <c r="J4" s="56"/>
      <c r="K4" s="56"/>
      <c r="L4" s="56"/>
      <c r="M4" s="56"/>
      <c r="N4" s="56"/>
      <c r="O4" s="56"/>
      <c r="P4" s="56"/>
      <c r="Q4" s="56"/>
    </row>
    <row r="5" spans="1:21" ht="106.9" hidden="1" customHeight="1"/>
    <row r="6" spans="1:21" ht="63.6" hidden="1" customHeight="1">
      <c r="D6" s="49"/>
      <c r="E6" s="49"/>
      <c r="P6" s="40"/>
      <c r="Q6" s="40"/>
    </row>
    <row r="7" spans="1:21" hidden="1">
      <c r="D7" s="49"/>
      <c r="E7" s="49"/>
      <c r="P7" s="40"/>
      <c r="Q7" s="40"/>
    </row>
    <row r="8" spans="1:21" s="50" customFormat="1" ht="30">
      <c r="A8" s="55" t="s">
        <v>134</v>
      </c>
      <c r="B8" s="55" t="s">
        <v>201</v>
      </c>
      <c r="C8" s="51" t="s">
        <v>137</v>
      </c>
      <c r="D8" s="52" t="s">
        <v>241</v>
      </c>
      <c r="E8" s="52" t="s">
        <v>138</v>
      </c>
      <c r="F8" s="51" t="s">
        <v>345</v>
      </c>
      <c r="G8" s="51" t="s">
        <v>344</v>
      </c>
      <c r="H8" s="54" t="s">
        <v>343</v>
      </c>
      <c r="I8" s="53" t="s">
        <v>135</v>
      </c>
      <c r="J8" s="51" t="s">
        <v>240</v>
      </c>
      <c r="K8" s="51" t="s">
        <v>139</v>
      </c>
      <c r="L8" s="51" t="s">
        <v>244</v>
      </c>
      <c r="M8" s="51" t="s">
        <v>245</v>
      </c>
      <c r="N8" s="51" t="s">
        <v>136</v>
      </c>
      <c r="O8" s="51" t="s">
        <v>243</v>
      </c>
      <c r="P8" s="52" t="s">
        <v>342</v>
      </c>
      <c r="Q8" s="52" t="s">
        <v>341</v>
      </c>
      <c r="R8" s="51" t="s">
        <v>242</v>
      </c>
      <c r="S8" s="84" t="s">
        <v>493</v>
      </c>
      <c r="T8" s="84" t="s">
        <v>340</v>
      </c>
      <c r="U8" s="84" t="s">
        <v>494</v>
      </c>
    </row>
    <row r="9" spans="1:21" s="123" customFormat="1" hidden="1">
      <c r="A9" s="123" t="str">
        <f>+mga!E15</f>
        <v>1.3.2 Articular, fortalecer, consolidar y proyectar eventos de circulación artística y cultural.</v>
      </c>
      <c r="B9" s="123" t="str">
        <f>+mga!C14</f>
        <v>F.3 Servicio de promoción de actividades culturales</v>
      </c>
      <c r="C9" s="123" t="s">
        <v>339</v>
      </c>
      <c r="D9" s="124" t="s">
        <v>338</v>
      </c>
      <c r="E9" s="124" t="s">
        <v>115</v>
      </c>
      <c r="F9" s="125" t="s">
        <v>207</v>
      </c>
      <c r="G9" s="126">
        <v>682500000</v>
      </c>
      <c r="H9" s="127">
        <v>1</v>
      </c>
      <c r="I9" s="128">
        <v>2020730010031</v>
      </c>
      <c r="J9" s="125">
        <v>1687</v>
      </c>
      <c r="K9" s="129" t="s">
        <v>337</v>
      </c>
      <c r="L9" s="40">
        <v>409500000</v>
      </c>
      <c r="M9" s="40">
        <v>0</v>
      </c>
      <c r="N9" s="40">
        <v>273000000</v>
      </c>
      <c r="O9" s="130">
        <v>42</v>
      </c>
      <c r="P9" s="131" t="s">
        <v>285</v>
      </c>
      <c r="Q9" s="131">
        <v>682500000</v>
      </c>
      <c r="R9" s="132">
        <v>800081102</v>
      </c>
    </row>
    <row r="10" spans="1:21" s="113" customFormat="1" hidden="1">
      <c r="A10" s="113" t="str">
        <f>+mga!E35</f>
        <v>1.1.6 Personal profesional y de apoyo a la gestión</v>
      </c>
      <c r="B10" s="113" t="str">
        <f>+mga!C30</f>
        <v>Realizar la intervención de 20 bienes de interés cultural</v>
      </c>
      <c r="C10" s="113" t="s">
        <v>336</v>
      </c>
      <c r="D10" s="114" t="s">
        <v>335</v>
      </c>
      <c r="E10" s="114" t="s">
        <v>130</v>
      </c>
      <c r="F10" s="115" t="s">
        <v>207</v>
      </c>
      <c r="G10" s="116">
        <v>69850000</v>
      </c>
      <c r="H10" s="117">
        <v>1</v>
      </c>
      <c r="I10" s="118">
        <v>2020730010029</v>
      </c>
      <c r="J10" s="115">
        <v>1712</v>
      </c>
      <c r="K10" s="119" t="s">
        <v>334</v>
      </c>
      <c r="L10" s="40">
        <v>6350000</v>
      </c>
      <c r="M10" s="40">
        <v>0</v>
      </c>
      <c r="N10" s="40">
        <v>63500000</v>
      </c>
      <c r="O10" s="120">
        <v>30</v>
      </c>
      <c r="P10" s="121" t="s">
        <v>285</v>
      </c>
      <c r="Q10" s="121">
        <v>69850000</v>
      </c>
      <c r="R10" s="122">
        <v>1110511615</v>
      </c>
    </row>
    <row r="11" spans="1:21" s="123" customFormat="1" hidden="1">
      <c r="A11" s="123" t="str">
        <f>+mga!E15</f>
        <v>1.3.2 Articular, fortalecer, consolidar y proyectar eventos de circulación artística y cultural.</v>
      </c>
      <c r="B11" s="123" t="str">
        <f>+mga!C14</f>
        <v>F.3 Servicio de promoción de actividades culturales</v>
      </c>
      <c r="C11" s="123" t="s">
        <v>333</v>
      </c>
      <c r="D11" s="124" t="s">
        <v>332</v>
      </c>
      <c r="E11" s="124" t="s">
        <v>121</v>
      </c>
      <c r="F11" s="125" t="s">
        <v>207</v>
      </c>
      <c r="G11" s="126">
        <v>26460000</v>
      </c>
      <c r="H11" s="127">
        <v>18</v>
      </c>
      <c r="I11" s="128">
        <v>2020730010031</v>
      </c>
      <c r="J11" s="125">
        <v>1832</v>
      </c>
      <c r="K11" s="129" t="s">
        <v>331</v>
      </c>
      <c r="L11" s="40">
        <v>0</v>
      </c>
      <c r="M11" s="40">
        <v>0</v>
      </c>
      <c r="N11" s="40">
        <v>26460000</v>
      </c>
      <c r="O11" s="130">
        <v>679</v>
      </c>
      <c r="P11" s="131" t="s">
        <v>264</v>
      </c>
      <c r="Q11" s="131">
        <v>26460000</v>
      </c>
      <c r="R11" s="132">
        <v>1020785337</v>
      </c>
    </row>
    <row r="12" spans="1:21" s="123" customFormat="1" hidden="1">
      <c r="A12" s="123" t="str">
        <f>+mga!E15</f>
        <v>1.3.2 Articular, fortalecer, consolidar y proyectar eventos de circulación artística y cultural.</v>
      </c>
      <c r="B12" s="123" t="str">
        <f>+mga!C14</f>
        <v>F.3 Servicio de promoción de actividades culturales</v>
      </c>
      <c r="C12" s="123" t="s">
        <v>330</v>
      </c>
      <c r="D12" s="124" t="s">
        <v>329</v>
      </c>
      <c r="E12" s="124" t="s">
        <v>328</v>
      </c>
      <c r="F12" s="125" t="s">
        <v>207</v>
      </c>
      <c r="G12" s="126">
        <v>44450000</v>
      </c>
      <c r="H12" s="127">
        <v>18</v>
      </c>
      <c r="I12" s="128">
        <v>2020730010031</v>
      </c>
      <c r="J12" s="125">
        <v>2010</v>
      </c>
      <c r="K12" s="129" t="s">
        <v>327</v>
      </c>
      <c r="L12" s="40">
        <v>0</v>
      </c>
      <c r="M12" s="40">
        <v>0</v>
      </c>
      <c r="N12" s="40">
        <v>44450000</v>
      </c>
      <c r="O12" s="130">
        <v>428</v>
      </c>
      <c r="P12" s="131" t="s">
        <v>300</v>
      </c>
      <c r="Q12" s="131">
        <v>44450000</v>
      </c>
      <c r="R12" s="132">
        <v>1110462301</v>
      </c>
    </row>
    <row r="13" spans="1:21" s="113" customFormat="1" hidden="1">
      <c r="A13" s="113" t="str">
        <f>+mga!E35</f>
        <v>1.1.6 Personal profesional y de apoyo a la gestión</v>
      </c>
      <c r="B13" s="113" t="str">
        <f>+mga!C30</f>
        <v>Realizar la intervención de 20 bienes de interés cultural</v>
      </c>
      <c r="C13" s="113" t="s">
        <v>326</v>
      </c>
      <c r="D13" s="114" t="s">
        <v>325</v>
      </c>
      <c r="E13" s="114" t="s">
        <v>132</v>
      </c>
      <c r="F13" s="115" t="s">
        <v>207</v>
      </c>
      <c r="G13" s="116">
        <v>63500000</v>
      </c>
      <c r="H13" s="117">
        <v>1</v>
      </c>
      <c r="I13" s="118">
        <v>2020730010029</v>
      </c>
      <c r="J13" s="115">
        <v>2048</v>
      </c>
      <c r="K13" s="119" t="s">
        <v>324</v>
      </c>
      <c r="L13" s="40">
        <v>6350000</v>
      </c>
      <c r="M13" s="40">
        <v>0</v>
      </c>
      <c r="N13" s="40">
        <v>57150000</v>
      </c>
      <c r="O13" s="120">
        <v>427</v>
      </c>
      <c r="P13" s="121" t="s">
        <v>300</v>
      </c>
      <c r="Q13" s="121">
        <v>63500000</v>
      </c>
      <c r="R13" s="122">
        <v>52539236</v>
      </c>
    </row>
    <row r="14" spans="1:21" s="103" customFormat="1">
      <c r="A14" s="103" t="str">
        <f>+mga!E23</f>
        <v>1.1.3 Personal profesional y de apoyo a la gestión</v>
      </c>
      <c r="B14" s="103" t="str">
        <f>+mga!C21</f>
        <v xml:space="preserve">1.1 Servicio de apoyo al proceso de formación artística y cultural simifarte </v>
      </c>
      <c r="C14" s="103" t="s">
        <v>323</v>
      </c>
      <c r="D14" s="104" t="s">
        <v>322</v>
      </c>
      <c r="E14" s="104" t="s">
        <v>131</v>
      </c>
      <c r="F14" s="105" t="s">
        <v>207</v>
      </c>
      <c r="G14" s="106">
        <v>44450000</v>
      </c>
      <c r="H14" s="107">
        <v>18</v>
      </c>
      <c r="I14" s="108">
        <v>2020730010030</v>
      </c>
      <c r="J14" s="105">
        <v>2062</v>
      </c>
      <c r="K14" s="109" t="s">
        <v>321</v>
      </c>
      <c r="L14" s="40">
        <v>6350000</v>
      </c>
      <c r="M14" s="40">
        <v>0</v>
      </c>
      <c r="N14" s="40">
        <v>38100000</v>
      </c>
      <c r="O14" s="110">
        <v>273</v>
      </c>
      <c r="P14" s="111" t="s">
        <v>304</v>
      </c>
      <c r="Q14" s="111">
        <v>44450000</v>
      </c>
      <c r="R14" s="112">
        <v>93237743</v>
      </c>
    </row>
    <row r="15" spans="1:21" s="123" customFormat="1" hidden="1">
      <c r="A15" s="123" t="str">
        <f>+mga!E15</f>
        <v>1.3.2 Articular, fortalecer, consolidar y proyectar eventos de circulación artística y cultural.</v>
      </c>
      <c r="B15" s="123" t="str">
        <f>+mga!C14</f>
        <v>F.3 Servicio de promoción de actividades culturales</v>
      </c>
      <c r="C15" s="123" t="s">
        <v>320</v>
      </c>
      <c r="D15" s="124" t="s">
        <v>319</v>
      </c>
      <c r="E15" s="124" t="s">
        <v>128</v>
      </c>
      <c r="F15" s="125" t="s">
        <v>207</v>
      </c>
      <c r="G15" s="126">
        <v>11445000</v>
      </c>
      <c r="H15" s="127">
        <v>18</v>
      </c>
      <c r="I15" s="128">
        <v>2020730010031</v>
      </c>
      <c r="J15" s="125">
        <v>2102</v>
      </c>
      <c r="K15" s="129" t="s">
        <v>316</v>
      </c>
      <c r="L15" s="40">
        <v>1635000</v>
      </c>
      <c r="M15" s="40">
        <v>0</v>
      </c>
      <c r="N15" s="40">
        <v>9810000</v>
      </c>
      <c r="O15" s="130">
        <v>275</v>
      </c>
      <c r="P15" s="131" t="s">
        <v>304</v>
      </c>
      <c r="Q15" s="131">
        <v>11445000</v>
      </c>
      <c r="R15" s="132">
        <v>14225123</v>
      </c>
    </row>
    <row r="16" spans="1:21" s="123" customFormat="1" hidden="1">
      <c r="A16" s="123" t="str">
        <f>+mga!E15</f>
        <v>1.3.2 Articular, fortalecer, consolidar y proyectar eventos de circulación artística y cultural.</v>
      </c>
      <c r="B16" s="123" t="str">
        <f>+mga!C14</f>
        <v>F.3 Servicio de promoción de actividades culturales</v>
      </c>
      <c r="C16" s="123" t="s">
        <v>318</v>
      </c>
      <c r="D16" s="124" t="s">
        <v>317</v>
      </c>
      <c r="E16" s="124" t="s">
        <v>123</v>
      </c>
      <c r="F16" s="125" t="s">
        <v>207</v>
      </c>
      <c r="G16" s="126">
        <v>29750000</v>
      </c>
      <c r="H16" s="127">
        <v>18</v>
      </c>
      <c r="I16" s="128">
        <v>2020730010031</v>
      </c>
      <c r="J16" s="125">
        <v>2103</v>
      </c>
      <c r="K16" s="129" t="s">
        <v>316</v>
      </c>
      <c r="L16" s="40">
        <v>0</v>
      </c>
      <c r="M16" s="40">
        <v>0</v>
      </c>
      <c r="N16" s="40">
        <v>29750000</v>
      </c>
      <c r="O16" s="130">
        <v>32</v>
      </c>
      <c r="P16" s="131" t="s">
        <v>285</v>
      </c>
      <c r="Q16" s="131">
        <v>44620000</v>
      </c>
      <c r="R16" s="132">
        <v>28537798</v>
      </c>
    </row>
    <row r="17" spans="1:18" s="123" customFormat="1" hidden="1">
      <c r="A17" s="123" t="str">
        <f>+mga!E15</f>
        <v>1.3.2 Articular, fortalecer, consolidar y proyectar eventos de circulación artística y cultural.</v>
      </c>
      <c r="B17" s="123" t="str">
        <f>+mga!C14</f>
        <v>F.3 Servicio de promoción de actividades culturales</v>
      </c>
      <c r="C17" s="123" t="s">
        <v>315</v>
      </c>
      <c r="D17" s="124" t="s">
        <v>314</v>
      </c>
      <c r="E17" s="124" t="s">
        <v>133</v>
      </c>
      <c r="F17" s="125" t="s">
        <v>207</v>
      </c>
      <c r="G17" s="126">
        <v>44450000</v>
      </c>
      <c r="H17" s="127">
        <v>18</v>
      </c>
      <c r="I17" s="128">
        <v>2020730010031</v>
      </c>
      <c r="J17" s="125">
        <v>2190</v>
      </c>
      <c r="K17" s="129" t="s">
        <v>311</v>
      </c>
      <c r="L17" s="40">
        <v>0</v>
      </c>
      <c r="M17" s="40">
        <v>0</v>
      </c>
      <c r="N17" s="40">
        <v>44450000</v>
      </c>
      <c r="O17" s="130">
        <v>429</v>
      </c>
      <c r="P17" s="131" t="s">
        <v>300</v>
      </c>
      <c r="Q17" s="131">
        <v>44450000</v>
      </c>
      <c r="R17" s="132">
        <v>65780401</v>
      </c>
    </row>
    <row r="18" spans="1:18" s="103" customFormat="1">
      <c r="A18" s="103" t="str">
        <f>+mga!E27</f>
        <v>2.1.3 Personal profesional y de apoyo a la gestión</v>
      </c>
      <c r="B18" s="103" t="str">
        <f>+mga!C25</f>
        <v>2.1 Servicio de educación formal al sector artístico y cultural EFAC</v>
      </c>
      <c r="C18" s="103" t="s">
        <v>313</v>
      </c>
      <c r="D18" s="104" t="s">
        <v>312</v>
      </c>
      <c r="E18" s="104" t="s">
        <v>248</v>
      </c>
      <c r="F18" s="105" t="s">
        <v>207</v>
      </c>
      <c r="G18" s="106">
        <v>25200000</v>
      </c>
      <c r="H18" s="107">
        <v>17</v>
      </c>
      <c r="I18" s="108">
        <v>2020730010030</v>
      </c>
      <c r="J18" s="105">
        <v>2192</v>
      </c>
      <c r="K18" s="109" t="s">
        <v>311</v>
      </c>
      <c r="L18" s="40">
        <v>0</v>
      </c>
      <c r="M18" s="40">
        <v>0</v>
      </c>
      <c r="N18" s="40">
        <v>25200000</v>
      </c>
      <c r="O18" s="110">
        <v>484</v>
      </c>
      <c r="P18" s="111" t="s">
        <v>308</v>
      </c>
      <c r="Q18" s="111">
        <v>25200000</v>
      </c>
      <c r="R18" s="112">
        <v>1110565633</v>
      </c>
    </row>
    <row r="19" spans="1:18" s="123" customFormat="1" hidden="1">
      <c r="A19" s="123" t="str">
        <f>+mga!E15</f>
        <v>1.3.2 Articular, fortalecer, consolidar y proyectar eventos de circulación artística y cultural.</v>
      </c>
      <c r="B19" s="123" t="str">
        <f>+mga!C14</f>
        <v>F.3 Servicio de promoción de actividades culturales</v>
      </c>
      <c r="C19" s="123" t="s">
        <v>310</v>
      </c>
      <c r="D19" s="124" t="s">
        <v>309</v>
      </c>
      <c r="E19" s="124" t="s">
        <v>234</v>
      </c>
      <c r="F19" s="125" t="s">
        <v>207</v>
      </c>
      <c r="G19" s="126">
        <v>25200000</v>
      </c>
      <c r="H19" s="127">
        <v>18</v>
      </c>
      <c r="I19" s="128">
        <v>2020730010031</v>
      </c>
      <c r="J19" s="125">
        <v>2202</v>
      </c>
      <c r="K19" s="129" t="s">
        <v>305</v>
      </c>
      <c r="L19" s="40">
        <v>0</v>
      </c>
      <c r="M19" s="40">
        <v>0</v>
      </c>
      <c r="N19" s="40">
        <v>25200000</v>
      </c>
      <c r="O19" s="130">
        <v>483</v>
      </c>
      <c r="P19" s="131" t="s">
        <v>308</v>
      </c>
      <c r="Q19" s="131">
        <v>25200000</v>
      </c>
      <c r="R19" s="132">
        <v>1110505089</v>
      </c>
    </row>
    <row r="20" spans="1:18" s="123" customFormat="1" hidden="1">
      <c r="A20" s="123" t="str">
        <f>+mga!E15</f>
        <v>1.3.2 Articular, fortalecer, consolidar y proyectar eventos de circulación artística y cultural.</v>
      </c>
      <c r="B20" s="123" t="str">
        <f>+mga!C14</f>
        <v>F.3 Servicio de promoción de actividades culturales</v>
      </c>
      <c r="C20" s="123" t="s">
        <v>307</v>
      </c>
      <c r="D20" s="124" t="s">
        <v>306</v>
      </c>
      <c r="E20" s="124" t="s">
        <v>126</v>
      </c>
      <c r="F20" s="125" t="s">
        <v>207</v>
      </c>
      <c r="G20" s="126">
        <v>37100000</v>
      </c>
      <c r="H20" s="127">
        <v>18</v>
      </c>
      <c r="I20" s="128">
        <v>2020730010031</v>
      </c>
      <c r="J20" s="125">
        <v>2205</v>
      </c>
      <c r="K20" s="129" t="s">
        <v>305</v>
      </c>
      <c r="L20" s="40">
        <v>0</v>
      </c>
      <c r="M20" s="40">
        <v>0</v>
      </c>
      <c r="N20" s="40">
        <v>37100000</v>
      </c>
      <c r="O20" s="130">
        <v>274</v>
      </c>
      <c r="P20" s="131" t="s">
        <v>304</v>
      </c>
      <c r="Q20" s="131">
        <v>37100000</v>
      </c>
      <c r="R20" s="132">
        <v>93404281</v>
      </c>
    </row>
    <row r="21" spans="1:18" s="123" customFormat="1" hidden="1">
      <c r="A21" s="123" t="str">
        <f>+mga!E15</f>
        <v>1.3.2 Articular, fortalecer, consolidar y proyectar eventos de circulación artística y cultural.</v>
      </c>
      <c r="B21" s="123" t="str">
        <f>+mga!C14</f>
        <v>F.3 Servicio de promoción de actividades culturales</v>
      </c>
      <c r="C21" s="123" t="s">
        <v>303</v>
      </c>
      <c r="D21" s="124" t="s">
        <v>302</v>
      </c>
      <c r="E21" s="124" t="s">
        <v>247</v>
      </c>
      <c r="F21" s="125" t="s">
        <v>207</v>
      </c>
      <c r="G21" s="126">
        <v>16350000</v>
      </c>
      <c r="H21" s="127">
        <v>18</v>
      </c>
      <c r="I21" s="128">
        <v>2020730010031</v>
      </c>
      <c r="J21" s="125">
        <v>2305</v>
      </c>
      <c r="K21" s="129" t="s">
        <v>301</v>
      </c>
      <c r="L21" s="40">
        <v>0</v>
      </c>
      <c r="M21" s="40">
        <v>0</v>
      </c>
      <c r="N21" s="40">
        <v>16350000</v>
      </c>
      <c r="O21" s="130">
        <v>430</v>
      </c>
      <c r="P21" s="131" t="s">
        <v>300</v>
      </c>
      <c r="Q21" s="131">
        <v>16350000</v>
      </c>
      <c r="R21" s="132">
        <v>1110586650</v>
      </c>
    </row>
    <row r="22" spans="1:18" s="123" customFormat="1" hidden="1">
      <c r="A22" s="123" t="str">
        <f>+mga!E15</f>
        <v>1.3.2 Articular, fortalecer, consolidar y proyectar eventos de circulación artística y cultural.</v>
      </c>
      <c r="B22" s="123" t="str">
        <f>+mga!C14</f>
        <v>F.3 Servicio de promoción de actividades culturales</v>
      </c>
      <c r="C22" s="123" t="s">
        <v>299</v>
      </c>
      <c r="D22" s="124" t="s">
        <v>298</v>
      </c>
      <c r="E22" s="124" t="s">
        <v>297</v>
      </c>
      <c r="F22" s="125" t="s">
        <v>207</v>
      </c>
      <c r="G22" s="126">
        <v>37100000</v>
      </c>
      <c r="H22" s="127">
        <v>18</v>
      </c>
      <c r="I22" s="128">
        <v>2020730010031</v>
      </c>
      <c r="J22" s="125">
        <v>2456</v>
      </c>
      <c r="K22" s="129" t="s">
        <v>294</v>
      </c>
      <c r="L22" s="40">
        <v>0</v>
      </c>
      <c r="M22" s="40">
        <v>0</v>
      </c>
      <c r="N22" s="40">
        <v>37100000</v>
      </c>
      <c r="O22" s="130">
        <v>678</v>
      </c>
      <c r="P22" s="131" t="s">
        <v>264</v>
      </c>
      <c r="Q22" s="131">
        <v>37100000</v>
      </c>
      <c r="R22" s="132">
        <v>17345402</v>
      </c>
    </row>
    <row r="23" spans="1:18" s="87" customFormat="1" hidden="1">
      <c r="A23" s="87" t="str">
        <f>+mga!E4</f>
        <v>1.1.3 adecuar y mejorar alas bibliotecas adscritas a la red.</v>
      </c>
      <c r="B23" s="87" t="str">
        <f>+mga!C2</f>
        <v>1.1 Bibliotecas modificadas</v>
      </c>
      <c r="C23" s="87" t="s">
        <v>296</v>
      </c>
      <c r="D23" s="88" t="s">
        <v>295</v>
      </c>
      <c r="E23" s="88" t="s">
        <v>129</v>
      </c>
      <c r="F23" s="89" t="s">
        <v>207</v>
      </c>
      <c r="G23" s="90">
        <v>38100000</v>
      </c>
      <c r="H23" s="91">
        <v>5</v>
      </c>
      <c r="I23" s="92">
        <v>2020730010032</v>
      </c>
      <c r="J23" s="89">
        <v>2457</v>
      </c>
      <c r="K23" s="93" t="s">
        <v>294</v>
      </c>
      <c r="L23" s="40">
        <v>0</v>
      </c>
      <c r="M23" s="40">
        <v>0</v>
      </c>
      <c r="N23" s="40">
        <v>38100000</v>
      </c>
      <c r="O23" s="94">
        <v>1186</v>
      </c>
      <c r="P23" s="95" t="s">
        <v>276</v>
      </c>
      <c r="Q23" s="95">
        <v>38100000</v>
      </c>
      <c r="R23" s="96">
        <v>38144534</v>
      </c>
    </row>
    <row r="24" spans="1:18" s="123" customFormat="1" hidden="1">
      <c r="A24" s="123" t="str">
        <f>+mga!E15</f>
        <v>1.3.2 Articular, fortalecer, consolidar y proyectar eventos de circulación artística y cultural.</v>
      </c>
      <c r="B24" s="123" t="str">
        <f>+mga!C14</f>
        <v>F.3 Servicio de promoción de actividades culturales</v>
      </c>
      <c r="C24" s="123" t="s">
        <v>293</v>
      </c>
      <c r="D24" s="124" t="s">
        <v>292</v>
      </c>
      <c r="E24" s="124" t="s">
        <v>117</v>
      </c>
      <c r="F24" s="125" t="s">
        <v>207</v>
      </c>
      <c r="G24" s="126">
        <v>11445000</v>
      </c>
      <c r="H24" s="127">
        <v>17</v>
      </c>
      <c r="I24" s="128">
        <v>2020730010031</v>
      </c>
      <c r="J24" s="125">
        <v>2874</v>
      </c>
      <c r="K24" s="129" t="s">
        <v>289</v>
      </c>
      <c r="L24" s="40">
        <v>0</v>
      </c>
      <c r="M24" s="40">
        <v>0</v>
      </c>
      <c r="N24" s="40">
        <v>11445000</v>
      </c>
      <c r="O24" s="130">
        <v>1188</v>
      </c>
      <c r="P24" s="131" t="s">
        <v>276</v>
      </c>
      <c r="Q24" s="131">
        <v>11445000</v>
      </c>
      <c r="R24" s="132">
        <v>80365932</v>
      </c>
    </row>
    <row r="25" spans="1:18" s="103" customFormat="1">
      <c r="A25" s="103" t="str">
        <f>+mga!E27</f>
        <v>2.1.3 Personal profesional y de apoyo a la gestión</v>
      </c>
      <c r="B25" s="103" t="str">
        <f>+mga!C25</f>
        <v>2.1 Servicio de educación formal al sector artístico y cultural EFAC</v>
      </c>
      <c r="C25" s="103" t="s">
        <v>291</v>
      </c>
      <c r="D25" s="104" t="s">
        <v>290</v>
      </c>
      <c r="E25" s="104" t="s">
        <v>112</v>
      </c>
      <c r="F25" s="105" t="s">
        <v>207</v>
      </c>
      <c r="G25" s="106">
        <v>17850000</v>
      </c>
      <c r="H25" s="107">
        <v>17</v>
      </c>
      <c r="I25" s="108">
        <v>2020730010030</v>
      </c>
      <c r="J25" s="105">
        <v>2876</v>
      </c>
      <c r="K25" s="109" t="s">
        <v>289</v>
      </c>
      <c r="L25" s="40">
        <v>0</v>
      </c>
      <c r="M25" s="40">
        <v>0</v>
      </c>
      <c r="N25" s="40">
        <v>17850000</v>
      </c>
      <c r="O25" s="110">
        <v>1084</v>
      </c>
      <c r="P25" s="111" t="s">
        <v>258</v>
      </c>
      <c r="Q25" s="111">
        <v>17850000</v>
      </c>
      <c r="R25" s="112">
        <v>11685248</v>
      </c>
    </row>
    <row r="26" spans="1:18" s="103" customFormat="1">
      <c r="A26" s="103" t="str">
        <f>+mga!E27</f>
        <v>2.1.3 Personal profesional y de apoyo a la gestión</v>
      </c>
      <c r="B26" s="103" t="str">
        <f>+mga!C25</f>
        <v>2.1 Servicio de educación formal al sector artístico y cultural EFAC</v>
      </c>
      <c r="C26" s="103" t="s">
        <v>288</v>
      </c>
      <c r="D26" s="104" t="s">
        <v>287</v>
      </c>
      <c r="E26" s="104" t="s">
        <v>116</v>
      </c>
      <c r="F26" s="105" t="s">
        <v>207</v>
      </c>
      <c r="G26" s="106">
        <v>21600000</v>
      </c>
      <c r="H26" s="107">
        <v>17</v>
      </c>
      <c r="I26" s="108">
        <v>2020730010030</v>
      </c>
      <c r="J26" s="105">
        <v>2881</v>
      </c>
      <c r="K26" s="109" t="s">
        <v>286</v>
      </c>
      <c r="L26" s="40">
        <v>0</v>
      </c>
      <c r="M26" s="40">
        <v>0</v>
      </c>
      <c r="N26" s="40">
        <v>21600000</v>
      </c>
      <c r="O26" s="110">
        <v>35</v>
      </c>
      <c r="P26" s="111" t="s">
        <v>285</v>
      </c>
      <c r="Q26" s="111">
        <v>22680000</v>
      </c>
      <c r="R26" s="112">
        <v>1110538592</v>
      </c>
    </row>
    <row r="27" spans="1:18" s="103" customFormat="1">
      <c r="A27" s="103" t="str">
        <f>+mga!E27</f>
        <v>2.1.3 Personal profesional y de apoyo a la gestión</v>
      </c>
      <c r="B27" s="103" t="str">
        <f>+mga!C25</f>
        <v>2.1 Servicio de educación formal al sector artístico y cultural EFAC</v>
      </c>
      <c r="C27" s="103" t="s">
        <v>284</v>
      </c>
      <c r="D27" s="104" t="s">
        <v>283</v>
      </c>
      <c r="E27" s="104" t="s">
        <v>124</v>
      </c>
      <c r="F27" s="105" t="s">
        <v>207</v>
      </c>
      <c r="G27" s="106">
        <v>17850000</v>
      </c>
      <c r="H27" s="107">
        <v>17</v>
      </c>
      <c r="I27" s="108">
        <v>2020730010030</v>
      </c>
      <c r="J27" s="105">
        <v>2950</v>
      </c>
      <c r="K27" s="109" t="s">
        <v>268</v>
      </c>
      <c r="L27" s="40">
        <v>0</v>
      </c>
      <c r="M27" s="40">
        <v>0</v>
      </c>
      <c r="N27" s="40">
        <v>17850000</v>
      </c>
      <c r="O27" s="110">
        <v>1083</v>
      </c>
      <c r="P27" s="111" t="s">
        <v>258</v>
      </c>
      <c r="Q27" s="111">
        <v>17850000</v>
      </c>
      <c r="R27" s="112">
        <v>65758091</v>
      </c>
    </row>
    <row r="28" spans="1:18" s="103" customFormat="1">
      <c r="A28" s="103" t="str">
        <f>+mga!E27</f>
        <v>2.1.3 Personal profesional y de apoyo a la gestión</v>
      </c>
      <c r="B28" s="103" t="str">
        <f>+mga!C25</f>
        <v>2.1 Servicio de educación formal al sector artístico y cultural EFAC</v>
      </c>
      <c r="C28" s="103" t="s">
        <v>282</v>
      </c>
      <c r="D28" s="104" t="s">
        <v>281</v>
      </c>
      <c r="E28" s="104" t="s">
        <v>127</v>
      </c>
      <c r="F28" s="105" t="s">
        <v>207</v>
      </c>
      <c r="G28" s="106">
        <v>17850000</v>
      </c>
      <c r="H28" s="107">
        <v>5</v>
      </c>
      <c r="I28" s="108">
        <v>2020730010030</v>
      </c>
      <c r="J28" s="105">
        <v>2951</v>
      </c>
      <c r="K28" s="109" t="s">
        <v>268</v>
      </c>
      <c r="L28" s="40">
        <v>0</v>
      </c>
      <c r="M28" s="40">
        <v>0</v>
      </c>
      <c r="N28" s="40">
        <v>17850000</v>
      </c>
      <c r="O28" s="110">
        <v>1087</v>
      </c>
      <c r="P28" s="111" t="s">
        <v>258</v>
      </c>
      <c r="Q28" s="111">
        <v>17850000</v>
      </c>
      <c r="R28" s="112">
        <v>14136757</v>
      </c>
    </row>
    <row r="29" spans="1:18" s="103" customFormat="1">
      <c r="A29" s="103" t="str">
        <f>+mga!E23</f>
        <v>1.1.3 Personal profesional y de apoyo a la gestión</v>
      </c>
      <c r="B29" s="103" t="str">
        <f>+mga!C21</f>
        <v xml:space="preserve">1.1 Servicio de apoyo al proceso de formación artística y cultural simifarte </v>
      </c>
      <c r="C29" s="103" t="s">
        <v>280</v>
      </c>
      <c r="D29" s="104" t="s">
        <v>279</v>
      </c>
      <c r="E29" s="104" t="s">
        <v>120</v>
      </c>
      <c r="F29" s="105" t="s">
        <v>207</v>
      </c>
      <c r="G29" s="106">
        <v>25200000</v>
      </c>
      <c r="H29" s="107">
        <v>18</v>
      </c>
      <c r="I29" s="108">
        <v>2020730010030</v>
      </c>
      <c r="J29" s="105">
        <v>2952</v>
      </c>
      <c r="K29" s="109" t="s">
        <v>268</v>
      </c>
      <c r="L29" s="40">
        <v>0</v>
      </c>
      <c r="M29" s="40">
        <v>0</v>
      </c>
      <c r="N29" s="40">
        <v>25200000</v>
      </c>
      <c r="O29" s="110">
        <v>1185</v>
      </c>
      <c r="P29" s="111" t="s">
        <v>276</v>
      </c>
      <c r="Q29" s="111">
        <v>25200000</v>
      </c>
      <c r="R29" s="112">
        <v>93405917</v>
      </c>
    </row>
    <row r="30" spans="1:18" s="87" customFormat="1" hidden="1">
      <c r="A30" s="87" t="str">
        <f>+mga!E5</f>
        <v>1.1.4 realizar talleres de extensión cultural y personal bibliotecario.</v>
      </c>
      <c r="B30" s="87" t="str">
        <f>+mga!C2</f>
        <v>1.1 Bibliotecas modificadas</v>
      </c>
      <c r="C30" s="87" t="s">
        <v>278</v>
      </c>
      <c r="D30" s="88" t="s">
        <v>277</v>
      </c>
      <c r="E30" s="88" t="s">
        <v>113</v>
      </c>
      <c r="F30" s="89" t="s">
        <v>207</v>
      </c>
      <c r="G30" s="90">
        <v>11445000</v>
      </c>
      <c r="H30" s="91">
        <v>5</v>
      </c>
      <c r="I30" s="92">
        <v>2020730010032</v>
      </c>
      <c r="J30" s="89">
        <v>2953</v>
      </c>
      <c r="K30" s="93" t="s">
        <v>268</v>
      </c>
      <c r="L30" s="40">
        <v>0</v>
      </c>
      <c r="M30" s="40">
        <v>0</v>
      </c>
      <c r="N30" s="40">
        <v>11445000</v>
      </c>
      <c r="O30" s="94">
        <v>1187</v>
      </c>
      <c r="P30" s="95" t="s">
        <v>276</v>
      </c>
      <c r="Q30" s="95">
        <v>11445000</v>
      </c>
      <c r="R30" s="96">
        <v>38255231</v>
      </c>
    </row>
    <row r="31" spans="1:18" s="103" customFormat="1">
      <c r="A31" s="103" t="str">
        <f>+mga!E23</f>
        <v>1.1.3 Personal profesional y de apoyo a la gestión</v>
      </c>
      <c r="B31" s="103" t="str">
        <f>+mga!C21</f>
        <v xml:space="preserve">1.1 Servicio de apoyo al proceso de formación artística y cultural simifarte </v>
      </c>
      <c r="C31" s="103" t="s">
        <v>275</v>
      </c>
      <c r="D31" s="104" t="s">
        <v>274</v>
      </c>
      <c r="E31" s="104" t="s">
        <v>122</v>
      </c>
      <c r="F31" s="105" t="s">
        <v>207</v>
      </c>
      <c r="G31" s="106">
        <v>37100000</v>
      </c>
      <c r="H31" s="107">
        <v>18</v>
      </c>
      <c r="I31" s="108">
        <v>2020730010030</v>
      </c>
      <c r="J31" s="105">
        <v>2973</v>
      </c>
      <c r="K31" s="161">
        <v>45015</v>
      </c>
      <c r="L31" s="40">
        <v>0</v>
      </c>
      <c r="M31" s="40">
        <v>0</v>
      </c>
      <c r="N31" s="40">
        <v>37100000</v>
      </c>
      <c r="O31" s="110">
        <v>508</v>
      </c>
      <c r="P31" s="111" t="s">
        <v>273</v>
      </c>
      <c r="Q31" s="111">
        <v>37100000</v>
      </c>
      <c r="R31" s="112">
        <v>65765907</v>
      </c>
    </row>
    <row r="32" spans="1:18" s="103" customFormat="1">
      <c r="A32" s="103" t="str">
        <f>+mga!E27</f>
        <v>2.1.3 Personal profesional y de apoyo a la gestión</v>
      </c>
      <c r="B32" s="103" t="str">
        <f>+mga!C25</f>
        <v>2.1 Servicio de educación formal al sector artístico y cultural EFAC</v>
      </c>
      <c r="C32" s="103" t="s">
        <v>272</v>
      </c>
      <c r="D32" s="104" t="s">
        <v>271</v>
      </c>
      <c r="E32" s="104" t="s">
        <v>114</v>
      </c>
      <c r="F32" s="105" t="s">
        <v>207</v>
      </c>
      <c r="G32" s="106">
        <v>17850000</v>
      </c>
      <c r="H32" s="107">
        <v>5</v>
      </c>
      <c r="I32" s="108">
        <v>2020730010030</v>
      </c>
      <c r="J32" s="105">
        <v>2974</v>
      </c>
      <c r="K32" s="109" t="s">
        <v>268</v>
      </c>
      <c r="L32" s="40">
        <v>0</v>
      </c>
      <c r="M32" s="40">
        <v>0</v>
      </c>
      <c r="N32" s="40">
        <v>17850000</v>
      </c>
      <c r="O32" s="110">
        <v>1090</v>
      </c>
      <c r="P32" s="111" t="s">
        <v>258</v>
      </c>
      <c r="Q32" s="111">
        <v>17850000</v>
      </c>
      <c r="R32" s="112">
        <v>93399612</v>
      </c>
    </row>
    <row r="33" spans="1:21" s="103" customFormat="1">
      <c r="A33" s="103" t="str">
        <f>+mga!E27</f>
        <v>2.1.3 Personal profesional y de apoyo a la gestión</v>
      </c>
      <c r="B33" s="103" t="str">
        <f>+mga!C25</f>
        <v>2.1 Servicio de educación formal al sector artístico y cultural EFAC</v>
      </c>
      <c r="C33" s="103" t="s">
        <v>270</v>
      </c>
      <c r="D33" s="104" t="s">
        <v>269</v>
      </c>
      <c r="E33" s="104" t="s">
        <v>125</v>
      </c>
      <c r="F33" s="105" t="s">
        <v>207</v>
      </c>
      <c r="G33" s="106">
        <v>17850000</v>
      </c>
      <c r="H33" s="107">
        <v>5</v>
      </c>
      <c r="I33" s="108">
        <v>2020730010030</v>
      </c>
      <c r="J33" s="105">
        <v>2975</v>
      </c>
      <c r="K33" s="109" t="s">
        <v>268</v>
      </c>
      <c r="L33" s="40">
        <v>0</v>
      </c>
      <c r="M33" s="40">
        <v>0</v>
      </c>
      <c r="N33" s="40">
        <v>17850000</v>
      </c>
      <c r="O33" s="110">
        <v>1089</v>
      </c>
      <c r="P33" s="111" t="s">
        <v>258</v>
      </c>
      <c r="Q33" s="111">
        <v>17850000</v>
      </c>
      <c r="R33" s="112">
        <v>1110479013</v>
      </c>
    </row>
    <row r="34" spans="1:21" s="103" customFormat="1">
      <c r="A34" s="103" t="str">
        <f>+mga!E27</f>
        <v>2.1.3 Personal profesional y de apoyo a la gestión</v>
      </c>
      <c r="B34" s="103" t="str">
        <f>+mga!C25</f>
        <v>2.1 Servicio de educación formal al sector artístico y cultural EFAC</v>
      </c>
      <c r="C34" s="103" t="s">
        <v>267</v>
      </c>
      <c r="D34" s="104" t="s">
        <v>266</v>
      </c>
      <c r="E34" s="104" t="s">
        <v>265</v>
      </c>
      <c r="F34" s="105" t="s">
        <v>207</v>
      </c>
      <c r="G34" s="106">
        <v>25200000</v>
      </c>
      <c r="H34" s="107">
        <v>17</v>
      </c>
      <c r="I34" s="108">
        <v>2020730010030</v>
      </c>
      <c r="J34" s="105">
        <v>3008</v>
      </c>
      <c r="K34" s="109" t="s">
        <v>259</v>
      </c>
      <c r="L34" s="40">
        <v>0</v>
      </c>
      <c r="M34" s="40">
        <v>0</v>
      </c>
      <c r="N34" s="40">
        <v>25200000</v>
      </c>
      <c r="O34" s="110">
        <v>680</v>
      </c>
      <c r="P34" s="111" t="s">
        <v>264</v>
      </c>
      <c r="Q34" s="111">
        <v>25200000</v>
      </c>
      <c r="R34" s="112">
        <v>1110452420</v>
      </c>
    </row>
    <row r="35" spans="1:21" s="103" customFormat="1">
      <c r="A35" s="103" t="str">
        <f>+mga!E27</f>
        <v>2.1.3 Personal profesional y de apoyo a la gestión</v>
      </c>
      <c r="B35" s="103" t="str">
        <f>+mga!C25</f>
        <v>2.1 Servicio de educación formal al sector artístico y cultural EFAC</v>
      </c>
      <c r="C35" s="103" t="s">
        <v>263</v>
      </c>
      <c r="D35" s="104" t="s">
        <v>262</v>
      </c>
      <c r="E35" s="104" t="s">
        <v>118</v>
      </c>
      <c r="F35" s="105" t="s">
        <v>207</v>
      </c>
      <c r="G35" s="106">
        <v>17850000</v>
      </c>
      <c r="H35" s="107">
        <v>17</v>
      </c>
      <c r="I35" s="108">
        <v>2020730010030</v>
      </c>
      <c r="J35" s="105">
        <v>3014</v>
      </c>
      <c r="K35" s="109" t="s">
        <v>259</v>
      </c>
      <c r="L35" s="40">
        <v>0</v>
      </c>
      <c r="M35" s="40">
        <v>0</v>
      </c>
      <c r="N35" s="40">
        <v>17850000</v>
      </c>
      <c r="O35" s="110">
        <v>1086</v>
      </c>
      <c r="P35" s="111" t="s">
        <v>258</v>
      </c>
      <c r="Q35" s="111">
        <v>17850000</v>
      </c>
      <c r="R35" s="112">
        <v>1113662759</v>
      </c>
    </row>
    <row r="36" spans="1:21" s="103" customFormat="1">
      <c r="A36" s="103" t="str">
        <f>+mga!E27</f>
        <v>2.1.3 Personal profesional y de apoyo a la gestión</v>
      </c>
      <c r="B36" s="103" t="str">
        <f>+mga!C25</f>
        <v>2.1 Servicio de educación formal al sector artístico y cultural EFAC</v>
      </c>
      <c r="C36" s="103" t="s">
        <v>261</v>
      </c>
      <c r="D36" s="104" t="s">
        <v>260</v>
      </c>
      <c r="E36" s="104" t="s">
        <v>119</v>
      </c>
      <c r="F36" s="105" t="s">
        <v>207</v>
      </c>
      <c r="G36" s="106">
        <v>25200000</v>
      </c>
      <c r="H36" s="107">
        <v>17</v>
      </c>
      <c r="I36" s="108">
        <v>2020730010030</v>
      </c>
      <c r="J36" s="105">
        <v>3107</v>
      </c>
      <c r="K36" s="109" t="s">
        <v>259</v>
      </c>
      <c r="L36" s="40">
        <v>0</v>
      </c>
      <c r="M36" s="40">
        <v>0</v>
      </c>
      <c r="N36" s="40">
        <v>25200000</v>
      </c>
      <c r="O36" s="110">
        <v>1079</v>
      </c>
      <c r="P36" s="111" t="s">
        <v>258</v>
      </c>
      <c r="Q36" s="111">
        <v>25200000</v>
      </c>
      <c r="R36" s="112">
        <v>14228549</v>
      </c>
    </row>
    <row r="37" spans="1:21" s="113" customFormat="1" hidden="1">
      <c r="A37" s="113" t="str">
        <f>+mga!E36</f>
        <v>2.1.1 Culminar la construcción, adecuación y mantenimiento de la infraestructura</v>
      </c>
      <c r="B37" s="113" t="str">
        <f>+mga!C36</f>
        <v>Poner en marcha y funcionamiento el Complejo Cultural Panóptico de Ibagué</v>
      </c>
      <c r="D37" s="114" t="s">
        <v>256</v>
      </c>
      <c r="E37" s="114" t="s">
        <v>246</v>
      </c>
      <c r="F37" s="115" t="s">
        <v>253</v>
      </c>
      <c r="G37" s="116">
        <v>410000000</v>
      </c>
      <c r="H37" s="117">
        <v>5</v>
      </c>
      <c r="I37" s="118">
        <v>2020730010029</v>
      </c>
      <c r="J37" s="115">
        <v>2500</v>
      </c>
      <c r="K37" s="119" t="s">
        <v>252</v>
      </c>
      <c r="L37" s="40">
        <v>410000000</v>
      </c>
      <c r="M37" s="40">
        <v>0</v>
      </c>
      <c r="N37" s="40">
        <v>0</v>
      </c>
      <c r="O37" s="120">
        <v>815</v>
      </c>
      <c r="P37" s="121" t="s">
        <v>255</v>
      </c>
      <c r="Q37" s="121">
        <v>410000000</v>
      </c>
      <c r="R37" s="122">
        <v>890700755</v>
      </c>
    </row>
    <row r="38" spans="1:21" s="113" customFormat="1" hidden="1">
      <c r="A38" s="113" t="str">
        <f>+mga!E36</f>
        <v>2.1.1 Culminar la construcción, adecuación y mantenimiento de la infraestructura</v>
      </c>
      <c r="B38" s="113" t="str">
        <f>+mga!C36</f>
        <v>Poner en marcha y funcionamiento el Complejo Cultural Panóptico de Ibagué</v>
      </c>
      <c r="D38" s="114" t="s">
        <v>254</v>
      </c>
      <c r="E38" s="114" t="s">
        <v>246</v>
      </c>
      <c r="F38" s="115" t="s">
        <v>253</v>
      </c>
      <c r="G38" s="116">
        <v>1402046370</v>
      </c>
      <c r="H38" s="117">
        <v>1</v>
      </c>
      <c r="I38" s="118">
        <v>2020730010029</v>
      </c>
      <c r="J38" s="115">
        <v>2521</v>
      </c>
      <c r="K38" s="119" t="s">
        <v>252</v>
      </c>
      <c r="L38" s="40">
        <v>1402046370</v>
      </c>
      <c r="M38" s="40">
        <v>0</v>
      </c>
      <c r="N38" s="40">
        <v>0</v>
      </c>
      <c r="O38" s="120">
        <v>1634</v>
      </c>
      <c r="P38" s="121" t="s">
        <v>251</v>
      </c>
      <c r="Q38" s="121">
        <v>1402046370</v>
      </c>
      <c r="R38" s="122">
        <v>890700755</v>
      </c>
    </row>
    <row r="39" spans="1:21" s="141" customFormat="1">
      <c r="A39" s="141" t="str">
        <f>+mga!E27</f>
        <v>2.1.3 Personal profesional y de apoyo a la gestión</v>
      </c>
      <c r="B39" s="141" t="str">
        <f>+mga!C25</f>
        <v>2.1 Servicio de educación formal al sector artístico y cultural EFAC</v>
      </c>
      <c r="C39" s="142" t="s">
        <v>355</v>
      </c>
      <c r="D39" s="143" t="s">
        <v>356</v>
      </c>
      <c r="E39" s="143" t="s">
        <v>357</v>
      </c>
      <c r="F39" s="142" t="s">
        <v>207</v>
      </c>
      <c r="G39" s="144">
        <v>17850000</v>
      </c>
      <c r="H39" s="142" t="s">
        <v>211</v>
      </c>
      <c r="I39" s="143" t="s">
        <v>358</v>
      </c>
      <c r="J39" s="142">
        <v>3135</v>
      </c>
      <c r="K39" s="145">
        <v>45026</v>
      </c>
      <c r="L39" s="85">
        <v>5100000</v>
      </c>
      <c r="M39" s="85">
        <v>0</v>
      </c>
      <c r="N39" s="85">
        <v>12750000</v>
      </c>
      <c r="O39" s="142">
        <v>1088</v>
      </c>
      <c r="P39" s="146">
        <v>44979</v>
      </c>
      <c r="Q39" s="147">
        <v>17850000</v>
      </c>
      <c r="R39" s="142">
        <v>1110556461</v>
      </c>
      <c r="S39" s="143" t="s">
        <v>359</v>
      </c>
      <c r="T39" s="143" t="s">
        <v>257</v>
      </c>
      <c r="U39" s="142">
        <v>27</v>
      </c>
    </row>
    <row r="40" spans="1:21" s="141" customFormat="1">
      <c r="A40" s="141" t="str">
        <f>+mga!E27</f>
        <v>2.1.3 Personal profesional y de apoyo a la gestión</v>
      </c>
      <c r="B40" s="141" t="str">
        <f>+mga!C25</f>
        <v>2.1 Servicio de educación formal al sector artístico y cultural EFAC</v>
      </c>
      <c r="C40" s="142" t="s">
        <v>360</v>
      </c>
      <c r="D40" s="143" t="s">
        <v>361</v>
      </c>
      <c r="E40" s="143" t="s">
        <v>362</v>
      </c>
      <c r="F40" s="142" t="s">
        <v>207</v>
      </c>
      <c r="G40" s="144">
        <v>17850000</v>
      </c>
      <c r="H40" s="142" t="s">
        <v>212</v>
      </c>
      <c r="I40" s="143" t="s">
        <v>358</v>
      </c>
      <c r="J40" s="142">
        <v>3136</v>
      </c>
      <c r="K40" s="145">
        <v>45026</v>
      </c>
      <c r="L40" s="85">
        <v>2550000</v>
      </c>
      <c r="M40" s="85">
        <v>0</v>
      </c>
      <c r="N40" s="85">
        <v>15300000</v>
      </c>
      <c r="O40" s="142">
        <v>1082</v>
      </c>
      <c r="P40" s="146">
        <v>44979</v>
      </c>
      <c r="Q40" s="147">
        <v>17850000</v>
      </c>
      <c r="R40" s="142">
        <v>93407657</v>
      </c>
      <c r="S40" s="143" t="s">
        <v>363</v>
      </c>
      <c r="T40" s="143" t="s">
        <v>257</v>
      </c>
      <c r="U40" s="142">
        <v>27</v>
      </c>
    </row>
    <row r="41" spans="1:21" s="141" customFormat="1">
      <c r="A41" s="141" t="str">
        <f>+mga!E27</f>
        <v>2.1.3 Personal profesional y de apoyo a la gestión</v>
      </c>
      <c r="B41" s="141" t="str">
        <f>+mga!C25</f>
        <v>2.1 Servicio de educación formal al sector artístico y cultural EFAC</v>
      </c>
      <c r="C41" s="142" t="s">
        <v>364</v>
      </c>
      <c r="D41" s="143" t="s">
        <v>365</v>
      </c>
      <c r="E41" s="143" t="s">
        <v>366</v>
      </c>
      <c r="F41" s="142" t="s">
        <v>207</v>
      </c>
      <c r="G41" s="144">
        <v>17850000</v>
      </c>
      <c r="H41" s="142" t="s">
        <v>212</v>
      </c>
      <c r="I41" s="143" t="s">
        <v>358</v>
      </c>
      <c r="J41" s="142">
        <v>3143</v>
      </c>
      <c r="K41" s="145">
        <v>45026</v>
      </c>
      <c r="L41" s="85">
        <v>0</v>
      </c>
      <c r="M41" s="85">
        <v>0</v>
      </c>
      <c r="N41" s="85">
        <v>17850000</v>
      </c>
      <c r="O41" s="142">
        <v>1085</v>
      </c>
      <c r="P41" s="146">
        <v>44979</v>
      </c>
      <c r="Q41" s="147">
        <v>17850000</v>
      </c>
      <c r="R41" s="142">
        <v>14398731</v>
      </c>
      <c r="S41" s="143" t="s">
        <v>363</v>
      </c>
      <c r="T41" s="143" t="s">
        <v>257</v>
      </c>
      <c r="U41" s="142">
        <v>27</v>
      </c>
    </row>
    <row r="42" spans="1:21" s="141" customFormat="1">
      <c r="A42" s="141" t="str">
        <f>+mga!E27</f>
        <v>2.1.3 Personal profesional y de apoyo a la gestión</v>
      </c>
      <c r="B42" s="141" t="str">
        <f>+mga!C25</f>
        <v>2.1 Servicio de educación formal al sector artístico y cultural EFAC</v>
      </c>
      <c r="C42" s="142" t="s">
        <v>367</v>
      </c>
      <c r="D42" s="143" t="s">
        <v>368</v>
      </c>
      <c r="E42" s="143" t="s">
        <v>369</v>
      </c>
      <c r="F42" s="142" t="s">
        <v>207</v>
      </c>
      <c r="G42" s="144">
        <v>25200000</v>
      </c>
      <c r="H42" s="142" t="s">
        <v>212</v>
      </c>
      <c r="I42" s="143" t="s">
        <v>358</v>
      </c>
      <c r="J42" s="142">
        <v>3218</v>
      </c>
      <c r="K42" s="145">
        <v>45027</v>
      </c>
      <c r="L42" s="85">
        <v>0</v>
      </c>
      <c r="M42" s="85">
        <v>0</v>
      </c>
      <c r="N42" s="85">
        <v>25200000</v>
      </c>
      <c r="O42" s="142">
        <v>1080</v>
      </c>
      <c r="P42" s="146">
        <v>44979</v>
      </c>
      <c r="Q42" s="147">
        <v>25200000</v>
      </c>
      <c r="R42" s="142">
        <v>38140709</v>
      </c>
      <c r="S42" s="143" t="s">
        <v>363</v>
      </c>
      <c r="T42" s="143" t="s">
        <v>257</v>
      </c>
      <c r="U42" s="142">
        <v>27</v>
      </c>
    </row>
    <row r="43" spans="1:21" s="141" customFormat="1">
      <c r="A43" s="141" t="str">
        <f>+mga!E27</f>
        <v>2.1.3 Personal profesional y de apoyo a la gestión</v>
      </c>
      <c r="B43" s="141" t="str">
        <f>+mga!C25</f>
        <v>2.1 Servicio de educación formal al sector artístico y cultural EFAC</v>
      </c>
      <c r="C43" s="142" t="s">
        <v>370</v>
      </c>
      <c r="D43" s="143" t="s">
        <v>371</v>
      </c>
      <c r="E43" s="143" t="s">
        <v>372</v>
      </c>
      <c r="F43" s="142" t="s">
        <v>207</v>
      </c>
      <c r="G43" s="144">
        <v>29750000</v>
      </c>
      <c r="H43" s="142" t="s">
        <v>212</v>
      </c>
      <c r="I43" s="143" t="s">
        <v>358</v>
      </c>
      <c r="J43" s="142">
        <v>3232</v>
      </c>
      <c r="K43" s="145">
        <v>45028</v>
      </c>
      <c r="L43" s="85">
        <v>4250000</v>
      </c>
      <c r="M43" s="85">
        <v>0</v>
      </c>
      <c r="N43" s="85">
        <v>25500000</v>
      </c>
      <c r="O43" s="142">
        <v>1081</v>
      </c>
      <c r="P43" s="146">
        <v>44979</v>
      </c>
      <c r="Q43" s="147">
        <v>29750000</v>
      </c>
      <c r="R43" s="142">
        <v>94473378</v>
      </c>
      <c r="S43" s="143" t="s">
        <v>363</v>
      </c>
      <c r="T43" s="143" t="s">
        <v>257</v>
      </c>
      <c r="U43" s="142">
        <v>27</v>
      </c>
    </row>
    <row r="44" spans="1:21" s="141" customFormat="1">
      <c r="A44" s="141" t="str">
        <f>+mga!E23</f>
        <v>1.1.3 Personal profesional y de apoyo a la gestión</v>
      </c>
      <c r="B44" s="141" t="str">
        <f>+mga!C21</f>
        <v xml:space="preserve">1.1 Servicio de apoyo al proceso de formación artística y cultural simifarte </v>
      </c>
      <c r="C44" s="142" t="s">
        <v>373</v>
      </c>
      <c r="D44" s="143" t="s">
        <v>374</v>
      </c>
      <c r="E44" s="143" t="s">
        <v>375</v>
      </c>
      <c r="F44" s="142" t="s">
        <v>207</v>
      </c>
      <c r="G44" s="144">
        <v>15300000</v>
      </c>
      <c r="H44" s="142" t="s">
        <v>213</v>
      </c>
      <c r="I44" s="143" t="s">
        <v>358</v>
      </c>
      <c r="J44" s="142">
        <v>3290</v>
      </c>
      <c r="K44" s="145">
        <v>45030</v>
      </c>
      <c r="L44" s="85">
        <v>5100000</v>
      </c>
      <c r="M44" s="85">
        <v>0</v>
      </c>
      <c r="N44" s="85">
        <v>10200000</v>
      </c>
      <c r="O44" s="142">
        <v>509</v>
      </c>
      <c r="P44" s="146">
        <v>44966</v>
      </c>
      <c r="Q44" s="147">
        <v>17850000</v>
      </c>
      <c r="R44" s="142">
        <v>28551175</v>
      </c>
      <c r="S44" s="143" t="s">
        <v>376</v>
      </c>
      <c r="T44" s="143" t="s">
        <v>257</v>
      </c>
      <c r="U44" s="142">
        <v>27</v>
      </c>
    </row>
    <row r="45" spans="1:21" s="141" customFormat="1">
      <c r="A45" s="141" t="str">
        <f>+mga!E23</f>
        <v>1.1.3 Personal profesional y de apoyo a la gestión</v>
      </c>
      <c r="B45" s="141" t="str">
        <f>+mga!C21</f>
        <v xml:space="preserve">1.1 Servicio de apoyo al proceso de formación artística y cultural simifarte </v>
      </c>
      <c r="C45" s="142" t="s">
        <v>377</v>
      </c>
      <c r="D45" s="143" t="s">
        <v>378</v>
      </c>
      <c r="E45" s="143" t="s">
        <v>379</v>
      </c>
      <c r="F45" s="142" t="s">
        <v>207</v>
      </c>
      <c r="G45" s="144">
        <v>17850000</v>
      </c>
      <c r="H45" s="142" t="s">
        <v>213</v>
      </c>
      <c r="I45" s="143" t="s">
        <v>358</v>
      </c>
      <c r="J45" s="142">
        <v>3307</v>
      </c>
      <c r="K45" s="145">
        <v>45033</v>
      </c>
      <c r="L45" s="85">
        <v>2550000</v>
      </c>
      <c r="M45" s="85">
        <v>0</v>
      </c>
      <c r="N45" s="85">
        <v>15300000</v>
      </c>
      <c r="O45" s="142">
        <v>1371</v>
      </c>
      <c r="P45" s="146">
        <v>44986</v>
      </c>
      <c r="Q45" s="147">
        <v>17850000</v>
      </c>
      <c r="R45" s="142">
        <v>1110524243</v>
      </c>
      <c r="S45" s="143" t="s">
        <v>376</v>
      </c>
      <c r="T45" s="143" t="s">
        <v>257</v>
      </c>
      <c r="U45" s="142">
        <v>27</v>
      </c>
    </row>
    <row r="46" spans="1:21" s="133" customFormat="1" hidden="1">
      <c r="A46" s="133" t="str">
        <f>+mga!E15</f>
        <v>1.3.2 Articular, fortalecer, consolidar y proyectar eventos de circulación artística y cultural.</v>
      </c>
      <c r="B46" s="133" t="str">
        <f>+mga!C14</f>
        <v>F.3 Servicio de promoción de actividades culturales</v>
      </c>
      <c r="C46" s="134" t="s">
        <v>380</v>
      </c>
      <c r="D46" s="135" t="s">
        <v>381</v>
      </c>
      <c r="E46" s="135" t="s">
        <v>382</v>
      </c>
      <c r="F46" s="134" t="s">
        <v>207</v>
      </c>
      <c r="G46" s="136">
        <v>25500000</v>
      </c>
      <c r="H46" s="134" t="s">
        <v>210</v>
      </c>
      <c r="I46" s="135" t="s">
        <v>383</v>
      </c>
      <c r="J46" s="134">
        <v>3306</v>
      </c>
      <c r="K46" s="137">
        <v>45033</v>
      </c>
      <c r="L46" s="85">
        <v>8500000</v>
      </c>
      <c r="M46" s="85">
        <v>0</v>
      </c>
      <c r="N46" s="85">
        <v>17000000</v>
      </c>
      <c r="O46" s="134">
        <v>1760</v>
      </c>
      <c r="P46" s="138">
        <v>45001</v>
      </c>
      <c r="Q46" s="139">
        <v>25500000</v>
      </c>
      <c r="R46" s="134">
        <v>1018406315</v>
      </c>
      <c r="S46" s="135" t="s">
        <v>384</v>
      </c>
      <c r="T46" s="135" t="s">
        <v>257</v>
      </c>
      <c r="U46" s="134">
        <v>27</v>
      </c>
    </row>
    <row r="47" spans="1:21" s="141" customFormat="1">
      <c r="A47" s="141" t="str">
        <f>+mga!E23</f>
        <v>1.1.3 Personal profesional y de apoyo a la gestión</v>
      </c>
      <c r="B47" s="141" t="str">
        <f>+mga!C21</f>
        <v xml:space="preserve">1.1 Servicio de apoyo al proceso de formación artística y cultural simifarte </v>
      </c>
      <c r="C47" s="142" t="s">
        <v>385</v>
      </c>
      <c r="D47" s="143" t="s">
        <v>386</v>
      </c>
      <c r="E47" s="143" t="s">
        <v>387</v>
      </c>
      <c r="F47" s="142" t="s">
        <v>207</v>
      </c>
      <c r="G47" s="144">
        <v>18739000</v>
      </c>
      <c r="H47" s="142" t="s">
        <v>213</v>
      </c>
      <c r="I47" s="143" t="s">
        <v>358</v>
      </c>
      <c r="J47" s="142">
        <v>3421</v>
      </c>
      <c r="K47" s="145">
        <v>45037</v>
      </c>
      <c r="L47" s="85">
        <v>2677000</v>
      </c>
      <c r="M47" s="85">
        <v>0</v>
      </c>
      <c r="N47" s="85">
        <v>16062000</v>
      </c>
      <c r="O47" s="142">
        <v>682</v>
      </c>
      <c r="P47" s="146">
        <v>44970</v>
      </c>
      <c r="Q47" s="147">
        <v>18739000</v>
      </c>
      <c r="R47" s="142">
        <v>1109385938</v>
      </c>
      <c r="S47" s="143" t="s">
        <v>376</v>
      </c>
      <c r="T47" s="143" t="s">
        <v>257</v>
      </c>
      <c r="U47" s="142">
        <v>27</v>
      </c>
    </row>
    <row r="48" spans="1:21" s="141" customFormat="1">
      <c r="A48" s="141" t="str">
        <f>+mga!E23</f>
        <v>1.1.3 Personal profesional y de apoyo a la gestión</v>
      </c>
      <c r="B48" s="141" t="str">
        <f>+mga!C21</f>
        <v xml:space="preserve">1.1 Servicio de apoyo al proceso de formación artística y cultural simifarte </v>
      </c>
      <c r="C48" s="142" t="s">
        <v>388</v>
      </c>
      <c r="D48" s="143" t="s">
        <v>389</v>
      </c>
      <c r="E48" s="143" t="s">
        <v>390</v>
      </c>
      <c r="F48" s="142" t="s">
        <v>207</v>
      </c>
      <c r="G48" s="144">
        <v>10717000</v>
      </c>
      <c r="H48" s="142" t="s">
        <v>213</v>
      </c>
      <c r="I48" s="143" t="s">
        <v>358</v>
      </c>
      <c r="J48" s="142">
        <v>3437</v>
      </c>
      <c r="K48" s="145">
        <v>45037</v>
      </c>
      <c r="L48" s="85">
        <v>0</v>
      </c>
      <c r="M48" s="85">
        <v>0</v>
      </c>
      <c r="N48" s="85">
        <v>10717000</v>
      </c>
      <c r="O48" s="142">
        <v>1620</v>
      </c>
      <c r="P48" s="146">
        <v>44998</v>
      </c>
      <c r="Q48" s="147">
        <v>17850000</v>
      </c>
      <c r="R48" s="142">
        <v>1107975018</v>
      </c>
      <c r="S48" s="143" t="s">
        <v>376</v>
      </c>
      <c r="T48" s="143" t="s">
        <v>257</v>
      </c>
      <c r="U48" s="142">
        <v>27</v>
      </c>
    </row>
    <row r="49" spans="1:21" s="133" customFormat="1" hidden="1">
      <c r="A49" s="133" t="str">
        <f>+mga!E15</f>
        <v>1.3.2 Articular, fortalecer, consolidar y proyectar eventos de circulación artística y cultural.</v>
      </c>
      <c r="B49" s="133" t="str">
        <f>+mga!C14</f>
        <v>F.3 Servicio de promoción de actividades culturales</v>
      </c>
      <c r="C49" s="134" t="s">
        <v>391</v>
      </c>
      <c r="D49" s="135" t="s">
        <v>392</v>
      </c>
      <c r="E49" s="135" t="s">
        <v>393</v>
      </c>
      <c r="F49" s="134" t="s">
        <v>207</v>
      </c>
      <c r="G49" s="136">
        <v>15300000</v>
      </c>
      <c r="H49" s="134" t="s">
        <v>210</v>
      </c>
      <c r="I49" s="135" t="s">
        <v>383</v>
      </c>
      <c r="J49" s="134">
        <v>3422</v>
      </c>
      <c r="K49" s="137">
        <v>45037</v>
      </c>
      <c r="L49" s="85">
        <v>5100000</v>
      </c>
      <c r="M49" s="85">
        <v>0</v>
      </c>
      <c r="N49" s="85">
        <v>10200000</v>
      </c>
      <c r="O49" s="134">
        <v>1764</v>
      </c>
      <c r="P49" s="138">
        <v>45001</v>
      </c>
      <c r="Q49" s="139">
        <v>15300000</v>
      </c>
      <c r="R49" s="134">
        <v>1110570850</v>
      </c>
      <c r="S49" s="135" t="s">
        <v>384</v>
      </c>
      <c r="T49" s="135" t="s">
        <v>257</v>
      </c>
      <c r="U49" s="134">
        <v>27</v>
      </c>
    </row>
    <row r="50" spans="1:21" s="133" customFormat="1" hidden="1">
      <c r="A50" s="133" t="str">
        <f>+mga!E15</f>
        <v>1.3.2 Articular, fortalecer, consolidar y proyectar eventos de circulación artística y cultural.</v>
      </c>
      <c r="B50" s="133" t="str">
        <f>+mga!C14</f>
        <v>F.3 Servicio de promoción de actividades culturales</v>
      </c>
      <c r="C50" s="134" t="s">
        <v>394</v>
      </c>
      <c r="D50" s="135" t="s">
        <v>395</v>
      </c>
      <c r="E50" s="135" t="s">
        <v>396</v>
      </c>
      <c r="F50" s="134" t="s">
        <v>207</v>
      </c>
      <c r="G50" s="136">
        <v>10518000</v>
      </c>
      <c r="H50" s="134" t="s">
        <v>210</v>
      </c>
      <c r="I50" s="135" t="s">
        <v>383</v>
      </c>
      <c r="J50" s="134">
        <v>3423</v>
      </c>
      <c r="K50" s="137">
        <v>45037</v>
      </c>
      <c r="L50" s="85">
        <v>3506000</v>
      </c>
      <c r="M50" s="85">
        <v>0</v>
      </c>
      <c r="N50" s="85">
        <v>7012000</v>
      </c>
      <c r="O50" s="134">
        <v>1762</v>
      </c>
      <c r="P50" s="138">
        <v>45001</v>
      </c>
      <c r="Q50" s="139">
        <v>10518000</v>
      </c>
      <c r="R50" s="134">
        <v>5821738</v>
      </c>
      <c r="S50" s="135" t="s">
        <v>384</v>
      </c>
      <c r="T50" s="135" t="s">
        <v>257</v>
      </c>
      <c r="U50" s="134">
        <v>27</v>
      </c>
    </row>
    <row r="51" spans="1:21" s="97" customFormat="1" hidden="1">
      <c r="A51" s="97" t="str">
        <f>+mga!E5</f>
        <v>1.1.4 realizar talleres de extensión cultural y personal bibliotecario.</v>
      </c>
      <c r="B51" s="97" t="str">
        <f>+mga!C2</f>
        <v>1.1 Bibliotecas modificadas</v>
      </c>
      <c r="C51" s="98" t="s">
        <v>397</v>
      </c>
      <c r="D51" s="42" t="s">
        <v>398</v>
      </c>
      <c r="E51" s="42" t="s">
        <v>399</v>
      </c>
      <c r="F51" s="98" t="s">
        <v>207</v>
      </c>
      <c r="G51" s="99">
        <v>11445000</v>
      </c>
      <c r="H51" s="98" t="s">
        <v>211</v>
      </c>
      <c r="I51" s="42" t="s">
        <v>400</v>
      </c>
      <c r="J51" s="98">
        <v>3436</v>
      </c>
      <c r="K51" s="100">
        <v>45037</v>
      </c>
      <c r="L51" s="85">
        <v>3270000</v>
      </c>
      <c r="M51" s="85">
        <v>0</v>
      </c>
      <c r="N51" s="85">
        <v>8175000</v>
      </c>
      <c r="O51" s="98">
        <v>1771</v>
      </c>
      <c r="P51" s="101">
        <v>45001</v>
      </c>
      <c r="Q51" s="102">
        <v>11445000</v>
      </c>
      <c r="R51" s="98">
        <v>38254702</v>
      </c>
      <c r="S51" s="42" t="s">
        <v>359</v>
      </c>
      <c r="T51" s="42" t="s">
        <v>257</v>
      </c>
      <c r="U51" s="98">
        <v>27</v>
      </c>
    </row>
    <row r="52" spans="1:21" s="141" customFormat="1">
      <c r="A52" s="141" t="str">
        <f>+mga!E23</f>
        <v>1.1.3 Personal profesional y de apoyo a la gestión</v>
      </c>
      <c r="B52" s="141" t="str">
        <f>+mga!C21</f>
        <v xml:space="preserve">1.1 Servicio de apoyo al proceso de formación artística y cultural simifarte </v>
      </c>
      <c r="C52" s="142" t="s">
        <v>401</v>
      </c>
      <c r="D52" s="143" t="s">
        <v>402</v>
      </c>
      <c r="E52" s="143" t="s">
        <v>403</v>
      </c>
      <c r="F52" s="142" t="s">
        <v>207</v>
      </c>
      <c r="G52" s="144">
        <v>29750000</v>
      </c>
      <c r="H52" s="142" t="s">
        <v>213</v>
      </c>
      <c r="I52" s="143" t="s">
        <v>358</v>
      </c>
      <c r="J52" s="142">
        <v>3497</v>
      </c>
      <c r="K52" s="145">
        <v>45041</v>
      </c>
      <c r="L52" s="85">
        <v>8500000</v>
      </c>
      <c r="M52" s="85">
        <v>0</v>
      </c>
      <c r="N52" s="85">
        <v>21250000</v>
      </c>
      <c r="O52" s="142">
        <v>681</v>
      </c>
      <c r="P52" s="146">
        <v>44970</v>
      </c>
      <c r="Q52" s="147">
        <v>29750000</v>
      </c>
      <c r="R52" s="142">
        <v>1110539850</v>
      </c>
      <c r="S52" s="143" t="s">
        <v>376</v>
      </c>
      <c r="T52" s="143" t="s">
        <v>257</v>
      </c>
      <c r="U52" s="142">
        <v>27</v>
      </c>
    </row>
    <row r="53" spans="1:21" s="97" customFormat="1" hidden="1">
      <c r="A53" s="97" t="str">
        <f>+mga!E5</f>
        <v>1.1.4 realizar talleres de extensión cultural y personal bibliotecario.</v>
      </c>
      <c r="B53" s="97" t="str">
        <f>+mga!C2</f>
        <v>1.1 Bibliotecas modificadas</v>
      </c>
      <c r="C53" s="98" t="s">
        <v>404</v>
      </c>
      <c r="D53" s="42" t="s">
        <v>405</v>
      </c>
      <c r="E53" s="42" t="s">
        <v>406</v>
      </c>
      <c r="F53" s="98" t="s">
        <v>207</v>
      </c>
      <c r="G53" s="99">
        <v>11445000</v>
      </c>
      <c r="H53" s="98" t="s">
        <v>211</v>
      </c>
      <c r="I53" s="42" t="s">
        <v>400</v>
      </c>
      <c r="J53" s="98">
        <v>3500</v>
      </c>
      <c r="K53" s="100">
        <v>45041</v>
      </c>
      <c r="L53" s="85">
        <v>1635000</v>
      </c>
      <c r="M53" s="85">
        <v>0</v>
      </c>
      <c r="N53" s="85">
        <v>9810000</v>
      </c>
      <c r="O53" s="98">
        <v>1772</v>
      </c>
      <c r="P53" s="101">
        <v>45001</v>
      </c>
      <c r="Q53" s="102">
        <v>11445000</v>
      </c>
      <c r="R53" s="98">
        <v>37995024</v>
      </c>
      <c r="S53" s="42" t="s">
        <v>359</v>
      </c>
      <c r="T53" s="42" t="s">
        <v>257</v>
      </c>
      <c r="U53" s="98">
        <v>27</v>
      </c>
    </row>
    <row r="54" spans="1:21" s="133" customFormat="1" hidden="1">
      <c r="A54" s="133" t="str">
        <f>+mga!E15</f>
        <v>1.3.2 Articular, fortalecer, consolidar y proyectar eventos de circulación artística y cultural.</v>
      </c>
      <c r="B54" s="133" t="str">
        <f>+mga!C14</f>
        <v>F.3 Servicio de promoción de actividades culturales</v>
      </c>
      <c r="C54" s="134" t="s">
        <v>407</v>
      </c>
      <c r="D54" s="135" t="s">
        <v>408</v>
      </c>
      <c r="E54" s="135" t="s">
        <v>409</v>
      </c>
      <c r="F54" s="134" t="s">
        <v>207</v>
      </c>
      <c r="G54" s="136">
        <v>9810000</v>
      </c>
      <c r="H54" s="134" t="s">
        <v>210</v>
      </c>
      <c r="I54" s="135" t="s">
        <v>383</v>
      </c>
      <c r="J54" s="134">
        <v>3499</v>
      </c>
      <c r="K54" s="137">
        <v>45041</v>
      </c>
      <c r="L54" s="85">
        <v>0</v>
      </c>
      <c r="M54" s="85">
        <v>0</v>
      </c>
      <c r="N54" s="85">
        <v>9810000</v>
      </c>
      <c r="O54" s="134">
        <v>1801</v>
      </c>
      <c r="P54" s="138">
        <v>45002</v>
      </c>
      <c r="Q54" s="139">
        <v>9810000</v>
      </c>
      <c r="R54" s="134">
        <v>1007411090</v>
      </c>
      <c r="S54" s="135" t="s">
        <v>384</v>
      </c>
      <c r="T54" s="135" t="s">
        <v>257</v>
      </c>
      <c r="U54" s="134">
        <v>27</v>
      </c>
    </row>
    <row r="55" spans="1:21" s="141" customFormat="1">
      <c r="A55" s="141" t="str">
        <f>+mga!E23</f>
        <v>1.1.3 Personal profesional y de apoyo a la gestión</v>
      </c>
      <c r="B55" s="141" t="str">
        <f>+mga!C21</f>
        <v xml:space="preserve">1.1 Servicio de apoyo al proceso de formación artística y cultural simifarte </v>
      </c>
      <c r="C55" s="142" t="s">
        <v>410</v>
      </c>
      <c r="D55" s="143" t="s">
        <v>411</v>
      </c>
      <c r="E55" s="143" t="s">
        <v>412</v>
      </c>
      <c r="F55" s="142" t="s">
        <v>207</v>
      </c>
      <c r="G55" s="144">
        <v>10020000</v>
      </c>
      <c r="H55" s="142" t="s">
        <v>211</v>
      </c>
      <c r="I55" s="143" t="s">
        <v>358</v>
      </c>
      <c r="J55" s="142">
        <v>3527</v>
      </c>
      <c r="K55" s="145">
        <v>45042</v>
      </c>
      <c r="L55" s="85">
        <v>0</v>
      </c>
      <c r="M55" s="85">
        <v>0</v>
      </c>
      <c r="N55" s="85">
        <v>10020000</v>
      </c>
      <c r="O55" s="142">
        <v>2098</v>
      </c>
      <c r="P55" s="146">
        <v>45026</v>
      </c>
      <c r="Q55" s="147">
        <v>10020000</v>
      </c>
      <c r="R55" s="142">
        <v>1110542466</v>
      </c>
      <c r="S55" s="143" t="s">
        <v>359</v>
      </c>
      <c r="T55" s="143" t="s">
        <v>257</v>
      </c>
      <c r="U55" s="142">
        <v>27</v>
      </c>
    </row>
    <row r="56" spans="1:21" s="97" customFormat="1" hidden="1">
      <c r="A56" s="97" t="str">
        <f>+mga!E5</f>
        <v>1.1.4 realizar talleres de extensión cultural y personal bibliotecario.</v>
      </c>
      <c r="B56" s="97" t="str">
        <f>+mga!C2</f>
        <v>1.1 Bibliotecas modificadas</v>
      </c>
      <c r="C56" s="98" t="s">
        <v>413</v>
      </c>
      <c r="D56" s="42" t="s">
        <v>414</v>
      </c>
      <c r="E56" s="42" t="s">
        <v>415</v>
      </c>
      <c r="F56" s="98" t="s">
        <v>207</v>
      </c>
      <c r="G56" s="99">
        <v>11445000</v>
      </c>
      <c r="H56" s="98" t="s">
        <v>211</v>
      </c>
      <c r="I56" s="42" t="s">
        <v>400</v>
      </c>
      <c r="J56" s="98">
        <v>3627</v>
      </c>
      <c r="K56" s="100">
        <v>45051</v>
      </c>
      <c r="L56" s="85">
        <v>1635000</v>
      </c>
      <c r="M56" s="85">
        <v>0</v>
      </c>
      <c r="N56" s="85">
        <v>9810000</v>
      </c>
      <c r="O56" s="98">
        <v>2105</v>
      </c>
      <c r="P56" s="101">
        <v>45026</v>
      </c>
      <c r="Q56" s="102">
        <v>11445000</v>
      </c>
      <c r="R56" s="98">
        <v>52050518</v>
      </c>
      <c r="S56" s="42" t="s">
        <v>359</v>
      </c>
      <c r="T56" s="42" t="s">
        <v>257</v>
      </c>
      <c r="U56" s="98">
        <v>27</v>
      </c>
    </row>
    <row r="57" spans="1:21" s="97" customFormat="1" hidden="1">
      <c r="A57" s="97" t="str">
        <f>+mga!E5</f>
        <v>1.1.4 realizar talleres de extensión cultural y personal bibliotecario.</v>
      </c>
      <c r="B57" s="97" t="str">
        <f>+mga!C2</f>
        <v>1.1 Bibliotecas modificadas</v>
      </c>
      <c r="C57" s="98" t="s">
        <v>416</v>
      </c>
      <c r="D57" s="42" t="s">
        <v>417</v>
      </c>
      <c r="E57" s="42" t="s">
        <v>418</v>
      </c>
      <c r="F57" s="98" t="s">
        <v>207</v>
      </c>
      <c r="G57" s="99">
        <v>11445000</v>
      </c>
      <c r="H57" s="98" t="s">
        <v>211</v>
      </c>
      <c r="I57" s="42" t="s">
        <v>400</v>
      </c>
      <c r="J57" s="98">
        <v>3661</v>
      </c>
      <c r="K57" s="100">
        <v>45054</v>
      </c>
      <c r="L57" s="85">
        <v>0</v>
      </c>
      <c r="M57" s="85">
        <v>0</v>
      </c>
      <c r="N57" s="85">
        <v>11445000</v>
      </c>
      <c r="O57" s="98">
        <v>2106</v>
      </c>
      <c r="P57" s="101">
        <v>45026</v>
      </c>
      <c r="Q57" s="102">
        <v>11445000</v>
      </c>
      <c r="R57" s="98">
        <v>1110583833</v>
      </c>
      <c r="S57" s="42" t="s">
        <v>359</v>
      </c>
      <c r="T57" s="42" t="s">
        <v>257</v>
      </c>
      <c r="U57" s="98">
        <v>27</v>
      </c>
    </row>
    <row r="58" spans="1:21" s="133" customFormat="1" hidden="1">
      <c r="A58" s="133" t="str">
        <f>+mga!E15</f>
        <v>1.3.2 Articular, fortalecer, consolidar y proyectar eventos de circulación artística y cultural.</v>
      </c>
      <c r="B58" s="133" t="str">
        <f>+mga!C14</f>
        <v>F.3 Servicio de promoción de actividades culturales</v>
      </c>
      <c r="C58" s="134" t="s">
        <v>419</v>
      </c>
      <c r="D58" s="135" t="s">
        <v>420</v>
      </c>
      <c r="E58" s="135" t="s">
        <v>421</v>
      </c>
      <c r="F58" s="134" t="s">
        <v>207</v>
      </c>
      <c r="G58" s="136">
        <v>16062000</v>
      </c>
      <c r="H58" s="134" t="s">
        <v>210</v>
      </c>
      <c r="I58" s="135" t="s">
        <v>383</v>
      </c>
      <c r="J58" s="134">
        <v>3664</v>
      </c>
      <c r="K58" s="137">
        <v>45054</v>
      </c>
      <c r="L58" s="85">
        <v>0</v>
      </c>
      <c r="M58" s="85">
        <v>0</v>
      </c>
      <c r="N58" s="85">
        <v>16062000</v>
      </c>
      <c r="O58" s="134">
        <v>2230</v>
      </c>
      <c r="P58" s="138">
        <v>45033</v>
      </c>
      <c r="Q58" s="139">
        <v>16062000</v>
      </c>
      <c r="R58" s="134">
        <v>28558952</v>
      </c>
      <c r="S58" s="135" t="s">
        <v>384</v>
      </c>
      <c r="T58" s="135" t="s">
        <v>257</v>
      </c>
      <c r="U58" s="134">
        <v>27</v>
      </c>
    </row>
    <row r="59" spans="1:21" s="141" customFormat="1">
      <c r="A59" s="141" t="str">
        <f>+mga!E23</f>
        <v>1.1.3 Personal profesional y de apoyo a la gestión</v>
      </c>
      <c r="B59" s="141" t="str">
        <f>+mga!C21</f>
        <v xml:space="preserve">1.1 Servicio de apoyo al proceso de formación artística y cultural simifarte </v>
      </c>
      <c r="C59" s="142" t="s">
        <v>422</v>
      </c>
      <c r="D59" s="143" t="s">
        <v>423</v>
      </c>
      <c r="E59" s="143" t="s">
        <v>424</v>
      </c>
      <c r="F59" s="142" t="s">
        <v>207</v>
      </c>
      <c r="G59" s="144">
        <v>18000000</v>
      </c>
      <c r="H59" s="142" t="s">
        <v>212</v>
      </c>
      <c r="I59" s="143" t="s">
        <v>358</v>
      </c>
      <c r="J59" s="142">
        <v>3658</v>
      </c>
      <c r="K59" s="145">
        <v>45054</v>
      </c>
      <c r="L59" s="85">
        <v>0</v>
      </c>
      <c r="M59" s="85">
        <v>0</v>
      </c>
      <c r="N59" s="85">
        <v>18000000</v>
      </c>
      <c r="O59" s="142">
        <v>2523</v>
      </c>
      <c r="P59" s="146">
        <v>45048</v>
      </c>
      <c r="Q59" s="147">
        <v>18000000</v>
      </c>
      <c r="R59" s="142">
        <v>28554157</v>
      </c>
      <c r="S59" s="143" t="s">
        <v>363</v>
      </c>
      <c r="T59" s="143" t="s">
        <v>425</v>
      </c>
      <c r="U59" s="142">
        <v>27</v>
      </c>
    </row>
    <row r="60" spans="1:21" s="141" customFormat="1">
      <c r="A60" s="141" t="str">
        <f>+mga!E15</f>
        <v>1.3.2 Articular, fortalecer, consolidar y proyectar eventos de circulación artística y cultural.</v>
      </c>
      <c r="B60" s="141" t="str">
        <f>+mga!C21</f>
        <v xml:space="preserve">1.1 Servicio de apoyo al proceso de formación artística y cultural simifarte </v>
      </c>
      <c r="C60" s="142" t="s">
        <v>426</v>
      </c>
      <c r="D60" s="143" t="s">
        <v>427</v>
      </c>
      <c r="E60" s="143" t="s">
        <v>428</v>
      </c>
      <c r="F60" s="142" t="s">
        <v>207</v>
      </c>
      <c r="G60" s="144">
        <v>20300000</v>
      </c>
      <c r="H60" s="142" t="s">
        <v>211</v>
      </c>
      <c r="I60" s="143" t="s">
        <v>358</v>
      </c>
      <c r="J60" s="142">
        <v>3671</v>
      </c>
      <c r="K60" s="145">
        <v>45055</v>
      </c>
      <c r="L60" s="85">
        <v>0</v>
      </c>
      <c r="M60" s="85">
        <v>0</v>
      </c>
      <c r="N60" s="85">
        <v>20300000</v>
      </c>
      <c r="O60" s="142">
        <v>2100</v>
      </c>
      <c r="P60" s="146">
        <v>45026</v>
      </c>
      <c r="Q60" s="147">
        <v>20300000</v>
      </c>
      <c r="R60" s="142">
        <v>14295172</v>
      </c>
      <c r="S60" s="143" t="s">
        <v>359</v>
      </c>
      <c r="T60" s="143" t="s">
        <v>257</v>
      </c>
      <c r="U60" s="142">
        <v>27</v>
      </c>
    </row>
    <row r="61" spans="1:21" s="133" customFormat="1" hidden="1">
      <c r="A61" s="133" t="str">
        <f>+mga!E15</f>
        <v>1.3.2 Articular, fortalecer, consolidar y proyectar eventos de circulación artística y cultural.</v>
      </c>
      <c r="B61" s="133" t="str">
        <f>+mga!C14</f>
        <v>F.3 Servicio de promoción de actividades culturales</v>
      </c>
      <c r="C61" s="134" t="s">
        <v>429</v>
      </c>
      <c r="D61" s="135" t="s">
        <v>430</v>
      </c>
      <c r="E61" s="135" t="s">
        <v>431</v>
      </c>
      <c r="F61" s="134" t="s">
        <v>207</v>
      </c>
      <c r="G61" s="136">
        <v>9810000</v>
      </c>
      <c r="H61" s="134" t="s">
        <v>211</v>
      </c>
      <c r="I61" s="135" t="s">
        <v>383</v>
      </c>
      <c r="J61" s="134">
        <v>3684</v>
      </c>
      <c r="K61" s="137">
        <v>45055</v>
      </c>
      <c r="L61" s="85">
        <v>1635000</v>
      </c>
      <c r="M61" s="85">
        <v>0</v>
      </c>
      <c r="N61" s="85">
        <v>8175000</v>
      </c>
      <c r="O61" s="134">
        <v>2384</v>
      </c>
      <c r="P61" s="138">
        <v>45041</v>
      </c>
      <c r="Q61" s="139">
        <v>10020000</v>
      </c>
      <c r="R61" s="134">
        <v>93404465</v>
      </c>
      <c r="S61" s="135" t="s">
        <v>359</v>
      </c>
      <c r="T61" s="135" t="s">
        <v>257</v>
      </c>
      <c r="U61" s="134">
        <v>27</v>
      </c>
    </row>
    <row r="62" spans="1:21" s="133" customFormat="1" hidden="1">
      <c r="A62" s="133" t="str">
        <f>+mga!E15</f>
        <v>1.3.2 Articular, fortalecer, consolidar y proyectar eventos de circulación artística y cultural.</v>
      </c>
      <c r="B62" s="133" t="str">
        <f>+mga!C14</f>
        <v>F.3 Servicio de promoción de actividades culturales</v>
      </c>
      <c r="C62" s="134" t="s">
        <v>432</v>
      </c>
      <c r="D62" s="135" t="s">
        <v>433</v>
      </c>
      <c r="E62" s="135" t="s">
        <v>434</v>
      </c>
      <c r="F62" s="134" t="s">
        <v>207</v>
      </c>
      <c r="G62" s="136">
        <v>21600000</v>
      </c>
      <c r="H62" s="134" t="s">
        <v>213</v>
      </c>
      <c r="I62" s="135" t="s">
        <v>383</v>
      </c>
      <c r="J62" s="134">
        <v>3685</v>
      </c>
      <c r="K62" s="137">
        <v>45055</v>
      </c>
      <c r="L62" s="85">
        <v>3600000</v>
      </c>
      <c r="M62" s="85">
        <v>0</v>
      </c>
      <c r="N62" s="85">
        <v>18000000</v>
      </c>
      <c r="O62" s="134">
        <v>2385</v>
      </c>
      <c r="P62" s="138">
        <v>45041</v>
      </c>
      <c r="Q62" s="139">
        <v>21600000</v>
      </c>
      <c r="R62" s="134">
        <v>1110555031</v>
      </c>
      <c r="S62" s="135" t="s">
        <v>376</v>
      </c>
      <c r="T62" s="135" t="s">
        <v>257</v>
      </c>
      <c r="U62" s="134">
        <v>27</v>
      </c>
    </row>
    <row r="63" spans="1:21" s="133" customFormat="1" hidden="1">
      <c r="A63" s="133" t="str">
        <f>+mga!E15</f>
        <v>1.3.2 Articular, fortalecer, consolidar y proyectar eventos de circulación artística y cultural.</v>
      </c>
      <c r="B63" s="133" t="str">
        <f>+mga!C14</f>
        <v>F.3 Servicio de promoción de actividades culturales</v>
      </c>
      <c r="C63" s="134" t="s">
        <v>435</v>
      </c>
      <c r="D63" s="135" t="s">
        <v>436</v>
      </c>
      <c r="E63" s="135" t="s">
        <v>437</v>
      </c>
      <c r="F63" s="134" t="s">
        <v>207</v>
      </c>
      <c r="G63" s="136">
        <v>250000000</v>
      </c>
      <c r="H63" s="134" t="s">
        <v>210</v>
      </c>
      <c r="I63" s="135" t="s">
        <v>383</v>
      </c>
      <c r="J63" s="134">
        <v>3782</v>
      </c>
      <c r="K63" s="137">
        <v>45061</v>
      </c>
      <c r="L63" s="85">
        <v>100000000</v>
      </c>
      <c r="M63" s="85">
        <v>0</v>
      </c>
      <c r="N63" s="85">
        <v>150000000</v>
      </c>
      <c r="O63" s="134">
        <v>2118</v>
      </c>
      <c r="P63" s="138">
        <v>45026</v>
      </c>
      <c r="Q63" s="139">
        <v>250000000</v>
      </c>
      <c r="R63" s="134">
        <v>890700622</v>
      </c>
      <c r="S63" s="135" t="s">
        <v>384</v>
      </c>
      <c r="T63" s="135" t="s">
        <v>257</v>
      </c>
      <c r="U63" s="134">
        <v>27</v>
      </c>
    </row>
    <row r="64" spans="1:21" s="141" customFormat="1">
      <c r="A64" s="141" t="str">
        <f>+mga!E23</f>
        <v>1.1.3 Personal profesional y de apoyo a la gestión</v>
      </c>
      <c r="B64" s="141" t="str">
        <f>+mga!C21</f>
        <v xml:space="preserve">1.1 Servicio de apoyo al proceso de formación artística y cultural simifarte </v>
      </c>
      <c r="C64" s="142" t="s">
        <v>438</v>
      </c>
      <c r="D64" s="143" t="s">
        <v>439</v>
      </c>
      <c r="E64" s="143" t="s">
        <v>440</v>
      </c>
      <c r="F64" s="142" t="s">
        <v>207</v>
      </c>
      <c r="G64" s="144">
        <v>17850000</v>
      </c>
      <c r="H64" s="142" t="s">
        <v>211</v>
      </c>
      <c r="I64" s="143" t="s">
        <v>358</v>
      </c>
      <c r="J64" s="142">
        <v>3784</v>
      </c>
      <c r="K64" s="145">
        <v>45061</v>
      </c>
      <c r="L64" s="85">
        <v>0</v>
      </c>
      <c r="M64" s="85">
        <v>0</v>
      </c>
      <c r="N64" s="85">
        <v>17850000</v>
      </c>
      <c r="O64" s="142">
        <v>2099</v>
      </c>
      <c r="P64" s="146">
        <v>45026</v>
      </c>
      <c r="Q64" s="147">
        <v>17850000</v>
      </c>
      <c r="R64" s="142">
        <v>93391257</v>
      </c>
      <c r="S64" s="143" t="s">
        <v>359</v>
      </c>
      <c r="T64" s="143" t="s">
        <v>257</v>
      </c>
      <c r="U64" s="142">
        <v>27</v>
      </c>
    </row>
    <row r="65" spans="1:21" s="141" customFormat="1">
      <c r="A65" s="141" t="str">
        <f>+mga!E23</f>
        <v>1.1.3 Personal profesional y de apoyo a la gestión</v>
      </c>
      <c r="B65" s="141" t="str">
        <f>+mga!C21</f>
        <v xml:space="preserve">1.1 Servicio de apoyo al proceso de formación artística y cultural simifarte </v>
      </c>
      <c r="C65" s="142" t="s">
        <v>441</v>
      </c>
      <c r="D65" s="143" t="s">
        <v>442</v>
      </c>
      <c r="E65" s="143" t="s">
        <v>443</v>
      </c>
      <c r="F65" s="142" t="s">
        <v>207</v>
      </c>
      <c r="G65" s="144">
        <v>10020000</v>
      </c>
      <c r="H65" s="142" t="s">
        <v>211</v>
      </c>
      <c r="I65" s="143" t="s">
        <v>358</v>
      </c>
      <c r="J65" s="142">
        <v>3802</v>
      </c>
      <c r="K65" s="145">
        <v>45061</v>
      </c>
      <c r="L65" s="85">
        <v>0</v>
      </c>
      <c r="M65" s="85">
        <v>0</v>
      </c>
      <c r="N65" s="85">
        <v>10020000</v>
      </c>
      <c r="O65" s="142">
        <v>2097</v>
      </c>
      <c r="P65" s="146">
        <v>45026</v>
      </c>
      <c r="Q65" s="147">
        <v>10020000</v>
      </c>
      <c r="R65" s="142">
        <v>1088276459</v>
      </c>
      <c r="S65" s="143" t="s">
        <v>359</v>
      </c>
      <c r="T65" s="143" t="s">
        <v>257</v>
      </c>
      <c r="U65" s="142">
        <v>27</v>
      </c>
    </row>
    <row r="66" spans="1:21" s="141" customFormat="1">
      <c r="A66" s="141" t="str">
        <f>+mga!E23</f>
        <v>1.1.3 Personal profesional y de apoyo a la gestión</v>
      </c>
      <c r="B66" s="141" t="str">
        <f>+mga!C21</f>
        <v xml:space="preserve">1.1 Servicio de apoyo al proceso de formación artística y cultural simifarte </v>
      </c>
      <c r="C66" s="142" t="s">
        <v>444</v>
      </c>
      <c r="D66" s="143" t="s">
        <v>445</v>
      </c>
      <c r="E66" s="143" t="s">
        <v>446</v>
      </c>
      <c r="F66" s="142" t="s">
        <v>207</v>
      </c>
      <c r="G66" s="144">
        <v>11445000</v>
      </c>
      <c r="H66" s="142" t="s">
        <v>211</v>
      </c>
      <c r="I66" s="143" t="s">
        <v>358</v>
      </c>
      <c r="J66" s="142">
        <v>3785</v>
      </c>
      <c r="K66" s="145">
        <v>45061</v>
      </c>
      <c r="L66" s="85">
        <v>0</v>
      </c>
      <c r="M66" s="85">
        <v>0</v>
      </c>
      <c r="N66" s="85">
        <v>11445000</v>
      </c>
      <c r="O66" s="142">
        <v>2231</v>
      </c>
      <c r="P66" s="146">
        <v>45033</v>
      </c>
      <c r="Q66" s="147">
        <v>11445000</v>
      </c>
      <c r="R66" s="142">
        <v>1006129669</v>
      </c>
      <c r="S66" s="143" t="s">
        <v>359</v>
      </c>
      <c r="T66" s="143" t="s">
        <v>257</v>
      </c>
      <c r="U66" s="142">
        <v>27</v>
      </c>
    </row>
    <row r="67" spans="1:21" s="133" customFormat="1" hidden="1">
      <c r="A67" s="133" t="str">
        <f>+mga!E15</f>
        <v>1.3.2 Articular, fortalecer, consolidar y proyectar eventos de circulación artística y cultural.</v>
      </c>
      <c r="B67" s="133" t="str">
        <f>+mga!C14</f>
        <v>F.3 Servicio de promoción de actividades culturales</v>
      </c>
      <c r="C67" s="134" t="s">
        <v>447</v>
      </c>
      <c r="D67" s="135" t="s">
        <v>448</v>
      </c>
      <c r="E67" s="135" t="s">
        <v>449</v>
      </c>
      <c r="F67" s="134" t="s">
        <v>207</v>
      </c>
      <c r="G67" s="136">
        <v>29750000</v>
      </c>
      <c r="H67" s="134" t="s">
        <v>213</v>
      </c>
      <c r="I67" s="135" t="s">
        <v>383</v>
      </c>
      <c r="J67" s="134">
        <v>3829</v>
      </c>
      <c r="K67" s="137">
        <v>45062</v>
      </c>
      <c r="L67" s="85">
        <v>4250000</v>
      </c>
      <c r="M67" s="85">
        <v>0</v>
      </c>
      <c r="N67" s="85">
        <v>25500000</v>
      </c>
      <c r="O67" s="134">
        <v>2383</v>
      </c>
      <c r="P67" s="138">
        <v>45041</v>
      </c>
      <c r="Q67" s="139">
        <v>29750000</v>
      </c>
      <c r="R67" s="134">
        <v>1110489182</v>
      </c>
      <c r="S67" s="135" t="s">
        <v>376</v>
      </c>
      <c r="T67" s="135" t="s">
        <v>257</v>
      </c>
      <c r="U67" s="134">
        <v>27</v>
      </c>
    </row>
    <row r="68" spans="1:21" s="133" customFormat="1" hidden="1">
      <c r="A68" s="133" t="str">
        <f>+mga!E15</f>
        <v>1.3.2 Articular, fortalecer, consolidar y proyectar eventos de circulación artística y cultural.</v>
      </c>
      <c r="B68" s="133" t="str">
        <f>+mga!C14</f>
        <v>F.3 Servicio de promoción de actividades culturales</v>
      </c>
      <c r="C68" s="134" t="s">
        <v>450</v>
      </c>
      <c r="D68" s="135" t="s">
        <v>451</v>
      </c>
      <c r="E68" s="135" t="s">
        <v>452</v>
      </c>
      <c r="F68" s="134" t="s">
        <v>207</v>
      </c>
      <c r="G68" s="136">
        <v>17850000</v>
      </c>
      <c r="H68" s="134" t="s">
        <v>213</v>
      </c>
      <c r="I68" s="135" t="s">
        <v>383</v>
      </c>
      <c r="J68" s="134">
        <v>3832</v>
      </c>
      <c r="K68" s="137">
        <v>45062</v>
      </c>
      <c r="L68" s="85">
        <v>0</v>
      </c>
      <c r="M68" s="85">
        <v>0</v>
      </c>
      <c r="N68" s="85">
        <v>17850000</v>
      </c>
      <c r="O68" s="134">
        <v>2382</v>
      </c>
      <c r="P68" s="138">
        <v>45041</v>
      </c>
      <c r="Q68" s="139">
        <v>17850000</v>
      </c>
      <c r="R68" s="134">
        <v>1110579813</v>
      </c>
      <c r="S68" s="135" t="s">
        <v>376</v>
      </c>
      <c r="T68" s="135" t="s">
        <v>257</v>
      </c>
      <c r="U68" s="134">
        <v>27</v>
      </c>
    </row>
    <row r="69" spans="1:21" s="133" customFormat="1" hidden="1">
      <c r="A69" s="133" t="str">
        <f>+mga!E15</f>
        <v>1.3.2 Articular, fortalecer, consolidar y proyectar eventos de circulación artística y cultural.</v>
      </c>
      <c r="B69" s="133" t="str">
        <f>+mga!C14</f>
        <v>F.3 Servicio de promoción de actividades culturales</v>
      </c>
      <c r="C69" s="134" t="s">
        <v>453</v>
      </c>
      <c r="D69" s="135" t="s">
        <v>454</v>
      </c>
      <c r="E69" s="135" t="s">
        <v>455</v>
      </c>
      <c r="F69" s="134" t="s">
        <v>207</v>
      </c>
      <c r="G69" s="136">
        <v>9810000</v>
      </c>
      <c r="H69" s="134" t="s">
        <v>210</v>
      </c>
      <c r="I69" s="135" t="s">
        <v>383</v>
      </c>
      <c r="J69" s="134">
        <v>3973</v>
      </c>
      <c r="K69" s="137">
        <v>45071</v>
      </c>
      <c r="L69" s="85">
        <v>0</v>
      </c>
      <c r="M69" s="85">
        <v>0</v>
      </c>
      <c r="N69" s="85">
        <v>9810000</v>
      </c>
      <c r="O69" s="134">
        <v>1763</v>
      </c>
      <c r="P69" s="138">
        <v>45001</v>
      </c>
      <c r="Q69" s="139">
        <v>9810000</v>
      </c>
      <c r="R69" s="134">
        <v>93409722</v>
      </c>
      <c r="S69" s="135" t="s">
        <v>384</v>
      </c>
      <c r="T69" s="135" t="s">
        <v>257</v>
      </c>
      <c r="U69" s="134">
        <v>27</v>
      </c>
    </row>
    <row r="70" spans="1:21" s="133" customFormat="1" hidden="1">
      <c r="A70" s="133" t="str">
        <f>+mga!E15</f>
        <v>1.3.2 Articular, fortalecer, consolidar y proyectar eventos de circulación artística y cultural.</v>
      </c>
      <c r="B70" s="133" t="str">
        <f>+mga!C14</f>
        <v>F.3 Servicio de promoción de actividades culturales</v>
      </c>
      <c r="C70" s="134" t="s">
        <v>456</v>
      </c>
      <c r="D70" s="135" t="s">
        <v>457</v>
      </c>
      <c r="E70" s="135" t="s">
        <v>458</v>
      </c>
      <c r="F70" s="134" t="s">
        <v>207</v>
      </c>
      <c r="G70" s="136">
        <v>1640000000</v>
      </c>
      <c r="H70" s="134" t="s">
        <v>211</v>
      </c>
      <c r="I70" s="135" t="s">
        <v>383</v>
      </c>
      <c r="J70" s="134">
        <v>4010</v>
      </c>
      <c r="K70" s="137">
        <v>45072</v>
      </c>
      <c r="L70" s="85">
        <v>673188634</v>
      </c>
      <c r="M70" s="85">
        <v>0</v>
      </c>
      <c r="N70" s="85">
        <v>966811366</v>
      </c>
      <c r="O70" s="134">
        <v>1978</v>
      </c>
      <c r="P70" s="138">
        <v>45013</v>
      </c>
      <c r="Q70" s="139">
        <v>2700000000</v>
      </c>
      <c r="R70" s="134">
        <v>809012539</v>
      </c>
      <c r="S70" s="135" t="s">
        <v>359</v>
      </c>
      <c r="T70" s="135" t="s">
        <v>257</v>
      </c>
      <c r="U70" s="134">
        <v>27</v>
      </c>
    </row>
    <row r="71" spans="1:21" s="133" customFormat="1" hidden="1">
      <c r="A71" s="133" t="str">
        <f>+mga!E15</f>
        <v>1.3.2 Articular, fortalecer, consolidar y proyectar eventos de circulación artística y cultural.</v>
      </c>
      <c r="B71" s="133" t="str">
        <f>+mga!C14</f>
        <v>F.3 Servicio de promoción de actividades culturales</v>
      </c>
      <c r="C71" s="134" t="s">
        <v>456</v>
      </c>
      <c r="D71" s="135" t="s">
        <v>457</v>
      </c>
      <c r="E71" s="135" t="s">
        <v>458</v>
      </c>
      <c r="F71" s="134" t="s">
        <v>207</v>
      </c>
      <c r="G71" s="136">
        <v>340500000</v>
      </c>
      <c r="H71" s="134" t="s">
        <v>212</v>
      </c>
      <c r="I71" s="135" t="s">
        <v>383</v>
      </c>
      <c r="J71" s="134">
        <v>4010</v>
      </c>
      <c r="K71" s="137">
        <v>45072</v>
      </c>
      <c r="L71" s="85">
        <v>0</v>
      </c>
      <c r="M71" s="85">
        <v>0</v>
      </c>
      <c r="N71" s="85">
        <v>340500000</v>
      </c>
      <c r="O71" s="134">
        <v>1978</v>
      </c>
      <c r="P71" s="138">
        <v>45013</v>
      </c>
      <c r="Q71" s="139">
        <v>2700000000</v>
      </c>
      <c r="R71" s="134">
        <v>809012539</v>
      </c>
      <c r="S71" s="135" t="s">
        <v>363</v>
      </c>
      <c r="T71" s="135" t="s">
        <v>257</v>
      </c>
      <c r="U71" s="134">
        <v>27</v>
      </c>
    </row>
    <row r="72" spans="1:21" s="133" customFormat="1" hidden="1">
      <c r="A72" s="133" t="str">
        <f>+mga!E15</f>
        <v>1.3.2 Articular, fortalecer, consolidar y proyectar eventos de circulación artística y cultural.</v>
      </c>
      <c r="B72" s="133" t="str">
        <f>+mga!C14</f>
        <v>F.3 Servicio de promoción de actividades culturales</v>
      </c>
      <c r="C72" s="134" t="s">
        <v>456</v>
      </c>
      <c r="D72" s="135" t="s">
        <v>457</v>
      </c>
      <c r="E72" s="135" t="s">
        <v>458</v>
      </c>
      <c r="F72" s="134" t="s">
        <v>207</v>
      </c>
      <c r="G72" s="136">
        <v>710325000</v>
      </c>
      <c r="H72" s="134" t="s">
        <v>213</v>
      </c>
      <c r="I72" s="135" t="s">
        <v>383</v>
      </c>
      <c r="J72" s="134">
        <v>4010</v>
      </c>
      <c r="K72" s="137">
        <v>45072</v>
      </c>
      <c r="L72" s="85">
        <v>0</v>
      </c>
      <c r="M72" s="85">
        <v>0</v>
      </c>
      <c r="N72" s="85">
        <v>710325000</v>
      </c>
      <c r="O72" s="134">
        <v>1978</v>
      </c>
      <c r="P72" s="138">
        <v>45013</v>
      </c>
      <c r="Q72" s="139">
        <v>2700000000</v>
      </c>
      <c r="R72" s="134">
        <v>809012539</v>
      </c>
      <c r="S72" s="135" t="s">
        <v>376</v>
      </c>
      <c r="T72" s="135" t="s">
        <v>257</v>
      </c>
      <c r="U72" s="134">
        <v>27</v>
      </c>
    </row>
    <row r="73" spans="1:21" s="133" customFormat="1" hidden="1">
      <c r="A73" s="133" t="str">
        <f>+mga!E15</f>
        <v>1.3.2 Articular, fortalecer, consolidar y proyectar eventos de circulación artística y cultural.</v>
      </c>
      <c r="B73" s="133" t="str">
        <f>+mga!C14</f>
        <v>F.3 Servicio de promoción de actividades culturales</v>
      </c>
      <c r="C73" s="134" t="s">
        <v>456</v>
      </c>
      <c r="D73" s="135" t="s">
        <v>457</v>
      </c>
      <c r="E73" s="135" t="s">
        <v>458</v>
      </c>
      <c r="F73" s="134" t="s">
        <v>207</v>
      </c>
      <c r="G73" s="136">
        <v>9175000</v>
      </c>
      <c r="H73" s="134" t="s">
        <v>210</v>
      </c>
      <c r="I73" s="135" t="s">
        <v>383</v>
      </c>
      <c r="J73" s="134">
        <v>4010</v>
      </c>
      <c r="K73" s="137">
        <v>45072</v>
      </c>
      <c r="L73" s="85">
        <v>0</v>
      </c>
      <c r="M73" s="85">
        <v>0</v>
      </c>
      <c r="N73" s="85">
        <v>9175000</v>
      </c>
      <c r="O73" s="134">
        <v>1978</v>
      </c>
      <c r="P73" s="138">
        <v>45013</v>
      </c>
      <c r="Q73" s="139">
        <v>2700000000</v>
      </c>
      <c r="R73" s="134">
        <v>809012539</v>
      </c>
      <c r="S73" s="135" t="s">
        <v>384</v>
      </c>
      <c r="T73" s="135" t="s">
        <v>257</v>
      </c>
      <c r="U73" s="134">
        <v>27</v>
      </c>
    </row>
    <row r="74" spans="1:21" s="141" customFormat="1">
      <c r="A74" s="141" t="str">
        <f>+mga!E28</f>
        <v>2.1.4 Apoyo logístico para realizar la circulación de procesos formativo</v>
      </c>
      <c r="B74" s="141" t="str">
        <f>+mga!C25</f>
        <v>2.1 Servicio de educación formal al sector artístico y cultural EFAC</v>
      </c>
      <c r="C74" s="142" t="s">
        <v>456</v>
      </c>
      <c r="D74" s="143" t="s">
        <v>457</v>
      </c>
      <c r="E74" s="143" t="s">
        <v>458</v>
      </c>
      <c r="F74" s="142" t="s">
        <v>207</v>
      </c>
      <c r="G74" s="144">
        <v>150000000</v>
      </c>
      <c r="H74" s="142" t="s">
        <v>212</v>
      </c>
      <c r="I74" s="143" t="s">
        <v>358</v>
      </c>
      <c r="J74" s="142">
        <v>4010</v>
      </c>
      <c r="K74" s="145">
        <v>45072</v>
      </c>
      <c r="L74" s="85">
        <v>0</v>
      </c>
      <c r="M74" s="85">
        <v>0</v>
      </c>
      <c r="N74" s="85">
        <v>150000000</v>
      </c>
      <c r="O74" s="142">
        <v>1989</v>
      </c>
      <c r="P74" s="146">
        <v>45013</v>
      </c>
      <c r="Q74" s="147">
        <v>150000000</v>
      </c>
      <c r="R74" s="142">
        <v>809012539</v>
      </c>
      <c r="S74" s="143" t="s">
        <v>363</v>
      </c>
      <c r="T74" s="143" t="s">
        <v>257</v>
      </c>
      <c r="U74" s="142">
        <v>27</v>
      </c>
    </row>
    <row r="75" spans="1:21" s="141" customFormat="1">
      <c r="A75" s="141" t="str">
        <f>+mga!E23</f>
        <v>1.1.3 Personal profesional y de apoyo a la gestión</v>
      </c>
      <c r="B75" s="141" t="str">
        <f>+mga!C21</f>
        <v xml:space="preserve">1.1 Servicio de apoyo al proceso de formación artística y cultural simifarte </v>
      </c>
      <c r="C75" s="142" t="s">
        <v>459</v>
      </c>
      <c r="D75" s="143" t="s">
        <v>460</v>
      </c>
      <c r="E75" s="143" t="s">
        <v>461</v>
      </c>
      <c r="F75" s="142" t="s">
        <v>207</v>
      </c>
      <c r="G75" s="144">
        <v>15300000</v>
      </c>
      <c r="H75" s="142" t="s">
        <v>213</v>
      </c>
      <c r="I75" s="143" t="s">
        <v>358</v>
      </c>
      <c r="J75" s="142">
        <v>4004</v>
      </c>
      <c r="K75" s="145">
        <v>45072</v>
      </c>
      <c r="L75" s="85">
        <v>0</v>
      </c>
      <c r="M75" s="85">
        <v>0</v>
      </c>
      <c r="N75" s="85">
        <v>15300000</v>
      </c>
      <c r="O75" s="142">
        <v>2544</v>
      </c>
      <c r="P75" s="146">
        <v>45050</v>
      </c>
      <c r="Q75" s="147">
        <v>15300000</v>
      </c>
      <c r="R75" s="142">
        <v>93387010</v>
      </c>
      <c r="S75" s="143" t="s">
        <v>376</v>
      </c>
      <c r="T75" s="143" t="s">
        <v>257</v>
      </c>
      <c r="U75" s="142">
        <v>27</v>
      </c>
    </row>
    <row r="76" spans="1:21" s="141" customFormat="1">
      <c r="A76" s="141" t="str">
        <f>+mga!E23</f>
        <v>1.1.3 Personal profesional y de apoyo a la gestión</v>
      </c>
      <c r="B76" s="141" t="str">
        <f>+mga!C21</f>
        <v xml:space="preserve">1.1 Servicio de apoyo al proceso de formación artística y cultural simifarte </v>
      </c>
      <c r="C76" s="142" t="s">
        <v>462</v>
      </c>
      <c r="D76" s="143" t="s">
        <v>463</v>
      </c>
      <c r="E76" s="143" t="s">
        <v>464</v>
      </c>
      <c r="F76" s="142" t="s">
        <v>207</v>
      </c>
      <c r="G76" s="144">
        <v>12271000</v>
      </c>
      <c r="H76" s="142" t="s">
        <v>213</v>
      </c>
      <c r="I76" s="143" t="s">
        <v>358</v>
      </c>
      <c r="J76" s="142">
        <v>4202</v>
      </c>
      <c r="K76" s="145">
        <v>45077</v>
      </c>
      <c r="L76" s="85">
        <v>0</v>
      </c>
      <c r="M76" s="85">
        <v>0</v>
      </c>
      <c r="N76" s="85">
        <v>12271000</v>
      </c>
      <c r="O76" s="142">
        <v>2476</v>
      </c>
      <c r="P76" s="146">
        <v>45044</v>
      </c>
      <c r="Q76" s="147">
        <v>12271000</v>
      </c>
      <c r="R76" s="142">
        <v>1110599799</v>
      </c>
      <c r="S76" s="143" t="s">
        <v>376</v>
      </c>
      <c r="T76" s="143" t="s">
        <v>257</v>
      </c>
      <c r="U76" s="142">
        <v>27</v>
      </c>
    </row>
    <row r="77" spans="1:21" s="141" customFormat="1">
      <c r="A77" s="141" t="str">
        <f>+mga!E23</f>
        <v>1.1.3 Personal profesional y de apoyo a la gestión</v>
      </c>
      <c r="B77" s="141" t="str">
        <f>+mga!C21</f>
        <v xml:space="preserve">1.1 Servicio de apoyo al proceso de formación artística y cultural simifarte </v>
      </c>
      <c r="C77" s="142" t="s">
        <v>465</v>
      </c>
      <c r="D77" s="143" t="s">
        <v>466</v>
      </c>
      <c r="E77" s="143" t="s">
        <v>467</v>
      </c>
      <c r="F77" s="142" t="s">
        <v>207</v>
      </c>
      <c r="G77" s="144">
        <v>10020000</v>
      </c>
      <c r="H77" s="142" t="s">
        <v>211</v>
      </c>
      <c r="I77" s="143" t="s">
        <v>358</v>
      </c>
      <c r="J77" s="142">
        <v>4212</v>
      </c>
      <c r="K77" s="145">
        <v>45077</v>
      </c>
      <c r="L77" s="85">
        <v>0</v>
      </c>
      <c r="M77" s="85">
        <v>0</v>
      </c>
      <c r="N77" s="85">
        <v>10020000</v>
      </c>
      <c r="O77" s="142">
        <v>2546</v>
      </c>
      <c r="P77" s="146">
        <v>45050</v>
      </c>
      <c r="Q77" s="147">
        <v>10020000</v>
      </c>
      <c r="R77" s="142">
        <v>1090392585</v>
      </c>
      <c r="S77" s="143" t="s">
        <v>359</v>
      </c>
      <c r="T77" s="143" t="s">
        <v>257</v>
      </c>
      <c r="U77" s="142">
        <v>27</v>
      </c>
    </row>
    <row r="78" spans="1:21" s="97" customFormat="1" hidden="1">
      <c r="A78" s="97" t="str">
        <f>+mga!E2</f>
        <v>1.1.1 adecuar bibliotecas para el uso de nuevas Tecnologías de la información y la comunicación.</v>
      </c>
      <c r="B78" s="97" t="str">
        <f>+mga!C2</f>
        <v>1.1 Bibliotecas modificadas</v>
      </c>
      <c r="C78" s="98" t="s">
        <v>468</v>
      </c>
      <c r="D78" s="42" t="s">
        <v>469</v>
      </c>
      <c r="E78" s="42" t="s">
        <v>470</v>
      </c>
      <c r="F78" s="98" t="s">
        <v>471</v>
      </c>
      <c r="G78" s="99">
        <v>68008500</v>
      </c>
      <c r="H78" s="98" t="s">
        <v>211</v>
      </c>
      <c r="I78" s="42" t="s">
        <v>400</v>
      </c>
      <c r="J78" s="98">
        <v>4237</v>
      </c>
      <c r="K78" s="100">
        <v>45078</v>
      </c>
      <c r="L78" s="85">
        <v>0</v>
      </c>
      <c r="M78" s="85">
        <v>0</v>
      </c>
      <c r="N78" s="85">
        <v>68008500</v>
      </c>
      <c r="O78" s="98">
        <v>690</v>
      </c>
      <c r="P78" s="101">
        <v>44970</v>
      </c>
      <c r="Q78" s="102">
        <v>80000000</v>
      </c>
      <c r="R78" s="98">
        <v>900335352</v>
      </c>
      <c r="S78" s="42" t="s">
        <v>359</v>
      </c>
      <c r="T78" s="42" t="s">
        <v>257</v>
      </c>
      <c r="U78" s="98">
        <v>27</v>
      </c>
    </row>
    <row r="79" spans="1:21" s="133" customFormat="1" hidden="1">
      <c r="A79" s="133" t="str">
        <f>+mga!E15</f>
        <v>1.3.2 Articular, fortalecer, consolidar y proyectar eventos de circulación artística y cultural.</v>
      </c>
      <c r="B79" s="133" t="str">
        <f>+mga!C14</f>
        <v>F.3 Servicio de promoción de actividades culturales</v>
      </c>
      <c r="C79" s="134" t="s">
        <v>472</v>
      </c>
      <c r="D79" s="135" t="s">
        <v>473</v>
      </c>
      <c r="E79" s="135" t="s">
        <v>474</v>
      </c>
      <c r="F79" s="134" t="s">
        <v>207</v>
      </c>
      <c r="G79" s="136">
        <v>240000000</v>
      </c>
      <c r="H79" s="134" t="s">
        <v>211</v>
      </c>
      <c r="I79" s="135" t="s">
        <v>383</v>
      </c>
      <c r="J79" s="134">
        <v>4279</v>
      </c>
      <c r="K79" s="137">
        <v>45082</v>
      </c>
      <c r="L79" s="85">
        <v>216000000</v>
      </c>
      <c r="M79" s="85">
        <v>0</v>
      </c>
      <c r="N79" s="85">
        <v>24000000</v>
      </c>
      <c r="O79" s="134">
        <v>2606</v>
      </c>
      <c r="P79" s="138">
        <v>45055</v>
      </c>
      <c r="Q79" s="139">
        <v>240000000</v>
      </c>
      <c r="R79" s="134">
        <v>901018075</v>
      </c>
      <c r="S79" s="135" t="s">
        <v>359</v>
      </c>
      <c r="T79" s="135" t="s">
        <v>257</v>
      </c>
      <c r="U79" s="134">
        <v>27</v>
      </c>
    </row>
    <row r="80" spans="1:21" s="133" customFormat="1" hidden="1">
      <c r="A80" s="133" t="str">
        <f>+mga!E15</f>
        <v>1.3.2 Articular, fortalecer, consolidar y proyectar eventos de circulación artística y cultural.</v>
      </c>
      <c r="B80" s="133" t="str">
        <f>+mga!C14</f>
        <v>F.3 Servicio de promoción de actividades culturales</v>
      </c>
      <c r="C80" s="134" t="s">
        <v>475</v>
      </c>
      <c r="D80" s="135" t="s">
        <v>476</v>
      </c>
      <c r="E80" s="135" t="s">
        <v>458</v>
      </c>
      <c r="F80" s="134" t="s">
        <v>207</v>
      </c>
      <c r="G80" s="136">
        <v>5351350188</v>
      </c>
      <c r="H80" s="134" t="s">
        <v>210</v>
      </c>
      <c r="I80" s="135" t="s">
        <v>383</v>
      </c>
      <c r="J80" s="134">
        <v>4351</v>
      </c>
      <c r="K80" s="137">
        <v>45086</v>
      </c>
      <c r="L80" s="85">
        <v>0</v>
      </c>
      <c r="M80" s="85">
        <v>0</v>
      </c>
      <c r="N80" s="85">
        <v>5351350188</v>
      </c>
      <c r="O80" s="134">
        <v>2331</v>
      </c>
      <c r="P80" s="138">
        <v>45037</v>
      </c>
      <c r="Q80" s="139">
        <v>5439471152</v>
      </c>
      <c r="R80" s="134">
        <v>809012539</v>
      </c>
      <c r="S80" s="135" t="s">
        <v>384</v>
      </c>
      <c r="T80" s="135" t="s">
        <v>257</v>
      </c>
      <c r="U80" s="134">
        <v>27</v>
      </c>
    </row>
    <row r="81" spans="1:21" s="133" customFormat="1" hidden="1">
      <c r="A81" s="133" t="str">
        <f>+mga!E15</f>
        <v>1.3.2 Articular, fortalecer, consolidar y proyectar eventos de circulación artística y cultural.</v>
      </c>
      <c r="B81" s="133" t="str">
        <f>+mga!C14</f>
        <v>F.3 Servicio de promoción de actividades culturales</v>
      </c>
      <c r="C81" s="134" t="s">
        <v>475</v>
      </c>
      <c r="D81" s="135" t="s">
        <v>476</v>
      </c>
      <c r="E81" s="135" t="s">
        <v>458</v>
      </c>
      <c r="F81" s="134" t="s">
        <v>207</v>
      </c>
      <c r="G81" s="136">
        <v>76643925</v>
      </c>
      <c r="H81" s="134" t="s">
        <v>213</v>
      </c>
      <c r="I81" s="135" t="s">
        <v>383</v>
      </c>
      <c r="J81" s="134">
        <v>4351</v>
      </c>
      <c r="K81" s="137">
        <v>45086</v>
      </c>
      <c r="L81" s="85">
        <v>0</v>
      </c>
      <c r="M81" s="85">
        <v>0</v>
      </c>
      <c r="N81" s="85">
        <v>76643925</v>
      </c>
      <c r="O81" s="134">
        <v>2331</v>
      </c>
      <c r="P81" s="138">
        <v>45037</v>
      </c>
      <c r="Q81" s="139">
        <v>5439471152</v>
      </c>
      <c r="R81" s="134">
        <v>809012539</v>
      </c>
      <c r="S81" s="135" t="s">
        <v>376</v>
      </c>
      <c r="T81" s="135" t="s">
        <v>257</v>
      </c>
      <c r="U81" s="134">
        <v>27</v>
      </c>
    </row>
    <row r="82" spans="1:21" s="97" customFormat="1" hidden="1">
      <c r="A82" s="97" t="str">
        <f>+mga!E5</f>
        <v>1.1.4 realizar talleres de extensión cultural y personal bibliotecario.</v>
      </c>
      <c r="B82" s="97" t="str">
        <f>+mga!C2</f>
        <v>1.1 Bibliotecas modificadas</v>
      </c>
      <c r="C82" s="98" t="s">
        <v>477</v>
      </c>
      <c r="D82" s="42" t="s">
        <v>478</v>
      </c>
      <c r="E82" s="42" t="s">
        <v>479</v>
      </c>
      <c r="F82" s="98" t="s">
        <v>207</v>
      </c>
      <c r="G82" s="99">
        <v>9810000</v>
      </c>
      <c r="H82" s="98" t="s">
        <v>211</v>
      </c>
      <c r="I82" s="42" t="s">
        <v>400</v>
      </c>
      <c r="J82" s="98">
        <v>4475</v>
      </c>
      <c r="K82" s="100">
        <v>45092</v>
      </c>
      <c r="L82" s="85">
        <v>0</v>
      </c>
      <c r="M82" s="85">
        <v>0</v>
      </c>
      <c r="N82" s="85">
        <v>9810000</v>
      </c>
      <c r="O82" s="98">
        <v>2852</v>
      </c>
      <c r="P82" s="101">
        <v>45065</v>
      </c>
      <c r="Q82" s="102">
        <v>9810000</v>
      </c>
      <c r="R82" s="98">
        <v>65557079</v>
      </c>
      <c r="S82" s="42" t="s">
        <v>359</v>
      </c>
      <c r="T82" s="42" t="s">
        <v>257</v>
      </c>
      <c r="U82" s="98">
        <v>27</v>
      </c>
    </row>
    <row r="83" spans="1:21" s="141" customFormat="1">
      <c r="A83" s="141" t="str">
        <f>+mga!E23</f>
        <v>1.1.3 Personal profesional y de apoyo a la gestión</v>
      </c>
      <c r="B83" s="141" t="str">
        <f>+mga!C21</f>
        <v xml:space="preserve">1.1 Servicio de apoyo al proceso de formación artística y cultural simifarte </v>
      </c>
      <c r="C83" s="142" t="s">
        <v>480</v>
      </c>
      <c r="D83" s="143" t="s">
        <v>481</v>
      </c>
      <c r="E83" s="143" t="s">
        <v>482</v>
      </c>
      <c r="F83" s="142" t="s">
        <v>207</v>
      </c>
      <c r="G83" s="144">
        <v>17400495</v>
      </c>
      <c r="H83" s="142" t="s">
        <v>211</v>
      </c>
      <c r="I83" s="143" t="s">
        <v>358</v>
      </c>
      <c r="J83" s="142">
        <v>4505</v>
      </c>
      <c r="K83" s="145">
        <v>45098</v>
      </c>
      <c r="L83" s="85">
        <v>0</v>
      </c>
      <c r="M83" s="85">
        <v>0</v>
      </c>
      <c r="N83" s="85">
        <v>17400495</v>
      </c>
      <c r="O83" s="142">
        <v>2547</v>
      </c>
      <c r="P83" s="146">
        <v>45050</v>
      </c>
      <c r="Q83" s="147">
        <v>18739000</v>
      </c>
      <c r="R83" s="142">
        <v>1007428256</v>
      </c>
      <c r="S83" s="143" t="s">
        <v>359</v>
      </c>
      <c r="T83" s="143" t="s">
        <v>257</v>
      </c>
      <c r="U83" s="142">
        <v>27</v>
      </c>
    </row>
    <row r="84" spans="1:21" s="97" customFormat="1" hidden="1">
      <c r="A84" s="97" t="str">
        <f>+mga!E6</f>
        <v>1.1.5 Dotar con material bibliográfico y didácticos.</v>
      </c>
      <c r="B84" s="97" t="str">
        <f>+mga!C2</f>
        <v>1.1 Bibliotecas modificadas</v>
      </c>
      <c r="C84" s="98" t="s">
        <v>483</v>
      </c>
      <c r="D84" s="42" t="s">
        <v>484</v>
      </c>
      <c r="E84" s="42" t="s">
        <v>485</v>
      </c>
      <c r="F84" s="98" t="s">
        <v>486</v>
      </c>
      <c r="G84" s="99">
        <v>12221448</v>
      </c>
      <c r="H84" s="98" t="s">
        <v>212</v>
      </c>
      <c r="I84" s="42" t="s">
        <v>400</v>
      </c>
      <c r="J84" s="98">
        <v>4550</v>
      </c>
      <c r="K84" s="100">
        <v>45099</v>
      </c>
      <c r="L84" s="85">
        <v>0</v>
      </c>
      <c r="M84" s="85">
        <v>0</v>
      </c>
      <c r="N84" s="85">
        <v>12221448</v>
      </c>
      <c r="O84" s="98">
        <v>2262</v>
      </c>
      <c r="P84" s="101">
        <v>45034</v>
      </c>
      <c r="Q84" s="102">
        <v>20000000</v>
      </c>
      <c r="R84" s="98">
        <v>900491649</v>
      </c>
      <c r="S84" s="42" t="s">
        <v>363</v>
      </c>
      <c r="T84" s="42" t="s">
        <v>257</v>
      </c>
      <c r="U84" s="98">
        <v>27</v>
      </c>
    </row>
    <row r="85" spans="1:21" s="141" customFormat="1">
      <c r="A85" s="141" t="str">
        <f>+mga!E23</f>
        <v>1.1.3 Personal profesional y de apoyo a la gestión</v>
      </c>
      <c r="B85" s="141" t="str">
        <f>+mga!C21</f>
        <v xml:space="preserve">1.1 Servicio de apoyo al proceso de formación artística y cultural simifarte </v>
      </c>
      <c r="C85" s="142" t="s">
        <v>487</v>
      </c>
      <c r="D85" s="143" t="s">
        <v>488</v>
      </c>
      <c r="E85" s="143" t="s">
        <v>489</v>
      </c>
      <c r="F85" s="142" t="s">
        <v>207</v>
      </c>
      <c r="G85" s="144">
        <v>10464000</v>
      </c>
      <c r="H85" s="142" t="s">
        <v>211</v>
      </c>
      <c r="I85" s="143" t="s">
        <v>358</v>
      </c>
      <c r="J85" s="142">
        <v>4560</v>
      </c>
      <c r="K85" s="145">
        <v>45100</v>
      </c>
      <c r="L85" s="85">
        <v>0</v>
      </c>
      <c r="M85" s="85">
        <v>0</v>
      </c>
      <c r="N85" s="85">
        <v>10464000</v>
      </c>
      <c r="O85" s="142">
        <v>2101</v>
      </c>
      <c r="P85" s="146">
        <v>45026</v>
      </c>
      <c r="Q85" s="147">
        <v>11445000</v>
      </c>
      <c r="R85" s="142">
        <v>86007337</v>
      </c>
      <c r="S85" s="143" t="s">
        <v>359</v>
      </c>
      <c r="T85" s="143" t="s">
        <v>257</v>
      </c>
      <c r="U85" s="142">
        <v>27</v>
      </c>
    </row>
    <row r="86" spans="1:21" s="133" customFormat="1" hidden="1">
      <c r="A86" s="133" t="str">
        <f>+mga!E15</f>
        <v>1.3.2 Articular, fortalecer, consolidar y proyectar eventos de circulación artística y cultural.</v>
      </c>
      <c r="B86" s="133" t="str">
        <f>+mga!C14</f>
        <v>F.3 Servicio de promoción de actividades culturales</v>
      </c>
      <c r="C86" s="134" t="s">
        <v>490</v>
      </c>
      <c r="D86" s="135" t="s">
        <v>491</v>
      </c>
      <c r="E86" s="135" t="s">
        <v>492</v>
      </c>
      <c r="F86" s="134" t="s">
        <v>207</v>
      </c>
      <c r="G86" s="136">
        <v>60000000</v>
      </c>
      <c r="H86" s="134" t="s">
        <v>211</v>
      </c>
      <c r="I86" s="135" t="s">
        <v>383</v>
      </c>
      <c r="J86" s="134">
        <v>4559</v>
      </c>
      <c r="K86" s="137">
        <v>45100</v>
      </c>
      <c r="L86" s="85">
        <v>0</v>
      </c>
      <c r="M86" s="85">
        <v>0</v>
      </c>
      <c r="N86" s="85">
        <v>60000000</v>
      </c>
      <c r="O86" s="134">
        <v>2607</v>
      </c>
      <c r="P86" s="138">
        <v>45055</v>
      </c>
      <c r="Q86" s="139">
        <v>60000000</v>
      </c>
      <c r="R86" s="134">
        <v>809001068</v>
      </c>
      <c r="S86" s="135" t="s">
        <v>359</v>
      </c>
      <c r="T86" s="135" t="s">
        <v>257</v>
      </c>
      <c r="U86" s="134">
        <v>27</v>
      </c>
    </row>
    <row r="87" spans="1:21" s="133" customFormat="1" hidden="1">
      <c r="A87" s="133" t="str">
        <f>+mga!E20</f>
        <v>1.4.3 Apoyar iniciativas artísticas y culturales mediante convocatorias.</v>
      </c>
      <c r="B87" s="133" t="str">
        <f>+mga!C18</f>
        <v>F.4 Servicio de apoyo financiero al sector artístico y cultural</v>
      </c>
      <c r="C87" s="134" t="s">
        <v>649</v>
      </c>
      <c r="D87" s="135" t="s">
        <v>495</v>
      </c>
      <c r="E87" s="135" t="s">
        <v>496</v>
      </c>
      <c r="F87" s="134" t="s">
        <v>207</v>
      </c>
      <c r="G87" s="136">
        <v>1200000</v>
      </c>
      <c r="H87" s="134" t="s">
        <v>211</v>
      </c>
      <c r="I87" s="135" t="s">
        <v>383</v>
      </c>
      <c r="J87" s="134">
        <v>4566</v>
      </c>
      <c r="K87" s="137">
        <v>45103</v>
      </c>
      <c r="L87" s="85">
        <v>0</v>
      </c>
      <c r="M87" s="85">
        <v>0</v>
      </c>
      <c r="N87" s="85">
        <v>1200000</v>
      </c>
      <c r="O87" s="134">
        <v>2140</v>
      </c>
      <c r="P87" s="138">
        <v>45027</v>
      </c>
      <c r="Q87" s="139">
        <v>569100000</v>
      </c>
      <c r="R87" s="134">
        <v>1006086372</v>
      </c>
      <c r="S87" s="135" t="s">
        <v>359</v>
      </c>
      <c r="T87" s="135"/>
      <c r="U87" s="134">
        <v>27</v>
      </c>
    </row>
    <row r="88" spans="1:21" s="133" customFormat="1" hidden="1">
      <c r="A88" s="133" t="str">
        <f>+mga!E20</f>
        <v>1.4.3 Apoyar iniciativas artísticas y culturales mediante convocatorias.</v>
      </c>
      <c r="B88" s="133" t="str">
        <f>+mga!C18</f>
        <v>F.4 Servicio de apoyo financiero al sector artístico y cultural</v>
      </c>
      <c r="C88" s="134" t="s">
        <v>649</v>
      </c>
      <c r="D88" s="135" t="s">
        <v>495</v>
      </c>
      <c r="E88" s="135" t="s">
        <v>497</v>
      </c>
      <c r="F88" s="134" t="s">
        <v>207</v>
      </c>
      <c r="G88" s="136">
        <v>1200000</v>
      </c>
      <c r="H88" s="134" t="s">
        <v>211</v>
      </c>
      <c r="I88" s="135" t="s">
        <v>383</v>
      </c>
      <c r="J88" s="134">
        <v>4567</v>
      </c>
      <c r="K88" s="137">
        <v>45103</v>
      </c>
      <c r="L88" s="85">
        <v>0</v>
      </c>
      <c r="M88" s="85">
        <v>0</v>
      </c>
      <c r="N88" s="85">
        <v>1200000</v>
      </c>
      <c r="O88" s="134">
        <v>2140</v>
      </c>
      <c r="P88" s="138">
        <v>45027</v>
      </c>
      <c r="Q88" s="139">
        <v>569100000</v>
      </c>
      <c r="R88" s="134">
        <v>1005717458</v>
      </c>
      <c r="S88" s="135" t="s">
        <v>359</v>
      </c>
      <c r="T88" s="135"/>
      <c r="U88" s="134">
        <v>27</v>
      </c>
    </row>
    <row r="89" spans="1:21" s="133" customFormat="1" hidden="1">
      <c r="A89" s="133" t="str">
        <f>+mga!E20</f>
        <v>1.4.3 Apoyar iniciativas artísticas y culturales mediante convocatorias.</v>
      </c>
      <c r="B89" s="133" t="str">
        <f>+mga!C18</f>
        <v>F.4 Servicio de apoyo financiero al sector artístico y cultural</v>
      </c>
      <c r="C89" s="134" t="s">
        <v>649</v>
      </c>
      <c r="D89" s="135" t="s">
        <v>495</v>
      </c>
      <c r="E89" s="135" t="s">
        <v>498</v>
      </c>
      <c r="F89" s="134" t="s">
        <v>207</v>
      </c>
      <c r="G89" s="136">
        <v>1200000</v>
      </c>
      <c r="H89" s="134" t="s">
        <v>211</v>
      </c>
      <c r="I89" s="135" t="s">
        <v>383</v>
      </c>
      <c r="J89" s="134">
        <v>4568</v>
      </c>
      <c r="K89" s="137">
        <v>45103</v>
      </c>
      <c r="L89" s="85">
        <v>0</v>
      </c>
      <c r="M89" s="85">
        <v>0</v>
      </c>
      <c r="N89" s="85">
        <v>1200000</v>
      </c>
      <c r="O89" s="134">
        <v>2140</v>
      </c>
      <c r="P89" s="138">
        <v>45027</v>
      </c>
      <c r="Q89" s="139">
        <v>569100000</v>
      </c>
      <c r="R89" s="134">
        <v>1005814078</v>
      </c>
      <c r="S89" s="135" t="s">
        <v>359</v>
      </c>
      <c r="T89" s="135"/>
      <c r="U89" s="134">
        <v>27</v>
      </c>
    </row>
    <row r="90" spans="1:21" s="133" customFormat="1" hidden="1">
      <c r="A90" s="133" t="str">
        <f>+mga!E20</f>
        <v>1.4.3 Apoyar iniciativas artísticas y culturales mediante convocatorias.</v>
      </c>
      <c r="B90" s="133" t="str">
        <f>+mga!C18</f>
        <v>F.4 Servicio de apoyo financiero al sector artístico y cultural</v>
      </c>
      <c r="C90" s="134" t="s">
        <v>649</v>
      </c>
      <c r="D90" s="135" t="s">
        <v>495</v>
      </c>
      <c r="E90" s="135" t="s">
        <v>499</v>
      </c>
      <c r="F90" s="134" t="s">
        <v>207</v>
      </c>
      <c r="G90" s="136">
        <v>1200000</v>
      </c>
      <c r="H90" s="134" t="s">
        <v>211</v>
      </c>
      <c r="I90" s="135" t="s">
        <v>383</v>
      </c>
      <c r="J90" s="134">
        <v>4569</v>
      </c>
      <c r="K90" s="137">
        <v>45103</v>
      </c>
      <c r="L90" s="85">
        <v>0</v>
      </c>
      <c r="M90" s="85">
        <v>0</v>
      </c>
      <c r="N90" s="85">
        <v>1200000</v>
      </c>
      <c r="O90" s="134">
        <v>2140</v>
      </c>
      <c r="P90" s="138">
        <v>45027</v>
      </c>
      <c r="Q90" s="139">
        <v>569100000</v>
      </c>
      <c r="R90" s="134">
        <v>1006007069</v>
      </c>
      <c r="S90" s="135" t="s">
        <v>359</v>
      </c>
      <c r="T90" s="135"/>
      <c r="U90" s="134">
        <v>27</v>
      </c>
    </row>
    <row r="91" spans="1:21" s="133" customFormat="1" hidden="1">
      <c r="A91" s="133" t="str">
        <f>+mga!E20</f>
        <v>1.4.3 Apoyar iniciativas artísticas y culturales mediante convocatorias.</v>
      </c>
      <c r="B91" s="133" t="str">
        <f>+mga!C18</f>
        <v>F.4 Servicio de apoyo financiero al sector artístico y cultural</v>
      </c>
      <c r="C91" s="134" t="s">
        <v>649</v>
      </c>
      <c r="D91" s="135" t="s">
        <v>495</v>
      </c>
      <c r="E91" s="135" t="s">
        <v>500</v>
      </c>
      <c r="F91" s="134" t="s">
        <v>207</v>
      </c>
      <c r="G91" s="136">
        <v>1200000</v>
      </c>
      <c r="H91" s="134" t="s">
        <v>211</v>
      </c>
      <c r="I91" s="135" t="s">
        <v>383</v>
      </c>
      <c r="J91" s="134">
        <v>4570</v>
      </c>
      <c r="K91" s="137">
        <v>45103</v>
      </c>
      <c r="L91" s="85">
        <v>0</v>
      </c>
      <c r="M91" s="85">
        <v>0</v>
      </c>
      <c r="N91" s="85">
        <v>1200000</v>
      </c>
      <c r="O91" s="134">
        <v>2140</v>
      </c>
      <c r="P91" s="138">
        <v>45027</v>
      </c>
      <c r="Q91" s="139">
        <v>569100000</v>
      </c>
      <c r="R91" s="134">
        <v>1110452441</v>
      </c>
      <c r="S91" s="135" t="s">
        <v>359</v>
      </c>
      <c r="T91" s="135"/>
      <c r="U91" s="134">
        <v>27</v>
      </c>
    </row>
    <row r="92" spans="1:21" s="133" customFormat="1" hidden="1">
      <c r="A92" s="133" t="str">
        <f>+mga!E20</f>
        <v>1.4.3 Apoyar iniciativas artísticas y culturales mediante convocatorias.</v>
      </c>
      <c r="B92" s="133" t="str">
        <f>+mga!C18</f>
        <v>F.4 Servicio de apoyo financiero al sector artístico y cultural</v>
      </c>
      <c r="C92" s="134" t="s">
        <v>649</v>
      </c>
      <c r="D92" s="135" t="s">
        <v>495</v>
      </c>
      <c r="E92" s="135" t="s">
        <v>501</v>
      </c>
      <c r="F92" s="134" t="s">
        <v>207</v>
      </c>
      <c r="G92" s="136">
        <v>1200000</v>
      </c>
      <c r="H92" s="134" t="s">
        <v>211</v>
      </c>
      <c r="I92" s="135" t="s">
        <v>383</v>
      </c>
      <c r="J92" s="134">
        <v>4571</v>
      </c>
      <c r="K92" s="137">
        <v>45103</v>
      </c>
      <c r="L92" s="85">
        <v>0</v>
      </c>
      <c r="M92" s="85">
        <v>0</v>
      </c>
      <c r="N92" s="85">
        <v>1200000</v>
      </c>
      <c r="O92" s="134">
        <v>2140</v>
      </c>
      <c r="P92" s="138">
        <v>45027</v>
      </c>
      <c r="Q92" s="139">
        <v>569100000</v>
      </c>
      <c r="R92" s="134">
        <v>1000937760</v>
      </c>
      <c r="S92" s="135" t="s">
        <v>359</v>
      </c>
      <c r="T92" s="135"/>
      <c r="U92" s="134">
        <v>27</v>
      </c>
    </row>
    <row r="93" spans="1:21" s="133" customFormat="1" hidden="1">
      <c r="A93" s="133" t="str">
        <f>+mga!E20</f>
        <v>1.4.3 Apoyar iniciativas artísticas y culturales mediante convocatorias.</v>
      </c>
      <c r="B93" s="133" t="str">
        <f>+mga!C18</f>
        <v>F.4 Servicio de apoyo financiero al sector artístico y cultural</v>
      </c>
      <c r="C93" s="134" t="s">
        <v>649</v>
      </c>
      <c r="D93" s="135" t="s">
        <v>495</v>
      </c>
      <c r="E93" s="135" t="s">
        <v>502</v>
      </c>
      <c r="F93" s="134" t="s">
        <v>207</v>
      </c>
      <c r="G93" s="136">
        <v>1200000</v>
      </c>
      <c r="H93" s="134" t="s">
        <v>211</v>
      </c>
      <c r="I93" s="135" t="s">
        <v>383</v>
      </c>
      <c r="J93" s="134">
        <v>4572</v>
      </c>
      <c r="K93" s="137">
        <v>45103</v>
      </c>
      <c r="L93" s="85">
        <v>0</v>
      </c>
      <c r="M93" s="85">
        <v>0</v>
      </c>
      <c r="N93" s="85">
        <v>1200000</v>
      </c>
      <c r="O93" s="134">
        <v>2140</v>
      </c>
      <c r="P93" s="138">
        <v>45027</v>
      </c>
      <c r="Q93" s="139">
        <v>569100000</v>
      </c>
      <c r="R93" s="134">
        <v>1007530368</v>
      </c>
      <c r="S93" s="135" t="s">
        <v>359</v>
      </c>
      <c r="T93" s="135"/>
      <c r="U93" s="134">
        <v>27</v>
      </c>
    </row>
    <row r="94" spans="1:21" s="133" customFormat="1" hidden="1">
      <c r="A94" s="133" t="str">
        <f>+mga!E20</f>
        <v>1.4.3 Apoyar iniciativas artísticas y culturales mediante convocatorias.</v>
      </c>
      <c r="B94" s="133" t="str">
        <f>+mga!C18</f>
        <v>F.4 Servicio de apoyo financiero al sector artístico y cultural</v>
      </c>
      <c r="C94" s="134" t="s">
        <v>649</v>
      </c>
      <c r="D94" s="135" t="s">
        <v>495</v>
      </c>
      <c r="E94" s="135" t="s">
        <v>503</v>
      </c>
      <c r="F94" s="134" t="s">
        <v>207</v>
      </c>
      <c r="G94" s="136">
        <v>1200000</v>
      </c>
      <c r="H94" s="134" t="s">
        <v>211</v>
      </c>
      <c r="I94" s="135" t="s">
        <v>383</v>
      </c>
      <c r="J94" s="134">
        <v>4573</v>
      </c>
      <c r="K94" s="137">
        <v>45103</v>
      </c>
      <c r="L94" s="85">
        <v>0</v>
      </c>
      <c r="M94" s="85">
        <v>0</v>
      </c>
      <c r="N94" s="85">
        <v>1200000</v>
      </c>
      <c r="O94" s="134">
        <v>2140</v>
      </c>
      <c r="P94" s="138">
        <v>45027</v>
      </c>
      <c r="Q94" s="139">
        <v>569100000</v>
      </c>
      <c r="R94" s="134">
        <v>1110445992</v>
      </c>
      <c r="S94" s="135" t="s">
        <v>359</v>
      </c>
      <c r="T94" s="135"/>
      <c r="U94" s="134">
        <v>27</v>
      </c>
    </row>
    <row r="95" spans="1:21" s="133" customFormat="1" hidden="1">
      <c r="A95" s="133" t="str">
        <f>+mga!E20</f>
        <v>1.4.3 Apoyar iniciativas artísticas y culturales mediante convocatorias.</v>
      </c>
      <c r="B95" s="133" t="str">
        <f>+mga!C18</f>
        <v>F.4 Servicio de apoyo financiero al sector artístico y cultural</v>
      </c>
      <c r="C95" s="134" t="s">
        <v>649</v>
      </c>
      <c r="D95" s="135" t="s">
        <v>495</v>
      </c>
      <c r="E95" s="135" t="s">
        <v>504</v>
      </c>
      <c r="F95" s="134" t="s">
        <v>207</v>
      </c>
      <c r="G95" s="136">
        <v>1200000</v>
      </c>
      <c r="H95" s="134" t="s">
        <v>211</v>
      </c>
      <c r="I95" s="135" t="s">
        <v>383</v>
      </c>
      <c r="J95" s="134">
        <v>4574</v>
      </c>
      <c r="K95" s="137">
        <v>45103</v>
      </c>
      <c r="L95" s="85">
        <v>0</v>
      </c>
      <c r="M95" s="85">
        <v>0</v>
      </c>
      <c r="N95" s="85">
        <v>1200000</v>
      </c>
      <c r="O95" s="134">
        <v>2140</v>
      </c>
      <c r="P95" s="138">
        <v>45027</v>
      </c>
      <c r="Q95" s="139">
        <v>569100000</v>
      </c>
      <c r="R95" s="134">
        <v>1192795598</v>
      </c>
      <c r="S95" s="135" t="s">
        <v>359</v>
      </c>
      <c r="T95" s="135"/>
      <c r="U95" s="134">
        <v>27</v>
      </c>
    </row>
    <row r="96" spans="1:21" s="133" customFormat="1" hidden="1">
      <c r="A96" s="133" t="str">
        <f>+mga!E20</f>
        <v>1.4.3 Apoyar iniciativas artísticas y culturales mediante convocatorias.</v>
      </c>
      <c r="B96" s="133" t="str">
        <f>+mga!C18</f>
        <v>F.4 Servicio de apoyo financiero al sector artístico y cultural</v>
      </c>
      <c r="C96" s="134" t="s">
        <v>649</v>
      </c>
      <c r="D96" s="135" t="s">
        <v>495</v>
      </c>
      <c r="E96" s="135" t="s">
        <v>505</v>
      </c>
      <c r="F96" s="134" t="s">
        <v>207</v>
      </c>
      <c r="G96" s="136">
        <v>1200000</v>
      </c>
      <c r="H96" s="134" t="s">
        <v>211</v>
      </c>
      <c r="I96" s="135" t="s">
        <v>383</v>
      </c>
      <c r="J96" s="134">
        <v>4575</v>
      </c>
      <c r="K96" s="137">
        <v>45103</v>
      </c>
      <c r="L96" s="85">
        <v>0</v>
      </c>
      <c r="M96" s="85">
        <v>0</v>
      </c>
      <c r="N96" s="85">
        <v>1200000</v>
      </c>
      <c r="O96" s="134">
        <v>2140</v>
      </c>
      <c r="P96" s="138">
        <v>45027</v>
      </c>
      <c r="Q96" s="139">
        <v>569100000</v>
      </c>
      <c r="R96" s="134">
        <v>1007423229</v>
      </c>
      <c r="S96" s="135" t="s">
        <v>359</v>
      </c>
      <c r="T96" s="135"/>
      <c r="U96" s="134">
        <v>27</v>
      </c>
    </row>
    <row r="97" spans="1:21" s="133" customFormat="1" hidden="1">
      <c r="A97" s="133" t="str">
        <f>+mga!E20</f>
        <v>1.4.3 Apoyar iniciativas artísticas y culturales mediante convocatorias.</v>
      </c>
      <c r="B97" s="133" t="str">
        <f>+mga!C18</f>
        <v>F.4 Servicio de apoyo financiero al sector artístico y cultural</v>
      </c>
      <c r="C97" s="134" t="s">
        <v>649</v>
      </c>
      <c r="D97" s="135" t="s">
        <v>495</v>
      </c>
      <c r="E97" s="135" t="s">
        <v>506</v>
      </c>
      <c r="F97" s="134" t="s">
        <v>207</v>
      </c>
      <c r="G97" s="136">
        <v>1200000</v>
      </c>
      <c r="H97" s="134" t="s">
        <v>211</v>
      </c>
      <c r="I97" s="135" t="s">
        <v>383</v>
      </c>
      <c r="J97" s="134">
        <v>4576</v>
      </c>
      <c r="K97" s="137">
        <v>45103</v>
      </c>
      <c r="L97" s="85">
        <v>0</v>
      </c>
      <c r="M97" s="85">
        <v>0</v>
      </c>
      <c r="N97" s="85">
        <v>1200000</v>
      </c>
      <c r="O97" s="134">
        <v>2140</v>
      </c>
      <c r="P97" s="138">
        <v>45027</v>
      </c>
      <c r="Q97" s="139">
        <v>569100000</v>
      </c>
      <c r="R97" s="134">
        <v>1106632565</v>
      </c>
      <c r="S97" s="135" t="s">
        <v>359</v>
      </c>
      <c r="T97" s="135"/>
      <c r="U97" s="134">
        <v>27</v>
      </c>
    </row>
    <row r="98" spans="1:21" s="133" customFormat="1" hidden="1">
      <c r="A98" s="133" t="str">
        <f>+mga!E20</f>
        <v>1.4.3 Apoyar iniciativas artísticas y culturales mediante convocatorias.</v>
      </c>
      <c r="B98" s="133" t="str">
        <f>+mga!C18</f>
        <v>F.4 Servicio de apoyo financiero al sector artístico y cultural</v>
      </c>
      <c r="C98" s="134" t="s">
        <v>649</v>
      </c>
      <c r="D98" s="135" t="s">
        <v>495</v>
      </c>
      <c r="E98" s="135" t="s">
        <v>507</v>
      </c>
      <c r="F98" s="134" t="s">
        <v>207</v>
      </c>
      <c r="G98" s="136">
        <v>1200000</v>
      </c>
      <c r="H98" s="134" t="s">
        <v>211</v>
      </c>
      <c r="I98" s="135" t="s">
        <v>383</v>
      </c>
      <c r="J98" s="134">
        <v>4577</v>
      </c>
      <c r="K98" s="137">
        <v>45103</v>
      </c>
      <c r="L98" s="85">
        <v>0</v>
      </c>
      <c r="M98" s="85">
        <v>0</v>
      </c>
      <c r="N98" s="85">
        <v>1200000</v>
      </c>
      <c r="O98" s="134">
        <v>2140</v>
      </c>
      <c r="P98" s="138">
        <v>45027</v>
      </c>
      <c r="Q98" s="139">
        <v>569100000</v>
      </c>
      <c r="R98" s="134">
        <v>1005839310</v>
      </c>
      <c r="S98" s="135" t="s">
        <v>359</v>
      </c>
      <c r="T98" s="135"/>
      <c r="U98" s="134">
        <v>27</v>
      </c>
    </row>
    <row r="99" spans="1:21" s="133" customFormat="1" hidden="1">
      <c r="A99" s="133" t="str">
        <f>+mga!E20</f>
        <v>1.4.3 Apoyar iniciativas artísticas y culturales mediante convocatorias.</v>
      </c>
      <c r="B99" s="133" t="str">
        <f>+mga!C18</f>
        <v>F.4 Servicio de apoyo financiero al sector artístico y cultural</v>
      </c>
      <c r="C99" s="134" t="s">
        <v>649</v>
      </c>
      <c r="D99" s="135" t="s">
        <v>495</v>
      </c>
      <c r="E99" s="135" t="s">
        <v>508</v>
      </c>
      <c r="F99" s="134" t="s">
        <v>207</v>
      </c>
      <c r="G99" s="136">
        <v>1200000</v>
      </c>
      <c r="H99" s="134" t="s">
        <v>211</v>
      </c>
      <c r="I99" s="135" t="s">
        <v>383</v>
      </c>
      <c r="J99" s="134">
        <v>4578</v>
      </c>
      <c r="K99" s="137">
        <v>45103</v>
      </c>
      <c r="L99" s="85">
        <v>0</v>
      </c>
      <c r="M99" s="85">
        <v>0</v>
      </c>
      <c r="N99" s="85">
        <v>1200000</v>
      </c>
      <c r="O99" s="134">
        <v>2140</v>
      </c>
      <c r="P99" s="138">
        <v>45027</v>
      </c>
      <c r="Q99" s="139">
        <v>569100000</v>
      </c>
      <c r="R99" s="134">
        <v>1110598016</v>
      </c>
      <c r="S99" s="135" t="s">
        <v>359</v>
      </c>
      <c r="T99" s="135"/>
      <c r="U99" s="134">
        <v>27</v>
      </c>
    </row>
    <row r="100" spans="1:21" s="133" customFormat="1" hidden="1">
      <c r="A100" s="133" t="str">
        <f>+mga!E20</f>
        <v>1.4.3 Apoyar iniciativas artísticas y culturales mediante convocatorias.</v>
      </c>
      <c r="B100" s="133" t="str">
        <f>+mga!C18</f>
        <v>F.4 Servicio de apoyo financiero al sector artístico y cultural</v>
      </c>
      <c r="C100" s="134" t="s">
        <v>649</v>
      </c>
      <c r="D100" s="135" t="s">
        <v>495</v>
      </c>
      <c r="E100" s="135" t="s">
        <v>509</v>
      </c>
      <c r="F100" s="134" t="s">
        <v>207</v>
      </c>
      <c r="G100" s="136">
        <v>1200000</v>
      </c>
      <c r="H100" s="134" t="s">
        <v>211</v>
      </c>
      <c r="I100" s="135" t="s">
        <v>383</v>
      </c>
      <c r="J100" s="134">
        <v>4579</v>
      </c>
      <c r="K100" s="137">
        <v>45103</v>
      </c>
      <c r="L100" s="85">
        <v>0</v>
      </c>
      <c r="M100" s="85">
        <v>0</v>
      </c>
      <c r="N100" s="85">
        <v>1200000</v>
      </c>
      <c r="O100" s="134">
        <v>2140</v>
      </c>
      <c r="P100" s="138">
        <v>45027</v>
      </c>
      <c r="Q100" s="139">
        <v>569100000</v>
      </c>
      <c r="R100" s="134">
        <v>1110455553</v>
      </c>
      <c r="S100" s="135" t="s">
        <v>359</v>
      </c>
      <c r="T100" s="135"/>
      <c r="U100" s="134">
        <v>27</v>
      </c>
    </row>
    <row r="101" spans="1:21" s="133" customFormat="1" hidden="1">
      <c r="A101" s="133" t="str">
        <f>+mga!E20</f>
        <v>1.4.3 Apoyar iniciativas artísticas y culturales mediante convocatorias.</v>
      </c>
      <c r="B101" s="133" t="str">
        <f>+mga!C18</f>
        <v>F.4 Servicio de apoyo financiero al sector artístico y cultural</v>
      </c>
      <c r="C101" s="134" t="s">
        <v>649</v>
      </c>
      <c r="D101" s="135" t="s">
        <v>495</v>
      </c>
      <c r="E101" s="135" t="s">
        <v>510</v>
      </c>
      <c r="F101" s="134" t="s">
        <v>207</v>
      </c>
      <c r="G101" s="136">
        <v>1200000</v>
      </c>
      <c r="H101" s="134" t="s">
        <v>211</v>
      </c>
      <c r="I101" s="135" t="s">
        <v>383</v>
      </c>
      <c r="J101" s="134">
        <v>4580</v>
      </c>
      <c r="K101" s="137">
        <v>45103</v>
      </c>
      <c r="L101" s="85">
        <v>0</v>
      </c>
      <c r="M101" s="85">
        <v>0</v>
      </c>
      <c r="N101" s="85">
        <v>1200000</v>
      </c>
      <c r="O101" s="134">
        <v>2140</v>
      </c>
      <c r="P101" s="138">
        <v>45027</v>
      </c>
      <c r="Q101" s="139">
        <v>569100000</v>
      </c>
      <c r="R101" s="134">
        <v>1110600629</v>
      </c>
      <c r="S101" s="135" t="s">
        <v>359</v>
      </c>
      <c r="T101" s="135"/>
      <c r="U101" s="134">
        <v>27</v>
      </c>
    </row>
    <row r="102" spans="1:21" s="133" customFormat="1" hidden="1">
      <c r="A102" s="133" t="str">
        <f>+mga!E20</f>
        <v>1.4.3 Apoyar iniciativas artísticas y culturales mediante convocatorias.</v>
      </c>
      <c r="B102" s="133" t="str">
        <f>+mga!C18</f>
        <v>F.4 Servicio de apoyo financiero al sector artístico y cultural</v>
      </c>
      <c r="C102" s="134" t="s">
        <v>649</v>
      </c>
      <c r="D102" s="135" t="s">
        <v>495</v>
      </c>
      <c r="E102" s="135" t="s">
        <v>511</v>
      </c>
      <c r="F102" s="134" t="s">
        <v>207</v>
      </c>
      <c r="G102" s="136">
        <v>1200000</v>
      </c>
      <c r="H102" s="134" t="s">
        <v>211</v>
      </c>
      <c r="I102" s="135" t="s">
        <v>383</v>
      </c>
      <c r="J102" s="134">
        <v>4581</v>
      </c>
      <c r="K102" s="137">
        <v>45103</v>
      </c>
      <c r="L102" s="85">
        <v>0</v>
      </c>
      <c r="M102" s="85">
        <v>0</v>
      </c>
      <c r="N102" s="85">
        <v>1200000</v>
      </c>
      <c r="O102" s="134">
        <v>2140</v>
      </c>
      <c r="P102" s="138">
        <v>45027</v>
      </c>
      <c r="Q102" s="139">
        <v>569100000</v>
      </c>
      <c r="R102" s="134">
        <v>1104934538</v>
      </c>
      <c r="S102" s="135" t="s">
        <v>359</v>
      </c>
      <c r="T102" s="135"/>
      <c r="U102" s="134">
        <v>27</v>
      </c>
    </row>
    <row r="103" spans="1:21" s="133" customFormat="1" hidden="1">
      <c r="A103" s="133" t="str">
        <f>+mga!E20</f>
        <v>1.4.3 Apoyar iniciativas artísticas y culturales mediante convocatorias.</v>
      </c>
      <c r="B103" s="133" t="str">
        <f>+mga!C18</f>
        <v>F.4 Servicio de apoyo financiero al sector artístico y cultural</v>
      </c>
      <c r="C103" s="134" t="s">
        <v>649</v>
      </c>
      <c r="D103" s="135" t="s">
        <v>495</v>
      </c>
      <c r="E103" s="135" t="s">
        <v>512</v>
      </c>
      <c r="F103" s="134" t="s">
        <v>207</v>
      </c>
      <c r="G103" s="136">
        <v>1200000</v>
      </c>
      <c r="H103" s="134" t="s">
        <v>211</v>
      </c>
      <c r="I103" s="135" t="s">
        <v>383</v>
      </c>
      <c r="J103" s="134">
        <v>4582</v>
      </c>
      <c r="K103" s="137">
        <v>45103</v>
      </c>
      <c r="L103" s="85">
        <v>0</v>
      </c>
      <c r="M103" s="85">
        <v>0</v>
      </c>
      <c r="N103" s="85">
        <v>1200000</v>
      </c>
      <c r="O103" s="134">
        <v>2140</v>
      </c>
      <c r="P103" s="138">
        <v>45027</v>
      </c>
      <c r="Q103" s="139">
        <v>569100000</v>
      </c>
      <c r="R103" s="134">
        <v>1110446135</v>
      </c>
      <c r="S103" s="135" t="s">
        <v>359</v>
      </c>
      <c r="T103" s="135"/>
      <c r="U103" s="134">
        <v>27</v>
      </c>
    </row>
    <row r="104" spans="1:21" s="133" customFormat="1" hidden="1">
      <c r="A104" s="133" t="str">
        <f>+mga!E20</f>
        <v>1.4.3 Apoyar iniciativas artísticas y culturales mediante convocatorias.</v>
      </c>
      <c r="B104" s="133" t="str">
        <f>+mga!C18</f>
        <v>F.4 Servicio de apoyo financiero al sector artístico y cultural</v>
      </c>
      <c r="C104" s="134" t="s">
        <v>649</v>
      </c>
      <c r="D104" s="135" t="s">
        <v>495</v>
      </c>
      <c r="E104" s="135" t="s">
        <v>513</v>
      </c>
      <c r="F104" s="134" t="s">
        <v>207</v>
      </c>
      <c r="G104" s="136">
        <v>1200000</v>
      </c>
      <c r="H104" s="134" t="s">
        <v>211</v>
      </c>
      <c r="I104" s="135" t="s">
        <v>383</v>
      </c>
      <c r="J104" s="134">
        <v>4583</v>
      </c>
      <c r="K104" s="137">
        <v>45103</v>
      </c>
      <c r="L104" s="85">
        <v>0</v>
      </c>
      <c r="M104" s="85">
        <v>0</v>
      </c>
      <c r="N104" s="85">
        <v>1200000</v>
      </c>
      <c r="O104" s="134">
        <v>2140</v>
      </c>
      <c r="P104" s="138">
        <v>45027</v>
      </c>
      <c r="Q104" s="139">
        <v>569100000</v>
      </c>
      <c r="R104" s="134">
        <v>1110593493</v>
      </c>
      <c r="S104" s="135" t="s">
        <v>359</v>
      </c>
      <c r="T104" s="135"/>
      <c r="U104" s="134">
        <v>27</v>
      </c>
    </row>
    <row r="105" spans="1:21" s="133" customFormat="1" hidden="1">
      <c r="A105" s="133" t="str">
        <f>+mga!E20</f>
        <v>1.4.3 Apoyar iniciativas artísticas y culturales mediante convocatorias.</v>
      </c>
      <c r="B105" s="133" t="str">
        <f>+mga!C18</f>
        <v>F.4 Servicio de apoyo financiero al sector artístico y cultural</v>
      </c>
      <c r="C105" s="134" t="s">
        <v>649</v>
      </c>
      <c r="D105" s="135" t="s">
        <v>495</v>
      </c>
      <c r="E105" s="135" t="s">
        <v>514</v>
      </c>
      <c r="F105" s="134" t="s">
        <v>207</v>
      </c>
      <c r="G105" s="136">
        <v>1200000</v>
      </c>
      <c r="H105" s="134" t="s">
        <v>211</v>
      </c>
      <c r="I105" s="135" t="s">
        <v>383</v>
      </c>
      <c r="J105" s="134">
        <v>4584</v>
      </c>
      <c r="K105" s="137">
        <v>45103</v>
      </c>
      <c r="L105" s="85">
        <v>0</v>
      </c>
      <c r="M105" s="85">
        <v>0</v>
      </c>
      <c r="N105" s="85">
        <v>1200000</v>
      </c>
      <c r="O105" s="134">
        <v>2140</v>
      </c>
      <c r="P105" s="138">
        <v>45027</v>
      </c>
      <c r="Q105" s="139">
        <v>569100000</v>
      </c>
      <c r="R105" s="134">
        <v>1104935092</v>
      </c>
      <c r="S105" s="135" t="s">
        <v>359</v>
      </c>
      <c r="T105" s="135"/>
      <c r="U105" s="134">
        <v>27</v>
      </c>
    </row>
    <row r="106" spans="1:21" s="133" customFormat="1" hidden="1">
      <c r="A106" s="133" t="str">
        <f>+mga!E20</f>
        <v>1.4.3 Apoyar iniciativas artísticas y culturales mediante convocatorias.</v>
      </c>
      <c r="B106" s="133" t="str">
        <f>+mga!C18</f>
        <v>F.4 Servicio de apoyo financiero al sector artístico y cultural</v>
      </c>
      <c r="C106" s="134" t="s">
        <v>649</v>
      </c>
      <c r="D106" s="135" t="s">
        <v>495</v>
      </c>
      <c r="E106" s="135" t="s">
        <v>515</v>
      </c>
      <c r="F106" s="134" t="s">
        <v>207</v>
      </c>
      <c r="G106" s="136">
        <v>1200000</v>
      </c>
      <c r="H106" s="134" t="s">
        <v>211</v>
      </c>
      <c r="I106" s="135" t="s">
        <v>383</v>
      </c>
      <c r="J106" s="134">
        <v>4585</v>
      </c>
      <c r="K106" s="137">
        <v>45103</v>
      </c>
      <c r="L106" s="85">
        <v>0</v>
      </c>
      <c r="M106" s="85">
        <v>0</v>
      </c>
      <c r="N106" s="85">
        <v>1200000</v>
      </c>
      <c r="O106" s="134">
        <v>2140</v>
      </c>
      <c r="P106" s="138">
        <v>45027</v>
      </c>
      <c r="Q106" s="139">
        <v>569100000</v>
      </c>
      <c r="R106" s="134">
        <v>1005715415</v>
      </c>
      <c r="S106" s="135" t="s">
        <v>359</v>
      </c>
      <c r="T106" s="135"/>
      <c r="U106" s="134">
        <v>27</v>
      </c>
    </row>
    <row r="107" spans="1:21" s="133" customFormat="1" hidden="1">
      <c r="A107" s="133" t="str">
        <f>+mga!E20</f>
        <v>1.4.3 Apoyar iniciativas artísticas y culturales mediante convocatorias.</v>
      </c>
      <c r="B107" s="133" t="str">
        <f>+mga!C18</f>
        <v>F.4 Servicio de apoyo financiero al sector artístico y cultural</v>
      </c>
      <c r="C107" s="134" t="s">
        <v>649</v>
      </c>
      <c r="D107" s="135" t="s">
        <v>495</v>
      </c>
      <c r="E107" s="135" t="s">
        <v>516</v>
      </c>
      <c r="F107" s="134" t="s">
        <v>207</v>
      </c>
      <c r="G107" s="136">
        <v>2000000</v>
      </c>
      <c r="H107" s="134" t="s">
        <v>211</v>
      </c>
      <c r="I107" s="135" t="s">
        <v>383</v>
      </c>
      <c r="J107" s="134">
        <v>4586</v>
      </c>
      <c r="K107" s="137">
        <v>45103</v>
      </c>
      <c r="L107" s="85">
        <v>0</v>
      </c>
      <c r="M107" s="85">
        <v>0</v>
      </c>
      <c r="N107" s="85">
        <v>2000000</v>
      </c>
      <c r="O107" s="134">
        <v>2140</v>
      </c>
      <c r="P107" s="138">
        <v>45027</v>
      </c>
      <c r="Q107" s="139">
        <v>569100000</v>
      </c>
      <c r="R107" s="134">
        <v>1234642561</v>
      </c>
      <c r="S107" s="135" t="s">
        <v>359</v>
      </c>
      <c r="T107" s="135"/>
      <c r="U107" s="134">
        <v>27</v>
      </c>
    </row>
    <row r="108" spans="1:21" s="133" customFormat="1" hidden="1">
      <c r="A108" s="133" t="str">
        <f>+mga!E20</f>
        <v>1.4.3 Apoyar iniciativas artísticas y culturales mediante convocatorias.</v>
      </c>
      <c r="B108" s="133" t="str">
        <f>+mga!C18</f>
        <v>F.4 Servicio de apoyo financiero al sector artístico y cultural</v>
      </c>
      <c r="C108" s="134" t="s">
        <v>649</v>
      </c>
      <c r="D108" s="135" t="s">
        <v>495</v>
      </c>
      <c r="E108" s="135" t="s">
        <v>517</v>
      </c>
      <c r="F108" s="134" t="s">
        <v>207</v>
      </c>
      <c r="G108" s="136">
        <v>2000000</v>
      </c>
      <c r="H108" s="134" t="s">
        <v>211</v>
      </c>
      <c r="I108" s="135" t="s">
        <v>383</v>
      </c>
      <c r="J108" s="134">
        <v>4587</v>
      </c>
      <c r="K108" s="137">
        <v>45103</v>
      </c>
      <c r="L108" s="85">
        <v>0</v>
      </c>
      <c r="M108" s="85">
        <v>0</v>
      </c>
      <c r="N108" s="85">
        <v>2000000</v>
      </c>
      <c r="O108" s="134">
        <v>2140</v>
      </c>
      <c r="P108" s="138">
        <v>45027</v>
      </c>
      <c r="Q108" s="139">
        <v>569100000</v>
      </c>
      <c r="R108" s="134">
        <v>28796126</v>
      </c>
      <c r="S108" s="135" t="s">
        <v>359</v>
      </c>
      <c r="T108" s="135"/>
      <c r="U108" s="134">
        <v>27</v>
      </c>
    </row>
    <row r="109" spans="1:21" s="133" customFormat="1" hidden="1">
      <c r="A109" s="133" t="str">
        <f>+mga!E20</f>
        <v>1.4.3 Apoyar iniciativas artísticas y culturales mediante convocatorias.</v>
      </c>
      <c r="B109" s="133" t="str">
        <f>+mga!C18</f>
        <v>F.4 Servicio de apoyo financiero al sector artístico y cultural</v>
      </c>
      <c r="C109" s="134" t="s">
        <v>649</v>
      </c>
      <c r="D109" s="135" t="s">
        <v>495</v>
      </c>
      <c r="E109" s="135" t="s">
        <v>518</v>
      </c>
      <c r="F109" s="134" t="s">
        <v>207</v>
      </c>
      <c r="G109" s="136">
        <v>2000000</v>
      </c>
      <c r="H109" s="134" t="s">
        <v>211</v>
      </c>
      <c r="I109" s="135" t="s">
        <v>383</v>
      </c>
      <c r="J109" s="134">
        <v>4588</v>
      </c>
      <c r="K109" s="137">
        <v>45103</v>
      </c>
      <c r="L109" s="85">
        <v>0</v>
      </c>
      <c r="M109" s="85">
        <v>0</v>
      </c>
      <c r="N109" s="85">
        <v>2000000</v>
      </c>
      <c r="O109" s="134">
        <v>2140</v>
      </c>
      <c r="P109" s="138">
        <v>45027</v>
      </c>
      <c r="Q109" s="139">
        <v>569100000</v>
      </c>
      <c r="R109" s="134">
        <v>900984477</v>
      </c>
      <c r="S109" s="135" t="s">
        <v>359</v>
      </c>
      <c r="T109" s="135"/>
      <c r="U109" s="134">
        <v>27</v>
      </c>
    </row>
    <row r="110" spans="1:21" s="133" customFormat="1" hidden="1">
      <c r="A110" s="133" t="str">
        <f>+mga!E20</f>
        <v>1.4.3 Apoyar iniciativas artísticas y culturales mediante convocatorias.</v>
      </c>
      <c r="B110" s="133" t="str">
        <f>+mga!C18</f>
        <v>F.4 Servicio de apoyo financiero al sector artístico y cultural</v>
      </c>
      <c r="C110" s="134" t="s">
        <v>649</v>
      </c>
      <c r="D110" s="135" t="s">
        <v>495</v>
      </c>
      <c r="E110" s="135" t="s">
        <v>519</v>
      </c>
      <c r="F110" s="134" t="s">
        <v>207</v>
      </c>
      <c r="G110" s="136">
        <v>2000000</v>
      </c>
      <c r="H110" s="134" t="s">
        <v>211</v>
      </c>
      <c r="I110" s="135" t="s">
        <v>383</v>
      </c>
      <c r="J110" s="134">
        <v>4589</v>
      </c>
      <c r="K110" s="137">
        <v>45103</v>
      </c>
      <c r="L110" s="85">
        <v>0</v>
      </c>
      <c r="M110" s="85">
        <v>0</v>
      </c>
      <c r="N110" s="85">
        <v>2000000</v>
      </c>
      <c r="O110" s="134">
        <v>2140</v>
      </c>
      <c r="P110" s="138">
        <v>45027</v>
      </c>
      <c r="Q110" s="139">
        <v>569100000</v>
      </c>
      <c r="R110" s="134">
        <v>1110474166</v>
      </c>
      <c r="S110" s="135" t="s">
        <v>359</v>
      </c>
      <c r="T110" s="135"/>
      <c r="U110" s="134">
        <v>27</v>
      </c>
    </row>
    <row r="111" spans="1:21" s="133" customFormat="1" hidden="1">
      <c r="A111" s="133" t="str">
        <f>+mga!E20</f>
        <v>1.4.3 Apoyar iniciativas artísticas y culturales mediante convocatorias.</v>
      </c>
      <c r="B111" s="133" t="str">
        <f>+mga!C18</f>
        <v>F.4 Servicio de apoyo financiero al sector artístico y cultural</v>
      </c>
      <c r="C111" s="134" t="s">
        <v>649</v>
      </c>
      <c r="D111" s="135" t="s">
        <v>495</v>
      </c>
      <c r="E111" s="135" t="s">
        <v>520</v>
      </c>
      <c r="F111" s="134" t="s">
        <v>207</v>
      </c>
      <c r="G111" s="136">
        <v>2000000</v>
      </c>
      <c r="H111" s="134" t="s">
        <v>211</v>
      </c>
      <c r="I111" s="135" t="s">
        <v>383</v>
      </c>
      <c r="J111" s="134">
        <v>4590</v>
      </c>
      <c r="K111" s="137">
        <v>45103</v>
      </c>
      <c r="L111" s="85">
        <v>0</v>
      </c>
      <c r="M111" s="85">
        <v>0</v>
      </c>
      <c r="N111" s="85">
        <v>2000000</v>
      </c>
      <c r="O111" s="134">
        <v>2140</v>
      </c>
      <c r="P111" s="138">
        <v>45027</v>
      </c>
      <c r="Q111" s="139">
        <v>569100000</v>
      </c>
      <c r="R111" s="134">
        <v>1006123472</v>
      </c>
      <c r="S111" s="135" t="s">
        <v>359</v>
      </c>
      <c r="T111" s="135"/>
      <c r="U111" s="134">
        <v>27</v>
      </c>
    </row>
    <row r="112" spans="1:21" s="133" customFormat="1" hidden="1">
      <c r="A112" s="133" t="str">
        <f>+mga!E20</f>
        <v>1.4.3 Apoyar iniciativas artísticas y culturales mediante convocatorias.</v>
      </c>
      <c r="B112" s="133" t="str">
        <f>+mga!C18</f>
        <v>F.4 Servicio de apoyo financiero al sector artístico y cultural</v>
      </c>
      <c r="C112" s="134" t="s">
        <v>649</v>
      </c>
      <c r="D112" s="135" t="s">
        <v>495</v>
      </c>
      <c r="E112" s="135" t="s">
        <v>521</v>
      </c>
      <c r="F112" s="134" t="s">
        <v>207</v>
      </c>
      <c r="G112" s="136">
        <v>2000000</v>
      </c>
      <c r="H112" s="134" t="s">
        <v>211</v>
      </c>
      <c r="I112" s="135" t="s">
        <v>383</v>
      </c>
      <c r="J112" s="134">
        <v>4591</v>
      </c>
      <c r="K112" s="137">
        <v>45103</v>
      </c>
      <c r="L112" s="85">
        <v>0</v>
      </c>
      <c r="M112" s="85">
        <v>0</v>
      </c>
      <c r="N112" s="85">
        <v>2000000</v>
      </c>
      <c r="O112" s="134">
        <v>2140</v>
      </c>
      <c r="P112" s="138">
        <v>45027</v>
      </c>
      <c r="Q112" s="139">
        <v>569100000</v>
      </c>
      <c r="R112" s="134">
        <v>65754636</v>
      </c>
      <c r="S112" s="135" t="s">
        <v>359</v>
      </c>
      <c r="T112" s="135"/>
      <c r="U112" s="134">
        <v>27</v>
      </c>
    </row>
    <row r="113" spans="1:21" s="133" customFormat="1" hidden="1">
      <c r="A113" s="133" t="str">
        <f>+mga!E20</f>
        <v>1.4.3 Apoyar iniciativas artísticas y culturales mediante convocatorias.</v>
      </c>
      <c r="B113" s="133" t="str">
        <f>+mga!C18</f>
        <v>F.4 Servicio de apoyo financiero al sector artístico y cultural</v>
      </c>
      <c r="C113" s="134" t="s">
        <v>649</v>
      </c>
      <c r="D113" s="135" t="s">
        <v>495</v>
      </c>
      <c r="E113" s="135" t="s">
        <v>522</v>
      </c>
      <c r="F113" s="134" t="s">
        <v>207</v>
      </c>
      <c r="G113" s="136">
        <v>2000000</v>
      </c>
      <c r="H113" s="134" t="s">
        <v>211</v>
      </c>
      <c r="I113" s="135" t="s">
        <v>383</v>
      </c>
      <c r="J113" s="134">
        <v>4592</v>
      </c>
      <c r="K113" s="137">
        <v>45103</v>
      </c>
      <c r="L113" s="85">
        <v>0</v>
      </c>
      <c r="M113" s="85">
        <v>0</v>
      </c>
      <c r="N113" s="85">
        <v>2000000</v>
      </c>
      <c r="O113" s="134">
        <v>2140</v>
      </c>
      <c r="P113" s="138">
        <v>45027</v>
      </c>
      <c r="Q113" s="139">
        <v>569100000</v>
      </c>
      <c r="R113" s="134">
        <v>93371225</v>
      </c>
      <c r="S113" s="135" t="s">
        <v>359</v>
      </c>
      <c r="T113" s="135"/>
      <c r="U113" s="134">
        <v>27</v>
      </c>
    </row>
    <row r="114" spans="1:21" s="133" customFormat="1" hidden="1">
      <c r="A114" s="133" t="str">
        <f>+mga!E20</f>
        <v>1.4.3 Apoyar iniciativas artísticas y culturales mediante convocatorias.</v>
      </c>
      <c r="B114" s="133" t="str">
        <f>+mga!C18</f>
        <v>F.4 Servicio de apoyo financiero al sector artístico y cultural</v>
      </c>
      <c r="C114" s="134" t="s">
        <v>649</v>
      </c>
      <c r="D114" s="135" t="s">
        <v>495</v>
      </c>
      <c r="E114" s="135" t="s">
        <v>523</v>
      </c>
      <c r="F114" s="134" t="s">
        <v>207</v>
      </c>
      <c r="G114" s="136">
        <v>3000000</v>
      </c>
      <c r="H114" s="134" t="s">
        <v>211</v>
      </c>
      <c r="I114" s="135" t="s">
        <v>383</v>
      </c>
      <c r="J114" s="134">
        <v>4593</v>
      </c>
      <c r="K114" s="137">
        <v>45103</v>
      </c>
      <c r="L114" s="85">
        <v>0</v>
      </c>
      <c r="M114" s="85">
        <v>0</v>
      </c>
      <c r="N114" s="85">
        <v>3000000</v>
      </c>
      <c r="O114" s="134">
        <v>2140</v>
      </c>
      <c r="P114" s="138">
        <v>45027</v>
      </c>
      <c r="Q114" s="139">
        <v>569100000</v>
      </c>
      <c r="R114" s="134">
        <v>1005813903</v>
      </c>
      <c r="S114" s="135" t="s">
        <v>359</v>
      </c>
      <c r="T114" s="135"/>
      <c r="U114" s="134">
        <v>27</v>
      </c>
    </row>
    <row r="115" spans="1:21" s="133" customFormat="1" hidden="1">
      <c r="A115" s="133" t="str">
        <f>+mga!E20</f>
        <v>1.4.3 Apoyar iniciativas artísticas y culturales mediante convocatorias.</v>
      </c>
      <c r="B115" s="133" t="str">
        <f>+mga!C18</f>
        <v>F.4 Servicio de apoyo financiero al sector artístico y cultural</v>
      </c>
      <c r="C115" s="134" t="s">
        <v>649</v>
      </c>
      <c r="D115" s="135" t="s">
        <v>495</v>
      </c>
      <c r="E115" s="135" t="s">
        <v>524</v>
      </c>
      <c r="F115" s="134" t="s">
        <v>207</v>
      </c>
      <c r="G115" s="136">
        <v>3000000</v>
      </c>
      <c r="H115" s="134" t="s">
        <v>211</v>
      </c>
      <c r="I115" s="135" t="s">
        <v>383</v>
      </c>
      <c r="J115" s="134">
        <v>4594</v>
      </c>
      <c r="K115" s="137">
        <v>45103</v>
      </c>
      <c r="L115" s="85">
        <v>0</v>
      </c>
      <c r="M115" s="85">
        <v>0</v>
      </c>
      <c r="N115" s="85">
        <v>3000000</v>
      </c>
      <c r="O115" s="134">
        <v>2140</v>
      </c>
      <c r="P115" s="138">
        <v>45027</v>
      </c>
      <c r="Q115" s="139">
        <v>569100000</v>
      </c>
      <c r="R115" s="134">
        <v>1110591526</v>
      </c>
      <c r="S115" s="135" t="s">
        <v>359</v>
      </c>
      <c r="T115" s="135"/>
      <c r="U115" s="134">
        <v>27</v>
      </c>
    </row>
    <row r="116" spans="1:21" s="133" customFormat="1" hidden="1">
      <c r="A116" s="133" t="str">
        <f>+mga!E20</f>
        <v>1.4.3 Apoyar iniciativas artísticas y culturales mediante convocatorias.</v>
      </c>
      <c r="B116" s="133" t="str">
        <f>+mga!C18</f>
        <v>F.4 Servicio de apoyo financiero al sector artístico y cultural</v>
      </c>
      <c r="C116" s="134" t="s">
        <v>649</v>
      </c>
      <c r="D116" s="135" t="s">
        <v>495</v>
      </c>
      <c r="E116" s="135" t="s">
        <v>525</v>
      </c>
      <c r="F116" s="134" t="s">
        <v>207</v>
      </c>
      <c r="G116" s="136">
        <v>3000000</v>
      </c>
      <c r="H116" s="134" t="s">
        <v>211</v>
      </c>
      <c r="I116" s="135" t="s">
        <v>383</v>
      </c>
      <c r="J116" s="134">
        <v>4595</v>
      </c>
      <c r="K116" s="137">
        <v>45103</v>
      </c>
      <c r="L116" s="85">
        <v>0</v>
      </c>
      <c r="M116" s="85">
        <v>0</v>
      </c>
      <c r="N116" s="85">
        <v>3000000</v>
      </c>
      <c r="O116" s="134">
        <v>2140</v>
      </c>
      <c r="P116" s="138">
        <v>45027</v>
      </c>
      <c r="Q116" s="139">
        <v>569100000</v>
      </c>
      <c r="R116" s="134">
        <v>1110486220</v>
      </c>
      <c r="S116" s="135" t="s">
        <v>359</v>
      </c>
      <c r="T116" s="135"/>
      <c r="U116" s="134">
        <v>27</v>
      </c>
    </row>
    <row r="117" spans="1:21" s="133" customFormat="1" hidden="1">
      <c r="A117" s="133" t="str">
        <f>+mga!E20</f>
        <v>1.4.3 Apoyar iniciativas artísticas y culturales mediante convocatorias.</v>
      </c>
      <c r="B117" s="133" t="str">
        <f>+mga!C18</f>
        <v>F.4 Servicio de apoyo financiero al sector artístico y cultural</v>
      </c>
      <c r="C117" s="134" t="s">
        <v>649</v>
      </c>
      <c r="D117" s="135" t="s">
        <v>495</v>
      </c>
      <c r="E117" s="135" t="s">
        <v>526</v>
      </c>
      <c r="F117" s="134" t="s">
        <v>207</v>
      </c>
      <c r="G117" s="136">
        <v>3000000</v>
      </c>
      <c r="H117" s="134" t="s">
        <v>211</v>
      </c>
      <c r="I117" s="135" t="s">
        <v>383</v>
      </c>
      <c r="J117" s="134">
        <v>4596</v>
      </c>
      <c r="K117" s="137">
        <v>45103</v>
      </c>
      <c r="L117" s="85">
        <v>0</v>
      </c>
      <c r="M117" s="85">
        <v>0</v>
      </c>
      <c r="N117" s="85">
        <v>3000000</v>
      </c>
      <c r="O117" s="134">
        <v>2140</v>
      </c>
      <c r="P117" s="138">
        <v>45027</v>
      </c>
      <c r="Q117" s="139">
        <v>569100000</v>
      </c>
      <c r="R117" s="134">
        <v>93238162</v>
      </c>
      <c r="S117" s="135" t="s">
        <v>359</v>
      </c>
      <c r="T117" s="135"/>
      <c r="U117" s="134">
        <v>27</v>
      </c>
    </row>
    <row r="118" spans="1:21" s="133" customFormat="1" hidden="1">
      <c r="A118" s="133" t="str">
        <f>+mga!E20</f>
        <v>1.4.3 Apoyar iniciativas artísticas y culturales mediante convocatorias.</v>
      </c>
      <c r="B118" s="133" t="str">
        <f>+mga!C18</f>
        <v>F.4 Servicio de apoyo financiero al sector artístico y cultural</v>
      </c>
      <c r="C118" s="134" t="s">
        <v>649</v>
      </c>
      <c r="D118" s="135" t="s">
        <v>495</v>
      </c>
      <c r="E118" s="135" t="s">
        <v>527</v>
      </c>
      <c r="F118" s="134" t="s">
        <v>207</v>
      </c>
      <c r="G118" s="136">
        <v>3000000</v>
      </c>
      <c r="H118" s="134" t="s">
        <v>211</v>
      </c>
      <c r="I118" s="135" t="s">
        <v>383</v>
      </c>
      <c r="J118" s="134">
        <v>4597</v>
      </c>
      <c r="K118" s="137">
        <v>45103</v>
      </c>
      <c r="L118" s="85">
        <v>0</v>
      </c>
      <c r="M118" s="85">
        <v>0</v>
      </c>
      <c r="N118" s="85">
        <v>3000000</v>
      </c>
      <c r="O118" s="134">
        <v>2140</v>
      </c>
      <c r="P118" s="138">
        <v>45027</v>
      </c>
      <c r="Q118" s="139">
        <v>569100000</v>
      </c>
      <c r="R118" s="134">
        <v>1110511452</v>
      </c>
      <c r="S118" s="135" t="s">
        <v>359</v>
      </c>
      <c r="T118" s="135"/>
      <c r="U118" s="134">
        <v>27</v>
      </c>
    </row>
    <row r="119" spans="1:21" s="133" customFormat="1" hidden="1">
      <c r="A119" s="133" t="str">
        <f>+mga!E20</f>
        <v>1.4.3 Apoyar iniciativas artísticas y culturales mediante convocatorias.</v>
      </c>
      <c r="B119" s="133" t="str">
        <f>+mga!C18</f>
        <v>F.4 Servicio de apoyo financiero al sector artístico y cultural</v>
      </c>
      <c r="C119" s="134" t="s">
        <v>649</v>
      </c>
      <c r="D119" s="135" t="s">
        <v>495</v>
      </c>
      <c r="E119" s="135" t="s">
        <v>528</v>
      </c>
      <c r="F119" s="134" t="s">
        <v>207</v>
      </c>
      <c r="G119" s="136">
        <v>3000000</v>
      </c>
      <c r="H119" s="134" t="s">
        <v>211</v>
      </c>
      <c r="I119" s="135" t="s">
        <v>383</v>
      </c>
      <c r="J119" s="134">
        <v>4598</v>
      </c>
      <c r="K119" s="137">
        <v>45103</v>
      </c>
      <c r="L119" s="85">
        <v>0</v>
      </c>
      <c r="M119" s="85">
        <v>0</v>
      </c>
      <c r="N119" s="85">
        <v>3000000</v>
      </c>
      <c r="O119" s="134">
        <v>2140</v>
      </c>
      <c r="P119" s="138">
        <v>45027</v>
      </c>
      <c r="Q119" s="139">
        <v>569100000</v>
      </c>
      <c r="R119" s="134">
        <v>1110549588</v>
      </c>
      <c r="S119" s="135" t="s">
        <v>359</v>
      </c>
      <c r="T119" s="135"/>
      <c r="U119" s="134">
        <v>27</v>
      </c>
    </row>
    <row r="120" spans="1:21" s="133" customFormat="1" hidden="1">
      <c r="A120" s="133" t="str">
        <f>+mga!E20</f>
        <v>1.4.3 Apoyar iniciativas artísticas y culturales mediante convocatorias.</v>
      </c>
      <c r="B120" s="133" t="str">
        <f>+mga!C18</f>
        <v>F.4 Servicio de apoyo financiero al sector artístico y cultural</v>
      </c>
      <c r="C120" s="134" t="s">
        <v>649</v>
      </c>
      <c r="D120" s="135" t="s">
        <v>495</v>
      </c>
      <c r="E120" s="135" t="s">
        <v>529</v>
      </c>
      <c r="F120" s="134" t="s">
        <v>207</v>
      </c>
      <c r="G120" s="136">
        <v>3000000</v>
      </c>
      <c r="H120" s="134" t="s">
        <v>211</v>
      </c>
      <c r="I120" s="135" t="s">
        <v>383</v>
      </c>
      <c r="J120" s="134">
        <v>4599</v>
      </c>
      <c r="K120" s="137">
        <v>45103</v>
      </c>
      <c r="L120" s="85">
        <v>0</v>
      </c>
      <c r="M120" s="85">
        <v>0</v>
      </c>
      <c r="N120" s="85">
        <v>3000000</v>
      </c>
      <c r="O120" s="134">
        <v>2140</v>
      </c>
      <c r="P120" s="138">
        <v>45027</v>
      </c>
      <c r="Q120" s="139">
        <v>569100000</v>
      </c>
      <c r="R120" s="134">
        <v>1110578100</v>
      </c>
      <c r="S120" s="135" t="s">
        <v>359</v>
      </c>
      <c r="T120" s="135"/>
      <c r="U120" s="134">
        <v>27</v>
      </c>
    </row>
    <row r="121" spans="1:21" s="133" customFormat="1" hidden="1">
      <c r="A121" s="133" t="str">
        <f>+mga!E20</f>
        <v>1.4.3 Apoyar iniciativas artísticas y culturales mediante convocatorias.</v>
      </c>
      <c r="B121" s="133" t="str">
        <f>+mga!C18</f>
        <v>F.4 Servicio de apoyo financiero al sector artístico y cultural</v>
      </c>
      <c r="C121" s="134" t="s">
        <v>649</v>
      </c>
      <c r="D121" s="135" t="s">
        <v>495</v>
      </c>
      <c r="E121" s="135" t="s">
        <v>530</v>
      </c>
      <c r="F121" s="134" t="s">
        <v>207</v>
      </c>
      <c r="G121" s="136">
        <v>3000000</v>
      </c>
      <c r="H121" s="134" t="s">
        <v>211</v>
      </c>
      <c r="I121" s="135" t="s">
        <v>383</v>
      </c>
      <c r="J121" s="134">
        <v>4600</v>
      </c>
      <c r="K121" s="137">
        <v>45103</v>
      </c>
      <c r="L121" s="85">
        <v>0</v>
      </c>
      <c r="M121" s="85">
        <v>0</v>
      </c>
      <c r="N121" s="85">
        <v>3000000</v>
      </c>
      <c r="O121" s="134">
        <v>2140</v>
      </c>
      <c r="P121" s="138">
        <v>45027</v>
      </c>
      <c r="Q121" s="139">
        <v>569100000</v>
      </c>
      <c r="R121" s="134">
        <v>1010136741</v>
      </c>
      <c r="S121" s="135" t="s">
        <v>359</v>
      </c>
      <c r="T121" s="135"/>
      <c r="U121" s="134">
        <v>27</v>
      </c>
    </row>
    <row r="122" spans="1:21" s="133" customFormat="1" hidden="1">
      <c r="A122" s="133" t="str">
        <f>+mga!E20</f>
        <v>1.4.3 Apoyar iniciativas artísticas y culturales mediante convocatorias.</v>
      </c>
      <c r="B122" s="133" t="str">
        <f>+mga!C18</f>
        <v>F.4 Servicio de apoyo financiero al sector artístico y cultural</v>
      </c>
      <c r="C122" s="134" t="s">
        <v>649</v>
      </c>
      <c r="D122" s="135" t="s">
        <v>495</v>
      </c>
      <c r="E122" s="135" t="s">
        <v>531</v>
      </c>
      <c r="F122" s="134" t="s">
        <v>207</v>
      </c>
      <c r="G122" s="136">
        <v>3000000</v>
      </c>
      <c r="H122" s="134" t="s">
        <v>211</v>
      </c>
      <c r="I122" s="135" t="s">
        <v>383</v>
      </c>
      <c r="J122" s="134">
        <v>4601</v>
      </c>
      <c r="K122" s="137">
        <v>45103</v>
      </c>
      <c r="L122" s="85">
        <v>0</v>
      </c>
      <c r="M122" s="85">
        <v>0</v>
      </c>
      <c r="N122" s="85">
        <v>3000000</v>
      </c>
      <c r="O122" s="134">
        <v>2140</v>
      </c>
      <c r="P122" s="138">
        <v>45027</v>
      </c>
      <c r="Q122" s="139">
        <v>569100000</v>
      </c>
      <c r="R122" s="134">
        <v>1110568836</v>
      </c>
      <c r="S122" s="135" t="s">
        <v>359</v>
      </c>
      <c r="T122" s="135"/>
      <c r="U122" s="134">
        <v>27</v>
      </c>
    </row>
    <row r="123" spans="1:21" s="133" customFormat="1" hidden="1">
      <c r="A123" s="133" t="str">
        <f>+mga!E20</f>
        <v>1.4.3 Apoyar iniciativas artísticas y culturales mediante convocatorias.</v>
      </c>
      <c r="B123" s="133" t="str">
        <f>+mga!C18</f>
        <v>F.4 Servicio de apoyo financiero al sector artístico y cultural</v>
      </c>
      <c r="C123" s="134" t="s">
        <v>649</v>
      </c>
      <c r="D123" s="135" t="s">
        <v>495</v>
      </c>
      <c r="E123" s="135" t="s">
        <v>532</v>
      </c>
      <c r="F123" s="134" t="s">
        <v>207</v>
      </c>
      <c r="G123" s="136">
        <v>3000000</v>
      </c>
      <c r="H123" s="134" t="s">
        <v>211</v>
      </c>
      <c r="I123" s="135" t="s">
        <v>383</v>
      </c>
      <c r="J123" s="134">
        <v>4603</v>
      </c>
      <c r="K123" s="137">
        <v>45103</v>
      </c>
      <c r="L123" s="85">
        <v>0</v>
      </c>
      <c r="M123" s="85">
        <v>0</v>
      </c>
      <c r="N123" s="85">
        <v>3000000</v>
      </c>
      <c r="O123" s="134">
        <v>2140</v>
      </c>
      <c r="P123" s="138">
        <v>45027</v>
      </c>
      <c r="Q123" s="139">
        <v>569100000</v>
      </c>
      <c r="R123" s="134">
        <v>1110569632</v>
      </c>
      <c r="S123" s="135" t="s">
        <v>359</v>
      </c>
      <c r="T123" s="135"/>
      <c r="U123" s="134">
        <v>27</v>
      </c>
    </row>
    <row r="124" spans="1:21" s="133" customFormat="1" hidden="1">
      <c r="A124" s="133" t="str">
        <f>+mga!E20</f>
        <v>1.4.3 Apoyar iniciativas artísticas y culturales mediante convocatorias.</v>
      </c>
      <c r="B124" s="133" t="str">
        <f>+mga!C18</f>
        <v>F.4 Servicio de apoyo financiero al sector artístico y cultural</v>
      </c>
      <c r="C124" s="134" t="s">
        <v>649</v>
      </c>
      <c r="D124" s="135" t="s">
        <v>495</v>
      </c>
      <c r="E124" s="135" t="s">
        <v>533</v>
      </c>
      <c r="F124" s="134" t="s">
        <v>207</v>
      </c>
      <c r="G124" s="136">
        <v>3000000</v>
      </c>
      <c r="H124" s="134" t="s">
        <v>211</v>
      </c>
      <c r="I124" s="135" t="s">
        <v>383</v>
      </c>
      <c r="J124" s="134">
        <v>4604</v>
      </c>
      <c r="K124" s="137">
        <v>45103</v>
      </c>
      <c r="L124" s="85">
        <v>0</v>
      </c>
      <c r="M124" s="85">
        <v>0</v>
      </c>
      <c r="N124" s="85">
        <v>3000000</v>
      </c>
      <c r="O124" s="134">
        <v>2140</v>
      </c>
      <c r="P124" s="138">
        <v>45027</v>
      </c>
      <c r="Q124" s="139">
        <v>569100000</v>
      </c>
      <c r="R124" s="134">
        <v>1110524139</v>
      </c>
      <c r="S124" s="135" t="s">
        <v>359</v>
      </c>
      <c r="T124" s="135"/>
      <c r="U124" s="134">
        <v>27</v>
      </c>
    </row>
    <row r="125" spans="1:21" s="133" customFormat="1" hidden="1">
      <c r="A125" s="133" t="str">
        <f>+mga!E20</f>
        <v>1.4.3 Apoyar iniciativas artísticas y culturales mediante convocatorias.</v>
      </c>
      <c r="B125" s="133" t="str">
        <f>+mga!C18</f>
        <v>F.4 Servicio de apoyo financiero al sector artístico y cultural</v>
      </c>
      <c r="C125" s="134" t="s">
        <v>649</v>
      </c>
      <c r="D125" s="135" t="s">
        <v>495</v>
      </c>
      <c r="E125" s="135" t="s">
        <v>534</v>
      </c>
      <c r="F125" s="134" t="s">
        <v>207</v>
      </c>
      <c r="G125" s="136">
        <v>3000000</v>
      </c>
      <c r="H125" s="134" t="s">
        <v>211</v>
      </c>
      <c r="I125" s="135" t="s">
        <v>383</v>
      </c>
      <c r="J125" s="134">
        <v>4605</v>
      </c>
      <c r="K125" s="137">
        <v>45103</v>
      </c>
      <c r="L125" s="85">
        <v>0</v>
      </c>
      <c r="M125" s="85">
        <v>0</v>
      </c>
      <c r="N125" s="85">
        <v>3000000</v>
      </c>
      <c r="O125" s="134">
        <v>2140</v>
      </c>
      <c r="P125" s="138">
        <v>45027</v>
      </c>
      <c r="Q125" s="139">
        <v>569100000</v>
      </c>
      <c r="R125" s="134">
        <v>1110492711</v>
      </c>
      <c r="S125" s="135" t="s">
        <v>359</v>
      </c>
      <c r="T125" s="135"/>
      <c r="U125" s="134">
        <v>27</v>
      </c>
    </row>
    <row r="126" spans="1:21" s="133" customFormat="1" hidden="1">
      <c r="A126" s="133" t="str">
        <f>+mga!E20</f>
        <v>1.4.3 Apoyar iniciativas artísticas y culturales mediante convocatorias.</v>
      </c>
      <c r="B126" s="133" t="str">
        <f>+mga!C18</f>
        <v>F.4 Servicio de apoyo financiero al sector artístico y cultural</v>
      </c>
      <c r="C126" s="134" t="s">
        <v>649</v>
      </c>
      <c r="D126" s="135" t="s">
        <v>495</v>
      </c>
      <c r="E126" s="135" t="s">
        <v>535</v>
      </c>
      <c r="F126" s="134" t="s">
        <v>207</v>
      </c>
      <c r="G126" s="136">
        <v>3600000</v>
      </c>
      <c r="H126" s="134" t="s">
        <v>211</v>
      </c>
      <c r="I126" s="135" t="s">
        <v>383</v>
      </c>
      <c r="J126" s="134">
        <v>4607</v>
      </c>
      <c r="K126" s="137">
        <v>45103</v>
      </c>
      <c r="L126" s="85">
        <v>0</v>
      </c>
      <c r="M126" s="85">
        <v>0</v>
      </c>
      <c r="N126" s="85">
        <v>3600000</v>
      </c>
      <c r="O126" s="134">
        <v>2140</v>
      </c>
      <c r="P126" s="138">
        <v>45027</v>
      </c>
      <c r="Q126" s="139">
        <v>569100000</v>
      </c>
      <c r="R126" s="134">
        <v>1110497764</v>
      </c>
      <c r="S126" s="135" t="s">
        <v>359</v>
      </c>
      <c r="T126" s="135"/>
      <c r="U126" s="134">
        <v>27</v>
      </c>
    </row>
    <row r="127" spans="1:21" s="133" customFormat="1" hidden="1">
      <c r="A127" s="133" t="str">
        <f>+mga!E20</f>
        <v>1.4.3 Apoyar iniciativas artísticas y culturales mediante convocatorias.</v>
      </c>
      <c r="B127" s="133" t="str">
        <f>+mga!C18</f>
        <v>F.4 Servicio de apoyo financiero al sector artístico y cultural</v>
      </c>
      <c r="C127" s="134" t="s">
        <v>649</v>
      </c>
      <c r="D127" s="135" t="s">
        <v>495</v>
      </c>
      <c r="E127" s="135" t="s">
        <v>536</v>
      </c>
      <c r="F127" s="134" t="s">
        <v>207</v>
      </c>
      <c r="G127" s="136">
        <v>3600000</v>
      </c>
      <c r="H127" s="134" t="s">
        <v>211</v>
      </c>
      <c r="I127" s="135" t="s">
        <v>383</v>
      </c>
      <c r="J127" s="134">
        <v>4608</v>
      </c>
      <c r="K127" s="137">
        <v>45103</v>
      </c>
      <c r="L127" s="85">
        <v>0</v>
      </c>
      <c r="M127" s="85">
        <v>0</v>
      </c>
      <c r="N127" s="85">
        <v>3600000</v>
      </c>
      <c r="O127" s="134">
        <v>2140</v>
      </c>
      <c r="P127" s="138">
        <v>45027</v>
      </c>
      <c r="Q127" s="139">
        <v>569100000</v>
      </c>
      <c r="R127" s="134">
        <v>93409990</v>
      </c>
      <c r="S127" s="135" t="s">
        <v>359</v>
      </c>
      <c r="T127" s="135"/>
      <c r="U127" s="134">
        <v>27</v>
      </c>
    </row>
    <row r="128" spans="1:21" s="133" customFormat="1" hidden="1">
      <c r="A128" s="133" t="str">
        <f>+mga!E20</f>
        <v>1.4.3 Apoyar iniciativas artísticas y culturales mediante convocatorias.</v>
      </c>
      <c r="B128" s="133" t="str">
        <f>+mga!C18</f>
        <v>F.4 Servicio de apoyo financiero al sector artístico y cultural</v>
      </c>
      <c r="C128" s="134" t="s">
        <v>649</v>
      </c>
      <c r="D128" s="135" t="s">
        <v>495</v>
      </c>
      <c r="E128" s="135" t="s">
        <v>537</v>
      </c>
      <c r="F128" s="134" t="s">
        <v>207</v>
      </c>
      <c r="G128" s="136">
        <v>3600000</v>
      </c>
      <c r="H128" s="134" t="s">
        <v>211</v>
      </c>
      <c r="I128" s="135" t="s">
        <v>383</v>
      </c>
      <c r="J128" s="134">
        <v>4609</v>
      </c>
      <c r="K128" s="137">
        <v>45103</v>
      </c>
      <c r="L128" s="85">
        <v>0</v>
      </c>
      <c r="M128" s="85">
        <v>0</v>
      </c>
      <c r="N128" s="85">
        <v>3600000</v>
      </c>
      <c r="O128" s="134">
        <v>2140</v>
      </c>
      <c r="P128" s="138">
        <v>45027</v>
      </c>
      <c r="Q128" s="139">
        <v>569100000</v>
      </c>
      <c r="R128" s="134">
        <v>14138545</v>
      </c>
      <c r="S128" s="135" t="s">
        <v>359</v>
      </c>
      <c r="T128" s="135"/>
      <c r="U128" s="134">
        <v>27</v>
      </c>
    </row>
    <row r="129" spans="1:21" s="133" customFormat="1" hidden="1">
      <c r="A129" s="133" t="str">
        <f>+mga!E20</f>
        <v>1.4.3 Apoyar iniciativas artísticas y culturales mediante convocatorias.</v>
      </c>
      <c r="B129" s="133" t="str">
        <f>+mga!C18</f>
        <v>F.4 Servicio de apoyo financiero al sector artístico y cultural</v>
      </c>
      <c r="C129" s="134" t="s">
        <v>649</v>
      </c>
      <c r="D129" s="135" t="s">
        <v>495</v>
      </c>
      <c r="E129" s="135" t="s">
        <v>118</v>
      </c>
      <c r="F129" s="134" t="s">
        <v>207</v>
      </c>
      <c r="G129" s="136">
        <v>3600000</v>
      </c>
      <c r="H129" s="134" t="s">
        <v>211</v>
      </c>
      <c r="I129" s="135" t="s">
        <v>383</v>
      </c>
      <c r="J129" s="134">
        <v>4610</v>
      </c>
      <c r="K129" s="137">
        <v>45103</v>
      </c>
      <c r="L129" s="85">
        <v>0</v>
      </c>
      <c r="M129" s="85">
        <v>0</v>
      </c>
      <c r="N129" s="85">
        <v>3600000</v>
      </c>
      <c r="O129" s="134">
        <v>2140</v>
      </c>
      <c r="P129" s="138">
        <v>45027</v>
      </c>
      <c r="Q129" s="139">
        <v>569100000</v>
      </c>
      <c r="R129" s="134">
        <v>1113662759</v>
      </c>
      <c r="S129" s="135" t="s">
        <v>359</v>
      </c>
      <c r="T129" s="135"/>
      <c r="U129" s="134">
        <v>27</v>
      </c>
    </row>
    <row r="130" spans="1:21" s="133" customFormat="1" hidden="1">
      <c r="A130" s="133" t="str">
        <f>+mga!E20</f>
        <v>1.4.3 Apoyar iniciativas artísticas y culturales mediante convocatorias.</v>
      </c>
      <c r="B130" s="133" t="str">
        <f>+mga!C18</f>
        <v>F.4 Servicio de apoyo financiero al sector artístico y cultural</v>
      </c>
      <c r="C130" s="134" t="s">
        <v>649</v>
      </c>
      <c r="D130" s="135" t="s">
        <v>495</v>
      </c>
      <c r="E130" s="135" t="s">
        <v>538</v>
      </c>
      <c r="F130" s="134" t="s">
        <v>207</v>
      </c>
      <c r="G130" s="136">
        <v>3600000</v>
      </c>
      <c r="H130" s="134" t="s">
        <v>211</v>
      </c>
      <c r="I130" s="135" t="s">
        <v>383</v>
      </c>
      <c r="J130" s="134">
        <v>4611</v>
      </c>
      <c r="K130" s="137">
        <v>45103</v>
      </c>
      <c r="L130" s="85">
        <v>0</v>
      </c>
      <c r="M130" s="85">
        <v>0</v>
      </c>
      <c r="N130" s="85">
        <v>3600000</v>
      </c>
      <c r="O130" s="134">
        <v>2140</v>
      </c>
      <c r="P130" s="138">
        <v>45027</v>
      </c>
      <c r="Q130" s="139">
        <v>569100000</v>
      </c>
      <c r="R130" s="134">
        <v>1110593070</v>
      </c>
      <c r="S130" s="135" t="s">
        <v>359</v>
      </c>
      <c r="T130" s="135"/>
      <c r="U130" s="134">
        <v>27</v>
      </c>
    </row>
    <row r="131" spans="1:21" s="133" customFormat="1" hidden="1">
      <c r="A131" s="133" t="str">
        <f>+mga!E20</f>
        <v>1.4.3 Apoyar iniciativas artísticas y culturales mediante convocatorias.</v>
      </c>
      <c r="B131" s="133" t="str">
        <f>+mga!C18</f>
        <v>F.4 Servicio de apoyo financiero al sector artístico y cultural</v>
      </c>
      <c r="C131" s="134" t="s">
        <v>649</v>
      </c>
      <c r="D131" s="135" t="s">
        <v>495</v>
      </c>
      <c r="E131" s="135" t="s">
        <v>539</v>
      </c>
      <c r="F131" s="134" t="s">
        <v>207</v>
      </c>
      <c r="G131" s="136">
        <v>3600000</v>
      </c>
      <c r="H131" s="134" t="s">
        <v>211</v>
      </c>
      <c r="I131" s="135" t="s">
        <v>383</v>
      </c>
      <c r="J131" s="134">
        <v>4612</v>
      </c>
      <c r="K131" s="137">
        <v>45103</v>
      </c>
      <c r="L131" s="85">
        <v>0</v>
      </c>
      <c r="M131" s="85">
        <v>0</v>
      </c>
      <c r="N131" s="85">
        <v>3600000</v>
      </c>
      <c r="O131" s="134">
        <v>2140</v>
      </c>
      <c r="P131" s="138">
        <v>45027</v>
      </c>
      <c r="Q131" s="139">
        <v>569100000</v>
      </c>
      <c r="R131" s="134">
        <v>1109004396</v>
      </c>
      <c r="S131" s="135" t="s">
        <v>359</v>
      </c>
      <c r="T131" s="135"/>
      <c r="U131" s="134">
        <v>27</v>
      </c>
    </row>
    <row r="132" spans="1:21" s="133" customFormat="1" hidden="1">
      <c r="A132" s="133" t="str">
        <f>+mga!E20</f>
        <v>1.4.3 Apoyar iniciativas artísticas y culturales mediante convocatorias.</v>
      </c>
      <c r="B132" s="133" t="str">
        <f>+mga!C18</f>
        <v>F.4 Servicio de apoyo financiero al sector artístico y cultural</v>
      </c>
      <c r="C132" s="134" t="s">
        <v>649</v>
      </c>
      <c r="D132" s="135" t="s">
        <v>495</v>
      </c>
      <c r="E132" s="135" t="s">
        <v>540</v>
      </c>
      <c r="F132" s="134" t="s">
        <v>207</v>
      </c>
      <c r="G132" s="136">
        <v>3600000</v>
      </c>
      <c r="H132" s="134" t="s">
        <v>211</v>
      </c>
      <c r="I132" s="135" t="s">
        <v>383</v>
      </c>
      <c r="J132" s="134">
        <v>4613</v>
      </c>
      <c r="K132" s="137">
        <v>45103</v>
      </c>
      <c r="L132" s="85">
        <v>0</v>
      </c>
      <c r="M132" s="85">
        <v>0</v>
      </c>
      <c r="N132" s="85">
        <v>3600000</v>
      </c>
      <c r="O132" s="134">
        <v>2140</v>
      </c>
      <c r="P132" s="138">
        <v>45027</v>
      </c>
      <c r="Q132" s="139">
        <v>569100000</v>
      </c>
      <c r="R132" s="134">
        <v>52836350</v>
      </c>
      <c r="S132" s="135" t="s">
        <v>359</v>
      </c>
      <c r="T132" s="135"/>
      <c r="U132" s="134">
        <v>27</v>
      </c>
    </row>
    <row r="133" spans="1:21" s="133" customFormat="1" hidden="1">
      <c r="A133" s="133" t="str">
        <f>+mga!E20</f>
        <v>1.4.3 Apoyar iniciativas artísticas y culturales mediante convocatorias.</v>
      </c>
      <c r="B133" s="133" t="str">
        <f>+mga!C18</f>
        <v>F.4 Servicio de apoyo financiero al sector artístico y cultural</v>
      </c>
      <c r="C133" s="134" t="s">
        <v>649</v>
      </c>
      <c r="D133" s="135" t="s">
        <v>495</v>
      </c>
      <c r="E133" s="135" t="s">
        <v>541</v>
      </c>
      <c r="F133" s="134" t="s">
        <v>207</v>
      </c>
      <c r="G133" s="136">
        <v>3600000</v>
      </c>
      <c r="H133" s="134" t="s">
        <v>211</v>
      </c>
      <c r="I133" s="135" t="s">
        <v>383</v>
      </c>
      <c r="J133" s="134">
        <v>4614</v>
      </c>
      <c r="K133" s="137">
        <v>45103</v>
      </c>
      <c r="L133" s="85">
        <v>0</v>
      </c>
      <c r="M133" s="85">
        <v>0</v>
      </c>
      <c r="N133" s="85">
        <v>3600000</v>
      </c>
      <c r="O133" s="134">
        <v>2140</v>
      </c>
      <c r="P133" s="138">
        <v>45027</v>
      </c>
      <c r="Q133" s="139">
        <v>569100000</v>
      </c>
      <c r="R133" s="134">
        <v>1110586584</v>
      </c>
      <c r="S133" s="135" t="s">
        <v>359</v>
      </c>
      <c r="T133" s="135"/>
      <c r="U133" s="134">
        <v>27</v>
      </c>
    </row>
    <row r="134" spans="1:21" s="133" customFormat="1" hidden="1">
      <c r="A134" s="133" t="str">
        <f>+mga!E20</f>
        <v>1.4.3 Apoyar iniciativas artísticas y culturales mediante convocatorias.</v>
      </c>
      <c r="B134" s="133" t="str">
        <f>+mga!C18</f>
        <v>F.4 Servicio de apoyo financiero al sector artístico y cultural</v>
      </c>
      <c r="C134" s="134" t="s">
        <v>649</v>
      </c>
      <c r="D134" s="135" t="s">
        <v>495</v>
      </c>
      <c r="E134" s="135" t="s">
        <v>542</v>
      </c>
      <c r="F134" s="134" t="s">
        <v>207</v>
      </c>
      <c r="G134" s="136">
        <v>3600000</v>
      </c>
      <c r="H134" s="134" t="s">
        <v>211</v>
      </c>
      <c r="I134" s="135" t="s">
        <v>383</v>
      </c>
      <c r="J134" s="134">
        <v>4615</v>
      </c>
      <c r="K134" s="137">
        <v>45103</v>
      </c>
      <c r="L134" s="85">
        <v>0</v>
      </c>
      <c r="M134" s="85">
        <v>0</v>
      </c>
      <c r="N134" s="85">
        <v>3600000</v>
      </c>
      <c r="O134" s="134">
        <v>2140</v>
      </c>
      <c r="P134" s="138">
        <v>45027</v>
      </c>
      <c r="Q134" s="139">
        <v>569100000</v>
      </c>
      <c r="R134" s="134">
        <v>1006823241</v>
      </c>
      <c r="S134" s="135" t="s">
        <v>359</v>
      </c>
      <c r="T134" s="135"/>
      <c r="U134" s="134">
        <v>27</v>
      </c>
    </row>
    <row r="135" spans="1:21" s="133" customFormat="1" hidden="1">
      <c r="A135" s="133" t="str">
        <f>+mga!E20</f>
        <v>1.4.3 Apoyar iniciativas artísticas y culturales mediante convocatorias.</v>
      </c>
      <c r="B135" s="133" t="str">
        <f>+mga!C18</f>
        <v>F.4 Servicio de apoyo financiero al sector artístico y cultural</v>
      </c>
      <c r="C135" s="134" t="s">
        <v>649</v>
      </c>
      <c r="D135" s="135" t="s">
        <v>495</v>
      </c>
      <c r="E135" s="135" t="s">
        <v>543</v>
      </c>
      <c r="F135" s="134" t="s">
        <v>207</v>
      </c>
      <c r="G135" s="136">
        <v>3600000</v>
      </c>
      <c r="H135" s="134" t="s">
        <v>211</v>
      </c>
      <c r="I135" s="135" t="s">
        <v>383</v>
      </c>
      <c r="J135" s="134">
        <v>4616</v>
      </c>
      <c r="K135" s="137">
        <v>45103</v>
      </c>
      <c r="L135" s="85">
        <v>0</v>
      </c>
      <c r="M135" s="85">
        <v>0</v>
      </c>
      <c r="N135" s="85">
        <v>3600000</v>
      </c>
      <c r="O135" s="134">
        <v>2140</v>
      </c>
      <c r="P135" s="138">
        <v>45027</v>
      </c>
      <c r="Q135" s="139">
        <v>569100000</v>
      </c>
      <c r="R135" s="134">
        <v>93393640</v>
      </c>
      <c r="S135" s="135" t="s">
        <v>359</v>
      </c>
      <c r="T135" s="135"/>
      <c r="U135" s="134">
        <v>27</v>
      </c>
    </row>
    <row r="136" spans="1:21" s="133" customFormat="1" hidden="1">
      <c r="A136" s="133" t="str">
        <f>+mga!E20</f>
        <v>1.4.3 Apoyar iniciativas artísticas y culturales mediante convocatorias.</v>
      </c>
      <c r="B136" s="133" t="str">
        <f>+mga!C18</f>
        <v>F.4 Servicio de apoyo financiero al sector artístico y cultural</v>
      </c>
      <c r="C136" s="134" t="s">
        <v>649</v>
      </c>
      <c r="D136" s="135" t="s">
        <v>495</v>
      </c>
      <c r="E136" s="135" t="s">
        <v>544</v>
      </c>
      <c r="F136" s="134" t="s">
        <v>207</v>
      </c>
      <c r="G136" s="136">
        <v>3600000</v>
      </c>
      <c r="H136" s="134" t="s">
        <v>211</v>
      </c>
      <c r="I136" s="135" t="s">
        <v>383</v>
      </c>
      <c r="J136" s="134">
        <v>4617</v>
      </c>
      <c r="K136" s="137">
        <v>45103</v>
      </c>
      <c r="L136" s="85">
        <v>0</v>
      </c>
      <c r="M136" s="85">
        <v>0</v>
      </c>
      <c r="N136" s="85">
        <v>3600000</v>
      </c>
      <c r="O136" s="134">
        <v>2140</v>
      </c>
      <c r="P136" s="138">
        <v>45027</v>
      </c>
      <c r="Q136" s="139">
        <v>569100000</v>
      </c>
      <c r="R136" s="134">
        <v>65757744</v>
      </c>
      <c r="S136" s="135" t="s">
        <v>359</v>
      </c>
      <c r="T136" s="135"/>
      <c r="U136" s="134">
        <v>27</v>
      </c>
    </row>
    <row r="137" spans="1:21" s="133" customFormat="1" hidden="1">
      <c r="A137" s="133" t="str">
        <f>+mga!E20</f>
        <v>1.4.3 Apoyar iniciativas artísticas y culturales mediante convocatorias.</v>
      </c>
      <c r="B137" s="133" t="str">
        <f>+mga!C18</f>
        <v>F.4 Servicio de apoyo financiero al sector artístico y cultural</v>
      </c>
      <c r="C137" s="134" t="s">
        <v>649</v>
      </c>
      <c r="D137" s="135" t="s">
        <v>495</v>
      </c>
      <c r="E137" s="135" t="s">
        <v>545</v>
      </c>
      <c r="F137" s="134" t="s">
        <v>207</v>
      </c>
      <c r="G137" s="136">
        <v>3600000</v>
      </c>
      <c r="H137" s="134" t="s">
        <v>211</v>
      </c>
      <c r="I137" s="135" t="s">
        <v>383</v>
      </c>
      <c r="J137" s="134">
        <v>4618</v>
      </c>
      <c r="K137" s="137">
        <v>45103</v>
      </c>
      <c r="L137" s="85">
        <v>0</v>
      </c>
      <c r="M137" s="85">
        <v>0</v>
      </c>
      <c r="N137" s="85">
        <v>3600000</v>
      </c>
      <c r="O137" s="134">
        <v>2140</v>
      </c>
      <c r="P137" s="138">
        <v>45027</v>
      </c>
      <c r="Q137" s="139">
        <v>569100000</v>
      </c>
      <c r="R137" s="134">
        <v>1032470340</v>
      </c>
      <c r="S137" s="135" t="s">
        <v>359</v>
      </c>
      <c r="T137" s="135"/>
      <c r="U137" s="134">
        <v>27</v>
      </c>
    </row>
    <row r="138" spans="1:21" s="133" customFormat="1" hidden="1">
      <c r="A138" s="133" t="str">
        <f>+mga!E20</f>
        <v>1.4.3 Apoyar iniciativas artísticas y culturales mediante convocatorias.</v>
      </c>
      <c r="B138" s="133" t="str">
        <f>+mga!C18</f>
        <v>F.4 Servicio de apoyo financiero al sector artístico y cultural</v>
      </c>
      <c r="C138" s="134" t="s">
        <v>649</v>
      </c>
      <c r="D138" s="135" t="s">
        <v>495</v>
      </c>
      <c r="E138" s="135" t="s">
        <v>546</v>
      </c>
      <c r="F138" s="134" t="s">
        <v>207</v>
      </c>
      <c r="G138" s="136">
        <v>3600000</v>
      </c>
      <c r="H138" s="134" t="s">
        <v>211</v>
      </c>
      <c r="I138" s="135" t="s">
        <v>383</v>
      </c>
      <c r="J138" s="134">
        <v>4620</v>
      </c>
      <c r="K138" s="137">
        <v>45103</v>
      </c>
      <c r="L138" s="85">
        <v>0</v>
      </c>
      <c r="M138" s="85">
        <v>0</v>
      </c>
      <c r="N138" s="85">
        <v>3600000</v>
      </c>
      <c r="O138" s="134">
        <v>2140</v>
      </c>
      <c r="P138" s="138">
        <v>45027</v>
      </c>
      <c r="Q138" s="139">
        <v>569100000</v>
      </c>
      <c r="R138" s="134">
        <v>1110179215</v>
      </c>
      <c r="S138" s="135" t="s">
        <v>359</v>
      </c>
      <c r="T138" s="135"/>
      <c r="U138" s="134">
        <v>27</v>
      </c>
    </row>
    <row r="139" spans="1:21" s="133" customFormat="1" hidden="1">
      <c r="A139" s="133" t="str">
        <f>+mga!E20</f>
        <v>1.4.3 Apoyar iniciativas artísticas y culturales mediante convocatorias.</v>
      </c>
      <c r="B139" s="133" t="str">
        <f>+mga!C18</f>
        <v>F.4 Servicio de apoyo financiero al sector artístico y cultural</v>
      </c>
      <c r="C139" s="134" t="s">
        <v>649</v>
      </c>
      <c r="D139" s="135" t="s">
        <v>495</v>
      </c>
      <c r="E139" s="135" t="s">
        <v>547</v>
      </c>
      <c r="F139" s="134" t="s">
        <v>207</v>
      </c>
      <c r="G139" s="136">
        <v>3600000</v>
      </c>
      <c r="H139" s="134" t="s">
        <v>211</v>
      </c>
      <c r="I139" s="135" t="s">
        <v>383</v>
      </c>
      <c r="J139" s="134">
        <v>4621</v>
      </c>
      <c r="K139" s="137">
        <v>45103</v>
      </c>
      <c r="L139" s="85">
        <v>0</v>
      </c>
      <c r="M139" s="85">
        <v>0</v>
      </c>
      <c r="N139" s="85">
        <v>3600000</v>
      </c>
      <c r="O139" s="134">
        <v>2140</v>
      </c>
      <c r="P139" s="138">
        <v>45027</v>
      </c>
      <c r="Q139" s="139">
        <v>569100000</v>
      </c>
      <c r="R139" s="134">
        <v>93395996</v>
      </c>
      <c r="S139" s="135" t="s">
        <v>359</v>
      </c>
      <c r="T139" s="135"/>
      <c r="U139" s="134">
        <v>27</v>
      </c>
    </row>
    <row r="140" spans="1:21" s="133" customFormat="1" hidden="1">
      <c r="A140" s="133" t="str">
        <f>+mga!E20</f>
        <v>1.4.3 Apoyar iniciativas artísticas y culturales mediante convocatorias.</v>
      </c>
      <c r="B140" s="133" t="str">
        <f>+mga!C18</f>
        <v>F.4 Servicio de apoyo financiero al sector artístico y cultural</v>
      </c>
      <c r="C140" s="134" t="s">
        <v>649</v>
      </c>
      <c r="D140" s="135" t="s">
        <v>495</v>
      </c>
      <c r="E140" s="135" t="s">
        <v>548</v>
      </c>
      <c r="F140" s="134" t="s">
        <v>207</v>
      </c>
      <c r="G140" s="136">
        <v>3600000</v>
      </c>
      <c r="H140" s="134" t="s">
        <v>211</v>
      </c>
      <c r="I140" s="135" t="s">
        <v>383</v>
      </c>
      <c r="J140" s="134">
        <v>4622</v>
      </c>
      <c r="K140" s="137">
        <v>45103</v>
      </c>
      <c r="L140" s="85">
        <v>0</v>
      </c>
      <c r="M140" s="85">
        <v>0</v>
      </c>
      <c r="N140" s="85">
        <v>3600000</v>
      </c>
      <c r="O140" s="134">
        <v>2140</v>
      </c>
      <c r="P140" s="138">
        <v>45027</v>
      </c>
      <c r="Q140" s="139">
        <v>569100000</v>
      </c>
      <c r="R140" s="134">
        <v>1031151896</v>
      </c>
      <c r="S140" s="135" t="s">
        <v>359</v>
      </c>
      <c r="T140" s="135"/>
      <c r="U140" s="134">
        <v>27</v>
      </c>
    </row>
    <row r="141" spans="1:21" s="133" customFormat="1" hidden="1">
      <c r="A141" s="133" t="str">
        <f>+mga!E20</f>
        <v>1.4.3 Apoyar iniciativas artísticas y culturales mediante convocatorias.</v>
      </c>
      <c r="B141" s="133" t="str">
        <f>+mga!C18</f>
        <v>F.4 Servicio de apoyo financiero al sector artístico y cultural</v>
      </c>
      <c r="C141" s="134" t="s">
        <v>649</v>
      </c>
      <c r="D141" s="135" t="s">
        <v>495</v>
      </c>
      <c r="E141" s="135" t="s">
        <v>549</v>
      </c>
      <c r="F141" s="134" t="s">
        <v>207</v>
      </c>
      <c r="G141" s="136">
        <v>3600000</v>
      </c>
      <c r="H141" s="134" t="s">
        <v>211</v>
      </c>
      <c r="I141" s="135" t="s">
        <v>383</v>
      </c>
      <c r="J141" s="134">
        <v>4623</v>
      </c>
      <c r="K141" s="137">
        <v>45103</v>
      </c>
      <c r="L141" s="85">
        <v>0</v>
      </c>
      <c r="M141" s="85">
        <v>0</v>
      </c>
      <c r="N141" s="85">
        <v>3600000</v>
      </c>
      <c r="O141" s="134">
        <v>2140</v>
      </c>
      <c r="P141" s="138">
        <v>45027</v>
      </c>
      <c r="Q141" s="139">
        <v>569100000</v>
      </c>
      <c r="R141" s="134">
        <v>1005910844</v>
      </c>
      <c r="S141" s="135" t="s">
        <v>359</v>
      </c>
      <c r="T141" s="135"/>
      <c r="U141" s="134">
        <v>27</v>
      </c>
    </row>
    <row r="142" spans="1:21" s="133" customFormat="1" hidden="1">
      <c r="A142" s="133" t="str">
        <f>+mga!E20</f>
        <v>1.4.3 Apoyar iniciativas artísticas y culturales mediante convocatorias.</v>
      </c>
      <c r="B142" s="133" t="str">
        <f>+mga!C18</f>
        <v>F.4 Servicio de apoyo financiero al sector artístico y cultural</v>
      </c>
      <c r="C142" s="134" t="s">
        <v>649</v>
      </c>
      <c r="D142" s="135" t="s">
        <v>495</v>
      </c>
      <c r="E142" s="135" t="s">
        <v>550</v>
      </c>
      <c r="F142" s="134" t="s">
        <v>207</v>
      </c>
      <c r="G142" s="136">
        <v>3600000</v>
      </c>
      <c r="H142" s="134" t="s">
        <v>211</v>
      </c>
      <c r="I142" s="135" t="s">
        <v>383</v>
      </c>
      <c r="J142" s="134">
        <v>4624</v>
      </c>
      <c r="K142" s="137">
        <v>45103</v>
      </c>
      <c r="L142" s="85">
        <v>0</v>
      </c>
      <c r="M142" s="85">
        <v>0</v>
      </c>
      <c r="N142" s="85">
        <v>3600000</v>
      </c>
      <c r="O142" s="134">
        <v>2140</v>
      </c>
      <c r="P142" s="138">
        <v>45027</v>
      </c>
      <c r="Q142" s="139">
        <v>569100000</v>
      </c>
      <c r="R142" s="134">
        <v>1110490298</v>
      </c>
      <c r="S142" s="135" t="s">
        <v>359</v>
      </c>
      <c r="T142" s="135"/>
      <c r="U142" s="134">
        <v>27</v>
      </c>
    </row>
    <row r="143" spans="1:21" s="133" customFormat="1" hidden="1">
      <c r="A143" s="133" t="str">
        <f>+mga!E20</f>
        <v>1.4.3 Apoyar iniciativas artísticas y culturales mediante convocatorias.</v>
      </c>
      <c r="B143" s="133" t="str">
        <f>+mga!C18</f>
        <v>F.4 Servicio de apoyo financiero al sector artístico y cultural</v>
      </c>
      <c r="C143" s="134" t="s">
        <v>649</v>
      </c>
      <c r="D143" s="135" t="s">
        <v>495</v>
      </c>
      <c r="E143" s="135" t="s">
        <v>551</v>
      </c>
      <c r="F143" s="134" t="s">
        <v>207</v>
      </c>
      <c r="G143" s="136">
        <v>3600000</v>
      </c>
      <c r="H143" s="134" t="s">
        <v>211</v>
      </c>
      <c r="I143" s="135" t="s">
        <v>383</v>
      </c>
      <c r="J143" s="134">
        <v>4625</v>
      </c>
      <c r="K143" s="137">
        <v>45103</v>
      </c>
      <c r="L143" s="85">
        <v>0</v>
      </c>
      <c r="M143" s="85">
        <v>0</v>
      </c>
      <c r="N143" s="85">
        <v>3600000</v>
      </c>
      <c r="O143" s="134">
        <v>2140</v>
      </c>
      <c r="P143" s="138">
        <v>45027</v>
      </c>
      <c r="Q143" s="139">
        <v>569100000</v>
      </c>
      <c r="R143" s="134">
        <v>14220025</v>
      </c>
      <c r="S143" s="135" t="s">
        <v>359</v>
      </c>
      <c r="T143" s="135"/>
      <c r="U143" s="134">
        <v>27</v>
      </c>
    </row>
    <row r="144" spans="1:21" s="133" customFormat="1" hidden="1">
      <c r="A144" s="133" t="str">
        <f>+mga!E20</f>
        <v>1.4.3 Apoyar iniciativas artísticas y culturales mediante convocatorias.</v>
      </c>
      <c r="B144" s="133" t="str">
        <f>+mga!C18</f>
        <v>F.4 Servicio de apoyo financiero al sector artístico y cultural</v>
      </c>
      <c r="C144" s="134" t="s">
        <v>649</v>
      </c>
      <c r="D144" s="135" t="s">
        <v>495</v>
      </c>
      <c r="E144" s="135" t="s">
        <v>552</v>
      </c>
      <c r="F144" s="134" t="s">
        <v>207</v>
      </c>
      <c r="G144" s="136">
        <v>3600000</v>
      </c>
      <c r="H144" s="134" t="s">
        <v>211</v>
      </c>
      <c r="I144" s="135" t="s">
        <v>383</v>
      </c>
      <c r="J144" s="134">
        <v>4626</v>
      </c>
      <c r="K144" s="137">
        <v>45103</v>
      </c>
      <c r="L144" s="85">
        <v>0</v>
      </c>
      <c r="M144" s="85">
        <v>0</v>
      </c>
      <c r="N144" s="85">
        <v>3600000</v>
      </c>
      <c r="O144" s="134">
        <v>2140</v>
      </c>
      <c r="P144" s="138">
        <v>45027</v>
      </c>
      <c r="Q144" s="139">
        <v>569100000</v>
      </c>
      <c r="R144" s="134">
        <v>1105334338</v>
      </c>
      <c r="S144" s="135" t="s">
        <v>359</v>
      </c>
      <c r="T144" s="135"/>
      <c r="U144" s="134">
        <v>27</v>
      </c>
    </row>
    <row r="145" spans="1:21" s="133" customFormat="1" hidden="1">
      <c r="A145" s="133" t="str">
        <f>+mga!E20</f>
        <v>1.4.3 Apoyar iniciativas artísticas y culturales mediante convocatorias.</v>
      </c>
      <c r="B145" s="133" t="str">
        <f>+mga!C18</f>
        <v>F.4 Servicio de apoyo financiero al sector artístico y cultural</v>
      </c>
      <c r="C145" s="134" t="s">
        <v>649</v>
      </c>
      <c r="D145" s="135" t="s">
        <v>495</v>
      </c>
      <c r="E145" s="135" t="s">
        <v>553</v>
      </c>
      <c r="F145" s="134" t="s">
        <v>207</v>
      </c>
      <c r="G145" s="136">
        <v>3600000</v>
      </c>
      <c r="H145" s="134" t="s">
        <v>211</v>
      </c>
      <c r="I145" s="135" t="s">
        <v>383</v>
      </c>
      <c r="J145" s="134">
        <v>4627</v>
      </c>
      <c r="K145" s="137">
        <v>45103</v>
      </c>
      <c r="L145" s="85">
        <v>0</v>
      </c>
      <c r="M145" s="85">
        <v>0</v>
      </c>
      <c r="N145" s="85">
        <v>3600000</v>
      </c>
      <c r="O145" s="134">
        <v>2140</v>
      </c>
      <c r="P145" s="138">
        <v>45027</v>
      </c>
      <c r="Q145" s="139">
        <v>569100000</v>
      </c>
      <c r="R145" s="134">
        <v>93137296</v>
      </c>
      <c r="S145" s="135" t="s">
        <v>359</v>
      </c>
      <c r="T145" s="135"/>
      <c r="U145" s="134">
        <v>27</v>
      </c>
    </row>
    <row r="146" spans="1:21" s="133" customFormat="1" hidden="1">
      <c r="A146" s="133" t="str">
        <f>+mga!E20</f>
        <v>1.4.3 Apoyar iniciativas artísticas y culturales mediante convocatorias.</v>
      </c>
      <c r="B146" s="133" t="str">
        <f>+mga!C18</f>
        <v>F.4 Servicio de apoyo financiero al sector artístico y cultural</v>
      </c>
      <c r="C146" s="134" t="s">
        <v>649</v>
      </c>
      <c r="D146" s="135" t="s">
        <v>495</v>
      </c>
      <c r="E146" s="135" t="s">
        <v>554</v>
      </c>
      <c r="F146" s="134" t="s">
        <v>207</v>
      </c>
      <c r="G146" s="136">
        <v>2000000</v>
      </c>
      <c r="H146" s="134" t="s">
        <v>211</v>
      </c>
      <c r="I146" s="135" t="s">
        <v>383</v>
      </c>
      <c r="J146" s="134">
        <v>4638</v>
      </c>
      <c r="K146" s="137">
        <v>45103</v>
      </c>
      <c r="L146" s="85">
        <v>0</v>
      </c>
      <c r="M146" s="85">
        <v>0</v>
      </c>
      <c r="N146" s="85">
        <v>2000000</v>
      </c>
      <c r="O146" s="134">
        <v>2140</v>
      </c>
      <c r="P146" s="138">
        <v>45027</v>
      </c>
      <c r="Q146" s="139">
        <v>569100000</v>
      </c>
      <c r="R146" s="134">
        <v>1110460935</v>
      </c>
      <c r="S146" s="135" t="s">
        <v>359</v>
      </c>
      <c r="T146" s="135"/>
      <c r="U146" s="134">
        <v>27</v>
      </c>
    </row>
    <row r="147" spans="1:21" s="133" customFormat="1" hidden="1">
      <c r="A147" s="133" t="str">
        <f>+mga!E20</f>
        <v>1.4.3 Apoyar iniciativas artísticas y culturales mediante convocatorias.</v>
      </c>
      <c r="B147" s="133" t="str">
        <f>+mga!C18</f>
        <v>F.4 Servicio de apoyo financiero al sector artístico y cultural</v>
      </c>
      <c r="C147" s="134" t="s">
        <v>649</v>
      </c>
      <c r="D147" s="135" t="s">
        <v>495</v>
      </c>
      <c r="E147" s="135" t="s">
        <v>555</v>
      </c>
      <c r="F147" s="134" t="s">
        <v>207</v>
      </c>
      <c r="G147" s="136">
        <v>2000000</v>
      </c>
      <c r="H147" s="134" t="s">
        <v>211</v>
      </c>
      <c r="I147" s="135" t="s">
        <v>383</v>
      </c>
      <c r="J147" s="134">
        <v>4641</v>
      </c>
      <c r="K147" s="137">
        <v>45103</v>
      </c>
      <c r="L147" s="85">
        <v>0</v>
      </c>
      <c r="M147" s="85">
        <v>0</v>
      </c>
      <c r="N147" s="85">
        <v>2000000</v>
      </c>
      <c r="O147" s="134">
        <v>2140</v>
      </c>
      <c r="P147" s="138">
        <v>45027</v>
      </c>
      <c r="Q147" s="139">
        <v>569100000</v>
      </c>
      <c r="R147" s="134">
        <v>1110586429</v>
      </c>
      <c r="S147" s="135" t="s">
        <v>359</v>
      </c>
      <c r="T147" s="135"/>
      <c r="U147" s="134">
        <v>27</v>
      </c>
    </row>
    <row r="148" spans="1:21" s="133" customFormat="1" hidden="1">
      <c r="A148" s="133" t="str">
        <f>+mga!E20</f>
        <v>1.4.3 Apoyar iniciativas artísticas y culturales mediante convocatorias.</v>
      </c>
      <c r="B148" s="133" t="str">
        <f>+mga!C18</f>
        <v>F.4 Servicio de apoyo financiero al sector artístico y cultural</v>
      </c>
      <c r="C148" s="134" t="s">
        <v>649</v>
      </c>
      <c r="D148" s="135" t="s">
        <v>495</v>
      </c>
      <c r="E148" s="135" t="s">
        <v>428</v>
      </c>
      <c r="F148" s="134" t="s">
        <v>207</v>
      </c>
      <c r="G148" s="136">
        <v>2000000</v>
      </c>
      <c r="H148" s="134" t="s">
        <v>211</v>
      </c>
      <c r="I148" s="135" t="s">
        <v>383</v>
      </c>
      <c r="J148" s="134">
        <v>4644</v>
      </c>
      <c r="K148" s="137">
        <v>45103</v>
      </c>
      <c r="L148" s="85">
        <v>0</v>
      </c>
      <c r="M148" s="85">
        <v>0</v>
      </c>
      <c r="N148" s="85">
        <v>2000000</v>
      </c>
      <c r="O148" s="134">
        <v>2140</v>
      </c>
      <c r="P148" s="138">
        <v>45027</v>
      </c>
      <c r="Q148" s="139">
        <v>569100000</v>
      </c>
      <c r="R148" s="134">
        <v>14295172</v>
      </c>
      <c r="S148" s="135" t="s">
        <v>359</v>
      </c>
      <c r="T148" s="135"/>
      <c r="U148" s="134">
        <v>27</v>
      </c>
    </row>
    <row r="149" spans="1:21" s="133" customFormat="1" hidden="1">
      <c r="A149" s="133" t="str">
        <f>+mga!E20</f>
        <v>1.4.3 Apoyar iniciativas artísticas y culturales mediante convocatorias.</v>
      </c>
      <c r="B149" s="133" t="str">
        <f>+mga!C18</f>
        <v>F.4 Servicio de apoyo financiero al sector artístico y cultural</v>
      </c>
      <c r="C149" s="134" t="s">
        <v>649</v>
      </c>
      <c r="D149" s="135" t="s">
        <v>495</v>
      </c>
      <c r="E149" s="135" t="s">
        <v>556</v>
      </c>
      <c r="F149" s="134" t="s">
        <v>207</v>
      </c>
      <c r="G149" s="136">
        <v>2000000</v>
      </c>
      <c r="H149" s="134" t="s">
        <v>211</v>
      </c>
      <c r="I149" s="135" t="s">
        <v>383</v>
      </c>
      <c r="J149" s="134">
        <v>4645</v>
      </c>
      <c r="K149" s="137">
        <v>45103</v>
      </c>
      <c r="L149" s="85">
        <v>0</v>
      </c>
      <c r="M149" s="85">
        <v>0</v>
      </c>
      <c r="N149" s="85">
        <v>2000000</v>
      </c>
      <c r="O149" s="134">
        <v>2140</v>
      </c>
      <c r="P149" s="138">
        <v>45027</v>
      </c>
      <c r="Q149" s="139">
        <v>569100000</v>
      </c>
      <c r="R149" s="134">
        <v>1110470445</v>
      </c>
      <c r="S149" s="135" t="s">
        <v>359</v>
      </c>
      <c r="T149" s="135"/>
      <c r="U149" s="134">
        <v>27</v>
      </c>
    </row>
    <row r="150" spans="1:21" s="133" customFormat="1" hidden="1">
      <c r="A150" s="133" t="str">
        <f>+mga!E20</f>
        <v>1.4.3 Apoyar iniciativas artísticas y culturales mediante convocatorias.</v>
      </c>
      <c r="B150" s="133" t="str">
        <f>+mga!C18</f>
        <v>F.4 Servicio de apoyo financiero al sector artístico y cultural</v>
      </c>
      <c r="C150" s="134" t="s">
        <v>649</v>
      </c>
      <c r="D150" s="135" t="s">
        <v>495</v>
      </c>
      <c r="E150" s="135" t="s">
        <v>557</v>
      </c>
      <c r="F150" s="134" t="s">
        <v>207</v>
      </c>
      <c r="G150" s="136">
        <v>2000000</v>
      </c>
      <c r="H150" s="134" t="s">
        <v>211</v>
      </c>
      <c r="I150" s="135" t="s">
        <v>383</v>
      </c>
      <c r="J150" s="134">
        <v>4646</v>
      </c>
      <c r="K150" s="137">
        <v>45103</v>
      </c>
      <c r="L150" s="85">
        <v>0</v>
      </c>
      <c r="M150" s="85">
        <v>0</v>
      </c>
      <c r="N150" s="85">
        <v>2000000</v>
      </c>
      <c r="O150" s="134">
        <v>2140</v>
      </c>
      <c r="P150" s="138">
        <v>45027</v>
      </c>
      <c r="Q150" s="139">
        <v>569100000</v>
      </c>
      <c r="R150" s="134">
        <v>1110585311</v>
      </c>
      <c r="S150" s="135" t="s">
        <v>359</v>
      </c>
      <c r="T150" s="135"/>
      <c r="U150" s="134">
        <v>27</v>
      </c>
    </row>
    <row r="151" spans="1:21" s="133" customFormat="1" hidden="1">
      <c r="A151" s="133" t="str">
        <f>+mga!E20</f>
        <v>1.4.3 Apoyar iniciativas artísticas y culturales mediante convocatorias.</v>
      </c>
      <c r="B151" s="133" t="str">
        <f>+mga!C18</f>
        <v>F.4 Servicio de apoyo financiero al sector artístico y cultural</v>
      </c>
      <c r="C151" s="134" t="s">
        <v>649</v>
      </c>
      <c r="D151" s="135" t="s">
        <v>495</v>
      </c>
      <c r="E151" s="135" t="s">
        <v>558</v>
      </c>
      <c r="F151" s="134" t="s">
        <v>207</v>
      </c>
      <c r="G151" s="136">
        <v>2000000</v>
      </c>
      <c r="H151" s="134" t="s">
        <v>211</v>
      </c>
      <c r="I151" s="135" t="s">
        <v>383</v>
      </c>
      <c r="J151" s="134">
        <v>4648</v>
      </c>
      <c r="K151" s="137">
        <v>45103</v>
      </c>
      <c r="L151" s="85">
        <v>0</v>
      </c>
      <c r="M151" s="85">
        <v>0</v>
      </c>
      <c r="N151" s="85">
        <v>2000000</v>
      </c>
      <c r="O151" s="134">
        <v>2140</v>
      </c>
      <c r="P151" s="138">
        <v>45027</v>
      </c>
      <c r="Q151" s="139">
        <v>569100000</v>
      </c>
      <c r="R151" s="134">
        <v>5827052</v>
      </c>
      <c r="S151" s="135" t="s">
        <v>359</v>
      </c>
      <c r="T151" s="135"/>
      <c r="U151" s="134">
        <v>27</v>
      </c>
    </row>
    <row r="152" spans="1:21" s="133" customFormat="1" hidden="1">
      <c r="A152" s="133" t="str">
        <f>+mga!E20</f>
        <v>1.4.3 Apoyar iniciativas artísticas y culturales mediante convocatorias.</v>
      </c>
      <c r="B152" s="133" t="str">
        <f>+mga!C18</f>
        <v>F.4 Servicio de apoyo financiero al sector artístico y cultural</v>
      </c>
      <c r="C152" s="134" t="s">
        <v>649</v>
      </c>
      <c r="D152" s="135" t="s">
        <v>495</v>
      </c>
      <c r="E152" s="135" t="s">
        <v>559</v>
      </c>
      <c r="F152" s="134" t="s">
        <v>207</v>
      </c>
      <c r="G152" s="136">
        <v>2000000</v>
      </c>
      <c r="H152" s="134" t="s">
        <v>211</v>
      </c>
      <c r="I152" s="135" t="s">
        <v>383</v>
      </c>
      <c r="J152" s="134">
        <v>4649</v>
      </c>
      <c r="K152" s="137">
        <v>45103</v>
      </c>
      <c r="L152" s="85">
        <v>0</v>
      </c>
      <c r="M152" s="85">
        <v>0</v>
      </c>
      <c r="N152" s="85">
        <v>2000000</v>
      </c>
      <c r="O152" s="134">
        <v>2140</v>
      </c>
      <c r="P152" s="138">
        <v>45027</v>
      </c>
      <c r="Q152" s="139">
        <v>569100000</v>
      </c>
      <c r="R152" s="134">
        <v>700096581</v>
      </c>
      <c r="S152" s="135" t="s">
        <v>359</v>
      </c>
      <c r="T152" s="135"/>
      <c r="U152" s="134">
        <v>27</v>
      </c>
    </row>
    <row r="153" spans="1:21" s="133" customFormat="1" hidden="1">
      <c r="A153" s="133" t="str">
        <f>+mga!E20</f>
        <v>1.4.3 Apoyar iniciativas artísticas y culturales mediante convocatorias.</v>
      </c>
      <c r="B153" s="133" t="str">
        <f>+mga!C18</f>
        <v>F.4 Servicio de apoyo financiero al sector artístico y cultural</v>
      </c>
      <c r="C153" s="134" t="s">
        <v>649</v>
      </c>
      <c r="D153" s="135" t="s">
        <v>495</v>
      </c>
      <c r="E153" s="135" t="s">
        <v>560</v>
      </c>
      <c r="F153" s="134" t="s">
        <v>207</v>
      </c>
      <c r="G153" s="136">
        <v>2000000</v>
      </c>
      <c r="H153" s="134" t="s">
        <v>211</v>
      </c>
      <c r="I153" s="135" t="s">
        <v>383</v>
      </c>
      <c r="J153" s="134">
        <v>4650</v>
      </c>
      <c r="K153" s="137">
        <v>45103</v>
      </c>
      <c r="L153" s="85">
        <v>0</v>
      </c>
      <c r="M153" s="85">
        <v>0</v>
      </c>
      <c r="N153" s="85">
        <v>2000000</v>
      </c>
      <c r="O153" s="134">
        <v>2140</v>
      </c>
      <c r="P153" s="138">
        <v>45027</v>
      </c>
      <c r="Q153" s="139">
        <v>569100000</v>
      </c>
      <c r="R153" s="134">
        <v>93410014</v>
      </c>
      <c r="S153" s="135" t="s">
        <v>359</v>
      </c>
      <c r="T153" s="135"/>
      <c r="U153" s="134">
        <v>27</v>
      </c>
    </row>
    <row r="154" spans="1:21" s="133" customFormat="1" hidden="1">
      <c r="A154" s="133" t="str">
        <f>+mga!E20</f>
        <v>1.4.3 Apoyar iniciativas artísticas y culturales mediante convocatorias.</v>
      </c>
      <c r="B154" s="133" t="str">
        <f>+mga!C18</f>
        <v>F.4 Servicio de apoyo financiero al sector artístico y cultural</v>
      </c>
      <c r="C154" s="134" t="s">
        <v>649</v>
      </c>
      <c r="D154" s="135" t="s">
        <v>495</v>
      </c>
      <c r="E154" s="135" t="s">
        <v>561</v>
      </c>
      <c r="F154" s="134" t="s">
        <v>207</v>
      </c>
      <c r="G154" s="136">
        <v>2000000</v>
      </c>
      <c r="H154" s="134" t="s">
        <v>211</v>
      </c>
      <c r="I154" s="135" t="s">
        <v>383</v>
      </c>
      <c r="J154" s="134">
        <v>4651</v>
      </c>
      <c r="K154" s="137">
        <v>45103</v>
      </c>
      <c r="L154" s="85">
        <v>0</v>
      </c>
      <c r="M154" s="85">
        <v>0</v>
      </c>
      <c r="N154" s="85">
        <v>2000000</v>
      </c>
      <c r="O154" s="134">
        <v>2140</v>
      </c>
      <c r="P154" s="138">
        <v>45027</v>
      </c>
      <c r="Q154" s="139">
        <v>569100000</v>
      </c>
      <c r="R154" s="134">
        <v>1193096082</v>
      </c>
      <c r="S154" s="135" t="s">
        <v>359</v>
      </c>
      <c r="T154" s="135"/>
      <c r="U154" s="134">
        <v>27</v>
      </c>
    </row>
    <row r="155" spans="1:21" s="133" customFormat="1" hidden="1">
      <c r="A155" s="133" t="str">
        <f>+mga!E20</f>
        <v>1.4.3 Apoyar iniciativas artísticas y culturales mediante convocatorias.</v>
      </c>
      <c r="B155" s="133" t="str">
        <f>+mga!C18</f>
        <v>F.4 Servicio de apoyo financiero al sector artístico y cultural</v>
      </c>
      <c r="C155" s="134" t="s">
        <v>649</v>
      </c>
      <c r="D155" s="135" t="s">
        <v>495</v>
      </c>
      <c r="E155" s="135" t="s">
        <v>562</v>
      </c>
      <c r="F155" s="134" t="s">
        <v>207</v>
      </c>
      <c r="G155" s="136">
        <v>2000000</v>
      </c>
      <c r="H155" s="134" t="s">
        <v>211</v>
      </c>
      <c r="I155" s="135" t="s">
        <v>383</v>
      </c>
      <c r="J155" s="134">
        <v>4652</v>
      </c>
      <c r="K155" s="137">
        <v>45103</v>
      </c>
      <c r="L155" s="85">
        <v>0</v>
      </c>
      <c r="M155" s="85">
        <v>0</v>
      </c>
      <c r="N155" s="85">
        <v>2000000</v>
      </c>
      <c r="O155" s="134">
        <v>2140</v>
      </c>
      <c r="P155" s="138">
        <v>45027</v>
      </c>
      <c r="Q155" s="139">
        <v>569100000</v>
      </c>
      <c r="R155" s="134">
        <v>93235384</v>
      </c>
      <c r="S155" s="135" t="s">
        <v>359</v>
      </c>
      <c r="T155" s="135"/>
      <c r="U155" s="134">
        <v>27</v>
      </c>
    </row>
    <row r="156" spans="1:21" s="133" customFormat="1" hidden="1">
      <c r="A156" s="133" t="str">
        <f>+mga!E20</f>
        <v>1.4.3 Apoyar iniciativas artísticas y culturales mediante convocatorias.</v>
      </c>
      <c r="B156" s="133" t="str">
        <f>+mga!C18</f>
        <v>F.4 Servicio de apoyo financiero al sector artístico y cultural</v>
      </c>
      <c r="C156" s="134" t="s">
        <v>649</v>
      </c>
      <c r="D156" s="135" t="s">
        <v>495</v>
      </c>
      <c r="E156" s="135" t="s">
        <v>563</v>
      </c>
      <c r="F156" s="134" t="s">
        <v>207</v>
      </c>
      <c r="G156" s="136">
        <v>2000000</v>
      </c>
      <c r="H156" s="134" t="s">
        <v>211</v>
      </c>
      <c r="I156" s="135" t="s">
        <v>383</v>
      </c>
      <c r="J156" s="134">
        <v>4653</v>
      </c>
      <c r="K156" s="137">
        <v>45103</v>
      </c>
      <c r="L156" s="85">
        <v>0</v>
      </c>
      <c r="M156" s="85">
        <v>0</v>
      </c>
      <c r="N156" s="85">
        <v>2000000</v>
      </c>
      <c r="O156" s="134">
        <v>2140</v>
      </c>
      <c r="P156" s="138">
        <v>45027</v>
      </c>
      <c r="Q156" s="139">
        <v>569100000</v>
      </c>
      <c r="R156" s="134">
        <v>1110576988</v>
      </c>
      <c r="S156" s="135" t="s">
        <v>359</v>
      </c>
      <c r="T156" s="135"/>
      <c r="U156" s="134">
        <v>27</v>
      </c>
    </row>
    <row r="157" spans="1:21" s="133" customFormat="1" hidden="1">
      <c r="A157" s="133" t="str">
        <f>+mga!E20</f>
        <v>1.4.3 Apoyar iniciativas artísticas y culturales mediante convocatorias.</v>
      </c>
      <c r="B157" s="133" t="str">
        <f>+mga!C18</f>
        <v>F.4 Servicio de apoyo financiero al sector artístico y cultural</v>
      </c>
      <c r="C157" s="134" t="s">
        <v>649</v>
      </c>
      <c r="D157" s="135" t="s">
        <v>495</v>
      </c>
      <c r="E157" s="135" t="s">
        <v>564</v>
      </c>
      <c r="F157" s="134" t="s">
        <v>207</v>
      </c>
      <c r="G157" s="136">
        <v>2000000</v>
      </c>
      <c r="H157" s="134" t="s">
        <v>211</v>
      </c>
      <c r="I157" s="135" t="s">
        <v>383</v>
      </c>
      <c r="J157" s="134">
        <v>4654</v>
      </c>
      <c r="K157" s="137">
        <v>45103</v>
      </c>
      <c r="L157" s="85">
        <v>0</v>
      </c>
      <c r="M157" s="85">
        <v>0</v>
      </c>
      <c r="N157" s="85">
        <v>2000000</v>
      </c>
      <c r="O157" s="134">
        <v>2140</v>
      </c>
      <c r="P157" s="138">
        <v>45027</v>
      </c>
      <c r="Q157" s="139">
        <v>569100000</v>
      </c>
      <c r="R157" s="134">
        <v>1006121143</v>
      </c>
      <c r="S157" s="135" t="s">
        <v>359</v>
      </c>
      <c r="T157" s="135"/>
      <c r="U157" s="134">
        <v>27</v>
      </c>
    </row>
    <row r="158" spans="1:21" s="133" customFormat="1" hidden="1">
      <c r="A158" s="133" t="str">
        <f>+mga!E20</f>
        <v>1.4.3 Apoyar iniciativas artísticas y culturales mediante convocatorias.</v>
      </c>
      <c r="B158" s="133" t="str">
        <f>+mga!C18</f>
        <v>F.4 Servicio de apoyo financiero al sector artístico y cultural</v>
      </c>
      <c r="C158" s="134" t="s">
        <v>649</v>
      </c>
      <c r="D158" s="135" t="s">
        <v>495</v>
      </c>
      <c r="E158" s="135" t="s">
        <v>565</v>
      </c>
      <c r="F158" s="134" t="s">
        <v>207</v>
      </c>
      <c r="G158" s="136">
        <v>2000000</v>
      </c>
      <c r="H158" s="134" t="s">
        <v>211</v>
      </c>
      <c r="I158" s="135" t="s">
        <v>383</v>
      </c>
      <c r="J158" s="134">
        <v>4655</v>
      </c>
      <c r="K158" s="137">
        <v>45103</v>
      </c>
      <c r="L158" s="85">
        <v>0</v>
      </c>
      <c r="M158" s="85">
        <v>0</v>
      </c>
      <c r="N158" s="85">
        <v>2000000</v>
      </c>
      <c r="O158" s="134">
        <v>2140</v>
      </c>
      <c r="P158" s="138">
        <v>45027</v>
      </c>
      <c r="Q158" s="139">
        <v>569100000</v>
      </c>
      <c r="R158" s="134">
        <v>1234639489</v>
      </c>
      <c r="S158" s="135" t="s">
        <v>359</v>
      </c>
      <c r="T158" s="135"/>
      <c r="U158" s="134">
        <v>27</v>
      </c>
    </row>
    <row r="159" spans="1:21" s="133" customFormat="1" hidden="1">
      <c r="A159" s="133" t="str">
        <f>+mga!E20</f>
        <v>1.4.3 Apoyar iniciativas artísticas y culturales mediante convocatorias.</v>
      </c>
      <c r="B159" s="133" t="str">
        <f>+mga!C18</f>
        <v>F.4 Servicio de apoyo financiero al sector artístico y cultural</v>
      </c>
      <c r="C159" s="134" t="s">
        <v>649</v>
      </c>
      <c r="D159" s="135" t="s">
        <v>495</v>
      </c>
      <c r="E159" s="135" t="s">
        <v>566</v>
      </c>
      <c r="F159" s="134" t="s">
        <v>207</v>
      </c>
      <c r="G159" s="136">
        <v>2000000</v>
      </c>
      <c r="H159" s="134" t="s">
        <v>211</v>
      </c>
      <c r="I159" s="135" t="s">
        <v>383</v>
      </c>
      <c r="J159" s="134">
        <v>4656</v>
      </c>
      <c r="K159" s="137">
        <v>45103</v>
      </c>
      <c r="L159" s="85">
        <v>0</v>
      </c>
      <c r="M159" s="85">
        <v>0</v>
      </c>
      <c r="N159" s="85">
        <v>2000000</v>
      </c>
      <c r="O159" s="134">
        <v>2140</v>
      </c>
      <c r="P159" s="138">
        <v>45027</v>
      </c>
      <c r="Q159" s="139">
        <v>569100000</v>
      </c>
      <c r="R159" s="134">
        <v>1110473212</v>
      </c>
      <c r="S159" s="135" t="s">
        <v>359</v>
      </c>
      <c r="T159" s="135"/>
      <c r="U159" s="134">
        <v>27</v>
      </c>
    </row>
    <row r="160" spans="1:21" s="133" customFormat="1" hidden="1">
      <c r="A160" s="133" t="str">
        <f>+mga!E20</f>
        <v>1.4.3 Apoyar iniciativas artísticas y culturales mediante convocatorias.</v>
      </c>
      <c r="B160" s="133" t="str">
        <f>+mga!C18</f>
        <v>F.4 Servicio de apoyo financiero al sector artístico y cultural</v>
      </c>
      <c r="C160" s="134" t="s">
        <v>649</v>
      </c>
      <c r="D160" s="135" t="s">
        <v>495</v>
      </c>
      <c r="E160" s="135" t="s">
        <v>567</v>
      </c>
      <c r="F160" s="134" t="s">
        <v>207</v>
      </c>
      <c r="G160" s="136">
        <v>2000000</v>
      </c>
      <c r="H160" s="134" t="s">
        <v>211</v>
      </c>
      <c r="I160" s="135" t="s">
        <v>383</v>
      </c>
      <c r="J160" s="134">
        <v>4657</v>
      </c>
      <c r="K160" s="137">
        <v>45103</v>
      </c>
      <c r="L160" s="85">
        <v>0</v>
      </c>
      <c r="M160" s="85">
        <v>0</v>
      </c>
      <c r="N160" s="85">
        <v>2000000</v>
      </c>
      <c r="O160" s="134">
        <v>2140</v>
      </c>
      <c r="P160" s="138">
        <v>45027</v>
      </c>
      <c r="Q160" s="139">
        <v>569100000</v>
      </c>
      <c r="R160" s="134">
        <v>93461522</v>
      </c>
      <c r="S160" s="135" t="s">
        <v>359</v>
      </c>
      <c r="T160" s="135"/>
      <c r="U160" s="134">
        <v>27</v>
      </c>
    </row>
    <row r="161" spans="1:21" s="133" customFormat="1" hidden="1">
      <c r="A161" s="133" t="str">
        <f>+mga!E20</f>
        <v>1.4.3 Apoyar iniciativas artísticas y culturales mediante convocatorias.</v>
      </c>
      <c r="B161" s="133" t="str">
        <f>+mga!C18</f>
        <v>F.4 Servicio de apoyo financiero al sector artístico y cultural</v>
      </c>
      <c r="C161" s="134" t="s">
        <v>649</v>
      </c>
      <c r="D161" s="135" t="s">
        <v>495</v>
      </c>
      <c r="E161" s="135" t="s">
        <v>568</v>
      </c>
      <c r="F161" s="134" t="s">
        <v>207</v>
      </c>
      <c r="G161" s="136">
        <v>2000000</v>
      </c>
      <c r="H161" s="134" t="s">
        <v>211</v>
      </c>
      <c r="I161" s="135" t="s">
        <v>383</v>
      </c>
      <c r="J161" s="134">
        <v>4658</v>
      </c>
      <c r="K161" s="137">
        <v>45103</v>
      </c>
      <c r="L161" s="85">
        <v>0</v>
      </c>
      <c r="M161" s="85">
        <v>0</v>
      </c>
      <c r="N161" s="85">
        <v>2000000</v>
      </c>
      <c r="O161" s="134">
        <v>2140</v>
      </c>
      <c r="P161" s="138">
        <v>45027</v>
      </c>
      <c r="Q161" s="139">
        <v>569100000</v>
      </c>
      <c r="R161" s="134">
        <v>1000225438</v>
      </c>
      <c r="S161" s="135" t="s">
        <v>359</v>
      </c>
      <c r="T161" s="135"/>
      <c r="U161" s="134">
        <v>27</v>
      </c>
    </row>
    <row r="162" spans="1:21" s="133" customFormat="1" hidden="1">
      <c r="A162" s="133" t="str">
        <f>+mga!E20</f>
        <v>1.4.3 Apoyar iniciativas artísticas y culturales mediante convocatorias.</v>
      </c>
      <c r="B162" s="133" t="str">
        <f>+mga!C18</f>
        <v>F.4 Servicio de apoyo financiero al sector artístico y cultural</v>
      </c>
      <c r="C162" s="134" t="s">
        <v>649</v>
      </c>
      <c r="D162" s="135" t="s">
        <v>495</v>
      </c>
      <c r="E162" s="135" t="s">
        <v>569</v>
      </c>
      <c r="F162" s="134" t="s">
        <v>207</v>
      </c>
      <c r="G162" s="136">
        <v>2000000</v>
      </c>
      <c r="H162" s="134" t="s">
        <v>211</v>
      </c>
      <c r="I162" s="135" t="s">
        <v>383</v>
      </c>
      <c r="J162" s="134">
        <v>4659</v>
      </c>
      <c r="K162" s="137">
        <v>45103</v>
      </c>
      <c r="L162" s="85">
        <v>0</v>
      </c>
      <c r="M162" s="85">
        <v>0</v>
      </c>
      <c r="N162" s="85">
        <v>2000000</v>
      </c>
      <c r="O162" s="134">
        <v>2140</v>
      </c>
      <c r="P162" s="138">
        <v>45027</v>
      </c>
      <c r="Q162" s="139">
        <v>569100000</v>
      </c>
      <c r="R162" s="134">
        <v>1234643547</v>
      </c>
      <c r="S162" s="135" t="s">
        <v>359</v>
      </c>
      <c r="T162" s="135"/>
      <c r="U162" s="134">
        <v>27</v>
      </c>
    </row>
    <row r="163" spans="1:21" s="133" customFormat="1" hidden="1">
      <c r="A163" s="133" t="str">
        <f>+mga!E20</f>
        <v>1.4.3 Apoyar iniciativas artísticas y culturales mediante convocatorias.</v>
      </c>
      <c r="B163" s="133" t="str">
        <f>+mga!C18</f>
        <v>F.4 Servicio de apoyo financiero al sector artístico y cultural</v>
      </c>
      <c r="C163" s="134" t="s">
        <v>649</v>
      </c>
      <c r="D163" s="135" t="s">
        <v>495</v>
      </c>
      <c r="E163" s="135" t="s">
        <v>570</v>
      </c>
      <c r="F163" s="134" t="s">
        <v>207</v>
      </c>
      <c r="G163" s="136">
        <v>2000000</v>
      </c>
      <c r="H163" s="134" t="s">
        <v>211</v>
      </c>
      <c r="I163" s="135" t="s">
        <v>383</v>
      </c>
      <c r="J163" s="134">
        <v>4660</v>
      </c>
      <c r="K163" s="137">
        <v>45103</v>
      </c>
      <c r="L163" s="85">
        <v>0</v>
      </c>
      <c r="M163" s="85">
        <v>0</v>
      </c>
      <c r="N163" s="85">
        <v>2000000</v>
      </c>
      <c r="O163" s="134">
        <v>2140</v>
      </c>
      <c r="P163" s="138">
        <v>45027</v>
      </c>
      <c r="Q163" s="139">
        <v>569100000</v>
      </c>
      <c r="R163" s="134">
        <v>14396408</v>
      </c>
      <c r="S163" s="135" t="s">
        <v>359</v>
      </c>
      <c r="T163" s="135"/>
      <c r="U163" s="134">
        <v>27</v>
      </c>
    </row>
    <row r="164" spans="1:21" s="133" customFormat="1" hidden="1">
      <c r="A164" s="133" t="str">
        <f>+mga!E20</f>
        <v>1.4.3 Apoyar iniciativas artísticas y culturales mediante convocatorias.</v>
      </c>
      <c r="B164" s="133" t="str">
        <f>+mga!C18</f>
        <v>F.4 Servicio de apoyo financiero al sector artístico y cultural</v>
      </c>
      <c r="C164" s="134" t="s">
        <v>649</v>
      </c>
      <c r="D164" s="135" t="s">
        <v>495</v>
      </c>
      <c r="E164" s="135" t="s">
        <v>571</v>
      </c>
      <c r="F164" s="134" t="s">
        <v>207</v>
      </c>
      <c r="G164" s="136">
        <v>2000000</v>
      </c>
      <c r="H164" s="134" t="s">
        <v>211</v>
      </c>
      <c r="I164" s="135" t="s">
        <v>383</v>
      </c>
      <c r="J164" s="134">
        <v>4661</v>
      </c>
      <c r="K164" s="137">
        <v>45103</v>
      </c>
      <c r="L164" s="85">
        <v>0</v>
      </c>
      <c r="M164" s="85">
        <v>0</v>
      </c>
      <c r="N164" s="85">
        <v>2000000</v>
      </c>
      <c r="O164" s="134">
        <v>2140</v>
      </c>
      <c r="P164" s="138">
        <v>45027</v>
      </c>
      <c r="Q164" s="139">
        <v>569100000</v>
      </c>
      <c r="R164" s="134">
        <v>1110504286</v>
      </c>
      <c r="S164" s="135" t="s">
        <v>359</v>
      </c>
      <c r="T164" s="135"/>
      <c r="U164" s="134">
        <v>27</v>
      </c>
    </row>
    <row r="165" spans="1:21" s="133" customFormat="1" hidden="1">
      <c r="A165" s="133" t="str">
        <f>+mga!E20</f>
        <v>1.4.3 Apoyar iniciativas artísticas y culturales mediante convocatorias.</v>
      </c>
      <c r="B165" s="133" t="str">
        <f>+mga!C18</f>
        <v>F.4 Servicio de apoyo financiero al sector artístico y cultural</v>
      </c>
      <c r="C165" s="134" t="s">
        <v>649</v>
      </c>
      <c r="D165" s="135" t="s">
        <v>495</v>
      </c>
      <c r="E165" s="135" t="s">
        <v>572</v>
      </c>
      <c r="F165" s="134" t="s">
        <v>207</v>
      </c>
      <c r="G165" s="136">
        <v>2000000</v>
      </c>
      <c r="H165" s="134" t="s">
        <v>211</v>
      </c>
      <c r="I165" s="135" t="s">
        <v>383</v>
      </c>
      <c r="J165" s="134">
        <v>4662</v>
      </c>
      <c r="K165" s="137">
        <v>45103</v>
      </c>
      <c r="L165" s="85">
        <v>0</v>
      </c>
      <c r="M165" s="85">
        <v>0</v>
      </c>
      <c r="N165" s="85">
        <v>2000000</v>
      </c>
      <c r="O165" s="134">
        <v>2140</v>
      </c>
      <c r="P165" s="138">
        <v>45027</v>
      </c>
      <c r="Q165" s="139">
        <v>569100000</v>
      </c>
      <c r="R165" s="134">
        <v>1110548994</v>
      </c>
      <c r="S165" s="135" t="s">
        <v>359</v>
      </c>
      <c r="T165" s="135"/>
      <c r="U165" s="134">
        <v>27</v>
      </c>
    </row>
    <row r="166" spans="1:21" s="133" customFormat="1" hidden="1">
      <c r="A166" s="133" t="str">
        <f>+mga!E20</f>
        <v>1.4.3 Apoyar iniciativas artísticas y culturales mediante convocatorias.</v>
      </c>
      <c r="B166" s="133" t="str">
        <f>+mga!C18</f>
        <v>F.4 Servicio de apoyo financiero al sector artístico y cultural</v>
      </c>
      <c r="C166" s="134" t="s">
        <v>649</v>
      </c>
      <c r="D166" s="135" t="s">
        <v>495</v>
      </c>
      <c r="E166" s="135" t="s">
        <v>573</v>
      </c>
      <c r="F166" s="134" t="s">
        <v>207</v>
      </c>
      <c r="G166" s="136">
        <v>2000000</v>
      </c>
      <c r="H166" s="134" t="s">
        <v>211</v>
      </c>
      <c r="I166" s="135" t="s">
        <v>383</v>
      </c>
      <c r="J166" s="134">
        <v>4663</v>
      </c>
      <c r="K166" s="137">
        <v>45103</v>
      </c>
      <c r="L166" s="85">
        <v>0</v>
      </c>
      <c r="M166" s="85">
        <v>0</v>
      </c>
      <c r="N166" s="85">
        <v>2000000</v>
      </c>
      <c r="O166" s="134">
        <v>2140</v>
      </c>
      <c r="P166" s="138">
        <v>45027</v>
      </c>
      <c r="Q166" s="139">
        <v>569100000</v>
      </c>
      <c r="R166" s="134">
        <v>11110466270</v>
      </c>
      <c r="S166" s="135" t="s">
        <v>359</v>
      </c>
      <c r="T166" s="135"/>
      <c r="U166" s="134">
        <v>27</v>
      </c>
    </row>
    <row r="167" spans="1:21" s="133" customFormat="1" hidden="1">
      <c r="A167" s="133" t="str">
        <f>+mga!E20</f>
        <v>1.4.3 Apoyar iniciativas artísticas y culturales mediante convocatorias.</v>
      </c>
      <c r="B167" s="133" t="str">
        <f>+mga!C18</f>
        <v>F.4 Servicio de apoyo financiero al sector artístico y cultural</v>
      </c>
      <c r="C167" s="134" t="s">
        <v>649</v>
      </c>
      <c r="D167" s="135" t="s">
        <v>495</v>
      </c>
      <c r="E167" s="135" t="s">
        <v>574</v>
      </c>
      <c r="F167" s="134" t="s">
        <v>207</v>
      </c>
      <c r="G167" s="136">
        <v>1200000</v>
      </c>
      <c r="H167" s="134" t="s">
        <v>211</v>
      </c>
      <c r="I167" s="135" t="s">
        <v>383</v>
      </c>
      <c r="J167" s="134">
        <v>4682</v>
      </c>
      <c r="K167" s="137">
        <v>45104</v>
      </c>
      <c r="L167" s="85">
        <v>0</v>
      </c>
      <c r="M167" s="85">
        <v>0</v>
      </c>
      <c r="N167" s="85">
        <v>1200000</v>
      </c>
      <c r="O167" s="134">
        <v>2140</v>
      </c>
      <c r="P167" s="138">
        <v>45027</v>
      </c>
      <c r="Q167" s="139">
        <v>569100000</v>
      </c>
      <c r="R167" s="134">
        <v>1193046074</v>
      </c>
      <c r="S167" s="135" t="s">
        <v>359</v>
      </c>
      <c r="T167" s="135"/>
      <c r="U167" s="134">
        <v>27</v>
      </c>
    </row>
    <row r="168" spans="1:21" s="133" customFormat="1" hidden="1">
      <c r="A168" s="133" t="str">
        <f>+mga!E20</f>
        <v>1.4.3 Apoyar iniciativas artísticas y culturales mediante convocatorias.</v>
      </c>
      <c r="B168" s="133" t="str">
        <f>+mga!C18</f>
        <v>F.4 Servicio de apoyo financiero al sector artístico y cultural</v>
      </c>
      <c r="C168" s="134" t="s">
        <v>649</v>
      </c>
      <c r="D168" s="135" t="s">
        <v>495</v>
      </c>
      <c r="E168" s="135" t="s">
        <v>575</v>
      </c>
      <c r="F168" s="134" t="s">
        <v>207</v>
      </c>
      <c r="G168" s="136">
        <v>1200000</v>
      </c>
      <c r="H168" s="134" t="s">
        <v>211</v>
      </c>
      <c r="I168" s="135" t="s">
        <v>383</v>
      </c>
      <c r="J168" s="134">
        <v>4683</v>
      </c>
      <c r="K168" s="137">
        <v>45104</v>
      </c>
      <c r="L168" s="85">
        <v>0</v>
      </c>
      <c r="M168" s="85">
        <v>0</v>
      </c>
      <c r="N168" s="85">
        <v>1200000</v>
      </c>
      <c r="O168" s="134">
        <v>2140</v>
      </c>
      <c r="P168" s="138">
        <v>45027</v>
      </c>
      <c r="Q168" s="139">
        <v>569100000</v>
      </c>
      <c r="R168" s="134">
        <v>1005692271</v>
      </c>
      <c r="S168" s="135" t="s">
        <v>359</v>
      </c>
      <c r="T168" s="135"/>
      <c r="U168" s="134">
        <v>27</v>
      </c>
    </row>
    <row r="169" spans="1:21" s="133" customFormat="1" hidden="1">
      <c r="A169" s="133" t="str">
        <f>+mga!E20</f>
        <v>1.4.3 Apoyar iniciativas artísticas y culturales mediante convocatorias.</v>
      </c>
      <c r="B169" s="133" t="str">
        <f>+mga!C18</f>
        <v>F.4 Servicio de apoyo financiero al sector artístico y cultural</v>
      </c>
      <c r="C169" s="134" t="s">
        <v>649</v>
      </c>
      <c r="D169" s="135" t="s">
        <v>495</v>
      </c>
      <c r="E169" s="135" t="s">
        <v>576</v>
      </c>
      <c r="F169" s="134" t="s">
        <v>207</v>
      </c>
      <c r="G169" s="136">
        <v>1200000</v>
      </c>
      <c r="H169" s="134" t="s">
        <v>211</v>
      </c>
      <c r="I169" s="135" t="s">
        <v>383</v>
      </c>
      <c r="J169" s="134">
        <v>4687</v>
      </c>
      <c r="K169" s="137">
        <v>45105</v>
      </c>
      <c r="L169" s="85">
        <v>0</v>
      </c>
      <c r="M169" s="85">
        <v>0</v>
      </c>
      <c r="N169" s="85">
        <v>1200000</v>
      </c>
      <c r="O169" s="134">
        <v>2140</v>
      </c>
      <c r="P169" s="138">
        <v>45027</v>
      </c>
      <c r="Q169" s="139">
        <v>569100000</v>
      </c>
      <c r="R169" s="134">
        <v>1193106445</v>
      </c>
      <c r="S169" s="135" t="s">
        <v>359</v>
      </c>
      <c r="T169" s="135"/>
      <c r="U169" s="134">
        <v>27</v>
      </c>
    </row>
    <row r="170" spans="1:21" s="133" customFormat="1" hidden="1">
      <c r="A170" s="133" t="str">
        <f>+mga!E20</f>
        <v>1.4.3 Apoyar iniciativas artísticas y culturales mediante convocatorias.</v>
      </c>
      <c r="B170" s="133" t="str">
        <f>+mga!C18</f>
        <v>F.4 Servicio de apoyo financiero al sector artístico y cultural</v>
      </c>
      <c r="C170" s="134" t="s">
        <v>649</v>
      </c>
      <c r="D170" s="135" t="s">
        <v>495</v>
      </c>
      <c r="E170" s="135" t="s">
        <v>577</v>
      </c>
      <c r="F170" s="134" t="s">
        <v>207</v>
      </c>
      <c r="G170" s="136">
        <v>2000000</v>
      </c>
      <c r="H170" s="134" t="s">
        <v>211</v>
      </c>
      <c r="I170" s="135" t="s">
        <v>383</v>
      </c>
      <c r="J170" s="134">
        <v>4688</v>
      </c>
      <c r="K170" s="137">
        <v>45105</v>
      </c>
      <c r="L170" s="85">
        <v>0</v>
      </c>
      <c r="M170" s="85">
        <v>0</v>
      </c>
      <c r="N170" s="85">
        <v>2000000</v>
      </c>
      <c r="O170" s="134">
        <v>2140</v>
      </c>
      <c r="P170" s="138">
        <v>45027</v>
      </c>
      <c r="Q170" s="139">
        <v>569100000</v>
      </c>
      <c r="R170" s="134">
        <v>65779810</v>
      </c>
      <c r="S170" s="135" t="s">
        <v>359</v>
      </c>
      <c r="T170" s="135"/>
      <c r="U170" s="134">
        <v>27</v>
      </c>
    </row>
    <row r="171" spans="1:21" s="133" customFormat="1" hidden="1">
      <c r="A171" s="133" t="str">
        <f>+mga!E20</f>
        <v>1.4.3 Apoyar iniciativas artísticas y culturales mediante convocatorias.</v>
      </c>
      <c r="B171" s="133" t="str">
        <f>+mga!C18</f>
        <v>F.4 Servicio de apoyo financiero al sector artístico y cultural</v>
      </c>
      <c r="C171" s="134" t="s">
        <v>649</v>
      </c>
      <c r="D171" s="135" t="s">
        <v>495</v>
      </c>
      <c r="E171" s="135" t="s">
        <v>578</v>
      </c>
      <c r="F171" s="134" t="s">
        <v>207</v>
      </c>
      <c r="G171" s="136">
        <v>2000000</v>
      </c>
      <c r="H171" s="134" t="s">
        <v>211</v>
      </c>
      <c r="I171" s="135" t="s">
        <v>383</v>
      </c>
      <c r="J171" s="134">
        <v>4689</v>
      </c>
      <c r="K171" s="137">
        <v>45105</v>
      </c>
      <c r="L171" s="85">
        <v>0</v>
      </c>
      <c r="M171" s="85">
        <v>0</v>
      </c>
      <c r="N171" s="85">
        <v>2000000</v>
      </c>
      <c r="O171" s="134">
        <v>2140</v>
      </c>
      <c r="P171" s="138">
        <v>45027</v>
      </c>
      <c r="Q171" s="139">
        <v>569100000</v>
      </c>
      <c r="R171" s="134">
        <v>14395083</v>
      </c>
      <c r="S171" s="135" t="s">
        <v>359</v>
      </c>
      <c r="T171" s="135"/>
      <c r="U171" s="134">
        <v>27</v>
      </c>
    </row>
    <row r="172" spans="1:21" s="133" customFormat="1" hidden="1">
      <c r="A172" s="133" t="str">
        <f>+mga!E20</f>
        <v>1.4.3 Apoyar iniciativas artísticas y culturales mediante convocatorias.</v>
      </c>
      <c r="B172" s="133" t="str">
        <f>+mga!C18</f>
        <v>F.4 Servicio de apoyo financiero al sector artístico y cultural</v>
      </c>
      <c r="C172" s="134" t="s">
        <v>649</v>
      </c>
      <c r="D172" s="135" t="s">
        <v>495</v>
      </c>
      <c r="E172" s="135" t="s">
        <v>579</v>
      </c>
      <c r="F172" s="134" t="s">
        <v>207</v>
      </c>
      <c r="G172" s="136">
        <v>2000000</v>
      </c>
      <c r="H172" s="134" t="s">
        <v>211</v>
      </c>
      <c r="I172" s="135" t="s">
        <v>383</v>
      </c>
      <c r="J172" s="134">
        <v>4690</v>
      </c>
      <c r="K172" s="137">
        <v>45105</v>
      </c>
      <c r="L172" s="85">
        <v>0</v>
      </c>
      <c r="M172" s="85">
        <v>0</v>
      </c>
      <c r="N172" s="85">
        <v>2000000</v>
      </c>
      <c r="O172" s="134">
        <v>2140</v>
      </c>
      <c r="P172" s="138">
        <v>45027</v>
      </c>
      <c r="Q172" s="139">
        <v>569100000</v>
      </c>
      <c r="R172" s="134">
        <v>1110453909</v>
      </c>
      <c r="S172" s="135" t="s">
        <v>359</v>
      </c>
      <c r="T172" s="135"/>
      <c r="U172" s="134">
        <v>27</v>
      </c>
    </row>
    <row r="173" spans="1:21" s="133" customFormat="1" hidden="1">
      <c r="A173" s="133" t="str">
        <f>+mga!E20</f>
        <v>1.4.3 Apoyar iniciativas artísticas y culturales mediante convocatorias.</v>
      </c>
      <c r="B173" s="133" t="str">
        <f>+mga!C18</f>
        <v>F.4 Servicio de apoyo financiero al sector artístico y cultural</v>
      </c>
      <c r="C173" s="134" t="s">
        <v>649</v>
      </c>
      <c r="D173" s="135" t="s">
        <v>495</v>
      </c>
      <c r="E173" s="135" t="s">
        <v>580</v>
      </c>
      <c r="F173" s="134" t="s">
        <v>207</v>
      </c>
      <c r="G173" s="136">
        <v>3600000</v>
      </c>
      <c r="H173" s="134" t="s">
        <v>211</v>
      </c>
      <c r="I173" s="135" t="s">
        <v>383</v>
      </c>
      <c r="J173" s="134">
        <v>4691</v>
      </c>
      <c r="K173" s="137">
        <v>45105</v>
      </c>
      <c r="L173" s="85">
        <v>0</v>
      </c>
      <c r="M173" s="85">
        <v>0</v>
      </c>
      <c r="N173" s="85">
        <v>3600000</v>
      </c>
      <c r="O173" s="134">
        <v>2140</v>
      </c>
      <c r="P173" s="138">
        <v>45027</v>
      </c>
      <c r="Q173" s="139">
        <v>569100000</v>
      </c>
      <c r="R173" s="134">
        <v>1121823058</v>
      </c>
      <c r="S173" s="135" t="s">
        <v>359</v>
      </c>
      <c r="T173" s="135"/>
      <c r="U173" s="134">
        <v>27</v>
      </c>
    </row>
    <row r="174" spans="1:21" s="133" customFormat="1" hidden="1">
      <c r="A174" s="133" t="str">
        <f>+mga!E20</f>
        <v>1.4.3 Apoyar iniciativas artísticas y culturales mediante convocatorias.</v>
      </c>
      <c r="B174" s="133" t="str">
        <f>+mga!C18</f>
        <v>F.4 Servicio de apoyo financiero al sector artístico y cultural</v>
      </c>
      <c r="C174" s="134" t="s">
        <v>649</v>
      </c>
      <c r="D174" s="135" t="s">
        <v>495</v>
      </c>
      <c r="E174" s="135" t="s">
        <v>581</v>
      </c>
      <c r="F174" s="134" t="s">
        <v>207</v>
      </c>
      <c r="G174" s="136">
        <v>3600000</v>
      </c>
      <c r="H174" s="134" t="s">
        <v>211</v>
      </c>
      <c r="I174" s="135" t="s">
        <v>383</v>
      </c>
      <c r="J174" s="134">
        <v>4692</v>
      </c>
      <c r="K174" s="137">
        <v>45105</v>
      </c>
      <c r="L174" s="85">
        <v>0</v>
      </c>
      <c r="M174" s="85">
        <v>0</v>
      </c>
      <c r="N174" s="85">
        <v>3600000</v>
      </c>
      <c r="O174" s="134">
        <v>2140</v>
      </c>
      <c r="P174" s="138">
        <v>45027</v>
      </c>
      <c r="Q174" s="139">
        <v>569100000</v>
      </c>
      <c r="R174" s="134">
        <v>1110510135</v>
      </c>
      <c r="S174" s="135" t="s">
        <v>359</v>
      </c>
      <c r="T174" s="135"/>
      <c r="U174" s="134">
        <v>27</v>
      </c>
    </row>
    <row r="175" spans="1:21" s="133" customFormat="1" hidden="1">
      <c r="A175" s="133" t="str">
        <f>+mga!E20</f>
        <v>1.4.3 Apoyar iniciativas artísticas y culturales mediante convocatorias.</v>
      </c>
      <c r="B175" s="133" t="str">
        <f>+mga!C18</f>
        <v>F.4 Servicio de apoyo financiero al sector artístico y cultural</v>
      </c>
      <c r="C175" s="134" t="s">
        <v>649</v>
      </c>
      <c r="D175" s="135" t="s">
        <v>495</v>
      </c>
      <c r="E175" s="135" t="s">
        <v>582</v>
      </c>
      <c r="F175" s="134" t="s">
        <v>207</v>
      </c>
      <c r="G175" s="136">
        <v>3600000</v>
      </c>
      <c r="H175" s="134" t="s">
        <v>211</v>
      </c>
      <c r="I175" s="135" t="s">
        <v>383</v>
      </c>
      <c r="J175" s="134">
        <v>4693</v>
      </c>
      <c r="K175" s="137">
        <v>45105</v>
      </c>
      <c r="L175" s="85">
        <v>0</v>
      </c>
      <c r="M175" s="85">
        <v>0</v>
      </c>
      <c r="N175" s="85">
        <v>3600000</v>
      </c>
      <c r="O175" s="134">
        <v>2140</v>
      </c>
      <c r="P175" s="138">
        <v>45027</v>
      </c>
      <c r="Q175" s="139">
        <v>569100000</v>
      </c>
      <c r="R175" s="134">
        <v>14244395</v>
      </c>
      <c r="S175" s="135" t="s">
        <v>359</v>
      </c>
      <c r="T175" s="135"/>
      <c r="U175" s="134">
        <v>27</v>
      </c>
    </row>
    <row r="176" spans="1:21" s="133" customFormat="1" hidden="1">
      <c r="A176" s="133" t="str">
        <f>+mga!E20</f>
        <v>1.4.3 Apoyar iniciativas artísticas y culturales mediante convocatorias.</v>
      </c>
      <c r="B176" s="133" t="str">
        <f>+mga!C18</f>
        <v>F.4 Servicio de apoyo financiero al sector artístico y cultural</v>
      </c>
      <c r="C176" s="134" t="s">
        <v>649</v>
      </c>
      <c r="D176" s="135" t="s">
        <v>495</v>
      </c>
      <c r="E176" s="135" t="s">
        <v>583</v>
      </c>
      <c r="F176" s="134" t="s">
        <v>207</v>
      </c>
      <c r="G176" s="136">
        <v>3000000</v>
      </c>
      <c r="H176" s="134" t="s">
        <v>211</v>
      </c>
      <c r="I176" s="135" t="s">
        <v>383</v>
      </c>
      <c r="J176" s="134">
        <v>4694</v>
      </c>
      <c r="K176" s="137">
        <v>45105</v>
      </c>
      <c r="L176" s="85">
        <v>0</v>
      </c>
      <c r="M176" s="85">
        <v>0</v>
      </c>
      <c r="N176" s="85">
        <v>3000000</v>
      </c>
      <c r="O176" s="134">
        <v>2140</v>
      </c>
      <c r="P176" s="138">
        <v>45027</v>
      </c>
      <c r="Q176" s="139">
        <v>569100000</v>
      </c>
      <c r="R176" s="134">
        <v>1192895672</v>
      </c>
      <c r="S176" s="135" t="s">
        <v>359</v>
      </c>
      <c r="T176" s="135"/>
      <c r="U176" s="134">
        <v>27</v>
      </c>
    </row>
    <row r="177" spans="1:21" s="133" customFormat="1" hidden="1">
      <c r="A177" s="133" t="str">
        <f>+mga!E20</f>
        <v>1.4.3 Apoyar iniciativas artísticas y culturales mediante convocatorias.</v>
      </c>
      <c r="B177" s="133" t="str">
        <f>+mga!C18</f>
        <v>F.4 Servicio de apoyo financiero al sector artístico y cultural</v>
      </c>
      <c r="C177" s="134" t="s">
        <v>649</v>
      </c>
      <c r="D177" s="135" t="s">
        <v>495</v>
      </c>
      <c r="E177" s="135" t="s">
        <v>584</v>
      </c>
      <c r="F177" s="134" t="s">
        <v>207</v>
      </c>
      <c r="G177" s="136">
        <v>3000000</v>
      </c>
      <c r="H177" s="134" t="s">
        <v>211</v>
      </c>
      <c r="I177" s="135" t="s">
        <v>383</v>
      </c>
      <c r="J177" s="134">
        <v>4695</v>
      </c>
      <c r="K177" s="137">
        <v>45105</v>
      </c>
      <c r="L177" s="85">
        <v>0</v>
      </c>
      <c r="M177" s="85">
        <v>0</v>
      </c>
      <c r="N177" s="85">
        <v>3000000</v>
      </c>
      <c r="O177" s="134">
        <v>2140</v>
      </c>
      <c r="P177" s="138">
        <v>45027</v>
      </c>
      <c r="Q177" s="139">
        <v>569100000</v>
      </c>
      <c r="R177" s="134">
        <v>1234645912</v>
      </c>
      <c r="S177" s="135" t="s">
        <v>359</v>
      </c>
      <c r="T177" s="135"/>
      <c r="U177" s="134">
        <v>27</v>
      </c>
    </row>
    <row r="178" spans="1:21" s="133" customFormat="1" hidden="1">
      <c r="A178" s="133" t="str">
        <f>+mga!E20</f>
        <v>1.4.3 Apoyar iniciativas artísticas y culturales mediante convocatorias.</v>
      </c>
      <c r="B178" s="133" t="str">
        <f>+mga!C18</f>
        <v>F.4 Servicio de apoyo financiero al sector artístico y cultural</v>
      </c>
      <c r="C178" s="134" t="s">
        <v>649</v>
      </c>
      <c r="D178" s="135" t="s">
        <v>495</v>
      </c>
      <c r="E178" s="135" t="s">
        <v>585</v>
      </c>
      <c r="F178" s="134" t="s">
        <v>207</v>
      </c>
      <c r="G178" s="136">
        <v>3000000</v>
      </c>
      <c r="H178" s="134" t="s">
        <v>211</v>
      </c>
      <c r="I178" s="135" t="s">
        <v>383</v>
      </c>
      <c r="J178" s="134">
        <v>4696</v>
      </c>
      <c r="K178" s="137">
        <v>45105</v>
      </c>
      <c r="L178" s="85">
        <v>0</v>
      </c>
      <c r="M178" s="85">
        <v>0</v>
      </c>
      <c r="N178" s="85">
        <v>3000000</v>
      </c>
      <c r="O178" s="134">
        <v>2140</v>
      </c>
      <c r="P178" s="138">
        <v>45027</v>
      </c>
      <c r="Q178" s="139">
        <v>569100000</v>
      </c>
      <c r="R178" s="134">
        <v>1110514769</v>
      </c>
      <c r="S178" s="135" t="s">
        <v>359</v>
      </c>
      <c r="T178" s="135"/>
      <c r="U178" s="134">
        <v>27</v>
      </c>
    </row>
    <row r="179" spans="1:21" s="133" customFormat="1" hidden="1">
      <c r="A179" s="133" t="str">
        <f>+mga!E20</f>
        <v>1.4.3 Apoyar iniciativas artísticas y culturales mediante convocatorias.</v>
      </c>
      <c r="B179" s="133" t="str">
        <f>+mga!C18</f>
        <v>F.4 Servicio de apoyo financiero al sector artístico y cultural</v>
      </c>
      <c r="C179" s="134" t="s">
        <v>649</v>
      </c>
      <c r="D179" s="135" t="s">
        <v>495</v>
      </c>
      <c r="E179" s="135" t="s">
        <v>586</v>
      </c>
      <c r="F179" s="134" t="s">
        <v>207</v>
      </c>
      <c r="G179" s="136">
        <v>3000000</v>
      </c>
      <c r="H179" s="134" t="s">
        <v>211</v>
      </c>
      <c r="I179" s="135" t="s">
        <v>383</v>
      </c>
      <c r="J179" s="134">
        <v>4697</v>
      </c>
      <c r="K179" s="137">
        <v>45105</v>
      </c>
      <c r="L179" s="85">
        <v>0</v>
      </c>
      <c r="M179" s="85">
        <v>0</v>
      </c>
      <c r="N179" s="85">
        <v>3000000</v>
      </c>
      <c r="O179" s="134">
        <v>2140</v>
      </c>
      <c r="P179" s="138">
        <v>45027</v>
      </c>
      <c r="Q179" s="139">
        <v>569100000</v>
      </c>
      <c r="R179" s="134">
        <v>1234643538</v>
      </c>
      <c r="S179" s="135" t="s">
        <v>359</v>
      </c>
      <c r="T179" s="135"/>
      <c r="U179" s="134">
        <v>27</v>
      </c>
    </row>
    <row r="180" spans="1:21" s="133" customFormat="1" hidden="1">
      <c r="A180" s="133" t="str">
        <f>+mga!E20</f>
        <v>1.4.3 Apoyar iniciativas artísticas y culturales mediante convocatorias.</v>
      </c>
      <c r="B180" s="133" t="str">
        <f>+mga!C18</f>
        <v>F.4 Servicio de apoyo financiero al sector artístico y cultural</v>
      </c>
      <c r="C180" s="134" t="s">
        <v>649</v>
      </c>
      <c r="D180" s="135" t="s">
        <v>495</v>
      </c>
      <c r="E180" s="135" t="s">
        <v>587</v>
      </c>
      <c r="F180" s="134" t="s">
        <v>207</v>
      </c>
      <c r="G180" s="136">
        <v>3000000</v>
      </c>
      <c r="H180" s="134" t="s">
        <v>211</v>
      </c>
      <c r="I180" s="135" t="s">
        <v>383</v>
      </c>
      <c r="J180" s="134">
        <v>4698</v>
      </c>
      <c r="K180" s="137">
        <v>45105</v>
      </c>
      <c r="L180" s="85">
        <v>0</v>
      </c>
      <c r="M180" s="85">
        <v>0</v>
      </c>
      <c r="N180" s="85">
        <v>3000000</v>
      </c>
      <c r="O180" s="134">
        <v>2140</v>
      </c>
      <c r="P180" s="138">
        <v>45027</v>
      </c>
      <c r="Q180" s="139">
        <v>569100000</v>
      </c>
      <c r="R180" s="134">
        <v>1005711348</v>
      </c>
      <c r="S180" s="135" t="s">
        <v>359</v>
      </c>
      <c r="T180" s="135"/>
      <c r="U180" s="134">
        <v>27</v>
      </c>
    </row>
    <row r="181" spans="1:21" s="133" customFormat="1" hidden="1">
      <c r="A181" s="133" t="str">
        <f>+mga!E20</f>
        <v>1.4.3 Apoyar iniciativas artísticas y culturales mediante convocatorias.</v>
      </c>
      <c r="B181" s="133" t="str">
        <f>+mga!C18</f>
        <v>F.4 Servicio de apoyo financiero al sector artístico y cultural</v>
      </c>
      <c r="C181" s="134" t="s">
        <v>649</v>
      </c>
      <c r="D181" s="135" t="s">
        <v>495</v>
      </c>
      <c r="E181" s="135" t="s">
        <v>588</v>
      </c>
      <c r="F181" s="134" t="s">
        <v>207</v>
      </c>
      <c r="G181" s="136">
        <v>3000000</v>
      </c>
      <c r="H181" s="134" t="s">
        <v>211</v>
      </c>
      <c r="I181" s="135" t="s">
        <v>383</v>
      </c>
      <c r="J181" s="134">
        <v>4699</v>
      </c>
      <c r="K181" s="137">
        <v>45105</v>
      </c>
      <c r="L181" s="85">
        <v>0</v>
      </c>
      <c r="M181" s="85">
        <v>0</v>
      </c>
      <c r="N181" s="85">
        <v>3000000</v>
      </c>
      <c r="O181" s="134">
        <v>2140</v>
      </c>
      <c r="P181" s="138">
        <v>45027</v>
      </c>
      <c r="Q181" s="139">
        <v>569100000</v>
      </c>
      <c r="R181" s="134">
        <v>1110454240</v>
      </c>
      <c r="S181" s="135" t="s">
        <v>359</v>
      </c>
      <c r="T181" s="135"/>
      <c r="U181" s="134">
        <v>27</v>
      </c>
    </row>
    <row r="182" spans="1:21" s="133" customFormat="1" hidden="1">
      <c r="A182" s="133" t="str">
        <f>+mga!E20</f>
        <v>1.4.3 Apoyar iniciativas artísticas y culturales mediante convocatorias.</v>
      </c>
      <c r="B182" s="133" t="str">
        <f>+mga!C18</f>
        <v>F.4 Servicio de apoyo financiero al sector artístico y cultural</v>
      </c>
      <c r="C182" s="134" t="s">
        <v>649</v>
      </c>
      <c r="D182" s="135" t="s">
        <v>495</v>
      </c>
      <c r="E182" s="135" t="s">
        <v>589</v>
      </c>
      <c r="F182" s="134" t="s">
        <v>207</v>
      </c>
      <c r="G182" s="136">
        <v>3000000</v>
      </c>
      <c r="H182" s="134" t="s">
        <v>211</v>
      </c>
      <c r="I182" s="135" t="s">
        <v>383</v>
      </c>
      <c r="J182" s="134">
        <v>4700</v>
      </c>
      <c r="K182" s="137">
        <v>45105</v>
      </c>
      <c r="L182" s="85">
        <v>0</v>
      </c>
      <c r="M182" s="85">
        <v>0</v>
      </c>
      <c r="N182" s="85">
        <v>3000000</v>
      </c>
      <c r="O182" s="134">
        <v>2140</v>
      </c>
      <c r="P182" s="138">
        <v>45027</v>
      </c>
      <c r="Q182" s="139">
        <v>569100000</v>
      </c>
      <c r="R182" s="134">
        <v>1110568521</v>
      </c>
      <c r="S182" s="135" t="s">
        <v>359</v>
      </c>
      <c r="T182" s="135"/>
      <c r="U182" s="134">
        <v>27</v>
      </c>
    </row>
    <row r="183" spans="1:21" s="133" customFormat="1" hidden="1">
      <c r="A183" s="133" t="str">
        <f>+mga!E20</f>
        <v>1.4.3 Apoyar iniciativas artísticas y culturales mediante convocatorias.</v>
      </c>
      <c r="B183" s="133" t="str">
        <f>+mga!C18</f>
        <v>F.4 Servicio de apoyo financiero al sector artístico y cultural</v>
      </c>
      <c r="C183" s="134" t="s">
        <v>649</v>
      </c>
      <c r="D183" s="135" t="s">
        <v>495</v>
      </c>
      <c r="E183" s="135" t="s">
        <v>590</v>
      </c>
      <c r="F183" s="134" t="s">
        <v>207</v>
      </c>
      <c r="G183" s="136">
        <v>3000000</v>
      </c>
      <c r="H183" s="134" t="s">
        <v>211</v>
      </c>
      <c r="I183" s="135" t="s">
        <v>383</v>
      </c>
      <c r="J183" s="134">
        <v>4701</v>
      </c>
      <c r="K183" s="137">
        <v>45105</v>
      </c>
      <c r="L183" s="85">
        <v>0</v>
      </c>
      <c r="M183" s="85">
        <v>0</v>
      </c>
      <c r="N183" s="85">
        <v>3000000</v>
      </c>
      <c r="O183" s="134">
        <v>2140</v>
      </c>
      <c r="P183" s="138">
        <v>45027</v>
      </c>
      <c r="Q183" s="139">
        <v>569100000</v>
      </c>
      <c r="R183" s="134">
        <v>14136794</v>
      </c>
      <c r="S183" s="135" t="s">
        <v>359</v>
      </c>
      <c r="T183" s="135"/>
      <c r="U183" s="134">
        <v>27</v>
      </c>
    </row>
    <row r="184" spans="1:21" s="133" customFormat="1" hidden="1">
      <c r="A184" s="133" t="str">
        <f>+mga!E20</f>
        <v>1.4.3 Apoyar iniciativas artísticas y culturales mediante convocatorias.</v>
      </c>
      <c r="B184" s="133" t="str">
        <f>+mga!C18</f>
        <v>F.4 Servicio de apoyo financiero al sector artístico y cultural</v>
      </c>
      <c r="C184" s="134" t="s">
        <v>649</v>
      </c>
      <c r="D184" s="135" t="s">
        <v>495</v>
      </c>
      <c r="E184" s="135" t="s">
        <v>591</v>
      </c>
      <c r="F184" s="134" t="s">
        <v>207</v>
      </c>
      <c r="G184" s="136">
        <v>3000000</v>
      </c>
      <c r="H184" s="134" t="s">
        <v>211</v>
      </c>
      <c r="I184" s="135" t="s">
        <v>383</v>
      </c>
      <c r="J184" s="134">
        <v>4702</v>
      </c>
      <c r="K184" s="137">
        <v>45105</v>
      </c>
      <c r="L184" s="85">
        <v>0</v>
      </c>
      <c r="M184" s="85">
        <v>0</v>
      </c>
      <c r="N184" s="85">
        <v>3000000</v>
      </c>
      <c r="O184" s="134">
        <v>2140</v>
      </c>
      <c r="P184" s="138">
        <v>45027</v>
      </c>
      <c r="Q184" s="139">
        <v>569100000</v>
      </c>
      <c r="R184" s="134">
        <v>1110552465</v>
      </c>
      <c r="S184" s="135" t="s">
        <v>359</v>
      </c>
      <c r="T184" s="135"/>
      <c r="U184" s="134">
        <v>27</v>
      </c>
    </row>
    <row r="185" spans="1:21" s="133" customFormat="1" hidden="1">
      <c r="A185" s="133" t="str">
        <f>+mga!E20</f>
        <v>1.4.3 Apoyar iniciativas artísticas y culturales mediante convocatorias.</v>
      </c>
      <c r="B185" s="133" t="str">
        <f>+mga!C18</f>
        <v>F.4 Servicio de apoyo financiero al sector artístico y cultural</v>
      </c>
      <c r="C185" s="134" t="s">
        <v>649</v>
      </c>
      <c r="D185" s="135" t="s">
        <v>495</v>
      </c>
      <c r="E185" s="135" t="s">
        <v>592</v>
      </c>
      <c r="F185" s="134" t="s">
        <v>207</v>
      </c>
      <c r="G185" s="136">
        <v>3000000</v>
      </c>
      <c r="H185" s="134" t="s">
        <v>211</v>
      </c>
      <c r="I185" s="135" t="s">
        <v>383</v>
      </c>
      <c r="J185" s="134">
        <v>4703</v>
      </c>
      <c r="K185" s="137">
        <v>45105</v>
      </c>
      <c r="L185" s="85">
        <v>0</v>
      </c>
      <c r="M185" s="85">
        <v>0</v>
      </c>
      <c r="N185" s="85">
        <v>3000000</v>
      </c>
      <c r="O185" s="134">
        <v>2140</v>
      </c>
      <c r="P185" s="138">
        <v>45027</v>
      </c>
      <c r="Q185" s="139">
        <v>569100000</v>
      </c>
      <c r="R185" s="134">
        <v>1110594760</v>
      </c>
      <c r="S185" s="135" t="s">
        <v>359</v>
      </c>
      <c r="T185" s="135"/>
      <c r="U185" s="134">
        <v>27</v>
      </c>
    </row>
    <row r="186" spans="1:21" s="133" customFormat="1" hidden="1">
      <c r="A186" s="133" t="str">
        <f>+mga!E20</f>
        <v>1.4.3 Apoyar iniciativas artísticas y culturales mediante convocatorias.</v>
      </c>
      <c r="B186" s="133" t="str">
        <f>+mga!C18</f>
        <v>F.4 Servicio de apoyo financiero al sector artístico y cultural</v>
      </c>
      <c r="C186" s="134" t="s">
        <v>649</v>
      </c>
      <c r="D186" s="135" t="s">
        <v>495</v>
      </c>
      <c r="E186" s="135" t="s">
        <v>593</v>
      </c>
      <c r="F186" s="134" t="s">
        <v>207</v>
      </c>
      <c r="G186" s="136">
        <v>1200000</v>
      </c>
      <c r="H186" s="134" t="s">
        <v>211</v>
      </c>
      <c r="I186" s="135" t="s">
        <v>383</v>
      </c>
      <c r="J186" s="134">
        <v>4704</v>
      </c>
      <c r="K186" s="137">
        <v>45105</v>
      </c>
      <c r="L186" s="85">
        <v>0</v>
      </c>
      <c r="M186" s="85">
        <v>0</v>
      </c>
      <c r="N186" s="85">
        <v>1200000</v>
      </c>
      <c r="O186" s="134">
        <v>2140</v>
      </c>
      <c r="P186" s="138">
        <v>45027</v>
      </c>
      <c r="Q186" s="139">
        <v>569100000</v>
      </c>
      <c r="R186" s="134">
        <v>1105465898</v>
      </c>
      <c r="S186" s="135" t="s">
        <v>359</v>
      </c>
      <c r="T186" s="135"/>
      <c r="U186" s="134">
        <v>27</v>
      </c>
    </row>
    <row r="187" spans="1:21" s="133" customFormat="1" hidden="1">
      <c r="A187" s="133" t="str">
        <f>+mga!E20</f>
        <v>1.4.3 Apoyar iniciativas artísticas y culturales mediante convocatorias.</v>
      </c>
      <c r="B187" s="133" t="str">
        <f>+mga!C18</f>
        <v>F.4 Servicio de apoyo financiero al sector artístico y cultural</v>
      </c>
      <c r="C187" s="134" t="s">
        <v>649</v>
      </c>
      <c r="D187" s="135" t="s">
        <v>495</v>
      </c>
      <c r="E187" s="135" t="s">
        <v>594</v>
      </c>
      <c r="F187" s="134" t="s">
        <v>207</v>
      </c>
      <c r="G187" s="136">
        <v>4400000</v>
      </c>
      <c r="H187" s="134" t="s">
        <v>211</v>
      </c>
      <c r="I187" s="135" t="s">
        <v>383</v>
      </c>
      <c r="J187" s="134">
        <v>4705</v>
      </c>
      <c r="K187" s="137">
        <v>45105</v>
      </c>
      <c r="L187" s="85">
        <v>0</v>
      </c>
      <c r="M187" s="85">
        <v>0</v>
      </c>
      <c r="N187" s="85">
        <v>4400000</v>
      </c>
      <c r="O187" s="134">
        <v>2140</v>
      </c>
      <c r="P187" s="138">
        <v>45027</v>
      </c>
      <c r="Q187" s="139">
        <v>569100000</v>
      </c>
      <c r="R187" s="134">
        <v>1105676762</v>
      </c>
      <c r="S187" s="135" t="s">
        <v>359</v>
      </c>
      <c r="T187" s="135"/>
      <c r="U187" s="134">
        <v>27</v>
      </c>
    </row>
    <row r="188" spans="1:21" s="133" customFormat="1" hidden="1">
      <c r="A188" s="133" t="str">
        <f>+mga!E20</f>
        <v>1.4.3 Apoyar iniciativas artísticas y culturales mediante convocatorias.</v>
      </c>
      <c r="B188" s="133" t="str">
        <f>+mga!C18</f>
        <v>F.4 Servicio de apoyo financiero al sector artístico y cultural</v>
      </c>
      <c r="C188" s="134" t="s">
        <v>649</v>
      </c>
      <c r="D188" s="135" t="s">
        <v>495</v>
      </c>
      <c r="E188" s="135" t="s">
        <v>595</v>
      </c>
      <c r="F188" s="134" t="s">
        <v>207</v>
      </c>
      <c r="G188" s="136">
        <v>4400000</v>
      </c>
      <c r="H188" s="134" t="s">
        <v>211</v>
      </c>
      <c r="I188" s="135" t="s">
        <v>383</v>
      </c>
      <c r="J188" s="134">
        <v>4706</v>
      </c>
      <c r="K188" s="137">
        <v>45105</v>
      </c>
      <c r="L188" s="85">
        <v>0</v>
      </c>
      <c r="M188" s="85">
        <v>0</v>
      </c>
      <c r="N188" s="85">
        <v>4400000</v>
      </c>
      <c r="O188" s="134">
        <v>2140</v>
      </c>
      <c r="P188" s="138">
        <v>45027</v>
      </c>
      <c r="Q188" s="139">
        <v>569100000</v>
      </c>
      <c r="R188" s="134">
        <v>1010126116</v>
      </c>
      <c r="S188" s="135" t="s">
        <v>359</v>
      </c>
      <c r="T188" s="135"/>
      <c r="U188" s="134">
        <v>27</v>
      </c>
    </row>
    <row r="189" spans="1:21" s="133" customFormat="1" hidden="1">
      <c r="A189" s="133" t="str">
        <f>+mga!E20</f>
        <v>1.4.3 Apoyar iniciativas artísticas y culturales mediante convocatorias.</v>
      </c>
      <c r="B189" s="133" t="str">
        <f>+mga!C18</f>
        <v>F.4 Servicio de apoyo financiero al sector artístico y cultural</v>
      </c>
      <c r="C189" s="134" t="s">
        <v>649</v>
      </c>
      <c r="D189" s="135" t="s">
        <v>495</v>
      </c>
      <c r="E189" s="135" t="s">
        <v>596</v>
      </c>
      <c r="F189" s="134" t="s">
        <v>207</v>
      </c>
      <c r="G189" s="136">
        <v>4400000</v>
      </c>
      <c r="H189" s="134" t="s">
        <v>211</v>
      </c>
      <c r="I189" s="135" t="s">
        <v>383</v>
      </c>
      <c r="J189" s="134">
        <v>4707</v>
      </c>
      <c r="K189" s="137">
        <v>45105</v>
      </c>
      <c r="L189" s="85">
        <v>0</v>
      </c>
      <c r="M189" s="85">
        <v>0</v>
      </c>
      <c r="N189" s="85">
        <v>4400000</v>
      </c>
      <c r="O189" s="134">
        <v>2140</v>
      </c>
      <c r="P189" s="138">
        <v>45027</v>
      </c>
      <c r="Q189" s="139">
        <v>569100000</v>
      </c>
      <c r="R189" s="134">
        <v>93384941</v>
      </c>
      <c r="S189" s="135" t="s">
        <v>359</v>
      </c>
      <c r="T189" s="135"/>
      <c r="U189" s="134">
        <v>27</v>
      </c>
    </row>
    <row r="190" spans="1:21" s="133" customFormat="1" hidden="1">
      <c r="A190" s="133" t="str">
        <f>+mga!E20</f>
        <v>1.4.3 Apoyar iniciativas artísticas y culturales mediante convocatorias.</v>
      </c>
      <c r="B190" s="133" t="str">
        <f>+mga!C18</f>
        <v>F.4 Servicio de apoyo financiero al sector artístico y cultural</v>
      </c>
      <c r="C190" s="134" t="s">
        <v>649</v>
      </c>
      <c r="D190" s="135" t="s">
        <v>495</v>
      </c>
      <c r="E190" s="135" t="s">
        <v>446</v>
      </c>
      <c r="F190" s="134" t="s">
        <v>207</v>
      </c>
      <c r="G190" s="136">
        <v>4400000</v>
      </c>
      <c r="H190" s="134" t="s">
        <v>211</v>
      </c>
      <c r="I190" s="135" t="s">
        <v>383</v>
      </c>
      <c r="J190" s="134">
        <v>4708</v>
      </c>
      <c r="K190" s="137">
        <v>45105</v>
      </c>
      <c r="L190" s="85">
        <v>0</v>
      </c>
      <c r="M190" s="85">
        <v>0</v>
      </c>
      <c r="N190" s="85">
        <v>4400000</v>
      </c>
      <c r="O190" s="134">
        <v>2140</v>
      </c>
      <c r="P190" s="138">
        <v>45027</v>
      </c>
      <c r="Q190" s="139">
        <v>569100000</v>
      </c>
      <c r="R190" s="134">
        <v>1006129669</v>
      </c>
      <c r="S190" s="135" t="s">
        <v>359</v>
      </c>
      <c r="T190" s="135"/>
      <c r="U190" s="134">
        <v>27</v>
      </c>
    </row>
    <row r="191" spans="1:21" s="133" customFormat="1" hidden="1">
      <c r="A191" s="133" t="str">
        <f>+mga!E20</f>
        <v>1.4.3 Apoyar iniciativas artísticas y culturales mediante convocatorias.</v>
      </c>
      <c r="B191" s="133" t="str">
        <f>+mga!C18</f>
        <v>F.4 Servicio de apoyo financiero al sector artístico y cultural</v>
      </c>
      <c r="C191" s="134" t="s">
        <v>649</v>
      </c>
      <c r="D191" s="135" t="s">
        <v>495</v>
      </c>
      <c r="E191" s="135" t="s">
        <v>597</v>
      </c>
      <c r="F191" s="134" t="s">
        <v>207</v>
      </c>
      <c r="G191" s="136">
        <v>4400000</v>
      </c>
      <c r="H191" s="134" t="s">
        <v>211</v>
      </c>
      <c r="I191" s="135" t="s">
        <v>383</v>
      </c>
      <c r="J191" s="134">
        <v>4709</v>
      </c>
      <c r="K191" s="137">
        <v>45105</v>
      </c>
      <c r="L191" s="85">
        <v>0</v>
      </c>
      <c r="M191" s="85">
        <v>0</v>
      </c>
      <c r="N191" s="85">
        <v>4400000</v>
      </c>
      <c r="O191" s="134">
        <v>2140</v>
      </c>
      <c r="P191" s="138">
        <v>45027</v>
      </c>
      <c r="Q191" s="139">
        <v>569100000</v>
      </c>
      <c r="R191" s="134">
        <v>1022413674</v>
      </c>
      <c r="S191" s="135" t="s">
        <v>359</v>
      </c>
      <c r="T191" s="135"/>
      <c r="U191" s="134">
        <v>27</v>
      </c>
    </row>
    <row r="192" spans="1:21" s="133" customFormat="1" hidden="1">
      <c r="A192" s="133" t="str">
        <f>+mga!E20</f>
        <v>1.4.3 Apoyar iniciativas artísticas y culturales mediante convocatorias.</v>
      </c>
      <c r="B192" s="133" t="str">
        <f>+mga!C18</f>
        <v>F.4 Servicio de apoyo financiero al sector artístico y cultural</v>
      </c>
      <c r="C192" s="134" t="s">
        <v>649</v>
      </c>
      <c r="D192" s="135" t="s">
        <v>495</v>
      </c>
      <c r="E192" s="135" t="s">
        <v>598</v>
      </c>
      <c r="F192" s="134" t="s">
        <v>207</v>
      </c>
      <c r="G192" s="136">
        <v>4400000</v>
      </c>
      <c r="H192" s="134" t="s">
        <v>211</v>
      </c>
      <c r="I192" s="135" t="s">
        <v>383</v>
      </c>
      <c r="J192" s="134">
        <v>4710</v>
      </c>
      <c r="K192" s="137">
        <v>45105</v>
      </c>
      <c r="L192" s="85">
        <v>0</v>
      </c>
      <c r="M192" s="85">
        <v>0</v>
      </c>
      <c r="N192" s="85">
        <v>4400000</v>
      </c>
      <c r="O192" s="134">
        <v>2140</v>
      </c>
      <c r="P192" s="138">
        <v>45027</v>
      </c>
      <c r="Q192" s="139">
        <v>569100000</v>
      </c>
      <c r="R192" s="134">
        <v>1005753041</v>
      </c>
      <c r="S192" s="135" t="s">
        <v>359</v>
      </c>
      <c r="T192" s="135"/>
      <c r="U192" s="134">
        <v>27</v>
      </c>
    </row>
    <row r="193" spans="1:21" s="133" customFormat="1" hidden="1">
      <c r="A193" s="133" t="str">
        <f>+mga!E20</f>
        <v>1.4.3 Apoyar iniciativas artísticas y culturales mediante convocatorias.</v>
      </c>
      <c r="B193" s="133" t="str">
        <f>+mga!C18</f>
        <v>F.4 Servicio de apoyo financiero al sector artístico y cultural</v>
      </c>
      <c r="C193" s="134" t="s">
        <v>649</v>
      </c>
      <c r="D193" s="135" t="s">
        <v>495</v>
      </c>
      <c r="E193" s="135" t="s">
        <v>599</v>
      </c>
      <c r="F193" s="134" t="s">
        <v>207</v>
      </c>
      <c r="G193" s="136">
        <v>4400000</v>
      </c>
      <c r="H193" s="134" t="s">
        <v>211</v>
      </c>
      <c r="I193" s="135" t="s">
        <v>383</v>
      </c>
      <c r="J193" s="134">
        <v>4711</v>
      </c>
      <c r="K193" s="137">
        <v>45105</v>
      </c>
      <c r="L193" s="85">
        <v>0</v>
      </c>
      <c r="M193" s="85">
        <v>0</v>
      </c>
      <c r="N193" s="85">
        <v>4400000</v>
      </c>
      <c r="O193" s="134">
        <v>2140</v>
      </c>
      <c r="P193" s="138">
        <v>45027</v>
      </c>
      <c r="Q193" s="139">
        <v>569100000</v>
      </c>
      <c r="R193" s="134">
        <v>1106790586</v>
      </c>
      <c r="S193" s="135" t="s">
        <v>359</v>
      </c>
      <c r="T193" s="135"/>
      <c r="U193" s="134">
        <v>27</v>
      </c>
    </row>
    <row r="194" spans="1:21" s="133" customFormat="1" hidden="1">
      <c r="A194" s="133" t="str">
        <f>+mga!E20</f>
        <v>1.4.3 Apoyar iniciativas artísticas y culturales mediante convocatorias.</v>
      </c>
      <c r="B194" s="133" t="str">
        <f>+mga!C18</f>
        <v>F.4 Servicio de apoyo financiero al sector artístico y cultural</v>
      </c>
      <c r="C194" s="134" t="s">
        <v>649</v>
      </c>
      <c r="D194" s="135" t="s">
        <v>495</v>
      </c>
      <c r="E194" s="135" t="s">
        <v>600</v>
      </c>
      <c r="F194" s="134" t="s">
        <v>207</v>
      </c>
      <c r="G194" s="136">
        <v>4400000</v>
      </c>
      <c r="H194" s="134" t="s">
        <v>211</v>
      </c>
      <c r="I194" s="135" t="s">
        <v>383</v>
      </c>
      <c r="J194" s="134">
        <v>4712</v>
      </c>
      <c r="K194" s="137">
        <v>45105</v>
      </c>
      <c r="L194" s="85">
        <v>0</v>
      </c>
      <c r="M194" s="85">
        <v>0</v>
      </c>
      <c r="N194" s="85">
        <v>4400000</v>
      </c>
      <c r="O194" s="134">
        <v>2140</v>
      </c>
      <c r="P194" s="138">
        <v>45027</v>
      </c>
      <c r="Q194" s="139">
        <v>569100000</v>
      </c>
      <c r="R194" s="134">
        <v>1110477085</v>
      </c>
      <c r="S194" s="135" t="s">
        <v>359</v>
      </c>
      <c r="T194" s="135"/>
      <c r="U194" s="134">
        <v>27</v>
      </c>
    </row>
    <row r="195" spans="1:21" s="133" customFormat="1" hidden="1">
      <c r="A195" s="133" t="str">
        <f>+mga!E20</f>
        <v>1.4.3 Apoyar iniciativas artísticas y culturales mediante convocatorias.</v>
      </c>
      <c r="B195" s="133" t="str">
        <f>+mga!C18</f>
        <v>F.4 Servicio de apoyo financiero al sector artístico y cultural</v>
      </c>
      <c r="C195" s="134" t="s">
        <v>649</v>
      </c>
      <c r="D195" s="135" t="s">
        <v>495</v>
      </c>
      <c r="E195" s="135" t="s">
        <v>601</v>
      </c>
      <c r="F195" s="134" t="s">
        <v>207</v>
      </c>
      <c r="G195" s="136">
        <v>4400000</v>
      </c>
      <c r="H195" s="134" t="s">
        <v>211</v>
      </c>
      <c r="I195" s="135" t="s">
        <v>383</v>
      </c>
      <c r="J195" s="134">
        <v>4713</v>
      </c>
      <c r="K195" s="137">
        <v>45105</v>
      </c>
      <c r="L195" s="85">
        <v>0</v>
      </c>
      <c r="M195" s="85">
        <v>0</v>
      </c>
      <c r="N195" s="85">
        <v>4400000</v>
      </c>
      <c r="O195" s="134">
        <v>2140</v>
      </c>
      <c r="P195" s="138">
        <v>45027</v>
      </c>
      <c r="Q195" s="139">
        <v>569100000</v>
      </c>
      <c r="R195" s="134">
        <v>1005713486</v>
      </c>
      <c r="S195" s="135" t="s">
        <v>359</v>
      </c>
      <c r="T195" s="135"/>
      <c r="U195" s="134">
        <v>27</v>
      </c>
    </row>
    <row r="196" spans="1:21" s="133" customFormat="1" hidden="1">
      <c r="A196" s="133" t="str">
        <f>+mga!E20</f>
        <v>1.4.3 Apoyar iniciativas artísticas y culturales mediante convocatorias.</v>
      </c>
      <c r="B196" s="133" t="str">
        <f>+mga!C18</f>
        <v>F.4 Servicio de apoyo financiero al sector artístico y cultural</v>
      </c>
      <c r="C196" s="134" t="s">
        <v>649</v>
      </c>
      <c r="D196" s="135" t="s">
        <v>495</v>
      </c>
      <c r="E196" s="135" t="s">
        <v>602</v>
      </c>
      <c r="F196" s="134" t="s">
        <v>207</v>
      </c>
      <c r="G196" s="136">
        <v>4400000</v>
      </c>
      <c r="H196" s="134" t="s">
        <v>211</v>
      </c>
      <c r="I196" s="135" t="s">
        <v>383</v>
      </c>
      <c r="J196" s="134">
        <v>4714</v>
      </c>
      <c r="K196" s="137">
        <v>45105</v>
      </c>
      <c r="L196" s="85">
        <v>0</v>
      </c>
      <c r="M196" s="85">
        <v>0</v>
      </c>
      <c r="N196" s="85">
        <v>4400000</v>
      </c>
      <c r="O196" s="134">
        <v>2140</v>
      </c>
      <c r="P196" s="138">
        <v>45027</v>
      </c>
      <c r="Q196" s="139">
        <v>569100000</v>
      </c>
      <c r="R196" s="134">
        <v>1110518428</v>
      </c>
      <c r="S196" s="135" t="s">
        <v>359</v>
      </c>
      <c r="T196" s="135"/>
      <c r="U196" s="134">
        <v>27</v>
      </c>
    </row>
    <row r="197" spans="1:21" s="133" customFormat="1" hidden="1">
      <c r="A197" s="133" t="str">
        <f>+mga!E20</f>
        <v>1.4.3 Apoyar iniciativas artísticas y culturales mediante convocatorias.</v>
      </c>
      <c r="B197" s="133" t="str">
        <f>+mga!C18</f>
        <v>F.4 Servicio de apoyo financiero al sector artístico y cultural</v>
      </c>
      <c r="C197" s="134" t="s">
        <v>649</v>
      </c>
      <c r="D197" s="135" t="s">
        <v>495</v>
      </c>
      <c r="E197" s="135" t="s">
        <v>603</v>
      </c>
      <c r="F197" s="134" t="s">
        <v>207</v>
      </c>
      <c r="G197" s="136">
        <v>4400000</v>
      </c>
      <c r="H197" s="134" t="s">
        <v>211</v>
      </c>
      <c r="I197" s="135" t="s">
        <v>383</v>
      </c>
      <c r="J197" s="134">
        <v>4715</v>
      </c>
      <c r="K197" s="137">
        <v>45105</v>
      </c>
      <c r="L197" s="85">
        <v>0</v>
      </c>
      <c r="M197" s="85">
        <v>0</v>
      </c>
      <c r="N197" s="85">
        <v>4400000</v>
      </c>
      <c r="O197" s="134">
        <v>2140</v>
      </c>
      <c r="P197" s="138">
        <v>45027</v>
      </c>
      <c r="Q197" s="139">
        <v>569100000</v>
      </c>
      <c r="R197" s="134">
        <v>901594139</v>
      </c>
      <c r="S197" s="135" t="s">
        <v>359</v>
      </c>
      <c r="T197" s="135"/>
      <c r="U197" s="134">
        <v>27</v>
      </c>
    </row>
    <row r="198" spans="1:21" s="133" customFormat="1" hidden="1">
      <c r="A198" s="133" t="str">
        <f>+mga!E20</f>
        <v>1.4.3 Apoyar iniciativas artísticas y culturales mediante convocatorias.</v>
      </c>
      <c r="B198" s="133" t="str">
        <f>+mga!C18</f>
        <v>F.4 Servicio de apoyo financiero al sector artístico y cultural</v>
      </c>
      <c r="C198" s="134" t="s">
        <v>649</v>
      </c>
      <c r="D198" s="135" t="s">
        <v>495</v>
      </c>
      <c r="E198" s="135" t="s">
        <v>604</v>
      </c>
      <c r="F198" s="134" t="s">
        <v>207</v>
      </c>
      <c r="G198" s="136">
        <v>4400000</v>
      </c>
      <c r="H198" s="134" t="s">
        <v>211</v>
      </c>
      <c r="I198" s="135" t="s">
        <v>383</v>
      </c>
      <c r="J198" s="134">
        <v>4716</v>
      </c>
      <c r="K198" s="137">
        <v>45105</v>
      </c>
      <c r="L198" s="85">
        <v>0</v>
      </c>
      <c r="M198" s="85">
        <v>0</v>
      </c>
      <c r="N198" s="85">
        <v>4400000</v>
      </c>
      <c r="O198" s="134">
        <v>2140</v>
      </c>
      <c r="P198" s="138">
        <v>45027</v>
      </c>
      <c r="Q198" s="139">
        <v>569100000</v>
      </c>
      <c r="R198" s="134">
        <v>1005715720</v>
      </c>
      <c r="S198" s="135" t="s">
        <v>359</v>
      </c>
      <c r="T198" s="135"/>
      <c r="U198" s="134">
        <v>27</v>
      </c>
    </row>
    <row r="199" spans="1:21" s="133" customFormat="1" hidden="1">
      <c r="A199" s="133" t="str">
        <f>+mga!E20</f>
        <v>1.4.3 Apoyar iniciativas artísticas y culturales mediante convocatorias.</v>
      </c>
      <c r="B199" s="133" t="str">
        <f>+mga!C18</f>
        <v>F.4 Servicio de apoyo financiero al sector artístico y cultural</v>
      </c>
      <c r="C199" s="134" t="s">
        <v>649</v>
      </c>
      <c r="D199" s="135" t="s">
        <v>495</v>
      </c>
      <c r="E199" s="135" t="s">
        <v>605</v>
      </c>
      <c r="F199" s="134" t="s">
        <v>207</v>
      </c>
      <c r="G199" s="136">
        <v>4400000</v>
      </c>
      <c r="H199" s="134" t="s">
        <v>211</v>
      </c>
      <c r="I199" s="135" t="s">
        <v>383</v>
      </c>
      <c r="J199" s="134">
        <v>4717</v>
      </c>
      <c r="K199" s="137">
        <v>45105</v>
      </c>
      <c r="L199" s="85">
        <v>0</v>
      </c>
      <c r="M199" s="85">
        <v>0</v>
      </c>
      <c r="N199" s="85">
        <v>4400000</v>
      </c>
      <c r="O199" s="134">
        <v>2140</v>
      </c>
      <c r="P199" s="138">
        <v>45027</v>
      </c>
      <c r="Q199" s="139">
        <v>569100000</v>
      </c>
      <c r="R199" s="134">
        <v>1110514661</v>
      </c>
      <c r="S199" s="135" t="s">
        <v>359</v>
      </c>
      <c r="T199" s="135"/>
      <c r="U199" s="134">
        <v>27</v>
      </c>
    </row>
    <row r="200" spans="1:21" s="133" customFormat="1" hidden="1">
      <c r="A200" s="133" t="str">
        <f>+mga!E20</f>
        <v>1.4.3 Apoyar iniciativas artísticas y culturales mediante convocatorias.</v>
      </c>
      <c r="B200" s="133" t="str">
        <f>+mga!C18</f>
        <v>F.4 Servicio de apoyo financiero al sector artístico y cultural</v>
      </c>
      <c r="C200" s="134" t="s">
        <v>649</v>
      </c>
      <c r="D200" s="135" t="s">
        <v>495</v>
      </c>
      <c r="E200" s="135" t="s">
        <v>606</v>
      </c>
      <c r="F200" s="134" t="s">
        <v>207</v>
      </c>
      <c r="G200" s="136">
        <v>4400000</v>
      </c>
      <c r="H200" s="134" t="s">
        <v>211</v>
      </c>
      <c r="I200" s="135" t="s">
        <v>383</v>
      </c>
      <c r="J200" s="134">
        <v>4718</v>
      </c>
      <c r="K200" s="137">
        <v>45105</v>
      </c>
      <c r="L200" s="85">
        <v>0</v>
      </c>
      <c r="M200" s="85">
        <v>0</v>
      </c>
      <c r="N200" s="85">
        <v>4400000</v>
      </c>
      <c r="O200" s="134">
        <v>2140</v>
      </c>
      <c r="P200" s="138">
        <v>45027</v>
      </c>
      <c r="Q200" s="139">
        <v>569100000</v>
      </c>
      <c r="R200" s="134">
        <v>1110524994</v>
      </c>
      <c r="S200" s="135" t="s">
        <v>359</v>
      </c>
      <c r="T200" s="135"/>
      <c r="U200" s="134">
        <v>27</v>
      </c>
    </row>
    <row r="201" spans="1:21" s="133" customFormat="1" hidden="1">
      <c r="A201" s="133" t="str">
        <f>+mga!E20</f>
        <v>1.4.3 Apoyar iniciativas artísticas y culturales mediante convocatorias.</v>
      </c>
      <c r="B201" s="133" t="str">
        <f>+mga!C18</f>
        <v>F.4 Servicio de apoyo financiero al sector artístico y cultural</v>
      </c>
      <c r="C201" s="134" t="s">
        <v>649</v>
      </c>
      <c r="D201" s="135" t="s">
        <v>495</v>
      </c>
      <c r="E201" s="135" t="s">
        <v>607</v>
      </c>
      <c r="F201" s="134" t="s">
        <v>207</v>
      </c>
      <c r="G201" s="136">
        <v>4400000</v>
      </c>
      <c r="H201" s="134" t="s">
        <v>211</v>
      </c>
      <c r="I201" s="135" t="s">
        <v>383</v>
      </c>
      <c r="J201" s="134">
        <v>4719</v>
      </c>
      <c r="K201" s="137">
        <v>45105</v>
      </c>
      <c r="L201" s="85">
        <v>0</v>
      </c>
      <c r="M201" s="85">
        <v>0</v>
      </c>
      <c r="N201" s="85">
        <v>4400000</v>
      </c>
      <c r="O201" s="134">
        <v>2140</v>
      </c>
      <c r="P201" s="138">
        <v>45027</v>
      </c>
      <c r="Q201" s="139">
        <v>569100000</v>
      </c>
      <c r="R201" s="134">
        <v>1094974254</v>
      </c>
      <c r="S201" s="135" t="s">
        <v>359</v>
      </c>
      <c r="T201" s="135"/>
      <c r="U201" s="134">
        <v>27</v>
      </c>
    </row>
    <row r="202" spans="1:21" s="133" customFormat="1" hidden="1">
      <c r="A202" s="133" t="str">
        <f>+mga!E20</f>
        <v>1.4.3 Apoyar iniciativas artísticas y culturales mediante convocatorias.</v>
      </c>
      <c r="B202" s="133" t="str">
        <f>+mga!C18</f>
        <v>F.4 Servicio de apoyo financiero al sector artístico y cultural</v>
      </c>
      <c r="C202" s="134" t="s">
        <v>649</v>
      </c>
      <c r="D202" s="135" t="s">
        <v>495</v>
      </c>
      <c r="E202" s="135" t="s">
        <v>608</v>
      </c>
      <c r="F202" s="134" t="s">
        <v>207</v>
      </c>
      <c r="G202" s="136">
        <v>4400000</v>
      </c>
      <c r="H202" s="134" t="s">
        <v>211</v>
      </c>
      <c r="I202" s="135" t="s">
        <v>383</v>
      </c>
      <c r="J202" s="134">
        <v>4720</v>
      </c>
      <c r="K202" s="137">
        <v>45105</v>
      </c>
      <c r="L202" s="85">
        <v>0</v>
      </c>
      <c r="M202" s="85">
        <v>0</v>
      </c>
      <c r="N202" s="85">
        <v>4400000</v>
      </c>
      <c r="O202" s="134">
        <v>2140</v>
      </c>
      <c r="P202" s="138">
        <v>45027</v>
      </c>
      <c r="Q202" s="139">
        <v>569100000</v>
      </c>
      <c r="R202" s="134">
        <v>28556260</v>
      </c>
      <c r="S202" s="135" t="s">
        <v>359</v>
      </c>
      <c r="T202" s="135"/>
      <c r="U202" s="134">
        <v>27</v>
      </c>
    </row>
    <row r="203" spans="1:21" s="133" customFormat="1" hidden="1">
      <c r="A203" s="133" t="str">
        <f>+mga!E20</f>
        <v>1.4.3 Apoyar iniciativas artísticas y culturales mediante convocatorias.</v>
      </c>
      <c r="B203" s="133" t="str">
        <f>+mga!C18</f>
        <v>F.4 Servicio de apoyo financiero al sector artístico y cultural</v>
      </c>
      <c r="C203" s="134" t="s">
        <v>649</v>
      </c>
      <c r="D203" s="135" t="s">
        <v>495</v>
      </c>
      <c r="E203" s="135" t="s">
        <v>609</v>
      </c>
      <c r="F203" s="134" t="s">
        <v>207</v>
      </c>
      <c r="G203" s="136">
        <v>4400000</v>
      </c>
      <c r="H203" s="134" t="s">
        <v>211</v>
      </c>
      <c r="I203" s="135" t="s">
        <v>383</v>
      </c>
      <c r="J203" s="134">
        <v>4721</v>
      </c>
      <c r="K203" s="137">
        <v>45105</v>
      </c>
      <c r="L203" s="85">
        <v>0</v>
      </c>
      <c r="M203" s="85">
        <v>0</v>
      </c>
      <c r="N203" s="85">
        <v>4400000</v>
      </c>
      <c r="O203" s="134">
        <v>2140</v>
      </c>
      <c r="P203" s="138">
        <v>45027</v>
      </c>
      <c r="Q203" s="139">
        <v>569100000</v>
      </c>
      <c r="R203" s="134">
        <v>65631425</v>
      </c>
      <c r="S203" s="135" t="s">
        <v>359</v>
      </c>
      <c r="T203" s="135"/>
      <c r="U203" s="134">
        <v>27</v>
      </c>
    </row>
    <row r="204" spans="1:21" s="133" customFormat="1" hidden="1">
      <c r="A204" s="133" t="str">
        <f>+mga!E20</f>
        <v>1.4.3 Apoyar iniciativas artísticas y culturales mediante convocatorias.</v>
      </c>
      <c r="B204" s="133" t="str">
        <f>+mga!C18</f>
        <v>F.4 Servicio de apoyo financiero al sector artístico y cultural</v>
      </c>
      <c r="C204" s="134" t="s">
        <v>649</v>
      </c>
      <c r="D204" s="135" t="s">
        <v>495</v>
      </c>
      <c r="E204" s="135" t="s">
        <v>610</v>
      </c>
      <c r="F204" s="134" t="s">
        <v>207</v>
      </c>
      <c r="G204" s="136">
        <v>4400000</v>
      </c>
      <c r="H204" s="134" t="s">
        <v>211</v>
      </c>
      <c r="I204" s="135" t="s">
        <v>383</v>
      </c>
      <c r="J204" s="134">
        <v>4780</v>
      </c>
      <c r="K204" s="137">
        <v>45105</v>
      </c>
      <c r="L204" s="85">
        <v>0</v>
      </c>
      <c r="M204" s="85">
        <v>0</v>
      </c>
      <c r="N204" s="85">
        <v>4400000</v>
      </c>
      <c r="O204" s="134">
        <v>2140</v>
      </c>
      <c r="P204" s="138">
        <v>45027</v>
      </c>
      <c r="Q204" s="139">
        <v>569100000</v>
      </c>
      <c r="R204" s="134">
        <v>1193247622</v>
      </c>
      <c r="S204" s="135" t="s">
        <v>359</v>
      </c>
      <c r="T204" s="135"/>
      <c r="U204" s="134">
        <v>27</v>
      </c>
    </row>
    <row r="205" spans="1:21" s="133" customFormat="1" hidden="1">
      <c r="A205" s="133" t="str">
        <f>+mga!E20</f>
        <v>1.4.3 Apoyar iniciativas artísticas y culturales mediante convocatorias.</v>
      </c>
      <c r="B205" s="133" t="str">
        <f>+mga!C18</f>
        <v>F.4 Servicio de apoyo financiero al sector artístico y cultural</v>
      </c>
      <c r="C205" s="134" t="s">
        <v>649</v>
      </c>
      <c r="D205" s="135" t="s">
        <v>495</v>
      </c>
      <c r="E205" s="135" t="s">
        <v>611</v>
      </c>
      <c r="F205" s="134" t="s">
        <v>207</v>
      </c>
      <c r="G205" s="136">
        <v>7700000</v>
      </c>
      <c r="H205" s="134" t="s">
        <v>211</v>
      </c>
      <c r="I205" s="135" t="s">
        <v>383</v>
      </c>
      <c r="J205" s="134">
        <v>4781</v>
      </c>
      <c r="K205" s="137">
        <v>45105</v>
      </c>
      <c r="L205" s="85">
        <v>0</v>
      </c>
      <c r="M205" s="85">
        <v>0</v>
      </c>
      <c r="N205" s="85">
        <v>7700000</v>
      </c>
      <c r="O205" s="134">
        <v>2140</v>
      </c>
      <c r="P205" s="138">
        <v>45027</v>
      </c>
      <c r="Q205" s="139">
        <v>569100000</v>
      </c>
      <c r="R205" s="134">
        <v>1005718327</v>
      </c>
      <c r="S205" s="135" t="s">
        <v>359</v>
      </c>
      <c r="T205" s="135"/>
      <c r="U205" s="134">
        <v>27</v>
      </c>
    </row>
    <row r="206" spans="1:21" s="133" customFormat="1" hidden="1">
      <c r="A206" s="133" t="str">
        <f>+mga!E20</f>
        <v>1.4.3 Apoyar iniciativas artísticas y culturales mediante convocatorias.</v>
      </c>
      <c r="B206" s="133" t="str">
        <f>+mga!C18</f>
        <v>F.4 Servicio de apoyo financiero al sector artístico y cultural</v>
      </c>
      <c r="C206" s="134" t="s">
        <v>649</v>
      </c>
      <c r="D206" s="135" t="s">
        <v>495</v>
      </c>
      <c r="E206" s="135" t="s">
        <v>612</v>
      </c>
      <c r="F206" s="134" t="s">
        <v>207</v>
      </c>
      <c r="G206" s="136">
        <v>7700000</v>
      </c>
      <c r="H206" s="134" t="s">
        <v>211</v>
      </c>
      <c r="I206" s="135" t="s">
        <v>383</v>
      </c>
      <c r="J206" s="134">
        <v>4782</v>
      </c>
      <c r="K206" s="137">
        <v>45105</v>
      </c>
      <c r="L206" s="85">
        <v>0</v>
      </c>
      <c r="M206" s="85">
        <v>0</v>
      </c>
      <c r="N206" s="85">
        <v>7700000</v>
      </c>
      <c r="O206" s="134">
        <v>2140</v>
      </c>
      <c r="P206" s="138">
        <v>45027</v>
      </c>
      <c r="Q206" s="139">
        <v>569100000</v>
      </c>
      <c r="R206" s="134">
        <v>1110599594</v>
      </c>
      <c r="S206" s="135" t="s">
        <v>359</v>
      </c>
      <c r="T206" s="135"/>
      <c r="U206" s="134">
        <v>27</v>
      </c>
    </row>
    <row r="207" spans="1:21" s="133" customFormat="1" hidden="1">
      <c r="A207" s="133" t="str">
        <f>+mga!E20</f>
        <v>1.4.3 Apoyar iniciativas artísticas y culturales mediante convocatorias.</v>
      </c>
      <c r="B207" s="133" t="str">
        <f>+mga!C18</f>
        <v>F.4 Servicio de apoyo financiero al sector artístico y cultural</v>
      </c>
      <c r="C207" s="134" t="s">
        <v>649</v>
      </c>
      <c r="D207" s="135" t="s">
        <v>495</v>
      </c>
      <c r="E207" s="135" t="s">
        <v>613</v>
      </c>
      <c r="F207" s="134" t="s">
        <v>207</v>
      </c>
      <c r="G207" s="136">
        <v>7700000</v>
      </c>
      <c r="H207" s="134" t="s">
        <v>211</v>
      </c>
      <c r="I207" s="135" t="s">
        <v>383</v>
      </c>
      <c r="J207" s="134">
        <v>4784</v>
      </c>
      <c r="K207" s="137">
        <v>45105</v>
      </c>
      <c r="L207" s="85">
        <v>0</v>
      </c>
      <c r="M207" s="85">
        <v>0</v>
      </c>
      <c r="N207" s="85">
        <v>7700000</v>
      </c>
      <c r="O207" s="134">
        <v>2140</v>
      </c>
      <c r="P207" s="138">
        <v>45027</v>
      </c>
      <c r="Q207" s="139">
        <v>569100000</v>
      </c>
      <c r="R207" s="134">
        <v>38364927</v>
      </c>
      <c r="S207" s="135" t="s">
        <v>359</v>
      </c>
      <c r="T207" s="135"/>
      <c r="U207" s="134">
        <v>27</v>
      </c>
    </row>
    <row r="208" spans="1:21" s="133" customFormat="1" hidden="1">
      <c r="A208" s="133" t="str">
        <f>+mga!E20</f>
        <v>1.4.3 Apoyar iniciativas artísticas y culturales mediante convocatorias.</v>
      </c>
      <c r="B208" s="133" t="str">
        <f>+mga!C18</f>
        <v>F.4 Servicio de apoyo financiero al sector artístico y cultural</v>
      </c>
      <c r="C208" s="134" t="s">
        <v>649</v>
      </c>
      <c r="D208" s="135" t="s">
        <v>495</v>
      </c>
      <c r="E208" s="135" t="s">
        <v>614</v>
      </c>
      <c r="F208" s="134" t="s">
        <v>207</v>
      </c>
      <c r="G208" s="136">
        <v>7700000</v>
      </c>
      <c r="H208" s="134" t="s">
        <v>211</v>
      </c>
      <c r="I208" s="135" t="s">
        <v>383</v>
      </c>
      <c r="J208" s="134">
        <v>4785</v>
      </c>
      <c r="K208" s="137">
        <v>45105</v>
      </c>
      <c r="L208" s="85">
        <v>0</v>
      </c>
      <c r="M208" s="85">
        <v>0</v>
      </c>
      <c r="N208" s="85">
        <v>7700000</v>
      </c>
      <c r="O208" s="134">
        <v>2140</v>
      </c>
      <c r="P208" s="138">
        <v>45027</v>
      </c>
      <c r="Q208" s="139">
        <v>569100000</v>
      </c>
      <c r="R208" s="134">
        <v>1005755533</v>
      </c>
      <c r="S208" s="135" t="s">
        <v>359</v>
      </c>
      <c r="T208" s="135"/>
      <c r="U208" s="134">
        <v>27</v>
      </c>
    </row>
    <row r="209" spans="1:21" s="133" customFormat="1" hidden="1">
      <c r="A209" s="133" t="str">
        <f>+mga!E20</f>
        <v>1.4.3 Apoyar iniciativas artísticas y culturales mediante convocatorias.</v>
      </c>
      <c r="B209" s="133" t="str">
        <f>+mga!C18</f>
        <v>F.4 Servicio de apoyo financiero al sector artístico y cultural</v>
      </c>
      <c r="C209" s="134" t="s">
        <v>649</v>
      </c>
      <c r="D209" s="135" t="s">
        <v>495</v>
      </c>
      <c r="E209" s="135" t="s">
        <v>615</v>
      </c>
      <c r="F209" s="134" t="s">
        <v>207</v>
      </c>
      <c r="G209" s="136">
        <v>7700000</v>
      </c>
      <c r="H209" s="134" t="s">
        <v>211</v>
      </c>
      <c r="I209" s="135" t="s">
        <v>383</v>
      </c>
      <c r="J209" s="134">
        <v>4786</v>
      </c>
      <c r="K209" s="137">
        <v>45105</v>
      </c>
      <c r="L209" s="85">
        <v>0</v>
      </c>
      <c r="M209" s="85">
        <v>0</v>
      </c>
      <c r="N209" s="85">
        <v>7700000</v>
      </c>
      <c r="O209" s="134">
        <v>2140</v>
      </c>
      <c r="P209" s="138">
        <v>45027</v>
      </c>
      <c r="Q209" s="139">
        <v>569100000</v>
      </c>
      <c r="R209" s="134">
        <v>1012342806</v>
      </c>
      <c r="S209" s="135" t="s">
        <v>359</v>
      </c>
      <c r="T209" s="135"/>
      <c r="U209" s="134">
        <v>27</v>
      </c>
    </row>
    <row r="210" spans="1:21" s="133" customFormat="1" hidden="1">
      <c r="A210" s="133" t="str">
        <f>+mga!E20</f>
        <v>1.4.3 Apoyar iniciativas artísticas y culturales mediante convocatorias.</v>
      </c>
      <c r="B210" s="133" t="str">
        <f>+mga!C18</f>
        <v>F.4 Servicio de apoyo financiero al sector artístico y cultural</v>
      </c>
      <c r="C210" s="134" t="s">
        <v>649</v>
      </c>
      <c r="D210" s="135" t="s">
        <v>495</v>
      </c>
      <c r="E210" s="135" t="s">
        <v>616</v>
      </c>
      <c r="F210" s="134" t="s">
        <v>207</v>
      </c>
      <c r="G210" s="136">
        <v>7700000</v>
      </c>
      <c r="H210" s="134" t="s">
        <v>211</v>
      </c>
      <c r="I210" s="135" t="s">
        <v>383</v>
      </c>
      <c r="J210" s="134">
        <v>4787</v>
      </c>
      <c r="K210" s="137">
        <v>45105</v>
      </c>
      <c r="L210" s="85">
        <v>0</v>
      </c>
      <c r="M210" s="85">
        <v>0</v>
      </c>
      <c r="N210" s="85">
        <v>7700000</v>
      </c>
      <c r="O210" s="134">
        <v>2140</v>
      </c>
      <c r="P210" s="138">
        <v>45027</v>
      </c>
      <c r="Q210" s="139">
        <v>569100000</v>
      </c>
      <c r="R210" s="134">
        <v>1110479681</v>
      </c>
      <c r="S210" s="135" t="s">
        <v>359</v>
      </c>
      <c r="T210" s="135"/>
      <c r="U210" s="134">
        <v>27</v>
      </c>
    </row>
    <row r="211" spans="1:21" s="133" customFormat="1" hidden="1">
      <c r="A211" s="133" t="str">
        <f>+mga!E20</f>
        <v>1.4.3 Apoyar iniciativas artísticas y culturales mediante convocatorias.</v>
      </c>
      <c r="B211" s="133" t="str">
        <f>+mga!C18</f>
        <v>F.4 Servicio de apoyo financiero al sector artístico y cultural</v>
      </c>
      <c r="C211" s="134" t="s">
        <v>649</v>
      </c>
      <c r="D211" s="135" t="s">
        <v>495</v>
      </c>
      <c r="E211" s="135" t="s">
        <v>617</v>
      </c>
      <c r="F211" s="134" t="s">
        <v>207</v>
      </c>
      <c r="G211" s="136">
        <v>7700000</v>
      </c>
      <c r="H211" s="134" t="s">
        <v>211</v>
      </c>
      <c r="I211" s="135" t="s">
        <v>383</v>
      </c>
      <c r="J211" s="134">
        <v>4788</v>
      </c>
      <c r="K211" s="137">
        <v>45105</v>
      </c>
      <c r="L211" s="85">
        <v>0</v>
      </c>
      <c r="M211" s="85">
        <v>0</v>
      </c>
      <c r="N211" s="85">
        <v>7700000</v>
      </c>
      <c r="O211" s="134">
        <v>2140</v>
      </c>
      <c r="P211" s="138">
        <v>45027</v>
      </c>
      <c r="Q211" s="139">
        <v>569100000</v>
      </c>
      <c r="R211" s="134">
        <v>38233391</v>
      </c>
      <c r="S211" s="135" t="s">
        <v>359</v>
      </c>
      <c r="T211" s="135"/>
      <c r="U211" s="134">
        <v>27</v>
      </c>
    </row>
    <row r="212" spans="1:21" s="133" customFormat="1" hidden="1">
      <c r="A212" s="133" t="str">
        <f>+mga!E20</f>
        <v>1.4.3 Apoyar iniciativas artísticas y culturales mediante convocatorias.</v>
      </c>
      <c r="B212" s="133" t="str">
        <f>+mga!C18</f>
        <v>F.4 Servicio de apoyo financiero al sector artístico y cultural</v>
      </c>
      <c r="C212" s="134" t="s">
        <v>649</v>
      </c>
      <c r="D212" s="135" t="s">
        <v>495</v>
      </c>
      <c r="E212" s="135" t="s">
        <v>618</v>
      </c>
      <c r="F212" s="134" t="s">
        <v>207</v>
      </c>
      <c r="G212" s="136">
        <v>7700000</v>
      </c>
      <c r="H212" s="134" t="s">
        <v>211</v>
      </c>
      <c r="I212" s="135" t="s">
        <v>383</v>
      </c>
      <c r="J212" s="134">
        <v>4790</v>
      </c>
      <c r="K212" s="137">
        <v>45105</v>
      </c>
      <c r="L212" s="85">
        <v>0</v>
      </c>
      <c r="M212" s="85">
        <v>0</v>
      </c>
      <c r="N212" s="85">
        <v>7700000</v>
      </c>
      <c r="O212" s="134">
        <v>2140</v>
      </c>
      <c r="P212" s="138">
        <v>45027</v>
      </c>
      <c r="Q212" s="139">
        <v>569100000</v>
      </c>
      <c r="R212" s="134">
        <v>1110512895</v>
      </c>
      <c r="S212" s="135" t="s">
        <v>359</v>
      </c>
      <c r="T212" s="135"/>
      <c r="U212" s="134">
        <v>27</v>
      </c>
    </row>
    <row r="213" spans="1:21" s="133" customFormat="1" hidden="1">
      <c r="A213" s="133" t="str">
        <f>+mga!E20</f>
        <v>1.4.3 Apoyar iniciativas artísticas y culturales mediante convocatorias.</v>
      </c>
      <c r="B213" s="133" t="str">
        <f>+mga!C18</f>
        <v>F.4 Servicio de apoyo financiero al sector artístico y cultural</v>
      </c>
      <c r="C213" s="134" t="s">
        <v>649</v>
      </c>
      <c r="D213" s="135" t="s">
        <v>495</v>
      </c>
      <c r="E213" s="135" t="s">
        <v>619</v>
      </c>
      <c r="F213" s="134" t="s">
        <v>207</v>
      </c>
      <c r="G213" s="136">
        <v>7700000</v>
      </c>
      <c r="H213" s="134" t="s">
        <v>211</v>
      </c>
      <c r="I213" s="135" t="s">
        <v>383</v>
      </c>
      <c r="J213" s="134">
        <v>4791</v>
      </c>
      <c r="K213" s="137">
        <v>45105</v>
      </c>
      <c r="L213" s="85">
        <v>0</v>
      </c>
      <c r="M213" s="85">
        <v>0</v>
      </c>
      <c r="N213" s="85">
        <v>7700000</v>
      </c>
      <c r="O213" s="134">
        <v>2140</v>
      </c>
      <c r="P213" s="138">
        <v>45027</v>
      </c>
      <c r="Q213" s="139">
        <v>569100000</v>
      </c>
      <c r="R213" s="134">
        <v>1110501162</v>
      </c>
      <c r="S213" s="135" t="s">
        <v>359</v>
      </c>
      <c r="T213" s="135"/>
      <c r="U213" s="134">
        <v>27</v>
      </c>
    </row>
    <row r="214" spans="1:21" s="133" customFormat="1" hidden="1">
      <c r="A214" s="133" t="str">
        <f>+mga!E20</f>
        <v>1.4.3 Apoyar iniciativas artísticas y culturales mediante convocatorias.</v>
      </c>
      <c r="B214" s="133" t="str">
        <f>+mga!C18</f>
        <v>F.4 Servicio de apoyo financiero al sector artístico y cultural</v>
      </c>
      <c r="C214" s="134" t="s">
        <v>649</v>
      </c>
      <c r="D214" s="135" t="s">
        <v>495</v>
      </c>
      <c r="E214" s="135" t="s">
        <v>620</v>
      </c>
      <c r="F214" s="134" t="s">
        <v>207</v>
      </c>
      <c r="G214" s="136">
        <v>7700000</v>
      </c>
      <c r="H214" s="134" t="s">
        <v>211</v>
      </c>
      <c r="I214" s="135" t="s">
        <v>383</v>
      </c>
      <c r="J214" s="134">
        <v>4792</v>
      </c>
      <c r="K214" s="137">
        <v>45105</v>
      </c>
      <c r="L214" s="85">
        <v>0</v>
      </c>
      <c r="M214" s="85">
        <v>0</v>
      </c>
      <c r="N214" s="85">
        <v>7700000</v>
      </c>
      <c r="O214" s="134">
        <v>2140</v>
      </c>
      <c r="P214" s="138">
        <v>45027</v>
      </c>
      <c r="Q214" s="139">
        <v>569100000</v>
      </c>
      <c r="R214" s="134">
        <v>1110587528</v>
      </c>
      <c r="S214" s="135" t="s">
        <v>359</v>
      </c>
      <c r="T214" s="135"/>
      <c r="U214" s="134">
        <v>27</v>
      </c>
    </row>
    <row r="215" spans="1:21" s="133" customFormat="1" hidden="1">
      <c r="A215" s="133" t="str">
        <f>+mga!E20</f>
        <v>1.4.3 Apoyar iniciativas artísticas y culturales mediante convocatorias.</v>
      </c>
      <c r="B215" s="133" t="str">
        <f>+mga!C18</f>
        <v>F.4 Servicio de apoyo financiero al sector artístico y cultural</v>
      </c>
      <c r="C215" s="134" t="s">
        <v>649</v>
      </c>
      <c r="D215" s="135" t="s">
        <v>495</v>
      </c>
      <c r="E215" s="135" t="s">
        <v>621</v>
      </c>
      <c r="F215" s="134" t="s">
        <v>207</v>
      </c>
      <c r="G215" s="136">
        <v>7700000</v>
      </c>
      <c r="H215" s="134" t="s">
        <v>211</v>
      </c>
      <c r="I215" s="135" t="s">
        <v>383</v>
      </c>
      <c r="J215" s="134">
        <v>4793</v>
      </c>
      <c r="K215" s="137">
        <v>45105</v>
      </c>
      <c r="L215" s="85">
        <v>0</v>
      </c>
      <c r="M215" s="85">
        <v>0</v>
      </c>
      <c r="N215" s="85">
        <v>7700000</v>
      </c>
      <c r="O215" s="134">
        <v>2140</v>
      </c>
      <c r="P215" s="138">
        <v>45027</v>
      </c>
      <c r="Q215" s="139">
        <v>569100000</v>
      </c>
      <c r="R215" s="134">
        <v>1110466569</v>
      </c>
      <c r="S215" s="135" t="s">
        <v>359</v>
      </c>
      <c r="T215" s="135"/>
      <c r="U215" s="134">
        <v>27</v>
      </c>
    </row>
    <row r="216" spans="1:21" s="133" customFormat="1" hidden="1">
      <c r="A216" s="133" t="str">
        <f>+mga!E20</f>
        <v>1.4.3 Apoyar iniciativas artísticas y culturales mediante convocatorias.</v>
      </c>
      <c r="B216" s="133" t="str">
        <f>+mga!C18</f>
        <v>F.4 Servicio de apoyo financiero al sector artístico y cultural</v>
      </c>
      <c r="C216" s="134" t="s">
        <v>649</v>
      </c>
      <c r="D216" s="135" t="s">
        <v>495</v>
      </c>
      <c r="E216" s="135" t="s">
        <v>622</v>
      </c>
      <c r="F216" s="134" t="s">
        <v>207</v>
      </c>
      <c r="G216" s="136">
        <v>7700000</v>
      </c>
      <c r="H216" s="134" t="s">
        <v>211</v>
      </c>
      <c r="I216" s="135" t="s">
        <v>383</v>
      </c>
      <c r="J216" s="134">
        <v>4794</v>
      </c>
      <c r="K216" s="137">
        <v>45105</v>
      </c>
      <c r="L216" s="85">
        <v>0</v>
      </c>
      <c r="M216" s="85">
        <v>0</v>
      </c>
      <c r="N216" s="85">
        <v>7700000</v>
      </c>
      <c r="O216" s="134">
        <v>2140</v>
      </c>
      <c r="P216" s="138">
        <v>45027</v>
      </c>
      <c r="Q216" s="139">
        <v>569100000</v>
      </c>
      <c r="R216" s="134">
        <v>900144409</v>
      </c>
      <c r="S216" s="135" t="s">
        <v>359</v>
      </c>
      <c r="T216" s="135"/>
      <c r="U216" s="134">
        <v>27</v>
      </c>
    </row>
    <row r="217" spans="1:21" s="133" customFormat="1" hidden="1">
      <c r="A217" s="133" t="str">
        <f>+mga!E20</f>
        <v>1.4.3 Apoyar iniciativas artísticas y culturales mediante convocatorias.</v>
      </c>
      <c r="B217" s="133" t="str">
        <f>+mga!C18</f>
        <v>F.4 Servicio de apoyo financiero al sector artístico y cultural</v>
      </c>
      <c r="C217" s="134" t="s">
        <v>649</v>
      </c>
      <c r="D217" s="135" t="s">
        <v>495</v>
      </c>
      <c r="E217" s="135" t="s">
        <v>623</v>
      </c>
      <c r="F217" s="134" t="s">
        <v>207</v>
      </c>
      <c r="G217" s="136">
        <v>7700000</v>
      </c>
      <c r="H217" s="134" t="s">
        <v>211</v>
      </c>
      <c r="I217" s="135" t="s">
        <v>383</v>
      </c>
      <c r="J217" s="134">
        <v>4795</v>
      </c>
      <c r="K217" s="137">
        <v>45105</v>
      </c>
      <c r="L217" s="85">
        <v>0</v>
      </c>
      <c r="M217" s="85">
        <v>0</v>
      </c>
      <c r="N217" s="85">
        <v>7700000</v>
      </c>
      <c r="O217" s="134">
        <v>2140</v>
      </c>
      <c r="P217" s="138">
        <v>45027</v>
      </c>
      <c r="Q217" s="139">
        <v>569100000</v>
      </c>
      <c r="R217" s="134">
        <v>901050174</v>
      </c>
      <c r="S217" s="135" t="s">
        <v>359</v>
      </c>
      <c r="T217" s="135"/>
      <c r="U217" s="134">
        <v>27</v>
      </c>
    </row>
    <row r="218" spans="1:21" s="133" customFormat="1" hidden="1">
      <c r="A218" s="133" t="str">
        <f>+mga!E20</f>
        <v>1.4.3 Apoyar iniciativas artísticas y culturales mediante convocatorias.</v>
      </c>
      <c r="B218" s="133" t="str">
        <f>+mga!C18</f>
        <v>F.4 Servicio de apoyo financiero al sector artístico y cultural</v>
      </c>
      <c r="C218" s="134" t="s">
        <v>649</v>
      </c>
      <c r="D218" s="135" t="s">
        <v>495</v>
      </c>
      <c r="E218" s="135" t="s">
        <v>624</v>
      </c>
      <c r="F218" s="134" t="s">
        <v>207</v>
      </c>
      <c r="G218" s="136">
        <v>7700000</v>
      </c>
      <c r="H218" s="134" t="s">
        <v>211</v>
      </c>
      <c r="I218" s="135" t="s">
        <v>383</v>
      </c>
      <c r="J218" s="134">
        <v>4797</v>
      </c>
      <c r="K218" s="137">
        <v>45105</v>
      </c>
      <c r="L218" s="85">
        <v>0</v>
      </c>
      <c r="M218" s="85">
        <v>0</v>
      </c>
      <c r="N218" s="85">
        <v>7700000</v>
      </c>
      <c r="O218" s="134">
        <v>2140</v>
      </c>
      <c r="P218" s="138">
        <v>45027</v>
      </c>
      <c r="Q218" s="139">
        <v>569100000</v>
      </c>
      <c r="R218" s="134">
        <v>1110601523</v>
      </c>
      <c r="S218" s="135" t="s">
        <v>359</v>
      </c>
      <c r="T218" s="135"/>
      <c r="U218" s="134">
        <v>27</v>
      </c>
    </row>
    <row r="219" spans="1:21" s="133" customFormat="1" hidden="1">
      <c r="A219" s="133" t="str">
        <f>+mga!E20</f>
        <v>1.4.3 Apoyar iniciativas artísticas y culturales mediante convocatorias.</v>
      </c>
      <c r="B219" s="133" t="str">
        <f>+mga!C18</f>
        <v>F.4 Servicio de apoyo financiero al sector artístico y cultural</v>
      </c>
      <c r="C219" s="134" t="s">
        <v>649</v>
      </c>
      <c r="D219" s="135" t="s">
        <v>495</v>
      </c>
      <c r="E219" s="135" t="s">
        <v>625</v>
      </c>
      <c r="F219" s="134" t="s">
        <v>207</v>
      </c>
      <c r="G219" s="136">
        <v>7700000</v>
      </c>
      <c r="H219" s="134" t="s">
        <v>211</v>
      </c>
      <c r="I219" s="135" t="s">
        <v>383</v>
      </c>
      <c r="J219" s="134">
        <v>4798</v>
      </c>
      <c r="K219" s="137">
        <v>45105</v>
      </c>
      <c r="L219" s="85">
        <v>0</v>
      </c>
      <c r="M219" s="85">
        <v>0</v>
      </c>
      <c r="N219" s="85">
        <v>7700000</v>
      </c>
      <c r="O219" s="134">
        <v>2140</v>
      </c>
      <c r="P219" s="138">
        <v>45027</v>
      </c>
      <c r="Q219" s="139">
        <v>569100000</v>
      </c>
      <c r="R219" s="134">
        <v>40740191</v>
      </c>
      <c r="S219" s="135" t="s">
        <v>359</v>
      </c>
      <c r="T219" s="135"/>
      <c r="U219" s="134">
        <v>27</v>
      </c>
    </row>
    <row r="220" spans="1:21" s="133" customFormat="1" hidden="1">
      <c r="A220" s="133" t="str">
        <f>+mga!E20</f>
        <v>1.4.3 Apoyar iniciativas artísticas y culturales mediante convocatorias.</v>
      </c>
      <c r="B220" s="133" t="str">
        <f>+mga!C18</f>
        <v>F.4 Servicio de apoyo financiero al sector artístico y cultural</v>
      </c>
      <c r="C220" s="134" t="s">
        <v>649</v>
      </c>
      <c r="D220" s="135" t="s">
        <v>495</v>
      </c>
      <c r="E220" s="135" t="s">
        <v>626</v>
      </c>
      <c r="F220" s="134" t="s">
        <v>207</v>
      </c>
      <c r="G220" s="136">
        <v>7700000</v>
      </c>
      <c r="H220" s="134" t="s">
        <v>211</v>
      </c>
      <c r="I220" s="135" t="s">
        <v>383</v>
      </c>
      <c r="J220" s="134">
        <v>4799</v>
      </c>
      <c r="K220" s="137">
        <v>45105</v>
      </c>
      <c r="L220" s="85">
        <v>0</v>
      </c>
      <c r="M220" s="85">
        <v>0</v>
      </c>
      <c r="N220" s="85">
        <v>7700000</v>
      </c>
      <c r="O220" s="134">
        <v>2140</v>
      </c>
      <c r="P220" s="138">
        <v>45027</v>
      </c>
      <c r="Q220" s="139">
        <v>569100000</v>
      </c>
      <c r="R220" s="134">
        <v>65760368</v>
      </c>
      <c r="S220" s="135" t="s">
        <v>359</v>
      </c>
      <c r="T220" s="135"/>
      <c r="U220" s="134">
        <v>27</v>
      </c>
    </row>
    <row r="221" spans="1:21" s="133" customFormat="1" hidden="1">
      <c r="A221" s="133" t="str">
        <f>+mga!E20</f>
        <v>1.4.3 Apoyar iniciativas artísticas y culturales mediante convocatorias.</v>
      </c>
      <c r="B221" s="133" t="str">
        <f>+mga!C18</f>
        <v>F.4 Servicio de apoyo financiero al sector artístico y cultural</v>
      </c>
      <c r="C221" s="134" t="s">
        <v>649</v>
      </c>
      <c r="D221" s="135" t="s">
        <v>495</v>
      </c>
      <c r="E221" s="135" t="s">
        <v>627</v>
      </c>
      <c r="F221" s="134" t="s">
        <v>207</v>
      </c>
      <c r="G221" s="136">
        <v>7700000</v>
      </c>
      <c r="H221" s="134" t="s">
        <v>211</v>
      </c>
      <c r="I221" s="135" t="s">
        <v>383</v>
      </c>
      <c r="J221" s="134">
        <v>4800</v>
      </c>
      <c r="K221" s="137">
        <v>45105</v>
      </c>
      <c r="L221" s="85">
        <v>0</v>
      </c>
      <c r="M221" s="85">
        <v>0</v>
      </c>
      <c r="N221" s="85">
        <v>7700000</v>
      </c>
      <c r="O221" s="134">
        <v>2140</v>
      </c>
      <c r="P221" s="138">
        <v>45027</v>
      </c>
      <c r="Q221" s="139">
        <v>569100000</v>
      </c>
      <c r="R221" s="134">
        <v>1110531545</v>
      </c>
      <c r="S221" s="135" t="s">
        <v>359</v>
      </c>
      <c r="T221" s="135"/>
      <c r="U221" s="134">
        <v>27</v>
      </c>
    </row>
    <row r="222" spans="1:21" s="133" customFormat="1" hidden="1">
      <c r="A222" s="133" t="str">
        <f>+mga!E15</f>
        <v>1.3.2 Articular, fortalecer, consolidar y proyectar eventos de circulación artística y cultural.</v>
      </c>
      <c r="B222" s="133" t="str">
        <f>+mga!C14</f>
        <v>F.3 Servicio de promoción de actividades culturales</v>
      </c>
      <c r="C222" s="134" t="s">
        <v>628</v>
      </c>
      <c r="D222" s="135" t="s">
        <v>629</v>
      </c>
      <c r="E222" s="135" t="s">
        <v>630</v>
      </c>
      <c r="F222" s="134" t="s">
        <v>207</v>
      </c>
      <c r="G222" s="136">
        <v>220000000</v>
      </c>
      <c r="H222" s="134" t="s">
        <v>211</v>
      </c>
      <c r="I222" s="135" t="s">
        <v>383</v>
      </c>
      <c r="J222" s="134">
        <v>4724</v>
      </c>
      <c r="K222" s="137">
        <v>45105</v>
      </c>
      <c r="L222" s="85">
        <v>0</v>
      </c>
      <c r="M222" s="85">
        <v>0</v>
      </c>
      <c r="N222" s="85">
        <v>220000000</v>
      </c>
      <c r="O222" s="134">
        <v>3022</v>
      </c>
      <c r="P222" s="138">
        <v>45079</v>
      </c>
      <c r="Q222" s="139">
        <v>220000000</v>
      </c>
      <c r="R222" s="134">
        <v>809008876</v>
      </c>
      <c r="S222" s="135" t="s">
        <v>359</v>
      </c>
      <c r="T222" s="135" t="s">
        <v>257</v>
      </c>
      <c r="U222" s="134">
        <v>27</v>
      </c>
    </row>
    <row r="223" spans="1:21" s="133" customFormat="1" hidden="1">
      <c r="A223" s="133" t="str">
        <f>+mga!E15</f>
        <v>1.3.2 Articular, fortalecer, consolidar y proyectar eventos de circulación artística y cultural.</v>
      </c>
      <c r="B223" s="133" t="str">
        <f>+mga!C14</f>
        <v>F.3 Servicio de promoción de actividades culturales</v>
      </c>
      <c r="C223" s="134" t="s">
        <v>631</v>
      </c>
      <c r="D223" s="135" t="s">
        <v>632</v>
      </c>
      <c r="E223" s="135" t="s">
        <v>633</v>
      </c>
      <c r="F223" s="134" t="s">
        <v>207</v>
      </c>
      <c r="G223" s="136">
        <v>700000000</v>
      </c>
      <c r="H223" s="134" t="s">
        <v>210</v>
      </c>
      <c r="I223" s="135" t="s">
        <v>383</v>
      </c>
      <c r="J223" s="134">
        <v>4859</v>
      </c>
      <c r="K223" s="137">
        <v>45107</v>
      </c>
      <c r="L223" s="85">
        <v>0</v>
      </c>
      <c r="M223" s="85">
        <v>0</v>
      </c>
      <c r="N223" s="85">
        <v>700000000</v>
      </c>
      <c r="O223" s="134">
        <v>3141</v>
      </c>
      <c r="P223" s="138">
        <v>45086</v>
      </c>
      <c r="Q223" s="139">
        <v>700000000</v>
      </c>
      <c r="R223" s="134">
        <v>900055224</v>
      </c>
      <c r="S223" s="135" t="s">
        <v>384</v>
      </c>
      <c r="T223" s="135" t="s">
        <v>257</v>
      </c>
      <c r="U223" s="134">
        <v>27</v>
      </c>
    </row>
    <row r="224" spans="1:21" s="133" customFormat="1" hidden="1">
      <c r="A224" s="133" t="str">
        <f>+mga!E15</f>
        <v>1.3.2 Articular, fortalecer, consolidar y proyectar eventos de circulación artística y cultural.</v>
      </c>
      <c r="B224" s="133" t="str">
        <f>+mga!C14</f>
        <v>F.3 Servicio de promoción de actividades culturales</v>
      </c>
      <c r="C224" s="134" t="s">
        <v>634</v>
      </c>
      <c r="D224" s="135" t="s">
        <v>635</v>
      </c>
      <c r="E224" s="135" t="s">
        <v>636</v>
      </c>
      <c r="F224" s="134" t="s">
        <v>207</v>
      </c>
      <c r="G224" s="136">
        <v>100000000</v>
      </c>
      <c r="H224" s="134" t="s">
        <v>210</v>
      </c>
      <c r="I224" s="135" t="s">
        <v>383</v>
      </c>
      <c r="J224" s="134">
        <v>4857</v>
      </c>
      <c r="K224" s="137">
        <v>45107</v>
      </c>
      <c r="L224" s="85">
        <v>0</v>
      </c>
      <c r="M224" s="85">
        <v>0</v>
      </c>
      <c r="N224" s="85">
        <v>100000000</v>
      </c>
      <c r="O224" s="134">
        <v>3152</v>
      </c>
      <c r="P224" s="138">
        <v>45090</v>
      </c>
      <c r="Q224" s="139">
        <v>100000000</v>
      </c>
      <c r="R224" s="134">
        <v>900486177</v>
      </c>
      <c r="S224" s="135" t="s">
        <v>384</v>
      </c>
      <c r="T224" s="135" t="s">
        <v>257</v>
      </c>
      <c r="U224" s="134">
        <v>27</v>
      </c>
    </row>
    <row r="225" spans="1:21" s="141" customFormat="1">
      <c r="A225" s="141" t="str">
        <f>+mga!E24</f>
        <v>1.1.4 Apoyo logístico para realizar la circulación de procesos formativos</v>
      </c>
      <c r="B225" s="141" t="str">
        <f>+mga!C21</f>
        <v xml:space="preserve">1.1 Servicio de apoyo al proceso de formación artística y cultural simifarte </v>
      </c>
      <c r="C225" s="142" t="s">
        <v>637</v>
      </c>
      <c r="D225" s="143" t="s">
        <v>638</v>
      </c>
      <c r="E225" s="143" t="s">
        <v>639</v>
      </c>
      <c r="F225" s="142" t="s">
        <v>207</v>
      </c>
      <c r="G225" s="144">
        <v>60000000</v>
      </c>
      <c r="H225" s="142" t="s">
        <v>210</v>
      </c>
      <c r="I225" s="143" t="s">
        <v>358</v>
      </c>
      <c r="J225" s="142">
        <v>4858</v>
      </c>
      <c r="K225" s="145">
        <v>45107</v>
      </c>
      <c r="L225" s="85">
        <v>0</v>
      </c>
      <c r="M225" s="85">
        <v>0</v>
      </c>
      <c r="N225" s="85">
        <v>60000000</v>
      </c>
      <c r="O225" s="142">
        <v>3154</v>
      </c>
      <c r="P225" s="146">
        <v>45090</v>
      </c>
      <c r="Q225" s="147">
        <v>100000000</v>
      </c>
      <c r="R225" s="142">
        <v>800148631</v>
      </c>
      <c r="S225" s="143" t="s">
        <v>384</v>
      </c>
      <c r="T225" s="143" t="s">
        <v>257</v>
      </c>
      <c r="U225" s="142">
        <v>27</v>
      </c>
    </row>
    <row r="226" spans="1:21" s="133" customFormat="1" hidden="1">
      <c r="A226" s="133" t="str">
        <f>+mga!E15</f>
        <v>1.3.2 Articular, fortalecer, consolidar y proyectar eventos de circulación artística y cultural.</v>
      </c>
      <c r="B226" s="133" t="str">
        <f>+mga!C14</f>
        <v>F.3 Servicio de promoción de actividades culturales</v>
      </c>
      <c r="C226" s="134" t="s">
        <v>640</v>
      </c>
      <c r="D226" s="135" t="s">
        <v>641</v>
      </c>
      <c r="E226" s="135" t="s">
        <v>642</v>
      </c>
      <c r="F226" s="134" t="s">
        <v>207</v>
      </c>
      <c r="G226" s="136">
        <v>8700000</v>
      </c>
      <c r="H226" s="134" t="s">
        <v>211</v>
      </c>
      <c r="I226" s="135" t="s">
        <v>383</v>
      </c>
      <c r="J226" s="134">
        <v>4238</v>
      </c>
      <c r="K226" s="140" t="s">
        <v>643</v>
      </c>
      <c r="L226" s="85">
        <v>0</v>
      </c>
      <c r="M226" s="85">
        <v>0</v>
      </c>
      <c r="N226" s="85">
        <v>8700000</v>
      </c>
      <c r="O226" s="134">
        <v>2527</v>
      </c>
      <c r="P226" s="138">
        <v>45049</v>
      </c>
      <c r="Q226" s="139">
        <v>8700000</v>
      </c>
      <c r="R226" s="134">
        <v>11438113</v>
      </c>
      <c r="S226" s="135" t="s">
        <v>359</v>
      </c>
      <c r="T226" s="135" t="s">
        <v>257</v>
      </c>
      <c r="U226" s="134">
        <v>27</v>
      </c>
    </row>
    <row r="227" spans="1:21" s="133" customFormat="1" hidden="1">
      <c r="A227" s="133" t="str">
        <f>+mga!E20</f>
        <v>1.4.3 Apoyar iniciativas artísticas y culturales mediante convocatorias.</v>
      </c>
      <c r="B227" s="133" t="str">
        <f>+mga!C18</f>
        <v>F.4 Servicio de apoyo financiero al sector artístico y cultural</v>
      </c>
      <c r="C227" s="134" t="s">
        <v>649</v>
      </c>
      <c r="D227" s="135" t="s">
        <v>495</v>
      </c>
      <c r="E227" s="135" t="s">
        <v>644</v>
      </c>
      <c r="F227" s="134" t="s">
        <v>207</v>
      </c>
      <c r="G227" s="136">
        <v>3000000</v>
      </c>
      <c r="H227" s="134" t="s">
        <v>211</v>
      </c>
      <c r="I227" s="135" t="s">
        <v>383</v>
      </c>
      <c r="J227" s="134">
        <v>4602</v>
      </c>
      <c r="K227" s="140" t="s">
        <v>645</v>
      </c>
      <c r="L227" s="85">
        <v>0</v>
      </c>
      <c r="M227" s="85">
        <v>0</v>
      </c>
      <c r="N227" s="85">
        <v>3000000</v>
      </c>
      <c r="O227" s="134">
        <v>2140</v>
      </c>
      <c r="P227" s="138">
        <v>45027</v>
      </c>
      <c r="Q227" s="139">
        <v>569100000</v>
      </c>
      <c r="R227" s="134">
        <v>1110502991</v>
      </c>
      <c r="S227" s="135" t="s">
        <v>359</v>
      </c>
      <c r="T227" s="135"/>
      <c r="U227" s="134">
        <v>27</v>
      </c>
    </row>
    <row r="228" spans="1:21" s="133" customFormat="1" hidden="1">
      <c r="A228" s="133" t="str">
        <f>+mga!E20</f>
        <v>1.4.3 Apoyar iniciativas artísticas y culturales mediante convocatorias.</v>
      </c>
      <c r="B228" s="133" t="str">
        <f>+mga!C18</f>
        <v>F.4 Servicio de apoyo financiero al sector artístico y cultural</v>
      </c>
      <c r="C228" s="134" t="s">
        <v>649</v>
      </c>
      <c r="D228" s="135" t="s">
        <v>495</v>
      </c>
      <c r="E228" s="135" t="s">
        <v>464</v>
      </c>
      <c r="F228" s="134" t="s">
        <v>207</v>
      </c>
      <c r="G228" s="136">
        <v>3000000</v>
      </c>
      <c r="H228" s="134" t="s">
        <v>211</v>
      </c>
      <c r="I228" s="135" t="s">
        <v>383</v>
      </c>
      <c r="J228" s="134">
        <v>4606</v>
      </c>
      <c r="K228" s="140" t="s">
        <v>645</v>
      </c>
      <c r="L228" s="85">
        <v>0</v>
      </c>
      <c r="M228" s="85">
        <v>0</v>
      </c>
      <c r="N228" s="85">
        <v>3000000</v>
      </c>
      <c r="O228" s="134">
        <v>2140</v>
      </c>
      <c r="P228" s="138">
        <v>45027</v>
      </c>
      <c r="Q228" s="139">
        <v>569100000</v>
      </c>
      <c r="R228" s="134">
        <v>1110599799</v>
      </c>
      <c r="S228" s="135" t="s">
        <v>359</v>
      </c>
      <c r="T228" s="135"/>
      <c r="U228" s="134">
        <v>27</v>
      </c>
    </row>
    <row r="229" spans="1:21" s="133" customFormat="1" hidden="1">
      <c r="A229" s="133" t="str">
        <f>+mga!E20</f>
        <v>1.4.3 Apoyar iniciativas artísticas y culturales mediante convocatorias.</v>
      </c>
      <c r="B229" s="133" t="str">
        <f>+mga!C18</f>
        <v>F.4 Servicio de apoyo financiero al sector artístico y cultural</v>
      </c>
      <c r="C229" s="134" t="s">
        <v>649</v>
      </c>
      <c r="D229" s="135" t="s">
        <v>495</v>
      </c>
      <c r="E229" s="135" t="s">
        <v>646</v>
      </c>
      <c r="F229" s="134" t="s">
        <v>207</v>
      </c>
      <c r="G229" s="136">
        <v>3600000</v>
      </c>
      <c r="H229" s="134" t="s">
        <v>211</v>
      </c>
      <c r="I229" s="135" t="s">
        <v>383</v>
      </c>
      <c r="J229" s="134">
        <v>4619</v>
      </c>
      <c r="K229" s="140" t="s">
        <v>645</v>
      </c>
      <c r="L229" s="85">
        <v>0</v>
      </c>
      <c r="M229" s="85">
        <v>0</v>
      </c>
      <c r="N229" s="85">
        <v>3600000</v>
      </c>
      <c r="O229" s="134">
        <v>2140</v>
      </c>
      <c r="P229" s="138">
        <v>45027</v>
      </c>
      <c r="Q229" s="139">
        <v>569100000</v>
      </c>
      <c r="R229" s="134">
        <v>1004809801</v>
      </c>
      <c r="S229" s="135" t="s">
        <v>359</v>
      </c>
      <c r="T229" s="135"/>
      <c r="U229" s="134">
        <v>27</v>
      </c>
    </row>
    <row r="230" spans="1:21" s="133" customFormat="1" hidden="1">
      <c r="A230" s="133" t="str">
        <f>+mga!E20</f>
        <v>1.4.3 Apoyar iniciativas artísticas y culturales mediante convocatorias.</v>
      </c>
      <c r="B230" s="133" t="str">
        <f>+mga!C18</f>
        <v>F.4 Servicio de apoyo financiero al sector artístico y cultural</v>
      </c>
      <c r="C230" s="134" t="s">
        <v>649</v>
      </c>
      <c r="D230" s="135" t="s">
        <v>495</v>
      </c>
      <c r="E230" s="135" t="s">
        <v>647</v>
      </c>
      <c r="F230" s="134" t="s">
        <v>207</v>
      </c>
      <c r="G230" s="136">
        <v>2000000</v>
      </c>
      <c r="H230" s="134" t="s">
        <v>211</v>
      </c>
      <c r="I230" s="135" t="s">
        <v>383</v>
      </c>
      <c r="J230" s="134">
        <v>4639</v>
      </c>
      <c r="K230" s="140" t="s">
        <v>645</v>
      </c>
      <c r="L230" s="85">
        <v>0</v>
      </c>
      <c r="M230" s="85">
        <v>0</v>
      </c>
      <c r="N230" s="85">
        <v>2000000</v>
      </c>
      <c r="O230" s="134">
        <v>2140</v>
      </c>
      <c r="P230" s="138">
        <v>45027</v>
      </c>
      <c r="Q230" s="139">
        <v>569100000</v>
      </c>
      <c r="R230" s="134">
        <v>1110586695</v>
      </c>
      <c r="S230" s="135" t="s">
        <v>359</v>
      </c>
      <c r="T230" s="135"/>
      <c r="U230" s="134">
        <v>27</v>
      </c>
    </row>
    <row r="231" spans="1:21" hidden="1">
      <c r="A231" s="39" t="str">
        <f>+mga!E15</f>
        <v>1.3.2 Articular, fortalecer, consolidar y proyectar eventos de circulación artística y cultural.</v>
      </c>
      <c r="B231" s="39" t="str">
        <f>+mga!C14</f>
        <v>F.3 Servicio de promoción de actividades culturales</v>
      </c>
      <c r="C231" s="151" t="s">
        <v>653</v>
      </c>
      <c r="D231" s="152" t="s">
        <v>654</v>
      </c>
      <c r="E231" s="152" t="s">
        <v>655</v>
      </c>
      <c r="F231" s="151" t="s">
        <v>207</v>
      </c>
      <c r="G231" s="153">
        <v>70000000</v>
      </c>
      <c r="H231" s="151" t="s">
        <v>210</v>
      </c>
      <c r="I231" s="152" t="s">
        <v>383</v>
      </c>
      <c r="J231" s="151">
        <v>4865</v>
      </c>
      <c r="K231" s="154">
        <v>45111</v>
      </c>
      <c r="L231" s="151"/>
      <c r="M231" s="152"/>
      <c r="N231" s="152">
        <v>130000000</v>
      </c>
      <c r="O231" s="151">
        <v>3151</v>
      </c>
      <c r="P231" s="152" t="s">
        <v>656</v>
      </c>
      <c r="Q231" s="151">
        <v>900650417</v>
      </c>
      <c r="R231" s="152" t="s">
        <v>384</v>
      </c>
      <c r="S231" s="153">
        <v>21000000</v>
      </c>
      <c r="T231" s="153">
        <v>0</v>
      </c>
      <c r="U231" s="153">
        <v>49000000</v>
      </c>
    </row>
    <row r="232" spans="1:21" hidden="1">
      <c r="A232" s="39" t="s">
        <v>747</v>
      </c>
      <c r="B232" s="39" t="str">
        <f>+mga!C18</f>
        <v>F.4 Servicio de apoyo financiero al sector artístico y cultural</v>
      </c>
      <c r="C232" s="134" t="s">
        <v>746</v>
      </c>
      <c r="D232" t="s">
        <v>495</v>
      </c>
      <c r="E232" t="s">
        <v>657</v>
      </c>
      <c r="F232" s="155" t="s">
        <v>207</v>
      </c>
      <c r="G232" s="156">
        <v>4400000</v>
      </c>
      <c r="H232" s="155" t="s">
        <v>211</v>
      </c>
      <c r="I232" t="s">
        <v>383</v>
      </c>
      <c r="J232" s="155">
        <v>4866</v>
      </c>
      <c r="K232" s="157">
        <v>45111</v>
      </c>
      <c r="L232" s="155"/>
      <c r="M232"/>
      <c r="N232">
        <v>569100000</v>
      </c>
      <c r="O232" s="155">
        <v>2140</v>
      </c>
      <c r="P232" t="s">
        <v>658</v>
      </c>
      <c r="Q232" s="155">
        <v>1110530404</v>
      </c>
      <c r="R232" t="s">
        <v>359</v>
      </c>
      <c r="S232" s="156">
        <v>4400000</v>
      </c>
      <c r="T232" s="156">
        <v>0</v>
      </c>
      <c r="U232" s="156">
        <v>0</v>
      </c>
    </row>
    <row r="233" spans="1:21" hidden="1">
      <c r="A233" s="39" t="s">
        <v>747</v>
      </c>
      <c r="B233" s="39" t="str">
        <f>+mga!C18</f>
        <v>F.4 Servicio de apoyo financiero al sector artístico y cultural</v>
      </c>
      <c r="C233" s="134" t="s">
        <v>746</v>
      </c>
      <c r="D233" t="s">
        <v>495</v>
      </c>
      <c r="E233" t="s">
        <v>659</v>
      </c>
      <c r="F233" s="155" t="s">
        <v>207</v>
      </c>
      <c r="G233" s="156">
        <v>4400000</v>
      </c>
      <c r="H233" s="155" t="s">
        <v>211</v>
      </c>
      <c r="I233" t="s">
        <v>383</v>
      </c>
      <c r="J233" s="155">
        <v>4867</v>
      </c>
      <c r="K233" s="157">
        <v>45111</v>
      </c>
      <c r="L233" s="155"/>
      <c r="M233"/>
      <c r="N233">
        <v>569100000</v>
      </c>
      <c r="O233" s="155">
        <v>2140</v>
      </c>
      <c r="P233" t="s">
        <v>658</v>
      </c>
      <c r="Q233" s="155">
        <v>1110541906</v>
      </c>
      <c r="R233" t="s">
        <v>359</v>
      </c>
      <c r="S233" s="156">
        <v>4400000</v>
      </c>
      <c r="T233" s="156">
        <v>0</v>
      </c>
      <c r="U233" s="156">
        <v>0</v>
      </c>
    </row>
    <row r="234" spans="1:21" hidden="1">
      <c r="A234" s="39" t="s">
        <v>747</v>
      </c>
      <c r="B234" s="39" t="str">
        <f>+mga!C18</f>
        <v>F.4 Servicio de apoyo financiero al sector artístico y cultural</v>
      </c>
      <c r="C234" s="134" t="s">
        <v>746</v>
      </c>
      <c r="D234" t="s">
        <v>495</v>
      </c>
      <c r="E234" t="s">
        <v>660</v>
      </c>
      <c r="F234" s="155" t="s">
        <v>207</v>
      </c>
      <c r="G234" s="156">
        <v>4400000</v>
      </c>
      <c r="H234" s="155" t="s">
        <v>211</v>
      </c>
      <c r="I234" t="s">
        <v>383</v>
      </c>
      <c r="J234" s="155">
        <v>4868</v>
      </c>
      <c r="K234" s="157">
        <v>45111</v>
      </c>
      <c r="L234" s="155"/>
      <c r="M234"/>
      <c r="N234">
        <v>569100000</v>
      </c>
      <c r="O234" s="155">
        <v>2140</v>
      </c>
      <c r="P234" t="s">
        <v>658</v>
      </c>
      <c r="Q234" s="155">
        <v>1234645652</v>
      </c>
      <c r="R234" t="s">
        <v>359</v>
      </c>
      <c r="S234" s="156">
        <v>4400000</v>
      </c>
      <c r="T234" s="156">
        <v>0</v>
      </c>
      <c r="U234" s="156">
        <v>0</v>
      </c>
    </row>
    <row r="235" spans="1:21" hidden="1">
      <c r="A235" s="39" t="s">
        <v>747</v>
      </c>
      <c r="B235" s="39" t="str">
        <f>+mga!C18</f>
        <v>F.4 Servicio de apoyo financiero al sector artístico y cultural</v>
      </c>
      <c r="C235" s="134" t="s">
        <v>746</v>
      </c>
      <c r="D235" t="s">
        <v>495</v>
      </c>
      <c r="E235" t="s">
        <v>661</v>
      </c>
      <c r="F235" s="155" t="s">
        <v>207</v>
      </c>
      <c r="G235" s="156">
        <v>4400000</v>
      </c>
      <c r="H235" s="155" t="s">
        <v>211</v>
      </c>
      <c r="I235" t="s">
        <v>383</v>
      </c>
      <c r="J235" s="155">
        <v>4869</v>
      </c>
      <c r="K235" s="157">
        <v>45111</v>
      </c>
      <c r="L235" s="155"/>
      <c r="M235"/>
      <c r="N235">
        <v>569100000</v>
      </c>
      <c r="O235" s="155">
        <v>2140</v>
      </c>
      <c r="P235" t="s">
        <v>658</v>
      </c>
      <c r="Q235" s="155">
        <v>1110578509</v>
      </c>
      <c r="R235" t="s">
        <v>359</v>
      </c>
      <c r="S235" s="156">
        <v>4400000</v>
      </c>
      <c r="T235" s="156">
        <v>0</v>
      </c>
      <c r="U235" s="156">
        <v>0</v>
      </c>
    </row>
    <row r="236" spans="1:21" hidden="1">
      <c r="A236" s="39" t="s">
        <v>747</v>
      </c>
      <c r="B236" s="39" t="str">
        <f>+mga!C18</f>
        <v>F.4 Servicio de apoyo financiero al sector artístico y cultural</v>
      </c>
      <c r="C236" s="134" t="s">
        <v>746</v>
      </c>
      <c r="D236" t="s">
        <v>495</v>
      </c>
      <c r="E236" t="s">
        <v>662</v>
      </c>
      <c r="F236" s="155" t="s">
        <v>207</v>
      </c>
      <c r="G236" s="156">
        <v>4400000</v>
      </c>
      <c r="H236" s="155" t="s">
        <v>211</v>
      </c>
      <c r="I236" t="s">
        <v>383</v>
      </c>
      <c r="J236" s="155">
        <v>4870</v>
      </c>
      <c r="K236" s="157">
        <v>45111</v>
      </c>
      <c r="L236" s="155"/>
      <c r="M236"/>
      <c r="N236">
        <v>569100000</v>
      </c>
      <c r="O236" s="155">
        <v>2140</v>
      </c>
      <c r="P236" t="s">
        <v>658</v>
      </c>
      <c r="Q236" s="155">
        <v>1108936147</v>
      </c>
      <c r="R236" t="s">
        <v>359</v>
      </c>
      <c r="S236" s="156">
        <v>4400000</v>
      </c>
      <c r="T236" s="156">
        <v>0</v>
      </c>
      <c r="U236" s="156">
        <v>0</v>
      </c>
    </row>
    <row r="237" spans="1:21" hidden="1">
      <c r="A237" s="39" t="s">
        <v>747</v>
      </c>
      <c r="B237" s="39" t="str">
        <f>+mga!C18</f>
        <v>F.4 Servicio de apoyo financiero al sector artístico y cultural</v>
      </c>
      <c r="C237" s="134" t="s">
        <v>746</v>
      </c>
      <c r="D237" t="s">
        <v>495</v>
      </c>
      <c r="E237" t="s">
        <v>663</v>
      </c>
      <c r="F237" s="155" t="s">
        <v>207</v>
      </c>
      <c r="G237" s="156">
        <v>7700000</v>
      </c>
      <c r="H237" s="155" t="s">
        <v>211</v>
      </c>
      <c r="I237" t="s">
        <v>383</v>
      </c>
      <c r="J237" s="155">
        <v>4871</v>
      </c>
      <c r="K237" s="157">
        <v>45111</v>
      </c>
      <c r="L237" s="155"/>
      <c r="M237"/>
      <c r="N237">
        <v>569100000</v>
      </c>
      <c r="O237" s="155">
        <v>2140</v>
      </c>
      <c r="P237" t="s">
        <v>658</v>
      </c>
      <c r="Q237" s="155">
        <v>28555805</v>
      </c>
      <c r="R237" t="s">
        <v>359</v>
      </c>
      <c r="S237" s="156">
        <v>7700000</v>
      </c>
      <c r="T237" s="156">
        <v>0</v>
      </c>
      <c r="U237" s="156">
        <v>0</v>
      </c>
    </row>
    <row r="238" spans="1:21" hidden="1">
      <c r="A238" s="39" t="s">
        <v>747</v>
      </c>
      <c r="B238" s="39" t="str">
        <f>+mga!C18</f>
        <v>F.4 Servicio de apoyo financiero al sector artístico y cultural</v>
      </c>
      <c r="C238" s="134" t="s">
        <v>746</v>
      </c>
      <c r="D238" t="s">
        <v>495</v>
      </c>
      <c r="E238" t="s">
        <v>664</v>
      </c>
      <c r="F238" s="155" t="s">
        <v>207</v>
      </c>
      <c r="G238" s="156">
        <v>7700000</v>
      </c>
      <c r="H238" s="155" t="s">
        <v>211</v>
      </c>
      <c r="I238" t="s">
        <v>383</v>
      </c>
      <c r="J238" s="155">
        <v>4872</v>
      </c>
      <c r="K238" s="157">
        <v>45111</v>
      </c>
      <c r="L238" s="155"/>
      <c r="M238"/>
      <c r="N238">
        <v>569100000</v>
      </c>
      <c r="O238" s="155">
        <v>2140</v>
      </c>
      <c r="P238" t="s">
        <v>658</v>
      </c>
      <c r="Q238" s="155">
        <v>14273380</v>
      </c>
      <c r="R238" t="s">
        <v>359</v>
      </c>
      <c r="S238" s="156">
        <v>7700000</v>
      </c>
      <c r="T238" s="156">
        <v>0</v>
      </c>
      <c r="U238" s="156">
        <v>0</v>
      </c>
    </row>
    <row r="239" spans="1:21" hidden="1">
      <c r="A239" s="39" t="s">
        <v>747</v>
      </c>
      <c r="B239" s="39" t="str">
        <f>+mga!C18</f>
        <v>F.4 Servicio de apoyo financiero al sector artístico y cultural</v>
      </c>
      <c r="C239" s="134" t="s">
        <v>746</v>
      </c>
      <c r="D239" t="s">
        <v>495</v>
      </c>
      <c r="E239" t="s">
        <v>665</v>
      </c>
      <c r="F239" s="155" t="s">
        <v>207</v>
      </c>
      <c r="G239" s="156">
        <v>7700000</v>
      </c>
      <c r="H239" s="155" t="s">
        <v>211</v>
      </c>
      <c r="I239" t="s">
        <v>383</v>
      </c>
      <c r="J239" s="155">
        <v>4873</v>
      </c>
      <c r="K239" s="157">
        <v>45111</v>
      </c>
      <c r="L239" s="155"/>
      <c r="M239"/>
      <c r="N239">
        <v>569100000</v>
      </c>
      <c r="O239" s="155">
        <v>2140</v>
      </c>
      <c r="P239" t="s">
        <v>658</v>
      </c>
      <c r="Q239" s="155">
        <v>1110568506</v>
      </c>
      <c r="R239" t="s">
        <v>359</v>
      </c>
      <c r="S239" s="156">
        <v>7700000</v>
      </c>
      <c r="T239" s="156">
        <v>0</v>
      </c>
      <c r="U239" s="156">
        <v>0</v>
      </c>
    </row>
    <row r="240" spans="1:21" hidden="1">
      <c r="A240" s="39" t="s">
        <v>747</v>
      </c>
      <c r="B240" s="39" t="str">
        <f>+mga!C18</f>
        <v>F.4 Servicio de apoyo financiero al sector artístico y cultural</v>
      </c>
      <c r="C240" s="134" t="s">
        <v>746</v>
      </c>
      <c r="D240" t="s">
        <v>495</v>
      </c>
      <c r="E240" t="s">
        <v>666</v>
      </c>
      <c r="F240" s="155" t="s">
        <v>207</v>
      </c>
      <c r="G240" s="156">
        <v>7700000</v>
      </c>
      <c r="H240" s="155" t="s">
        <v>211</v>
      </c>
      <c r="I240" t="s">
        <v>383</v>
      </c>
      <c r="J240" s="155">
        <v>4874</v>
      </c>
      <c r="K240" s="157">
        <v>45111</v>
      </c>
      <c r="L240" s="155"/>
      <c r="M240"/>
      <c r="N240">
        <v>569100000</v>
      </c>
      <c r="O240" s="155">
        <v>2140</v>
      </c>
      <c r="P240" t="s">
        <v>658</v>
      </c>
      <c r="Q240" s="155">
        <v>1031175807</v>
      </c>
      <c r="R240" t="s">
        <v>359</v>
      </c>
      <c r="S240" s="156">
        <v>7700000</v>
      </c>
      <c r="T240" s="156">
        <v>0</v>
      </c>
      <c r="U240" s="156">
        <v>0</v>
      </c>
    </row>
    <row r="241" spans="1:21" hidden="1">
      <c r="A241" s="39" t="s">
        <v>747</v>
      </c>
      <c r="B241" s="39" t="str">
        <f>+mga!C18</f>
        <v>F.4 Servicio de apoyo financiero al sector artístico y cultural</v>
      </c>
      <c r="C241" s="134" t="s">
        <v>746</v>
      </c>
      <c r="D241" t="s">
        <v>495</v>
      </c>
      <c r="E241" t="s">
        <v>667</v>
      </c>
      <c r="F241" s="155" t="s">
        <v>207</v>
      </c>
      <c r="G241" s="156">
        <v>7700000</v>
      </c>
      <c r="H241" s="155" t="s">
        <v>211</v>
      </c>
      <c r="I241" t="s">
        <v>383</v>
      </c>
      <c r="J241" s="155">
        <v>4875</v>
      </c>
      <c r="K241" s="157">
        <v>45111</v>
      </c>
      <c r="L241" s="155"/>
      <c r="M241"/>
      <c r="N241">
        <v>569100000</v>
      </c>
      <c r="O241" s="155">
        <v>2140</v>
      </c>
      <c r="P241" t="s">
        <v>658</v>
      </c>
      <c r="Q241" s="155">
        <v>1110508046</v>
      </c>
      <c r="R241" t="s">
        <v>359</v>
      </c>
      <c r="S241" s="156">
        <v>7700000</v>
      </c>
      <c r="T241" s="156">
        <v>0</v>
      </c>
      <c r="U241" s="156">
        <v>0</v>
      </c>
    </row>
    <row r="242" spans="1:21" hidden="1">
      <c r="A242" s="39" t="s">
        <v>747</v>
      </c>
      <c r="B242" s="39" t="str">
        <f>+mga!C18</f>
        <v>F.4 Servicio de apoyo financiero al sector artístico y cultural</v>
      </c>
      <c r="C242" s="134" t="s">
        <v>746</v>
      </c>
      <c r="D242" t="s">
        <v>495</v>
      </c>
      <c r="E242" t="s">
        <v>668</v>
      </c>
      <c r="F242" s="155" t="s">
        <v>207</v>
      </c>
      <c r="G242" s="156">
        <v>7700000</v>
      </c>
      <c r="H242" s="155" t="s">
        <v>211</v>
      </c>
      <c r="I242" t="s">
        <v>383</v>
      </c>
      <c r="J242" s="155">
        <v>4876</v>
      </c>
      <c r="K242" s="157">
        <v>45111</v>
      </c>
      <c r="L242" s="155"/>
      <c r="M242"/>
      <c r="N242">
        <v>569100000</v>
      </c>
      <c r="O242" s="155">
        <v>2140</v>
      </c>
      <c r="P242" t="s">
        <v>658</v>
      </c>
      <c r="Q242" s="155">
        <v>1110601186</v>
      </c>
      <c r="R242" t="s">
        <v>359</v>
      </c>
      <c r="S242" s="156">
        <v>7700000</v>
      </c>
      <c r="T242" s="156">
        <v>0</v>
      </c>
      <c r="U242" s="156">
        <v>0</v>
      </c>
    </row>
    <row r="243" spans="1:21" hidden="1">
      <c r="A243" s="39" t="s">
        <v>747</v>
      </c>
      <c r="B243" s="39" t="str">
        <f>+mga!C18</f>
        <v>F.4 Servicio de apoyo financiero al sector artístico y cultural</v>
      </c>
      <c r="C243" s="134" t="s">
        <v>746</v>
      </c>
      <c r="D243" t="s">
        <v>495</v>
      </c>
      <c r="E243" t="s">
        <v>669</v>
      </c>
      <c r="F243" s="155" t="s">
        <v>207</v>
      </c>
      <c r="G243" s="156">
        <v>7700000</v>
      </c>
      <c r="H243" s="155" t="s">
        <v>211</v>
      </c>
      <c r="I243" t="s">
        <v>383</v>
      </c>
      <c r="J243" s="155">
        <v>4877</v>
      </c>
      <c r="K243" s="157">
        <v>45111</v>
      </c>
      <c r="L243" s="155"/>
      <c r="M243"/>
      <c r="N243">
        <v>569100000</v>
      </c>
      <c r="O243" s="155">
        <v>2140</v>
      </c>
      <c r="P243" t="s">
        <v>658</v>
      </c>
      <c r="Q243" s="155">
        <v>1019091056</v>
      </c>
      <c r="R243" t="s">
        <v>359</v>
      </c>
      <c r="S243" s="156">
        <v>7700000</v>
      </c>
      <c r="T243" s="156">
        <v>0</v>
      </c>
      <c r="U243" s="156">
        <v>0</v>
      </c>
    </row>
    <row r="244" spans="1:21" hidden="1">
      <c r="A244" s="162" t="s">
        <v>748</v>
      </c>
      <c r="B244" s="39" t="str">
        <f>+mga!C14</f>
        <v>F.3 Servicio de promoción de actividades culturales</v>
      </c>
      <c r="C244" s="155" t="s">
        <v>670</v>
      </c>
      <c r="D244" t="s">
        <v>671</v>
      </c>
      <c r="E244" t="s">
        <v>672</v>
      </c>
      <c r="F244" s="155" t="s">
        <v>207</v>
      </c>
      <c r="G244" s="156">
        <v>36444636</v>
      </c>
      <c r="H244" s="155" t="s">
        <v>210</v>
      </c>
      <c r="I244" t="s">
        <v>383</v>
      </c>
      <c r="J244" s="155">
        <v>4928</v>
      </c>
      <c r="K244" s="157">
        <v>45113</v>
      </c>
      <c r="L244" s="155"/>
      <c r="M244"/>
      <c r="N244">
        <v>260000000</v>
      </c>
      <c r="O244" s="155">
        <v>3035</v>
      </c>
      <c r="P244" t="s">
        <v>673</v>
      </c>
      <c r="Q244" s="155">
        <v>900809534</v>
      </c>
      <c r="R244" t="s">
        <v>384</v>
      </c>
      <c r="S244" s="156">
        <v>36444636</v>
      </c>
      <c r="T244" s="156">
        <v>0</v>
      </c>
      <c r="U244" s="156">
        <v>0</v>
      </c>
    </row>
    <row r="245" spans="1:21" hidden="1">
      <c r="A245" s="162" t="s">
        <v>748</v>
      </c>
      <c r="B245" s="39" t="str">
        <f>+mga!C14</f>
        <v>F.3 Servicio de promoción de actividades culturales</v>
      </c>
      <c r="C245" s="155" t="s">
        <v>670</v>
      </c>
      <c r="D245" t="s">
        <v>671</v>
      </c>
      <c r="E245" t="s">
        <v>672</v>
      </c>
      <c r="F245" s="155" t="s">
        <v>207</v>
      </c>
      <c r="G245" s="156">
        <v>223555364</v>
      </c>
      <c r="H245" s="155" t="s">
        <v>211</v>
      </c>
      <c r="I245" t="s">
        <v>383</v>
      </c>
      <c r="J245" s="155">
        <v>4928</v>
      </c>
      <c r="K245" s="157">
        <v>45113</v>
      </c>
      <c r="L245" s="155"/>
      <c r="M245"/>
      <c r="N245">
        <v>260000000</v>
      </c>
      <c r="O245" s="155">
        <v>3035</v>
      </c>
      <c r="P245" t="s">
        <v>673</v>
      </c>
      <c r="Q245" s="155">
        <v>900809534</v>
      </c>
      <c r="R245" t="s">
        <v>359</v>
      </c>
      <c r="S245" s="156">
        <v>171555364</v>
      </c>
      <c r="T245" s="156">
        <v>0</v>
      </c>
      <c r="U245" s="156">
        <v>52000000</v>
      </c>
    </row>
    <row r="246" spans="1:21" hidden="1">
      <c r="A246" s="39" t="s">
        <v>747</v>
      </c>
      <c r="B246" s="39" t="str">
        <f>+mga!C18</f>
        <v>F.4 Servicio de apoyo financiero al sector artístico y cultural</v>
      </c>
      <c r="C246" s="134" t="s">
        <v>746</v>
      </c>
      <c r="D246" t="s">
        <v>495</v>
      </c>
      <c r="E246" t="s">
        <v>674</v>
      </c>
      <c r="F246" s="155" t="s">
        <v>207</v>
      </c>
      <c r="G246" s="156">
        <v>4400000</v>
      </c>
      <c r="H246" s="155" t="s">
        <v>211</v>
      </c>
      <c r="I246" t="s">
        <v>383</v>
      </c>
      <c r="J246" s="155">
        <v>4961</v>
      </c>
      <c r="K246" s="157">
        <v>45114</v>
      </c>
      <c r="L246" s="155"/>
      <c r="M246"/>
      <c r="N246">
        <v>569100000</v>
      </c>
      <c r="O246" s="155">
        <v>2140</v>
      </c>
      <c r="P246" t="s">
        <v>658</v>
      </c>
      <c r="Q246" s="155">
        <v>700139826</v>
      </c>
      <c r="R246" t="s">
        <v>359</v>
      </c>
      <c r="S246" s="156">
        <v>4400000</v>
      </c>
      <c r="T246" s="156">
        <v>0</v>
      </c>
      <c r="U246" s="156">
        <v>0</v>
      </c>
    </row>
    <row r="247" spans="1:21">
      <c r="A247" s="164" t="s">
        <v>749</v>
      </c>
      <c r="B247" s="141" t="str">
        <f>+mga!C21</f>
        <v xml:space="preserve">1.1 Servicio de apoyo al proceso de formación artística y cultural simifarte </v>
      </c>
      <c r="C247" s="142" t="s">
        <v>675</v>
      </c>
      <c r="D247" s="143" t="s">
        <v>676</v>
      </c>
      <c r="E247" s="143" t="s">
        <v>677</v>
      </c>
      <c r="F247" s="142" t="s">
        <v>207</v>
      </c>
      <c r="G247" s="144">
        <v>18000000</v>
      </c>
      <c r="H247" s="142" t="s">
        <v>211</v>
      </c>
      <c r="I247" s="143" t="s">
        <v>358</v>
      </c>
      <c r="J247" s="142">
        <v>5183</v>
      </c>
      <c r="K247" s="165">
        <v>45128</v>
      </c>
      <c r="L247" s="155"/>
      <c r="M247"/>
      <c r="N247" s="143">
        <v>20400000</v>
      </c>
      <c r="O247" s="142">
        <v>3348</v>
      </c>
      <c r="P247" s="143" t="s">
        <v>678</v>
      </c>
      <c r="Q247" s="142">
        <v>1110472545</v>
      </c>
      <c r="R247" s="143" t="s">
        <v>359</v>
      </c>
      <c r="S247" s="144">
        <v>0</v>
      </c>
      <c r="T247" s="144">
        <v>0</v>
      </c>
      <c r="U247" s="144">
        <v>18000000</v>
      </c>
    </row>
    <row r="248" spans="1:21" hidden="1">
      <c r="A248" s="39" t="s">
        <v>747</v>
      </c>
      <c r="B248" s="39" t="str">
        <f>+mga!C18</f>
        <v>F.4 Servicio de apoyo financiero al sector artístico y cultural</v>
      </c>
      <c r="C248" s="134" t="s">
        <v>746</v>
      </c>
      <c r="D248" t="s">
        <v>495</v>
      </c>
      <c r="E248" t="s">
        <v>503</v>
      </c>
      <c r="F248" s="155" t="s">
        <v>207</v>
      </c>
      <c r="G248" s="156">
        <v>1000000</v>
      </c>
      <c r="H248" s="155" t="s">
        <v>211</v>
      </c>
      <c r="I248" t="s">
        <v>383</v>
      </c>
      <c r="J248" s="155">
        <v>5198</v>
      </c>
      <c r="K248" s="157">
        <v>45131</v>
      </c>
      <c r="L248" s="155"/>
      <c r="M248"/>
      <c r="N248">
        <v>569100000</v>
      </c>
      <c r="O248" s="155">
        <v>2140</v>
      </c>
      <c r="P248" t="s">
        <v>658</v>
      </c>
      <c r="Q248" s="155">
        <v>1110445992</v>
      </c>
      <c r="R248" t="s">
        <v>359</v>
      </c>
      <c r="S248" s="156">
        <v>1000000</v>
      </c>
      <c r="T248" s="156">
        <v>0</v>
      </c>
      <c r="U248" s="156">
        <v>0</v>
      </c>
    </row>
    <row r="249" spans="1:21" hidden="1">
      <c r="A249" s="39" t="s">
        <v>747</v>
      </c>
      <c r="B249" s="39" t="str">
        <f>+mga!C18</f>
        <v>F.4 Servicio de apoyo financiero al sector artístico y cultural</v>
      </c>
      <c r="C249" s="134" t="s">
        <v>746</v>
      </c>
      <c r="D249" t="s">
        <v>495</v>
      </c>
      <c r="E249" t="s">
        <v>510</v>
      </c>
      <c r="F249" s="155" t="s">
        <v>207</v>
      </c>
      <c r="G249" s="156">
        <v>1500000</v>
      </c>
      <c r="H249" s="155" t="s">
        <v>211</v>
      </c>
      <c r="I249" t="s">
        <v>383</v>
      </c>
      <c r="J249" s="155">
        <v>5200</v>
      </c>
      <c r="K249" s="157">
        <v>45131</v>
      </c>
      <c r="L249" s="155"/>
      <c r="M249"/>
      <c r="N249">
        <v>569100000</v>
      </c>
      <c r="O249" s="155">
        <v>2140</v>
      </c>
      <c r="P249" t="s">
        <v>658</v>
      </c>
      <c r="Q249" s="155">
        <v>1110600629</v>
      </c>
      <c r="R249" t="s">
        <v>359</v>
      </c>
      <c r="S249" s="156">
        <v>1500000</v>
      </c>
      <c r="T249" s="156">
        <v>0</v>
      </c>
      <c r="U249" s="156">
        <v>0</v>
      </c>
    </row>
    <row r="250" spans="1:21" hidden="1">
      <c r="A250" s="39" t="s">
        <v>747</v>
      </c>
      <c r="B250" s="39" t="str">
        <f>+mga!C18</f>
        <v>F.4 Servicio de apoyo financiero al sector artístico y cultural</v>
      </c>
      <c r="C250" s="134" t="s">
        <v>746</v>
      </c>
      <c r="D250" t="s">
        <v>495</v>
      </c>
      <c r="E250" t="s">
        <v>609</v>
      </c>
      <c r="F250" s="155" t="s">
        <v>207</v>
      </c>
      <c r="G250" s="156">
        <v>2000000</v>
      </c>
      <c r="H250" s="155" t="s">
        <v>211</v>
      </c>
      <c r="I250" t="s">
        <v>383</v>
      </c>
      <c r="J250" s="155">
        <v>5201</v>
      </c>
      <c r="K250" s="157">
        <v>45131</v>
      </c>
      <c r="L250" s="155"/>
      <c r="M250"/>
      <c r="N250">
        <v>569100000</v>
      </c>
      <c r="O250" s="155">
        <v>2140</v>
      </c>
      <c r="P250" t="s">
        <v>658</v>
      </c>
      <c r="Q250" s="155">
        <v>65631425</v>
      </c>
      <c r="R250" t="s">
        <v>359</v>
      </c>
      <c r="S250" s="156">
        <v>2000000</v>
      </c>
      <c r="T250" s="156">
        <v>0</v>
      </c>
      <c r="U250" s="156">
        <v>0</v>
      </c>
    </row>
    <row r="251" spans="1:21" hidden="1">
      <c r="A251" s="39" t="s">
        <v>747</v>
      </c>
      <c r="B251" s="39" t="str">
        <f>+mga!C18</f>
        <v>F.4 Servicio de apoyo financiero al sector artístico y cultural</v>
      </c>
      <c r="C251" s="134" t="s">
        <v>746</v>
      </c>
      <c r="D251" t="s">
        <v>495</v>
      </c>
      <c r="E251" t="s">
        <v>505</v>
      </c>
      <c r="F251" s="155" t="s">
        <v>207</v>
      </c>
      <c r="G251" s="156">
        <v>3000000</v>
      </c>
      <c r="H251" s="155" t="s">
        <v>211</v>
      </c>
      <c r="I251" t="s">
        <v>383</v>
      </c>
      <c r="J251" s="155">
        <v>5202</v>
      </c>
      <c r="K251" s="157">
        <v>45131</v>
      </c>
      <c r="L251" s="155"/>
      <c r="M251"/>
      <c r="N251">
        <v>569100000</v>
      </c>
      <c r="O251" s="155">
        <v>2140</v>
      </c>
      <c r="P251" t="s">
        <v>658</v>
      </c>
      <c r="Q251" s="155">
        <v>1007423229</v>
      </c>
      <c r="R251" t="s">
        <v>359</v>
      </c>
      <c r="S251" s="156">
        <v>3000000</v>
      </c>
      <c r="T251" s="156">
        <v>0</v>
      </c>
      <c r="U251" s="156">
        <v>0</v>
      </c>
    </row>
    <row r="252" spans="1:21" hidden="1">
      <c r="A252" s="39" t="s">
        <v>747</v>
      </c>
      <c r="B252" s="39" t="str">
        <f>+mga!C18</f>
        <v>F.4 Servicio de apoyo financiero al sector artístico y cultural</v>
      </c>
      <c r="C252" s="134" t="s">
        <v>746</v>
      </c>
      <c r="D252" t="s">
        <v>495</v>
      </c>
      <c r="E252" t="s">
        <v>515</v>
      </c>
      <c r="F252" s="155" t="s">
        <v>207</v>
      </c>
      <c r="G252" s="156">
        <v>5000000</v>
      </c>
      <c r="H252" s="155" t="s">
        <v>211</v>
      </c>
      <c r="I252" t="s">
        <v>383</v>
      </c>
      <c r="J252" s="155">
        <v>5203</v>
      </c>
      <c r="K252" s="157">
        <v>45131</v>
      </c>
      <c r="L252" s="155"/>
      <c r="M252"/>
      <c r="N252">
        <v>569100000</v>
      </c>
      <c r="O252" s="155">
        <v>2140</v>
      </c>
      <c r="P252" t="s">
        <v>658</v>
      </c>
      <c r="Q252" s="155">
        <v>1005715415</v>
      </c>
      <c r="R252" t="s">
        <v>359</v>
      </c>
      <c r="S252" s="156">
        <v>5000000</v>
      </c>
      <c r="T252" s="156">
        <v>0</v>
      </c>
      <c r="U252" s="156">
        <v>0</v>
      </c>
    </row>
    <row r="253" spans="1:21" hidden="1">
      <c r="A253" s="39" t="s">
        <v>747</v>
      </c>
      <c r="B253" s="39" t="str">
        <f>+mga!C18</f>
        <v>F.4 Servicio de apoyo financiero al sector artístico y cultural</v>
      </c>
      <c r="C253" s="134" t="s">
        <v>746</v>
      </c>
      <c r="D253" t="s">
        <v>495</v>
      </c>
      <c r="E253" t="s">
        <v>592</v>
      </c>
      <c r="F253" s="155" t="s">
        <v>207</v>
      </c>
      <c r="G253" s="156">
        <v>3000000</v>
      </c>
      <c r="H253" s="155" t="s">
        <v>211</v>
      </c>
      <c r="I253" t="s">
        <v>383</v>
      </c>
      <c r="J253" s="155">
        <v>5204</v>
      </c>
      <c r="K253" s="157">
        <v>45131</v>
      </c>
      <c r="L253" s="155"/>
      <c r="M253"/>
      <c r="N253">
        <v>569100000</v>
      </c>
      <c r="O253" s="155">
        <v>2140</v>
      </c>
      <c r="P253" t="s">
        <v>658</v>
      </c>
      <c r="Q253" s="155">
        <v>1110594760</v>
      </c>
      <c r="R253" t="s">
        <v>359</v>
      </c>
      <c r="S253" s="156">
        <v>3000000</v>
      </c>
      <c r="T253" s="156">
        <v>0</v>
      </c>
      <c r="U253" s="156">
        <v>0</v>
      </c>
    </row>
    <row r="254" spans="1:21" hidden="1">
      <c r="A254" s="39" t="s">
        <v>747</v>
      </c>
      <c r="B254" s="39" t="str">
        <f>+mga!C18</f>
        <v>F.4 Servicio de apoyo financiero al sector artístico y cultural</v>
      </c>
      <c r="C254" s="134" t="s">
        <v>746</v>
      </c>
      <c r="D254" t="s">
        <v>495</v>
      </c>
      <c r="E254" t="s">
        <v>513</v>
      </c>
      <c r="F254" s="155" t="s">
        <v>207</v>
      </c>
      <c r="G254" s="156">
        <v>2000000</v>
      </c>
      <c r="H254" s="155" t="s">
        <v>211</v>
      </c>
      <c r="I254" t="s">
        <v>383</v>
      </c>
      <c r="J254" s="155">
        <v>5205</v>
      </c>
      <c r="K254" s="157">
        <v>45131</v>
      </c>
      <c r="L254" s="155"/>
      <c r="M254"/>
      <c r="N254">
        <v>569100000</v>
      </c>
      <c r="O254" s="155">
        <v>2140</v>
      </c>
      <c r="P254" t="s">
        <v>658</v>
      </c>
      <c r="Q254" s="155">
        <v>1110593493</v>
      </c>
      <c r="R254" t="s">
        <v>359</v>
      </c>
      <c r="S254" s="156">
        <v>2000000</v>
      </c>
      <c r="T254" s="156">
        <v>0</v>
      </c>
      <c r="U254" s="156">
        <v>0</v>
      </c>
    </row>
    <row r="255" spans="1:21" hidden="1">
      <c r="A255" s="39" t="s">
        <v>747</v>
      </c>
      <c r="B255" s="39" t="str">
        <f>+mga!C18</f>
        <v>F.4 Servicio de apoyo financiero al sector artístico y cultural</v>
      </c>
      <c r="C255" s="134" t="s">
        <v>746</v>
      </c>
      <c r="D255" t="s">
        <v>495</v>
      </c>
      <c r="E255" t="s">
        <v>558</v>
      </c>
      <c r="F255" s="155" t="s">
        <v>207</v>
      </c>
      <c r="G255" s="156">
        <v>2000000</v>
      </c>
      <c r="H255" s="155" t="s">
        <v>211</v>
      </c>
      <c r="I255" t="s">
        <v>383</v>
      </c>
      <c r="J255" s="155">
        <v>5206</v>
      </c>
      <c r="K255" s="157">
        <v>45131</v>
      </c>
      <c r="L255" s="155"/>
      <c r="M255"/>
      <c r="N255">
        <v>569100000</v>
      </c>
      <c r="O255" s="155">
        <v>2140</v>
      </c>
      <c r="P255" t="s">
        <v>658</v>
      </c>
      <c r="Q255" s="155">
        <v>5827052</v>
      </c>
      <c r="R255" t="s">
        <v>359</v>
      </c>
      <c r="S255" s="156">
        <v>0</v>
      </c>
      <c r="T255" s="156">
        <v>0</v>
      </c>
      <c r="U255" s="156">
        <v>2000000</v>
      </c>
    </row>
    <row r="256" spans="1:21" hidden="1">
      <c r="A256" s="39" t="s">
        <v>747</v>
      </c>
      <c r="B256" s="39" t="str">
        <f>+mga!C18</f>
        <v>F.4 Servicio de apoyo financiero al sector artístico y cultural</v>
      </c>
      <c r="C256" s="134" t="s">
        <v>746</v>
      </c>
      <c r="D256" t="s">
        <v>495</v>
      </c>
      <c r="E256" t="s">
        <v>627</v>
      </c>
      <c r="F256" s="155" t="s">
        <v>207</v>
      </c>
      <c r="G256" s="156">
        <v>3000000</v>
      </c>
      <c r="H256" s="155" t="s">
        <v>211</v>
      </c>
      <c r="I256" t="s">
        <v>383</v>
      </c>
      <c r="J256" s="155">
        <v>5207</v>
      </c>
      <c r="K256" s="157">
        <v>45131</v>
      </c>
      <c r="L256" s="155"/>
      <c r="M256"/>
      <c r="N256">
        <v>569100000</v>
      </c>
      <c r="O256" s="155">
        <v>2140</v>
      </c>
      <c r="P256" t="s">
        <v>658</v>
      </c>
      <c r="Q256" s="155">
        <v>1110531545</v>
      </c>
      <c r="R256" t="s">
        <v>359</v>
      </c>
      <c r="S256" s="156">
        <v>3000000</v>
      </c>
      <c r="T256" s="156">
        <v>0</v>
      </c>
      <c r="U256" s="156">
        <v>0</v>
      </c>
    </row>
    <row r="257" spans="1:21" hidden="1">
      <c r="A257" s="39" t="s">
        <v>747</v>
      </c>
      <c r="B257" s="39" t="str">
        <f>+mga!C18</f>
        <v>F.4 Servicio de apoyo financiero al sector artístico y cultural</v>
      </c>
      <c r="C257" s="134" t="s">
        <v>746</v>
      </c>
      <c r="D257" t="s">
        <v>495</v>
      </c>
      <c r="E257" t="s">
        <v>577</v>
      </c>
      <c r="F257" s="155" t="s">
        <v>207</v>
      </c>
      <c r="G257" s="156">
        <v>5000000</v>
      </c>
      <c r="H257" s="155" t="s">
        <v>211</v>
      </c>
      <c r="I257" t="s">
        <v>383</v>
      </c>
      <c r="J257" s="155">
        <v>5208</v>
      </c>
      <c r="K257" s="157">
        <v>45131</v>
      </c>
      <c r="L257" s="155"/>
      <c r="M257"/>
      <c r="N257">
        <v>569100000</v>
      </c>
      <c r="O257" s="155">
        <v>2140</v>
      </c>
      <c r="P257" t="s">
        <v>658</v>
      </c>
      <c r="Q257" s="155">
        <v>65779810</v>
      </c>
      <c r="R257" t="s">
        <v>359</v>
      </c>
      <c r="S257" s="156">
        <v>5000000</v>
      </c>
      <c r="T257" s="156">
        <v>0</v>
      </c>
      <c r="U257" s="156">
        <v>0</v>
      </c>
    </row>
    <row r="258" spans="1:21" hidden="1">
      <c r="A258" s="163" t="s">
        <v>750</v>
      </c>
      <c r="B258" s="39" t="str">
        <f>+mga!C14</f>
        <v>F.3 Servicio de promoción de actividades culturales</v>
      </c>
      <c r="C258" s="155" t="s">
        <v>679</v>
      </c>
      <c r="D258" t="s">
        <v>680</v>
      </c>
      <c r="E258" t="s">
        <v>681</v>
      </c>
      <c r="F258" s="155" t="s">
        <v>207</v>
      </c>
      <c r="G258" s="156">
        <v>60000000</v>
      </c>
      <c r="H258" s="155" t="s">
        <v>210</v>
      </c>
      <c r="I258" t="s">
        <v>383</v>
      </c>
      <c r="J258" s="155">
        <v>5299</v>
      </c>
      <c r="K258" s="157">
        <v>45133</v>
      </c>
      <c r="L258" s="155"/>
      <c r="M258"/>
      <c r="N258">
        <v>60000000</v>
      </c>
      <c r="O258" s="155">
        <v>3153</v>
      </c>
      <c r="P258" t="s">
        <v>656</v>
      </c>
      <c r="Q258" s="155">
        <v>901364977</v>
      </c>
      <c r="R258" t="s">
        <v>384</v>
      </c>
      <c r="S258" s="156">
        <v>51000000</v>
      </c>
      <c r="T258" s="156">
        <v>0</v>
      </c>
      <c r="U258" s="156">
        <v>9000000</v>
      </c>
    </row>
    <row r="259" spans="1:21">
      <c r="A259" s="141" t="s">
        <v>751</v>
      </c>
      <c r="B259" s="141" t="str">
        <f>+mga!C21</f>
        <v xml:space="preserve">1.1 Servicio de apoyo al proceso de formación artística y cultural simifarte </v>
      </c>
      <c r="C259" s="142" t="s">
        <v>682</v>
      </c>
      <c r="D259" s="143" t="s">
        <v>683</v>
      </c>
      <c r="E259" s="143" t="s">
        <v>684</v>
      </c>
      <c r="F259" s="142" t="s">
        <v>207</v>
      </c>
      <c r="G259" s="144">
        <v>14000000</v>
      </c>
      <c r="H259" s="142" t="s">
        <v>211</v>
      </c>
      <c r="I259" s="143" t="s">
        <v>358</v>
      </c>
      <c r="J259" s="142">
        <v>5331</v>
      </c>
      <c r="K259" s="165">
        <v>45135</v>
      </c>
      <c r="L259" s="155"/>
      <c r="M259"/>
      <c r="N259" s="143">
        <v>14000000</v>
      </c>
      <c r="O259" s="142">
        <v>3358</v>
      </c>
      <c r="P259" s="143" t="s">
        <v>678</v>
      </c>
      <c r="Q259" s="142">
        <v>28539650</v>
      </c>
      <c r="R259" s="143" t="s">
        <v>359</v>
      </c>
      <c r="S259" s="144">
        <v>0</v>
      </c>
      <c r="T259" s="144">
        <v>0</v>
      </c>
      <c r="U259" s="144">
        <v>14000000</v>
      </c>
    </row>
    <row r="260" spans="1:21">
      <c r="A260" s="141" t="s">
        <v>749</v>
      </c>
      <c r="B260" s="141" t="str">
        <f>+mga!C21</f>
        <v xml:space="preserve">1.1 Servicio de apoyo al proceso de formación artística y cultural simifarte </v>
      </c>
      <c r="C260" s="142" t="s">
        <v>685</v>
      </c>
      <c r="D260" s="143" t="s">
        <v>686</v>
      </c>
      <c r="E260" s="143" t="s">
        <v>687</v>
      </c>
      <c r="F260" s="142" t="s">
        <v>207</v>
      </c>
      <c r="G260" s="144">
        <v>18000000</v>
      </c>
      <c r="H260" s="142" t="s">
        <v>210</v>
      </c>
      <c r="I260" s="143" t="s">
        <v>358</v>
      </c>
      <c r="J260" s="142">
        <v>5387</v>
      </c>
      <c r="K260" s="165">
        <v>45139</v>
      </c>
      <c r="L260" s="155"/>
      <c r="M260"/>
      <c r="N260" s="143">
        <v>20400000</v>
      </c>
      <c r="O260" s="142">
        <v>3350</v>
      </c>
      <c r="P260" s="143" t="s">
        <v>678</v>
      </c>
      <c r="Q260" s="142">
        <v>93378673</v>
      </c>
      <c r="R260" s="143" t="s">
        <v>384</v>
      </c>
      <c r="S260" s="144">
        <v>0</v>
      </c>
      <c r="T260" s="144">
        <v>0</v>
      </c>
      <c r="U260" s="144">
        <v>18000000</v>
      </c>
    </row>
    <row r="261" spans="1:21" hidden="1">
      <c r="A261" s="39" t="s">
        <v>752</v>
      </c>
      <c r="B261" s="39" t="str">
        <f>+mga!C2</f>
        <v>1.1 Bibliotecas modificadas</v>
      </c>
      <c r="C261" s="155" t="s">
        <v>688</v>
      </c>
      <c r="D261" t="s">
        <v>689</v>
      </c>
      <c r="E261" t="s">
        <v>690</v>
      </c>
      <c r="F261" s="155" t="s">
        <v>691</v>
      </c>
      <c r="G261" s="156">
        <v>45290447</v>
      </c>
      <c r="H261" s="155" t="s">
        <v>211</v>
      </c>
      <c r="I261" t="s">
        <v>400</v>
      </c>
      <c r="J261" s="155">
        <v>5439</v>
      </c>
      <c r="K261" s="157">
        <v>45142</v>
      </c>
      <c r="L261" s="155"/>
      <c r="M261"/>
      <c r="N261">
        <v>45290447</v>
      </c>
      <c r="O261" s="155">
        <v>3824</v>
      </c>
      <c r="P261" t="s">
        <v>692</v>
      </c>
      <c r="Q261" s="155">
        <v>93396792</v>
      </c>
      <c r="R261" t="s">
        <v>359</v>
      </c>
      <c r="S261" s="156">
        <v>0</v>
      </c>
      <c r="T261" s="156">
        <v>0</v>
      </c>
      <c r="U261" s="156">
        <v>45290447</v>
      </c>
    </row>
    <row r="262" spans="1:21">
      <c r="A262" s="141" t="s">
        <v>749</v>
      </c>
      <c r="B262" s="141" t="str">
        <f>+mga!C21</f>
        <v xml:space="preserve">1.1 Servicio de apoyo al proceso de formación artística y cultural simifarte </v>
      </c>
      <c r="C262" s="142" t="s">
        <v>693</v>
      </c>
      <c r="D262" s="143" t="s">
        <v>694</v>
      </c>
      <c r="E262" s="143" t="s">
        <v>695</v>
      </c>
      <c r="F262" s="142" t="s">
        <v>207</v>
      </c>
      <c r="G262" s="144">
        <v>10708000</v>
      </c>
      <c r="H262" s="142" t="s">
        <v>210</v>
      </c>
      <c r="I262" s="143" t="s">
        <v>358</v>
      </c>
      <c r="J262" s="142">
        <v>5622</v>
      </c>
      <c r="K262" s="165">
        <v>45160</v>
      </c>
      <c r="L262" s="155"/>
      <c r="M262"/>
      <c r="N262" s="143">
        <v>13385000</v>
      </c>
      <c r="O262" s="142">
        <v>3596</v>
      </c>
      <c r="P262" s="143" t="s">
        <v>696</v>
      </c>
      <c r="Q262" s="142">
        <v>1110545891</v>
      </c>
      <c r="R262" s="143" t="s">
        <v>384</v>
      </c>
      <c r="S262" s="144">
        <v>0</v>
      </c>
      <c r="T262" s="144">
        <v>0</v>
      </c>
      <c r="U262" s="144">
        <v>10708000</v>
      </c>
    </row>
    <row r="263" spans="1:21">
      <c r="A263" s="141" t="s">
        <v>749</v>
      </c>
      <c r="B263" s="141" t="str">
        <f>+mga!C21</f>
        <v xml:space="preserve">1.1 Servicio de apoyo al proceso de formación artística y cultural simifarte </v>
      </c>
      <c r="C263" s="142" t="s">
        <v>697</v>
      </c>
      <c r="D263" s="143" t="s">
        <v>698</v>
      </c>
      <c r="E263" s="143" t="s">
        <v>699</v>
      </c>
      <c r="F263" s="142" t="s">
        <v>207</v>
      </c>
      <c r="G263" s="144">
        <v>17000000</v>
      </c>
      <c r="H263" s="142" t="s">
        <v>210</v>
      </c>
      <c r="I263" s="143" t="s">
        <v>358</v>
      </c>
      <c r="J263" s="142">
        <v>5623</v>
      </c>
      <c r="K263" s="165">
        <v>45160</v>
      </c>
      <c r="L263" s="155"/>
      <c r="M263"/>
      <c r="N263" s="143">
        <v>17000000</v>
      </c>
      <c r="O263" s="142">
        <v>3597</v>
      </c>
      <c r="P263" s="143" t="s">
        <v>696</v>
      </c>
      <c r="Q263" s="142">
        <v>1110465995</v>
      </c>
      <c r="R263" s="143" t="s">
        <v>384</v>
      </c>
      <c r="S263" s="144">
        <v>0</v>
      </c>
      <c r="T263" s="144">
        <v>0</v>
      </c>
      <c r="U263" s="144">
        <v>17000000</v>
      </c>
    </row>
    <row r="264" spans="1:21" hidden="1">
      <c r="A264" s="39" t="s">
        <v>753</v>
      </c>
      <c r="B264" s="39" t="str">
        <f>+mga!C30</f>
        <v>Realizar la intervención de 20 bienes de interés cultural</v>
      </c>
      <c r="C264" s="155" t="s">
        <v>700</v>
      </c>
      <c r="D264" t="s">
        <v>701</v>
      </c>
      <c r="E264" t="s">
        <v>133</v>
      </c>
      <c r="F264" s="155" t="s">
        <v>207</v>
      </c>
      <c r="G264" s="156">
        <v>9500000</v>
      </c>
      <c r="H264" s="155" t="s">
        <v>210</v>
      </c>
      <c r="I264" t="s">
        <v>702</v>
      </c>
      <c r="J264" s="155">
        <v>5714</v>
      </c>
      <c r="K264" s="157">
        <v>45163</v>
      </c>
      <c r="L264" s="155"/>
      <c r="M264"/>
      <c r="N264">
        <v>9500000</v>
      </c>
      <c r="O264" s="155">
        <v>2534</v>
      </c>
      <c r="P264" t="s">
        <v>703</v>
      </c>
      <c r="Q264" s="155">
        <v>65780401</v>
      </c>
      <c r="R264" t="s">
        <v>384</v>
      </c>
      <c r="S264" s="156">
        <v>0</v>
      </c>
      <c r="T264" s="156">
        <v>0</v>
      </c>
      <c r="U264" s="156">
        <v>9500000</v>
      </c>
    </row>
    <row r="265" spans="1:21" hidden="1">
      <c r="A265" s="39" t="s">
        <v>753</v>
      </c>
      <c r="B265" s="39" t="str">
        <f>+mga!C30</f>
        <v>Realizar la intervención de 20 bienes de interés cultural</v>
      </c>
      <c r="C265" s="155" t="s">
        <v>704</v>
      </c>
      <c r="D265" t="s">
        <v>705</v>
      </c>
      <c r="E265" t="s">
        <v>133</v>
      </c>
      <c r="F265" s="155" t="s">
        <v>207</v>
      </c>
      <c r="G265" s="156">
        <v>11875000</v>
      </c>
      <c r="H265" s="155" t="s">
        <v>210</v>
      </c>
      <c r="I265" t="s">
        <v>702</v>
      </c>
      <c r="J265" s="155">
        <v>5715</v>
      </c>
      <c r="K265" s="157">
        <v>45163</v>
      </c>
      <c r="L265" s="155"/>
      <c r="M265"/>
      <c r="N265">
        <v>11875000</v>
      </c>
      <c r="O265" s="155">
        <v>2535</v>
      </c>
      <c r="P265" t="s">
        <v>703</v>
      </c>
      <c r="Q265" s="155">
        <v>65780401</v>
      </c>
      <c r="R265" t="s">
        <v>384</v>
      </c>
      <c r="S265" s="156">
        <v>0</v>
      </c>
      <c r="T265" s="156">
        <v>0</v>
      </c>
      <c r="U265" s="156">
        <v>11875000</v>
      </c>
    </row>
    <row r="266" spans="1:21" hidden="1">
      <c r="A266" s="163" t="s">
        <v>750</v>
      </c>
      <c r="B266" s="39" t="str">
        <f>+mga!C14</f>
        <v>F.3 Servicio de promoción de actividades culturales</v>
      </c>
      <c r="C266" s="155" t="s">
        <v>706</v>
      </c>
      <c r="D266" t="s">
        <v>707</v>
      </c>
      <c r="E266" t="s">
        <v>708</v>
      </c>
      <c r="F266" s="155" t="s">
        <v>207</v>
      </c>
      <c r="G266" s="156">
        <v>12180000</v>
      </c>
      <c r="H266" s="155" t="s">
        <v>213</v>
      </c>
      <c r="I266" t="s">
        <v>383</v>
      </c>
      <c r="J266" s="155">
        <v>5716</v>
      </c>
      <c r="K266" s="157">
        <v>45163</v>
      </c>
      <c r="L266" s="155"/>
      <c r="M266"/>
      <c r="N266">
        <v>17255000</v>
      </c>
      <c r="O266" s="155">
        <v>3354</v>
      </c>
      <c r="P266" t="s">
        <v>678</v>
      </c>
      <c r="Q266" s="155">
        <v>1020774273</v>
      </c>
      <c r="R266" t="s">
        <v>376</v>
      </c>
      <c r="S266" s="156">
        <v>0</v>
      </c>
      <c r="T266" s="156">
        <v>0</v>
      </c>
      <c r="U266" s="156">
        <v>12180000</v>
      </c>
    </row>
    <row r="267" spans="1:21" hidden="1">
      <c r="A267" s="39" t="s">
        <v>754</v>
      </c>
      <c r="B267" s="39" t="str">
        <f>+mga!C2</f>
        <v>1.1 Bibliotecas modificadas</v>
      </c>
      <c r="C267" s="155" t="s">
        <v>709</v>
      </c>
      <c r="D267" t="s">
        <v>710</v>
      </c>
      <c r="E267" t="s">
        <v>711</v>
      </c>
      <c r="F267" s="155" t="s">
        <v>207</v>
      </c>
      <c r="G267" s="156">
        <v>59170280</v>
      </c>
      <c r="H267" s="155" t="s">
        <v>211</v>
      </c>
      <c r="I267" t="s">
        <v>400</v>
      </c>
      <c r="J267" s="155">
        <v>5905</v>
      </c>
      <c r="K267" s="157">
        <v>45169</v>
      </c>
      <c r="L267" s="155"/>
      <c r="M267"/>
      <c r="N267">
        <v>70545280</v>
      </c>
      <c r="O267" s="155">
        <v>3908</v>
      </c>
      <c r="P267" t="s">
        <v>712</v>
      </c>
      <c r="Q267" s="155">
        <v>800237412</v>
      </c>
      <c r="R267" t="s">
        <v>359</v>
      </c>
      <c r="S267" s="156">
        <v>0</v>
      </c>
      <c r="T267" s="156">
        <v>0</v>
      </c>
      <c r="U267" s="156">
        <v>59170280</v>
      </c>
    </row>
    <row r="268" spans="1:21" hidden="1">
      <c r="A268" s="39" t="s">
        <v>755</v>
      </c>
      <c r="B268" s="39" t="str">
        <f>+mga!C2</f>
        <v>1.1 Bibliotecas modificadas</v>
      </c>
      <c r="C268" s="155" t="s">
        <v>713</v>
      </c>
      <c r="D268" t="s">
        <v>714</v>
      </c>
      <c r="E268" t="s">
        <v>406</v>
      </c>
      <c r="F268" s="155" t="s">
        <v>207</v>
      </c>
      <c r="G268" s="156">
        <v>1175000</v>
      </c>
      <c r="H268" s="155" t="s">
        <v>211</v>
      </c>
      <c r="I268" t="s">
        <v>400</v>
      </c>
      <c r="J268" s="155">
        <v>5922</v>
      </c>
      <c r="K268" s="157">
        <v>45169</v>
      </c>
      <c r="L268" s="155"/>
      <c r="M268"/>
      <c r="N268">
        <v>1175000</v>
      </c>
      <c r="O268" s="155">
        <v>3977</v>
      </c>
      <c r="P268" t="s">
        <v>715</v>
      </c>
      <c r="Q268" s="155">
        <v>37995024</v>
      </c>
      <c r="R268" t="s">
        <v>359</v>
      </c>
      <c r="S268" s="156">
        <v>0</v>
      </c>
      <c r="T268" s="156">
        <v>0</v>
      </c>
      <c r="U268" s="156">
        <v>1175000</v>
      </c>
    </row>
    <row r="269" spans="1:21" hidden="1">
      <c r="A269" s="39" t="s">
        <v>756</v>
      </c>
      <c r="B269" s="39" t="str">
        <f>+mga!C2</f>
        <v>1.1 Bibliotecas modificadas</v>
      </c>
      <c r="C269" s="155" t="s">
        <v>716</v>
      </c>
      <c r="D269" t="s">
        <v>710</v>
      </c>
      <c r="E269" t="s">
        <v>717</v>
      </c>
      <c r="F269" s="155" t="s">
        <v>207</v>
      </c>
      <c r="G269" s="156">
        <v>11375000</v>
      </c>
      <c r="H269" s="155" t="s">
        <v>211</v>
      </c>
      <c r="I269" t="s">
        <v>400</v>
      </c>
      <c r="J269" s="155">
        <v>5923</v>
      </c>
      <c r="K269" s="157">
        <v>45169</v>
      </c>
      <c r="L269" s="155"/>
      <c r="M269"/>
      <c r="N269">
        <v>70545280</v>
      </c>
      <c r="O269" s="155">
        <v>3908</v>
      </c>
      <c r="P269" t="s">
        <v>712</v>
      </c>
      <c r="Q269" s="155">
        <v>10125834</v>
      </c>
      <c r="R269" t="s">
        <v>359</v>
      </c>
      <c r="S269" s="156">
        <v>0</v>
      </c>
      <c r="T269" s="156">
        <v>0</v>
      </c>
      <c r="U269" s="156">
        <v>11375000</v>
      </c>
    </row>
    <row r="270" spans="1:21" hidden="1">
      <c r="A270" s="39" t="s">
        <v>757</v>
      </c>
      <c r="B270" s="39" t="str">
        <f>+mga!C2</f>
        <v>1.1 Bibliotecas modificadas</v>
      </c>
      <c r="C270" s="155" t="s">
        <v>718</v>
      </c>
      <c r="D270" t="s">
        <v>719</v>
      </c>
      <c r="E270" t="s">
        <v>720</v>
      </c>
      <c r="F270" s="155" t="s">
        <v>207</v>
      </c>
      <c r="G270" s="156">
        <v>38080000</v>
      </c>
      <c r="H270" s="155" t="s">
        <v>211</v>
      </c>
      <c r="I270" t="s">
        <v>400</v>
      </c>
      <c r="J270" s="155">
        <v>5926</v>
      </c>
      <c r="K270" s="157">
        <v>45169</v>
      </c>
      <c r="L270" s="155"/>
      <c r="M270"/>
      <c r="N270">
        <v>54657833</v>
      </c>
      <c r="O270" s="155">
        <v>2789</v>
      </c>
      <c r="P270" t="s">
        <v>721</v>
      </c>
      <c r="Q270" s="155">
        <v>1032460500</v>
      </c>
      <c r="R270" t="s">
        <v>359</v>
      </c>
      <c r="S270" s="156">
        <v>0</v>
      </c>
      <c r="T270" s="156">
        <v>0</v>
      </c>
      <c r="U270" s="156">
        <v>38080000</v>
      </c>
    </row>
    <row r="271" spans="1:21" hidden="1">
      <c r="A271" s="39" t="s">
        <v>747</v>
      </c>
      <c r="B271" s="39" t="str">
        <f>+mga!C18</f>
        <v>F.4 Servicio de apoyo financiero al sector artístico y cultural</v>
      </c>
      <c r="C271" s="134" t="s">
        <v>746</v>
      </c>
      <c r="D271" t="s">
        <v>495</v>
      </c>
      <c r="E271" t="s">
        <v>722</v>
      </c>
      <c r="F271" s="155" t="s">
        <v>207</v>
      </c>
      <c r="G271" s="156">
        <v>3600000</v>
      </c>
      <c r="H271" s="155" t="s">
        <v>211</v>
      </c>
      <c r="I271" t="s">
        <v>383</v>
      </c>
      <c r="J271" s="155">
        <v>5962</v>
      </c>
      <c r="K271" s="157">
        <v>45170</v>
      </c>
      <c r="L271" s="155"/>
      <c r="M271"/>
      <c r="N271">
        <v>569100000</v>
      </c>
      <c r="O271" s="155">
        <v>2140</v>
      </c>
      <c r="P271" t="s">
        <v>658</v>
      </c>
      <c r="Q271" s="155">
        <v>1110571832</v>
      </c>
      <c r="R271" t="s">
        <v>359</v>
      </c>
      <c r="S271" s="156">
        <v>3600000</v>
      </c>
      <c r="T271" s="156">
        <v>0</v>
      </c>
      <c r="U271" s="156">
        <v>0</v>
      </c>
    </row>
    <row r="272" spans="1:21" hidden="1">
      <c r="A272" s="39" t="s">
        <v>758</v>
      </c>
      <c r="B272" s="39" t="str">
        <f>+mga!C2</f>
        <v>1.1 Bibliotecas modificadas</v>
      </c>
      <c r="C272" s="155" t="s">
        <v>296</v>
      </c>
      <c r="D272" t="s">
        <v>723</v>
      </c>
      <c r="E272" t="s">
        <v>129</v>
      </c>
      <c r="F272" s="155" t="s">
        <v>207</v>
      </c>
      <c r="G272" s="156">
        <v>17568333</v>
      </c>
      <c r="H272" s="155" t="s">
        <v>211</v>
      </c>
      <c r="I272" t="s">
        <v>400</v>
      </c>
      <c r="J272" s="155">
        <v>6028</v>
      </c>
      <c r="K272" s="157">
        <v>45177</v>
      </c>
      <c r="L272" s="155"/>
      <c r="M272"/>
      <c r="N272">
        <v>17568333</v>
      </c>
      <c r="O272" s="155">
        <v>4063</v>
      </c>
      <c r="P272" t="s">
        <v>724</v>
      </c>
      <c r="Q272" s="155">
        <v>38144534</v>
      </c>
      <c r="R272" t="s">
        <v>359</v>
      </c>
      <c r="S272" s="156">
        <v>0</v>
      </c>
      <c r="T272" s="156">
        <v>0</v>
      </c>
      <c r="U272" s="156">
        <v>17568333</v>
      </c>
    </row>
    <row r="273" spans="1:21" hidden="1">
      <c r="A273" s="39" t="s">
        <v>759</v>
      </c>
      <c r="B273" s="39" t="str">
        <f>+mga!C30</f>
        <v>Realizar la intervención de 20 bienes de interés cultural</v>
      </c>
      <c r="C273" s="155" t="s">
        <v>725</v>
      </c>
      <c r="D273" t="s">
        <v>726</v>
      </c>
      <c r="E273" t="s">
        <v>727</v>
      </c>
      <c r="F273" s="155" t="s">
        <v>471</v>
      </c>
      <c r="G273" s="156">
        <v>180508488</v>
      </c>
      <c r="H273" s="155" t="s">
        <v>210</v>
      </c>
      <c r="I273" t="s">
        <v>702</v>
      </c>
      <c r="J273" s="155">
        <v>6087</v>
      </c>
      <c r="K273" s="157">
        <v>45182</v>
      </c>
      <c r="L273" s="155"/>
      <c r="M273"/>
      <c r="N273">
        <v>185694491</v>
      </c>
      <c r="O273" s="155">
        <v>2859</v>
      </c>
      <c r="P273" t="s">
        <v>728</v>
      </c>
      <c r="Q273" s="155">
        <v>6763569</v>
      </c>
      <c r="R273" t="s">
        <v>384</v>
      </c>
      <c r="S273" s="156">
        <v>0</v>
      </c>
      <c r="T273" s="156">
        <v>0</v>
      </c>
      <c r="U273" s="156">
        <v>180508488</v>
      </c>
    </row>
    <row r="274" spans="1:21" hidden="1">
      <c r="A274" s="39" t="s">
        <v>760</v>
      </c>
      <c r="B274" s="39" t="str">
        <f>+mga!C14</f>
        <v>F.3 Servicio de promoción de actividades culturales</v>
      </c>
      <c r="C274" s="155" t="s">
        <v>729</v>
      </c>
      <c r="D274" t="s">
        <v>730</v>
      </c>
      <c r="E274" t="s">
        <v>731</v>
      </c>
      <c r="F274" s="155" t="s">
        <v>207</v>
      </c>
      <c r="G274" s="156">
        <v>50000000</v>
      </c>
      <c r="H274" s="155" t="s">
        <v>210</v>
      </c>
      <c r="I274" t="s">
        <v>383</v>
      </c>
      <c r="J274" s="155">
        <v>6228</v>
      </c>
      <c r="K274" s="157">
        <v>45188</v>
      </c>
      <c r="L274" s="155"/>
      <c r="M274"/>
      <c r="N274">
        <v>50000000</v>
      </c>
      <c r="O274" s="155">
        <v>3934</v>
      </c>
      <c r="P274" t="s">
        <v>732</v>
      </c>
      <c r="Q274" s="155">
        <v>901225790</v>
      </c>
      <c r="R274" t="s">
        <v>384</v>
      </c>
      <c r="S274" s="156">
        <v>0</v>
      </c>
      <c r="T274" s="156">
        <v>0</v>
      </c>
      <c r="U274" s="156">
        <v>50000000</v>
      </c>
    </row>
    <row r="275" spans="1:21" hidden="1">
      <c r="A275" s="163" t="s">
        <v>761</v>
      </c>
      <c r="C275" s="155" t="s">
        <v>330</v>
      </c>
      <c r="D275" t="s">
        <v>733</v>
      </c>
      <c r="E275" t="s">
        <v>328</v>
      </c>
      <c r="F275" s="155" t="s">
        <v>207</v>
      </c>
      <c r="G275" s="156">
        <v>18203333</v>
      </c>
      <c r="H275" s="155" t="s">
        <v>210</v>
      </c>
      <c r="I275" t="s">
        <v>383</v>
      </c>
      <c r="J275" s="155">
        <v>6257</v>
      </c>
      <c r="K275" s="157">
        <v>45189</v>
      </c>
      <c r="L275" s="155"/>
      <c r="M275"/>
      <c r="N275">
        <v>18203333</v>
      </c>
      <c r="O275" s="155">
        <v>4283</v>
      </c>
      <c r="P275" t="s">
        <v>734</v>
      </c>
      <c r="Q275" s="155">
        <v>1110462301</v>
      </c>
      <c r="R275" t="s">
        <v>384</v>
      </c>
      <c r="S275" s="156">
        <v>0</v>
      </c>
      <c r="T275" s="156">
        <v>0</v>
      </c>
      <c r="U275" s="156">
        <v>18203333</v>
      </c>
    </row>
    <row r="276" spans="1:21">
      <c r="A276" s="141" t="s">
        <v>762</v>
      </c>
      <c r="B276" s="141" t="str">
        <f>+mga!C21</f>
        <v xml:space="preserve">1.1 Servicio de apoyo al proceso de formación artística y cultural simifarte </v>
      </c>
      <c r="C276" s="142" t="s">
        <v>323</v>
      </c>
      <c r="D276" s="143" t="s">
        <v>735</v>
      </c>
      <c r="E276" s="143" t="s">
        <v>131</v>
      </c>
      <c r="F276" s="142" t="s">
        <v>207</v>
      </c>
      <c r="G276" s="144">
        <v>17780000</v>
      </c>
      <c r="H276" s="142" t="s">
        <v>210</v>
      </c>
      <c r="I276" s="143" t="s">
        <v>358</v>
      </c>
      <c r="J276" s="142">
        <v>6355</v>
      </c>
      <c r="K276" s="165">
        <v>45191</v>
      </c>
      <c r="L276" s="155"/>
      <c r="M276"/>
      <c r="N276" s="143">
        <v>17780000</v>
      </c>
      <c r="O276" s="142">
        <v>4341</v>
      </c>
      <c r="P276" s="143" t="s">
        <v>736</v>
      </c>
      <c r="Q276" s="142">
        <v>93237743</v>
      </c>
      <c r="R276" s="143" t="s">
        <v>384</v>
      </c>
      <c r="S276" s="144">
        <v>0</v>
      </c>
      <c r="T276" s="144">
        <v>0</v>
      </c>
      <c r="U276" s="144">
        <v>17780000</v>
      </c>
    </row>
    <row r="277" spans="1:21" hidden="1">
      <c r="A277" s="162" t="s">
        <v>761</v>
      </c>
      <c r="B277" s="39" t="str">
        <f>+mga!C14</f>
        <v>F.3 Servicio de promoción de actividades culturales</v>
      </c>
      <c r="C277" s="155" t="s">
        <v>320</v>
      </c>
      <c r="D277" t="s">
        <v>737</v>
      </c>
      <c r="E277" t="s">
        <v>128</v>
      </c>
      <c r="F277" s="155" t="s">
        <v>207</v>
      </c>
      <c r="G277" s="156">
        <v>3542500</v>
      </c>
      <c r="H277" s="155" t="s">
        <v>210</v>
      </c>
      <c r="I277" t="s">
        <v>383</v>
      </c>
      <c r="J277" s="155">
        <v>6434</v>
      </c>
      <c r="K277" s="157">
        <v>45195</v>
      </c>
      <c r="L277" s="155"/>
      <c r="M277"/>
      <c r="N277">
        <v>3542500</v>
      </c>
      <c r="O277" s="155">
        <v>4414</v>
      </c>
      <c r="P277" t="s">
        <v>738</v>
      </c>
      <c r="Q277" s="155">
        <v>14225123</v>
      </c>
      <c r="R277" t="s">
        <v>384</v>
      </c>
      <c r="S277" s="156">
        <v>0</v>
      </c>
      <c r="T277" s="156">
        <v>0</v>
      </c>
      <c r="U277" s="156">
        <v>3542500</v>
      </c>
    </row>
    <row r="278" spans="1:21">
      <c r="A278" s="141" t="s">
        <v>763</v>
      </c>
      <c r="B278" s="141" t="str">
        <f>+mga!C21</f>
        <v xml:space="preserve">1.1 Servicio de apoyo al proceso de formación artística y cultural simifarte </v>
      </c>
      <c r="C278" s="142" t="s">
        <v>313</v>
      </c>
      <c r="D278" s="143" t="s">
        <v>739</v>
      </c>
      <c r="E278" s="143" t="s">
        <v>248</v>
      </c>
      <c r="F278" s="142" t="s">
        <v>207</v>
      </c>
      <c r="G278" s="144">
        <v>9480000</v>
      </c>
      <c r="H278" s="142" t="s">
        <v>210</v>
      </c>
      <c r="I278" s="143" t="s">
        <v>358</v>
      </c>
      <c r="J278" s="142">
        <v>6444</v>
      </c>
      <c r="K278" s="165">
        <v>45196</v>
      </c>
      <c r="L278" s="155"/>
      <c r="M278"/>
      <c r="N278" s="143">
        <v>9480000</v>
      </c>
      <c r="O278" s="142">
        <v>4390</v>
      </c>
      <c r="P278" s="143" t="s">
        <v>740</v>
      </c>
      <c r="Q278" s="142">
        <v>1110565633</v>
      </c>
      <c r="R278" s="143" t="s">
        <v>384</v>
      </c>
      <c r="S278" s="144">
        <v>0</v>
      </c>
      <c r="T278" s="144">
        <v>0</v>
      </c>
      <c r="U278" s="144">
        <v>9480000</v>
      </c>
    </row>
    <row r="279" spans="1:21" hidden="1">
      <c r="A279" s="39" t="str">
        <f>+mga!E15</f>
        <v>1.3.2 Articular, fortalecer, consolidar y proyectar eventos de circulación artística y cultural.</v>
      </c>
      <c r="B279" s="39" t="str">
        <f>+mga!C14</f>
        <v>F.3 Servicio de promoción de actividades culturales</v>
      </c>
      <c r="C279" s="155" t="s">
        <v>307</v>
      </c>
      <c r="D279" t="s">
        <v>741</v>
      </c>
      <c r="E279" t="s">
        <v>126</v>
      </c>
      <c r="F279" s="155" t="s">
        <v>207</v>
      </c>
      <c r="G279" s="156">
        <v>13780000</v>
      </c>
      <c r="H279" s="155" t="s">
        <v>210</v>
      </c>
      <c r="I279" t="s">
        <v>383</v>
      </c>
      <c r="J279" s="155">
        <v>6445</v>
      </c>
      <c r="K279" s="157">
        <v>45196</v>
      </c>
      <c r="L279" s="155"/>
      <c r="M279"/>
      <c r="N279">
        <v>13780000</v>
      </c>
      <c r="O279" s="155">
        <v>4382</v>
      </c>
      <c r="P279" t="s">
        <v>740</v>
      </c>
      <c r="Q279" s="155">
        <v>93404281</v>
      </c>
      <c r="R279" t="s">
        <v>384</v>
      </c>
      <c r="S279" s="156">
        <v>0</v>
      </c>
      <c r="T279" s="156">
        <v>0</v>
      </c>
      <c r="U279" s="156">
        <v>13780000</v>
      </c>
    </row>
    <row r="280" spans="1:21" hidden="1">
      <c r="A280" s="39" t="str">
        <f>+mga!E15</f>
        <v>1.3.2 Articular, fortalecer, consolidar y proyectar eventos de circulación artística y cultural.</v>
      </c>
      <c r="B280" s="39" t="str">
        <f>+mga!C14</f>
        <v>F.3 Servicio de promoción de actividades culturales</v>
      </c>
      <c r="C280" s="155" t="s">
        <v>318</v>
      </c>
      <c r="D280" t="s">
        <v>742</v>
      </c>
      <c r="E280" t="s">
        <v>123</v>
      </c>
      <c r="F280" s="155" t="s">
        <v>207</v>
      </c>
      <c r="G280" s="156">
        <v>9066666</v>
      </c>
      <c r="H280" s="155" t="s">
        <v>210</v>
      </c>
      <c r="I280" t="s">
        <v>383</v>
      </c>
      <c r="J280" s="155">
        <v>6446</v>
      </c>
      <c r="K280" s="157">
        <v>45196</v>
      </c>
      <c r="L280" s="155"/>
      <c r="M280"/>
      <c r="N280">
        <v>9066666</v>
      </c>
      <c r="O280" s="155">
        <v>4386</v>
      </c>
      <c r="P280" t="s">
        <v>740</v>
      </c>
      <c r="Q280" s="155">
        <v>28537798</v>
      </c>
      <c r="R280" t="s">
        <v>384</v>
      </c>
      <c r="S280" s="156">
        <v>0</v>
      </c>
      <c r="T280" s="156">
        <v>0</v>
      </c>
      <c r="U280" s="156">
        <v>9066666</v>
      </c>
    </row>
    <row r="281" spans="1:21" hidden="1">
      <c r="A281" s="39" t="str">
        <f>+mga!E15</f>
        <v>1.3.2 Articular, fortalecer, consolidar y proyectar eventos de circulación artística y cultural.</v>
      </c>
      <c r="B281" s="39" t="str">
        <f>+mga!C14</f>
        <v>F.3 Servicio de promoción de actividades culturales</v>
      </c>
      <c r="C281" s="155" t="s">
        <v>310</v>
      </c>
      <c r="D281" t="s">
        <v>743</v>
      </c>
      <c r="E281" t="s">
        <v>234</v>
      </c>
      <c r="F281" s="155" t="s">
        <v>207</v>
      </c>
      <c r="G281" s="156">
        <v>9360000</v>
      </c>
      <c r="H281" s="155" t="s">
        <v>210</v>
      </c>
      <c r="I281" t="s">
        <v>383</v>
      </c>
      <c r="J281" s="155">
        <v>6454</v>
      </c>
      <c r="K281" s="157">
        <v>45196</v>
      </c>
      <c r="L281" s="155"/>
      <c r="M281"/>
      <c r="N281">
        <v>9360000</v>
      </c>
      <c r="O281" s="155">
        <v>4384</v>
      </c>
      <c r="P281" t="s">
        <v>740</v>
      </c>
      <c r="Q281" s="155">
        <v>1110505089</v>
      </c>
      <c r="R281" t="s">
        <v>384</v>
      </c>
      <c r="S281" s="156">
        <v>0</v>
      </c>
      <c r="T281" s="156">
        <v>0</v>
      </c>
      <c r="U281" s="156">
        <v>9360000</v>
      </c>
    </row>
    <row r="282" spans="1:21" hidden="1">
      <c r="A282" s="39" t="str">
        <f>+mga!E15</f>
        <v>1.3.2 Articular, fortalecer, consolidar y proyectar eventos de circulación artística y cultural.</v>
      </c>
      <c r="B282" s="39" t="str">
        <f>+mga!C14</f>
        <v>F.3 Servicio de promoción de actividades culturales</v>
      </c>
      <c r="C282" s="155" t="s">
        <v>315</v>
      </c>
      <c r="D282" t="s">
        <v>744</v>
      </c>
      <c r="E282" t="s">
        <v>133</v>
      </c>
      <c r="F282" s="155" t="s">
        <v>207</v>
      </c>
      <c r="G282" s="156">
        <v>16721667</v>
      </c>
      <c r="H282" s="155" t="s">
        <v>210</v>
      </c>
      <c r="I282" t="s">
        <v>383</v>
      </c>
      <c r="J282" s="155">
        <v>6455</v>
      </c>
      <c r="K282" s="157">
        <v>45196</v>
      </c>
      <c r="L282" s="155"/>
      <c r="M282"/>
      <c r="N282">
        <v>16721667</v>
      </c>
      <c r="O282" s="155">
        <v>4380</v>
      </c>
      <c r="P282" t="s">
        <v>740</v>
      </c>
      <c r="Q282" s="155">
        <v>65780401</v>
      </c>
      <c r="R282" t="s">
        <v>384</v>
      </c>
      <c r="S282" s="156">
        <v>0</v>
      </c>
      <c r="T282" s="156">
        <v>0</v>
      </c>
      <c r="U282" s="156">
        <v>16721667</v>
      </c>
    </row>
  </sheetData>
  <sheetProtection formatCells="0" formatColumns="0" formatRows="0" insertColumns="0" insertRows="0" insertHyperlinks="0" deleteColumns="0" deleteRows="0" sort="0" autoFilter="0" pivotTables="0"/>
  <autoFilter ref="A8:U282">
    <filterColumn colId="8">
      <filters>
        <filter val="2020730010030"/>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70"/>
  <sheetViews>
    <sheetView topLeftCell="B32" zoomScale="68" zoomScaleNormal="68" workbookViewId="0">
      <selection activeCell="C41" sqref="C41:G54"/>
    </sheetView>
  </sheetViews>
  <sheetFormatPr baseColWidth="10" defaultColWidth="12.7109375" defaultRowHeight="15"/>
  <cols>
    <col min="1" max="1" width="86.85546875" style="172" customWidth="1"/>
    <col min="2" max="2" width="10.28515625" style="172" customWidth="1"/>
    <col min="3" max="3" width="25.7109375" style="172" customWidth="1"/>
    <col min="4" max="4" width="12.7109375" style="172" customWidth="1"/>
    <col min="5" max="5" width="22.85546875" style="172" customWidth="1"/>
    <col min="6" max="6" width="20.7109375" style="172" bestFit="1" customWidth="1"/>
    <col min="7" max="7" width="19.140625" style="196" customWidth="1"/>
    <col min="8" max="8" width="22.140625" style="172" bestFit="1" customWidth="1"/>
    <col min="9" max="9" width="23.28515625" style="172" customWidth="1"/>
    <col min="10" max="10" width="17.42578125" style="234" customWidth="1"/>
    <col min="11" max="11" width="16.85546875" style="234" customWidth="1"/>
    <col min="12" max="12" width="12.7109375" style="172" customWidth="1"/>
    <col min="13" max="13" width="14" style="172" customWidth="1"/>
    <col min="14" max="14" width="17.7109375" style="172" customWidth="1"/>
    <col min="15" max="15" width="16.28515625" style="172" customWidth="1"/>
    <col min="16" max="16" width="12.7109375" style="172"/>
    <col min="17" max="17" width="14.28515625" style="172" customWidth="1"/>
    <col min="18" max="18" width="18.7109375" style="172" customWidth="1"/>
    <col min="19" max="19" width="33.85546875" style="172" customWidth="1"/>
    <col min="20" max="20" width="12.7109375" style="172" hidden="1" customWidth="1"/>
    <col min="21" max="21" width="24.28515625" style="172" customWidth="1"/>
    <col min="22" max="22" width="22.7109375" style="172" customWidth="1"/>
    <col min="23" max="24" width="12.7109375" style="172"/>
    <col min="25" max="25" width="16.85546875" style="172" customWidth="1"/>
    <col min="26" max="26" width="12.7109375" style="172"/>
    <col min="27" max="27" width="30.140625" style="172" customWidth="1"/>
    <col min="28" max="28" width="15.28515625" style="172" customWidth="1"/>
    <col min="29" max="29" width="15.85546875" style="172" customWidth="1"/>
    <col min="30" max="30" width="24.28515625" style="172" customWidth="1"/>
    <col min="31" max="31" width="17.140625" style="172" customWidth="1"/>
    <col min="32" max="16384" width="12.7109375" style="172"/>
  </cols>
  <sheetData>
    <row r="1" spans="1:248" ht="37.5" customHeight="1">
      <c r="A1" s="272"/>
      <c r="B1" s="275" t="s">
        <v>35</v>
      </c>
      <c r="C1" s="276"/>
      <c r="D1" s="276"/>
      <c r="E1" s="276"/>
      <c r="F1" s="276"/>
      <c r="G1" s="276"/>
      <c r="H1" s="277"/>
      <c r="I1" s="281" t="s">
        <v>36</v>
      </c>
      <c r="J1" s="282"/>
      <c r="K1" s="282"/>
      <c r="L1" s="283"/>
      <c r="M1" s="284"/>
      <c r="N1" s="285"/>
      <c r="O1" s="171"/>
    </row>
    <row r="2" spans="1:248" ht="37.5" customHeight="1">
      <c r="A2" s="273"/>
      <c r="B2" s="278"/>
      <c r="C2" s="279"/>
      <c r="D2" s="279"/>
      <c r="E2" s="279"/>
      <c r="F2" s="279"/>
      <c r="G2" s="279"/>
      <c r="H2" s="280"/>
      <c r="I2" s="281" t="s">
        <v>37</v>
      </c>
      <c r="J2" s="282"/>
      <c r="K2" s="282"/>
      <c r="L2" s="283"/>
      <c r="M2" s="286"/>
      <c r="N2" s="287"/>
      <c r="O2" s="171"/>
    </row>
    <row r="3" spans="1:248" ht="33.75" customHeight="1">
      <c r="A3" s="273"/>
      <c r="B3" s="275" t="s">
        <v>38</v>
      </c>
      <c r="C3" s="276"/>
      <c r="D3" s="276"/>
      <c r="E3" s="276"/>
      <c r="F3" s="276"/>
      <c r="G3" s="276"/>
      <c r="H3" s="277"/>
      <c r="I3" s="281" t="s">
        <v>39</v>
      </c>
      <c r="J3" s="282"/>
      <c r="K3" s="282"/>
      <c r="L3" s="283"/>
      <c r="M3" s="286"/>
      <c r="N3" s="287"/>
      <c r="O3" s="171"/>
    </row>
    <row r="4" spans="1:248" ht="38.25" customHeight="1">
      <c r="A4" s="274"/>
      <c r="B4" s="278"/>
      <c r="C4" s="279"/>
      <c r="D4" s="279"/>
      <c r="E4" s="279"/>
      <c r="F4" s="279"/>
      <c r="G4" s="279"/>
      <c r="H4" s="280"/>
      <c r="I4" s="281" t="s">
        <v>40</v>
      </c>
      <c r="J4" s="282"/>
      <c r="K4" s="282"/>
      <c r="L4" s="283"/>
      <c r="M4" s="288"/>
      <c r="N4" s="289"/>
      <c r="O4" s="171"/>
    </row>
    <row r="5" spans="1:248" ht="38.25" customHeight="1">
      <c r="A5" s="290"/>
      <c r="B5" s="290"/>
      <c r="C5" s="290"/>
      <c r="D5" s="290"/>
      <c r="E5" s="290"/>
      <c r="F5" s="290"/>
      <c r="G5" s="290"/>
      <c r="H5" s="290"/>
      <c r="I5" s="290"/>
      <c r="J5" s="290"/>
      <c r="K5" s="290"/>
      <c r="L5" s="290"/>
      <c r="M5" s="290"/>
      <c r="N5" s="290"/>
      <c r="O5" s="171"/>
    </row>
    <row r="6" spans="1:248" ht="31.5" customHeight="1">
      <c r="A6" s="281" t="s">
        <v>34</v>
      </c>
      <c r="B6" s="282"/>
      <c r="C6" s="282"/>
      <c r="D6" s="282"/>
      <c r="E6" s="282"/>
      <c r="F6" s="282"/>
      <c r="G6" s="282"/>
      <c r="H6" s="282"/>
      <c r="I6" s="282"/>
      <c r="J6" s="282"/>
      <c r="K6" s="282"/>
      <c r="L6" s="282"/>
      <c r="M6" s="282"/>
      <c r="N6" s="283"/>
      <c r="O6" s="171"/>
    </row>
    <row r="7" spans="1:248" ht="36" customHeight="1">
      <c r="A7" s="173" t="s">
        <v>250</v>
      </c>
      <c r="B7" s="291" t="s">
        <v>652</v>
      </c>
      <c r="C7" s="292"/>
      <c r="D7" s="292"/>
      <c r="E7" s="292"/>
      <c r="F7" s="292"/>
      <c r="G7" s="292"/>
      <c r="H7" s="292"/>
      <c r="I7" s="292"/>
      <c r="J7" s="292"/>
      <c r="K7" s="292"/>
      <c r="L7" s="292"/>
      <c r="M7" s="292"/>
      <c r="N7" s="292"/>
    </row>
    <row r="8" spans="1:248" ht="36" customHeight="1">
      <c r="A8" s="174" t="s">
        <v>54</v>
      </c>
      <c r="B8" s="293"/>
      <c r="C8" s="294"/>
      <c r="D8" s="294"/>
      <c r="E8" s="294"/>
      <c r="F8" s="295"/>
      <c r="G8" s="296" t="s">
        <v>67</v>
      </c>
      <c r="H8" s="297"/>
      <c r="I8" s="298"/>
      <c r="J8" s="305" t="s">
        <v>29</v>
      </c>
      <c r="K8" s="306"/>
      <c r="L8" s="306"/>
      <c r="M8" s="306"/>
      <c r="N8" s="307"/>
      <c r="O8" s="175"/>
      <c r="Q8" s="314"/>
      <c r="R8" s="314"/>
      <c r="S8" s="314"/>
      <c r="T8" s="314"/>
      <c r="U8" s="314"/>
    </row>
    <row r="9" spans="1:248" ht="36" customHeight="1">
      <c r="A9" s="315" t="s">
        <v>55</v>
      </c>
      <c r="B9" s="316"/>
      <c r="C9" s="316"/>
      <c r="D9" s="316"/>
      <c r="E9" s="316"/>
      <c r="F9" s="317"/>
      <c r="G9" s="299"/>
      <c r="H9" s="300"/>
      <c r="I9" s="301"/>
      <c r="J9" s="176" t="s">
        <v>28</v>
      </c>
      <c r="K9" s="318" t="s">
        <v>27</v>
      </c>
      <c r="L9" s="318"/>
      <c r="M9" s="318"/>
      <c r="N9" s="176" t="s">
        <v>26</v>
      </c>
      <c r="O9" s="175"/>
      <c r="Q9" s="177"/>
      <c r="R9" s="177"/>
      <c r="S9" s="177"/>
      <c r="T9" s="177"/>
      <c r="U9" s="177"/>
    </row>
    <row r="10" spans="1:248" ht="49.5" customHeight="1">
      <c r="A10" s="319" t="s">
        <v>59</v>
      </c>
      <c r="B10" s="320"/>
      <c r="C10" s="320"/>
      <c r="D10" s="320"/>
      <c r="E10" s="320"/>
      <c r="F10" s="321"/>
      <c r="G10" s="299"/>
      <c r="H10" s="300"/>
      <c r="I10" s="301"/>
      <c r="J10" s="178"/>
      <c r="K10" s="420" t="s">
        <v>231</v>
      </c>
      <c r="L10" s="421"/>
      <c r="M10" s="422"/>
      <c r="N10" s="179"/>
      <c r="O10" s="175"/>
      <c r="Q10" s="180"/>
      <c r="R10" s="325"/>
      <c r="S10" s="325"/>
      <c r="T10" s="325"/>
      <c r="U10" s="180"/>
      <c r="W10" s="181"/>
      <c r="X10" s="181"/>
    </row>
    <row r="11" spans="1:248" ht="48.75" customHeight="1">
      <c r="A11" s="423" t="s">
        <v>217</v>
      </c>
      <c r="B11" s="424"/>
      <c r="C11" s="424"/>
      <c r="D11" s="424"/>
      <c r="E11" s="424"/>
      <c r="F11" s="425"/>
      <c r="G11" s="299"/>
      <c r="H11" s="300"/>
      <c r="I11" s="301"/>
      <c r="J11" s="182"/>
      <c r="K11" s="311"/>
      <c r="L11" s="312"/>
      <c r="M11" s="313"/>
      <c r="N11" s="183"/>
      <c r="O11" s="175"/>
      <c r="Q11" s="184"/>
      <c r="R11" s="326"/>
      <c r="S11" s="326"/>
      <c r="T11" s="326"/>
      <c r="U11" s="185"/>
      <c r="W11" s="186"/>
      <c r="X11" s="187"/>
      <c r="Y11" s="188"/>
    </row>
    <row r="12" spans="1:248" ht="48.75" customHeight="1">
      <c r="A12" s="387" t="s">
        <v>60</v>
      </c>
      <c r="B12" s="388"/>
      <c r="C12" s="388"/>
      <c r="D12" s="388"/>
      <c r="E12" s="388"/>
      <c r="F12" s="389"/>
      <c r="G12" s="299"/>
      <c r="H12" s="300"/>
      <c r="I12" s="301"/>
      <c r="J12" s="190"/>
      <c r="K12" s="327"/>
      <c r="L12" s="328"/>
      <c r="M12" s="329"/>
      <c r="N12" s="183"/>
      <c r="O12" s="175"/>
      <c r="Q12" s="184"/>
      <c r="R12" s="326"/>
      <c r="S12" s="326"/>
      <c r="T12" s="326"/>
      <c r="U12" s="185"/>
      <c r="W12" s="186"/>
      <c r="X12" s="187"/>
      <c r="Y12" s="188"/>
    </row>
    <row r="13" spans="1:248" ht="81" customHeight="1">
      <c r="A13" s="191" t="s">
        <v>349</v>
      </c>
      <c r="B13" s="330" t="s">
        <v>61</v>
      </c>
      <c r="C13" s="320"/>
      <c r="D13" s="320"/>
      <c r="E13" s="320"/>
      <c r="F13" s="321"/>
      <c r="G13" s="299"/>
      <c r="H13" s="300"/>
      <c r="I13" s="301"/>
      <c r="J13" s="182"/>
      <c r="K13" s="327"/>
      <c r="L13" s="328"/>
      <c r="M13" s="329"/>
      <c r="N13" s="192"/>
      <c r="O13" s="175"/>
      <c r="Q13" s="193"/>
      <c r="R13" s="326"/>
      <c r="S13" s="326"/>
      <c r="T13" s="194"/>
      <c r="U13" s="185"/>
      <c r="V13" s="195"/>
      <c r="W13" s="186"/>
      <c r="X13" s="187"/>
      <c r="Y13" s="188"/>
    </row>
    <row r="14" spans="1:248" ht="28.5" customHeight="1">
      <c r="A14" s="332" t="s">
        <v>25</v>
      </c>
      <c r="B14" s="341" t="s">
        <v>24</v>
      </c>
      <c r="C14" s="331" t="s">
        <v>23</v>
      </c>
      <c r="D14" s="331" t="s">
        <v>22</v>
      </c>
      <c r="E14" s="331" t="s">
        <v>21</v>
      </c>
      <c r="F14" s="334" t="s">
        <v>20</v>
      </c>
      <c r="G14" s="335"/>
      <c r="H14" s="335"/>
      <c r="I14" s="336"/>
      <c r="J14" s="331" t="s">
        <v>19</v>
      </c>
      <c r="K14" s="331"/>
      <c r="L14" s="340" t="s">
        <v>18</v>
      </c>
      <c r="M14" s="340"/>
      <c r="N14" s="340"/>
      <c r="O14" s="196"/>
      <c r="P14" s="196"/>
      <c r="Q14" s="197"/>
      <c r="R14" s="333"/>
      <c r="S14" s="333"/>
      <c r="T14" s="196"/>
      <c r="U14" s="185"/>
      <c r="V14" s="196"/>
      <c r="W14" s="198"/>
      <c r="X14" s="187"/>
      <c r="Y14" s="188"/>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row>
    <row r="15" spans="1:248" ht="33.75" customHeight="1">
      <c r="A15" s="332"/>
      <c r="B15" s="331"/>
      <c r="C15" s="331"/>
      <c r="D15" s="331"/>
      <c r="E15" s="331"/>
      <c r="F15" s="337"/>
      <c r="G15" s="338"/>
      <c r="H15" s="338"/>
      <c r="I15" s="339"/>
      <c r="J15" s="331"/>
      <c r="K15" s="331"/>
      <c r="L15" s="331" t="s">
        <v>17</v>
      </c>
      <c r="M15" s="331" t="s">
        <v>16</v>
      </c>
      <c r="N15" s="332" t="s">
        <v>15</v>
      </c>
      <c r="O15" s="196"/>
      <c r="P15" s="196"/>
      <c r="Q15" s="195"/>
      <c r="R15" s="333"/>
      <c r="S15" s="333"/>
      <c r="T15" s="196"/>
      <c r="U15" s="199"/>
      <c r="V15" s="196"/>
      <c r="W15" s="198"/>
      <c r="X15" s="187"/>
      <c r="Y15" s="188"/>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row>
    <row r="16" spans="1:248" ht="39.75" customHeight="1">
      <c r="A16" s="332"/>
      <c r="B16" s="331"/>
      <c r="C16" s="331"/>
      <c r="D16" s="331"/>
      <c r="E16" s="331"/>
      <c r="F16" s="200" t="s">
        <v>14</v>
      </c>
      <c r="G16" s="200" t="s">
        <v>13</v>
      </c>
      <c r="H16" s="200" t="s">
        <v>12</v>
      </c>
      <c r="I16" s="201" t="s">
        <v>11</v>
      </c>
      <c r="J16" s="200" t="s">
        <v>10</v>
      </c>
      <c r="K16" s="202" t="s">
        <v>9</v>
      </c>
      <c r="L16" s="331"/>
      <c r="M16" s="331"/>
      <c r="N16" s="332"/>
      <c r="O16" s="196"/>
      <c r="P16" s="196"/>
      <c r="Q16" s="203"/>
      <c r="R16" s="333"/>
      <c r="S16" s="333"/>
      <c r="U16" s="187"/>
      <c r="W16" s="198"/>
      <c r="X16" s="187"/>
      <c r="Y16" s="188"/>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6"/>
      <c r="EQ16" s="196"/>
      <c r="ER16" s="196"/>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row>
    <row r="17" spans="1:248" ht="15.75">
      <c r="A17" s="418" t="s">
        <v>348</v>
      </c>
      <c r="B17" s="204" t="s">
        <v>2</v>
      </c>
      <c r="C17" s="343" t="s">
        <v>91</v>
      </c>
      <c r="D17" s="205">
        <v>34</v>
      </c>
      <c r="E17" s="259">
        <v>380049851</v>
      </c>
      <c r="F17" s="260">
        <v>125519495</v>
      </c>
      <c r="G17" s="261">
        <v>254530356</v>
      </c>
      <c r="H17" s="262"/>
      <c r="I17" s="262"/>
      <c r="J17" s="208">
        <v>45017</v>
      </c>
      <c r="K17" s="208">
        <v>45290</v>
      </c>
      <c r="L17" s="542">
        <v>1</v>
      </c>
      <c r="M17" s="542">
        <f>+E18/E17</f>
        <v>1.2029066550008989</v>
      </c>
      <c r="N17" s="544">
        <f>+L17*L17/M17</f>
        <v>0.83131970036299507</v>
      </c>
      <c r="O17" s="196"/>
      <c r="P17" s="196"/>
      <c r="Q17" s="203"/>
      <c r="R17" s="209"/>
      <c r="S17" s="209"/>
      <c r="U17" s="187"/>
      <c r="W17" s="198"/>
      <c r="X17" s="187"/>
      <c r="Y17" s="188"/>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row>
    <row r="18" spans="1:248" ht="15.75">
      <c r="A18" s="419"/>
      <c r="B18" s="204" t="s">
        <v>1</v>
      </c>
      <c r="C18" s="344"/>
      <c r="D18" s="205">
        <v>64</v>
      </c>
      <c r="E18" s="259">
        <v>457164495</v>
      </c>
      <c r="F18" s="260">
        <v>212487495</v>
      </c>
      <c r="G18" s="260">
        <v>244677000</v>
      </c>
      <c r="H18" s="260"/>
      <c r="I18" s="260"/>
      <c r="J18" s="208">
        <v>45017</v>
      </c>
      <c r="K18" s="208">
        <v>45290</v>
      </c>
      <c r="L18" s="543"/>
      <c r="M18" s="543"/>
      <c r="N18" s="545"/>
      <c r="O18" s="196"/>
      <c r="P18" s="196"/>
      <c r="Q18" s="203"/>
      <c r="R18" s="209"/>
      <c r="S18" s="209"/>
      <c r="U18" s="187"/>
      <c r="W18" s="198"/>
      <c r="X18" s="187"/>
      <c r="Y18" s="188"/>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6"/>
      <c r="EQ18" s="196"/>
      <c r="ER18" s="196"/>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row>
    <row r="19" spans="1:248" ht="15.75">
      <c r="A19" s="418" t="s">
        <v>648</v>
      </c>
      <c r="B19" s="204" t="s">
        <v>2</v>
      </c>
      <c r="C19" s="343" t="s">
        <v>91</v>
      </c>
      <c r="D19" s="205">
        <v>1</v>
      </c>
      <c r="E19" s="259">
        <v>60000000</v>
      </c>
      <c r="F19" s="260">
        <v>60000000</v>
      </c>
      <c r="G19" s="261"/>
      <c r="H19" s="262"/>
      <c r="I19" s="262"/>
      <c r="J19" s="208">
        <v>45017</v>
      </c>
      <c r="K19" s="208">
        <v>45290</v>
      </c>
      <c r="L19" s="542">
        <f>+D20/D19</f>
        <v>0</v>
      </c>
      <c r="M19" s="542">
        <f t="shared" ref="M19:M26" si="0">+E20/E19</f>
        <v>1</v>
      </c>
      <c r="N19" s="544">
        <f t="shared" ref="N19" si="1">+L19*L19/M19</f>
        <v>0</v>
      </c>
      <c r="O19" s="196"/>
      <c r="P19" s="196"/>
      <c r="Q19" s="203"/>
      <c r="R19" s="209"/>
      <c r="S19" s="209"/>
      <c r="U19" s="187"/>
      <c r="W19" s="198"/>
      <c r="X19" s="187"/>
      <c r="Y19" s="188"/>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6"/>
      <c r="BW19" s="196"/>
      <c r="BX19" s="196"/>
      <c r="BY19" s="196"/>
      <c r="BZ19" s="196"/>
      <c r="CA19" s="196"/>
      <c r="CB19" s="196"/>
      <c r="CC19" s="196"/>
      <c r="CD19" s="196"/>
      <c r="CE19" s="196"/>
      <c r="CF19" s="196"/>
      <c r="CG19" s="196"/>
      <c r="CH19" s="196"/>
      <c r="CI19" s="196"/>
      <c r="CJ19" s="196"/>
      <c r="CK19" s="196"/>
      <c r="CL19" s="196"/>
      <c r="CM19" s="196"/>
      <c r="CN19" s="196"/>
      <c r="CO19" s="196"/>
      <c r="CP19" s="196"/>
      <c r="CQ19" s="196"/>
      <c r="CR19" s="196"/>
      <c r="CS19" s="196"/>
      <c r="CT19" s="196"/>
      <c r="CU19" s="196"/>
      <c r="CV19" s="196"/>
      <c r="CW19" s="196"/>
      <c r="CX19" s="196"/>
      <c r="CY19" s="196"/>
      <c r="CZ19" s="196"/>
      <c r="DA19" s="196"/>
      <c r="DB19" s="196"/>
      <c r="DC19" s="196"/>
      <c r="DD19" s="196"/>
      <c r="DE19" s="196"/>
      <c r="DF19" s="196"/>
      <c r="DG19" s="196"/>
      <c r="DH19" s="196"/>
      <c r="DI19" s="196"/>
      <c r="DJ19" s="196"/>
      <c r="DK19" s="196"/>
      <c r="DL19" s="196"/>
      <c r="DM19" s="196"/>
      <c r="DN19" s="196"/>
      <c r="DO19" s="196"/>
      <c r="DP19" s="196"/>
      <c r="DQ19" s="196"/>
      <c r="DR19" s="196"/>
      <c r="DS19" s="196"/>
      <c r="DT19" s="196"/>
      <c r="DU19" s="196"/>
      <c r="DV19" s="196"/>
      <c r="DW19" s="196"/>
      <c r="DX19" s="196"/>
      <c r="DY19" s="196"/>
      <c r="DZ19" s="196"/>
      <c r="EA19" s="196"/>
      <c r="EB19" s="196"/>
      <c r="EC19" s="196"/>
      <c r="ED19" s="196"/>
      <c r="EE19" s="196"/>
      <c r="EF19" s="196"/>
      <c r="EG19" s="196"/>
      <c r="EH19" s="196"/>
      <c r="EI19" s="196"/>
      <c r="EJ19" s="196"/>
      <c r="EK19" s="196"/>
      <c r="EL19" s="196"/>
      <c r="EM19" s="196"/>
      <c r="EN19" s="196"/>
      <c r="EO19" s="196"/>
      <c r="EP19" s="196"/>
      <c r="EQ19" s="196"/>
      <c r="ER19" s="196"/>
      <c r="ES19" s="196"/>
      <c r="ET19" s="196"/>
      <c r="EU19" s="196"/>
      <c r="EV19" s="196"/>
      <c r="EW19" s="196"/>
      <c r="EX19" s="196"/>
      <c r="EY19" s="196"/>
      <c r="EZ19" s="196"/>
      <c r="FA19" s="196"/>
      <c r="FB19" s="196"/>
      <c r="FC19" s="196"/>
      <c r="FD19" s="196"/>
      <c r="FE19" s="196"/>
      <c r="FF19" s="196"/>
      <c r="FG19" s="196"/>
      <c r="FH19" s="196"/>
      <c r="FI19" s="196"/>
      <c r="FJ19" s="196"/>
      <c r="FK19" s="196"/>
      <c r="FL19" s="196"/>
      <c r="FM19" s="196"/>
      <c r="FN19" s="196"/>
      <c r="FO19" s="196"/>
      <c r="FP19" s="196"/>
      <c r="FQ19" s="196"/>
      <c r="FR19" s="196"/>
      <c r="FS19" s="196"/>
      <c r="FT19" s="196"/>
      <c r="FU19" s="196"/>
      <c r="FV19" s="196"/>
      <c r="FW19" s="196"/>
      <c r="FX19" s="196"/>
      <c r="FY19" s="196"/>
      <c r="FZ19" s="196"/>
      <c r="GA19" s="196"/>
      <c r="GB19" s="196"/>
      <c r="GC19" s="196"/>
      <c r="GD19" s="196"/>
      <c r="GE19" s="196"/>
      <c r="GF19" s="196"/>
      <c r="GG19" s="196"/>
      <c r="GH19" s="196"/>
      <c r="GI19" s="196"/>
      <c r="GJ19" s="196"/>
      <c r="GK19" s="196"/>
      <c r="GL19" s="196"/>
      <c r="GM19" s="196"/>
      <c r="GN19" s="196"/>
      <c r="GO19" s="196"/>
      <c r="GP19" s="196"/>
      <c r="GQ19" s="196"/>
      <c r="GR19" s="196"/>
      <c r="GS19" s="196"/>
      <c r="GT19" s="196"/>
      <c r="GU19" s="196"/>
      <c r="GV19" s="196"/>
      <c r="GW19" s="196"/>
      <c r="GX19" s="196"/>
      <c r="GY19" s="196"/>
      <c r="GZ19" s="196"/>
      <c r="HA19" s="196"/>
      <c r="HB19" s="196"/>
      <c r="HC19" s="196"/>
      <c r="HD19" s="196"/>
      <c r="HE19" s="196"/>
      <c r="HF19" s="196"/>
      <c r="HG19" s="196"/>
      <c r="HH19" s="196"/>
      <c r="HI19" s="196"/>
      <c r="HJ19" s="196"/>
      <c r="HK19" s="196"/>
      <c r="HL19" s="196"/>
      <c r="HM19" s="196"/>
      <c r="HN19" s="196"/>
      <c r="HO19" s="196"/>
      <c r="HP19" s="196"/>
      <c r="HQ19" s="196"/>
      <c r="HR19" s="196"/>
      <c r="HS19" s="196"/>
      <c r="HT19" s="196"/>
      <c r="HU19" s="196"/>
      <c r="HV19" s="196"/>
      <c r="HW19" s="196"/>
      <c r="HX19" s="196"/>
      <c r="HY19" s="196"/>
      <c r="HZ19" s="196"/>
      <c r="IA19" s="196"/>
      <c r="IB19" s="196"/>
      <c r="IC19" s="196"/>
      <c r="ID19" s="196"/>
      <c r="IE19" s="196"/>
      <c r="IF19" s="196"/>
      <c r="IG19" s="196"/>
      <c r="IH19" s="196"/>
      <c r="II19" s="196"/>
      <c r="IJ19" s="196"/>
      <c r="IK19" s="196"/>
      <c r="IL19" s="196"/>
      <c r="IM19" s="196"/>
      <c r="IN19" s="196"/>
    </row>
    <row r="20" spans="1:248" ht="15.75">
      <c r="A20" s="419"/>
      <c r="B20" s="204" t="s">
        <v>1</v>
      </c>
      <c r="C20" s="344"/>
      <c r="D20" s="205">
        <v>0</v>
      </c>
      <c r="E20" s="259">
        <v>60000000</v>
      </c>
      <c r="F20" s="260">
        <v>60000000</v>
      </c>
      <c r="G20" s="260"/>
      <c r="H20" s="260"/>
      <c r="I20" s="260"/>
      <c r="J20" s="208">
        <v>45017</v>
      </c>
      <c r="K20" s="208">
        <v>45290</v>
      </c>
      <c r="L20" s="543"/>
      <c r="M20" s="543"/>
      <c r="N20" s="545"/>
      <c r="O20" s="196"/>
      <c r="P20" s="196"/>
      <c r="Q20" s="203"/>
      <c r="R20" s="209"/>
      <c r="S20" s="209"/>
      <c r="U20" s="187"/>
      <c r="W20" s="198"/>
      <c r="X20" s="187"/>
      <c r="Y20" s="188"/>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196"/>
      <c r="BI20" s="196"/>
      <c r="BJ20" s="196"/>
      <c r="BK20" s="196"/>
      <c r="BL20" s="196"/>
      <c r="BM20" s="196"/>
      <c r="BN20" s="196"/>
      <c r="BO20" s="196"/>
      <c r="BP20" s="196"/>
      <c r="BQ20" s="196"/>
      <c r="BR20" s="196"/>
      <c r="BS20" s="196"/>
      <c r="BT20" s="196"/>
      <c r="BU20" s="196"/>
      <c r="BV20" s="196"/>
      <c r="BW20" s="196"/>
      <c r="BX20" s="196"/>
      <c r="BY20" s="196"/>
      <c r="BZ20" s="196"/>
      <c r="CA20" s="196"/>
      <c r="CB20" s="196"/>
      <c r="CC20" s="196"/>
      <c r="CD20" s="196"/>
      <c r="CE20" s="196"/>
      <c r="CF20" s="196"/>
      <c r="CG20" s="196"/>
      <c r="CH20" s="196"/>
      <c r="CI20" s="196"/>
      <c r="CJ20" s="196"/>
      <c r="CK20" s="196"/>
      <c r="CL20" s="196"/>
      <c r="CM20" s="196"/>
      <c r="CN20" s="196"/>
      <c r="CO20" s="196"/>
      <c r="CP20" s="196"/>
      <c r="CQ20" s="196"/>
      <c r="CR20" s="196"/>
      <c r="CS20" s="196"/>
      <c r="CT20" s="196"/>
      <c r="CU20" s="196"/>
      <c r="CV20" s="196"/>
      <c r="CW20" s="196"/>
      <c r="CX20" s="196"/>
      <c r="CY20" s="196"/>
      <c r="CZ20" s="196"/>
      <c r="DA20" s="196"/>
      <c r="DB20" s="196"/>
      <c r="DC20" s="196"/>
      <c r="DD20" s="196"/>
      <c r="DE20" s="196"/>
      <c r="DF20" s="196"/>
      <c r="DG20" s="196"/>
      <c r="DH20" s="196"/>
      <c r="DI20" s="196"/>
      <c r="DJ20" s="196"/>
      <c r="DK20" s="196"/>
      <c r="DL20" s="196"/>
      <c r="DM20" s="196"/>
      <c r="DN20" s="196"/>
      <c r="DO20" s="196"/>
      <c r="DP20" s="196"/>
      <c r="DQ20" s="196"/>
      <c r="DR20" s="196"/>
      <c r="DS20" s="196"/>
      <c r="DT20" s="196"/>
      <c r="DU20" s="196"/>
      <c r="DV20" s="196"/>
      <c r="DW20" s="196"/>
      <c r="DX20" s="196"/>
      <c r="DY20" s="196"/>
      <c r="DZ20" s="196"/>
      <c r="EA20" s="196"/>
      <c r="EB20" s="196"/>
      <c r="EC20" s="196"/>
      <c r="ED20" s="196"/>
      <c r="EE20" s="196"/>
      <c r="EF20" s="196"/>
      <c r="EG20" s="196"/>
      <c r="EH20" s="196"/>
      <c r="EI20" s="196"/>
      <c r="EJ20" s="196"/>
      <c r="EK20" s="196"/>
      <c r="EL20" s="196"/>
      <c r="EM20" s="196"/>
      <c r="EN20" s="196"/>
      <c r="EO20" s="196"/>
      <c r="EP20" s="196"/>
      <c r="EQ20" s="196"/>
      <c r="ER20" s="196"/>
      <c r="ES20" s="196"/>
      <c r="ET20" s="196"/>
      <c r="EU20" s="196"/>
      <c r="EV20" s="196"/>
      <c r="EW20" s="196"/>
      <c r="EX20" s="196"/>
      <c r="EY20" s="196"/>
      <c r="EZ20" s="196"/>
      <c r="FA20" s="196"/>
      <c r="FB20" s="196"/>
      <c r="FC20" s="196"/>
      <c r="FD20" s="196"/>
      <c r="FE20" s="196"/>
      <c r="FF20" s="196"/>
      <c r="FG20" s="196"/>
      <c r="FH20" s="196"/>
      <c r="FI20" s="196"/>
      <c r="FJ20" s="196"/>
      <c r="FK20" s="196"/>
      <c r="FL20" s="196"/>
      <c r="FM20" s="196"/>
      <c r="FN20" s="196"/>
      <c r="FO20" s="196"/>
      <c r="FP20" s="196"/>
      <c r="FQ20" s="196"/>
      <c r="FR20" s="196"/>
      <c r="FS20" s="196"/>
      <c r="FT20" s="196"/>
      <c r="FU20" s="196"/>
      <c r="FV20" s="196"/>
      <c r="FW20" s="196"/>
      <c r="FX20" s="196"/>
      <c r="FY20" s="196"/>
      <c r="FZ20" s="196"/>
      <c r="GA20" s="196"/>
      <c r="GB20" s="196"/>
      <c r="GC20" s="196"/>
      <c r="GD20" s="196"/>
      <c r="GE20" s="196"/>
      <c r="GF20" s="196"/>
      <c r="GG20" s="196"/>
      <c r="GH20" s="196"/>
      <c r="GI20" s="196"/>
      <c r="GJ20" s="196"/>
      <c r="GK20" s="196"/>
      <c r="GL20" s="196"/>
      <c r="GM20" s="196"/>
      <c r="GN20" s="196"/>
      <c r="GO20" s="196"/>
      <c r="GP20" s="196"/>
      <c r="GQ20" s="196"/>
      <c r="GR20" s="196"/>
      <c r="GS20" s="196"/>
      <c r="GT20" s="196"/>
      <c r="GU20" s="196"/>
      <c r="GV20" s="196"/>
      <c r="GW20" s="196"/>
      <c r="GX20" s="196"/>
      <c r="GY20" s="196"/>
      <c r="GZ20" s="196"/>
      <c r="HA20" s="196"/>
      <c r="HB20" s="196"/>
      <c r="HC20" s="196"/>
      <c r="HD20" s="196"/>
      <c r="HE20" s="196"/>
      <c r="HF20" s="196"/>
      <c r="HG20" s="196"/>
      <c r="HH20" s="196"/>
      <c r="HI20" s="196"/>
      <c r="HJ20" s="196"/>
      <c r="HK20" s="196"/>
      <c r="HL20" s="196"/>
      <c r="HM20" s="196"/>
      <c r="HN20" s="196"/>
      <c r="HO20" s="196"/>
      <c r="HP20" s="196"/>
      <c r="HQ20" s="196"/>
      <c r="HR20" s="196"/>
      <c r="HS20" s="196"/>
      <c r="HT20" s="196"/>
      <c r="HU20" s="196"/>
      <c r="HV20" s="196"/>
      <c r="HW20" s="196"/>
      <c r="HX20" s="196"/>
      <c r="HY20" s="196"/>
      <c r="HZ20" s="196"/>
      <c r="IA20" s="196"/>
      <c r="IB20" s="196"/>
      <c r="IC20" s="196"/>
      <c r="ID20" s="196"/>
      <c r="IE20" s="196"/>
      <c r="IF20" s="196"/>
      <c r="IG20" s="196"/>
      <c r="IH20" s="196"/>
      <c r="II20" s="196"/>
      <c r="IJ20" s="196"/>
      <c r="IK20" s="196"/>
      <c r="IL20" s="196"/>
      <c r="IM20" s="196"/>
      <c r="IN20" s="196"/>
    </row>
    <row r="21" spans="1:248" ht="15.75">
      <c r="A21" s="426" t="s">
        <v>93</v>
      </c>
      <c r="B21" s="204" t="s">
        <v>2</v>
      </c>
      <c r="C21" s="343" t="s">
        <v>92</v>
      </c>
      <c r="D21" s="205">
        <v>1</v>
      </c>
      <c r="E21" s="259">
        <v>18900000</v>
      </c>
      <c r="F21" s="261"/>
      <c r="G21" s="261">
        <v>18900000</v>
      </c>
      <c r="H21" s="260"/>
      <c r="I21" s="263"/>
      <c r="J21" s="208">
        <v>45017</v>
      </c>
      <c r="K21" s="208">
        <v>45290</v>
      </c>
      <c r="L21" s="542">
        <f>+D22/D21</f>
        <v>0</v>
      </c>
      <c r="M21" s="542">
        <f t="shared" ref="M21:M26" si="2">+E22/E21</f>
        <v>0</v>
      </c>
      <c r="N21" s="544"/>
    </row>
    <row r="22" spans="1:248" ht="15.75">
      <c r="A22" s="427"/>
      <c r="B22" s="204" t="s">
        <v>1</v>
      </c>
      <c r="C22" s="344"/>
      <c r="D22" s="205">
        <v>0</v>
      </c>
      <c r="E22" s="259">
        <v>0</v>
      </c>
      <c r="F22" s="260"/>
      <c r="G22" s="260"/>
      <c r="H22" s="260"/>
      <c r="I22" s="261"/>
      <c r="J22" s="208">
        <v>45017</v>
      </c>
      <c r="K22" s="208">
        <v>45290</v>
      </c>
      <c r="L22" s="543"/>
      <c r="M22" s="543"/>
      <c r="N22" s="545"/>
    </row>
    <row r="23" spans="1:248" ht="15.75">
      <c r="A23" s="351" t="s">
        <v>110</v>
      </c>
      <c r="B23" s="204" t="s">
        <v>2</v>
      </c>
      <c r="C23" s="343" t="s">
        <v>91</v>
      </c>
      <c r="D23" s="205">
        <v>4</v>
      </c>
      <c r="E23" s="259">
        <v>611959135</v>
      </c>
      <c r="F23" s="260">
        <v>216259135</v>
      </c>
      <c r="G23" s="260">
        <v>395700000</v>
      </c>
      <c r="H23" s="260"/>
      <c r="I23" s="261"/>
      <c r="J23" s="208">
        <v>45017</v>
      </c>
      <c r="K23" s="208">
        <v>45290</v>
      </c>
      <c r="L23" s="542">
        <f>+D24/D23</f>
        <v>0</v>
      </c>
      <c r="M23" s="542">
        <f t="shared" ref="M23:M26" si="3">+E24/E23</f>
        <v>0.75625964795835587</v>
      </c>
      <c r="N23" s="544">
        <f t="shared" ref="N23" si="4">+L23*L23/M23</f>
        <v>0</v>
      </c>
    </row>
    <row r="24" spans="1:248" ht="15.75">
      <c r="A24" s="352"/>
      <c r="B24" s="204" t="s">
        <v>1</v>
      </c>
      <c r="C24" s="344"/>
      <c r="D24" s="205">
        <v>0</v>
      </c>
      <c r="E24" s="259">
        <v>462800000</v>
      </c>
      <c r="F24" s="260">
        <v>71400000</v>
      </c>
      <c r="G24" s="260">
        <v>391400000</v>
      </c>
      <c r="H24" s="260"/>
      <c r="I24" s="261"/>
      <c r="J24" s="208">
        <v>45017</v>
      </c>
      <c r="K24" s="208">
        <v>45290</v>
      </c>
      <c r="L24" s="543"/>
      <c r="M24" s="543"/>
      <c r="N24" s="545"/>
    </row>
    <row r="25" spans="1:248" ht="15.75">
      <c r="A25" s="345" t="s">
        <v>111</v>
      </c>
      <c r="B25" s="204" t="s">
        <v>2</v>
      </c>
      <c r="C25" s="343" t="s">
        <v>94</v>
      </c>
      <c r="D25" s="205">
        <v>1</v>
      </c>
      <c r="E25" s="259">
        <v>265826282</v>
      </c>
      <c r="F25" s="260">
        <v>250000000</v>
      </c>
      <c r="G25" s="260"/>
      <c r="H25" s="260"/>
      <c r="I25" s="261">
        <v>15826282</v>
      </c>
      <c r="J25" s="208">
        <v>45047</v>
      </c>
      <c r="K25" s="208">
        <v>45290</v>
      </c>
      <c r="L25" s="542">
        <f>+D26/D25</f>
        <v>0</v>
      </c>
      <c r="M25" s="542">
        <f t="shared" ref="M25:M26" si="5">+E26/E25</f>
        <v>0</v>
      </c>
      <c r="N25" s="544"/>
    </row>
    <row r="26" spans="1:248" ht="15.75">
      <c r="A26" s="346"/>
      <c r="B26" s="204" t="s">
        <v>1</v>
      </c>
      <c r="C26" s="344"/>
      <c r="D26" s="205">
        <v>0</v>
      </c>
      <c r="E26" s="259">
        <v>0</v>
      </c>
      <c r="F26" s="260"/>
      <c r="G26" s="260"/>
      <c r="H26" s="260"/>
      <c r="I26" s="261"/>
      <c r="J26" s="208">
        <v>45047</v>
      </c>
      <c r="K26" s="208">
        <v>45290</v>
      </c>
      <c r="L26" s="543"/>
      <c r="M26" s="543"/>
      <c r="N26" s="545"/>
    </row>
    <row r="27" spans="1:248" ht="15.75">
      <c r="A27" s="347" t="s">
        <v>8</v>
      </c>
      <c r="B27" s="204" t="s">
        <v>2</v>
      </c>
      <c r="C27" s="343"/>
      <c r="D27" s="205"/>
      <c r="E27" s="259">
        <v>1336735268</v>
      </c>
      <c r="F27" s="264">
        <v>651778630</v>
      </c>
      <c r="G27" s="264">
        <v>669130356</v>
      </c>
      <c r="H27" s="264">
        <f t="shared" ref="H27:I27" si="6">+H17+H21+H23+H25</f>
        <v>0</v>
      </c>
      <c r="I27" s="264">
        <f t="shared" si="6"/>
        <v>15826282</v>
      </c>
      <c r="J27" s="213"/>
      <c r="K27" s="213"/>
      <c r="L27" s="348"/>
      <c r="M27" s="348"/>
      <c r="N27" s="342"/>
    </row>
    <row r="28" spans="1:248" ht="15.75">
      <c r="A28" s="347"/>
      <c r="B28" s="204" t="s">
        <v>1</v>
      </c>
      <c r="C28" s="344"/>
      <c r="D28" s="205"/>
      <c r="E28" s="259">
        <v>979964495</v>
      </c>
      <c r="F28" s="264">
        <v>343887495</v>
      </c>
      <c r="G28" s="264">
        <v>636077000</v>
      </c>
      <c r="H28" s="264">
        <f t="shared" ref="H28:I28" si="7">+H18+H24</f>
        <v>0</v>
      </c>
      <c r="I28" s="264">
        <f t="shared" si="7"/>
        <v>0</v>
      </c>
      <c r="J28" s="214"/>
      <c r="K28" s="214"/>
      <c r="L28" s="348"/>
      <c r="M28" s="348"/>
      <c r="N28" s="342"/>
    </row>
    <row r="29" spans="1:248">
      <c r="B29" s="215"/>
      <c r="E29" s="216"/>
      <c r="F29" s="217"/>
      <c r="G29" s="265"/>
      <c r="H29" s="198"/>
      <c r="I29" s="198"/>
      <c r="J29" s="218"/>
      <c r="K29" s="218"/>
      <c r="L29" s="217"/>
      <c r="M29" s="219"/>
      <c r="N29" s="220"/>
      <c r="O29" s="219"/>
    </row>
    <row r="30" spans="1:248" ht="15.75">
      <c r="A30" s="221" t="s">
        <v>7</v>
      </c>
      <c r="B30" s="377" t="s">
        <v>6</v>
      </c>
      <c r="C30" s="378"/>
      <c r="D30" s="379"/>
      <c r="E30" s="380" t="s">
        <v>5</v>
      </c>
      <c r="F30" s="381"/>
      <c r="G30" s="381"/>
      <c r="H30" s="381"/>
      <c r="I30" s="222"/>
      <c r="J30" s="382" t="s">
        <v>4</v>
      </c>
      <c r="K30" s="383"/>
      <c r="L30" s="383"/>
      <c r="M30" s="383"/>
      <c r="N30" s="383"/>
    </row>
    <row r="31" spans="1:248" ht="40.5" customHeight="1">
      <c r="A31" s="359" t="s">
        <v>85</v>
      </c>
      <c r="B31" s="361" t="s">
        <v>63</v>
      </c>
      <c r="C31" s="362"/>
      <c r="D31" s="363"/>
      <c r="E31" s="367" t="s">
        <v>62</v>
      </c>
      <c r="F31" s="368"/>
      <c r="G31" s="369"/>
      <c r="H31" s="223" t="s">
        <v>2</v>
      </c>
      <c r="I31" s="224">
        <v>35</v>
      </c>
      <c r="J31" s="400" t="s">
        <v>230</v>
      </c>
      <c r="K31" s="401"/>
      <c r="L31" s="401"/>
      <c r="M31" s="401"/>
      <c r="N31" s="402"/>
    </row>
    <row r="32" spans="1:248" ht="54" customHeight="1">
      <c r="A32" s="360"/>
      <c r="B32" s="364"/>
      <c r="C32" s="365"/>
      <c r="D32" s="366"/>
      <c r="E32" s="370"/>
      <c r="F32" s="371"/>
      <c r="G32" s="372"/>
      <c r="H32" s="204" t="s">
        <v>1</v>
      </c>
      <c r="I32" s="225">
        <v>64</v>
      </c>
      <c r="J32" s="270" t="s">
        <v>3</v>
      </c>
      <c r="K32" s="270"/>
      <c r="L32" s="270"/>
      <c r="M32" s="270"/>
      <c r="N32" s="270"/>
    </row>
    <row r="33" spans="1:50" ht="25.5" customHeight="1">
      <c r="A33" s="360"/>
      <c r="B33" s="361" t="s">
        <v>64</v>
      </c>
      <c r="C33" s="362"/>
      <c r="D33" s="363"/>
      <c r="E33" s="374" t="s">
        <v>221</v>
      </c>
      <c r="F33" s="375"/>
      <c r="G33" s="376"/>
      <c r="H33" s="204" t="s">
        <v>2</v>
      </c>
      <c r="I33" s="225">
        <v>200</v>
      </c>
      <c r="J33" s="403"/>
      <c r="K33" s="404"/>
      <c r="L33" s="404"/>
      <c r="M33" s="404"/>
      <c r="N33" s="405"/>
    </row>
    <row r="34" spans="1:50" ht="25.5" customHeight="1">
      <c r="A34" s="360"/>
      <c r="B34" s="364"/>
      <c r="C34" s="365"/>
      <c r="D34" s="366"/>
      <c r="E34" s="370"/>
      <c r="F34" s="371"/>
      <c r="G34" s="372"/>
      <c r="H34" s="204" t="s">
        <v>1</v>
      </c>
      <c r="I34" s="225">
        <v>0</v>
      </c>
      <c r="J34" s="406"/>
      <c r="K34" s="407"/>
      <c r="L34" s="407"/>
      <c r="M34" s="407"/>
      <c r="N34" s="408"/>
    </row>
    <row r="35" spans="1:50" ht="34.5" customHeight="1">
      <c r="A35" s="353" t="s">
        <v>0</v>
      </c>
      <c r="B35" s="354"/>
      <c r="C35" s="354"/>
      <c r="D35" s="354"/>
      <c r="E35" s="354"/>
      <c r="F35" s="354"/>
      <c r="G35" s="354"/>
      <c r="H35" s="354"/>
      <c r="I35" s="355"/>
      <c r="J35" s="409"/>
      <c r="K35" s="410"/>
      <c r="L35" s="410"/>
      <c r="M35" s="410"/>
      <c r="N35" s="411"/>
    </row>
    <row r="36" spans="1:50" ht="27" customHeight="1">
      <c r="A36" s="356"/>
      <c r="B36" s="357"/>
      <c r="C36" s="357"/>
      <c r="D36" s="357"/>
      <c r="E36" s="357"/>
      <c r="F36" s="357"/>
      <c r="G36" s="357"/>
      <c r="H36" s="357"/>
      <c r="I36" s="358"/>
      <c r="J36" s="412"/>
      <c r="K36" s="413"/>
      <c r="L36" s="413"/>
      <c r="M36" s="413"/>
      <c r="N36" s="414"/>
    </row>
    <row r="37" spans="1:50">
      <c r="A37" s="226" t="s">
        <v>249</v>
      </c>
      <c r="B37" s="226"/>
      <c r="C37" s="226"/>
      <c r="D37" s="226"/>
      <c r="E37" s="226"/>
      <c r="F37" s="226"/>
      <c r="G37" s="227"/>
      <c r="H37" s="226"/>
      <c r="I37" s="226"/>
      <c r="J37" s="266"/>
      <c r="K37" s="266"/>
      <c r="L37" s="266"/>
      <c r="M37" s="266"/>
      <c r="N37" s="266"/>
    </row>
    <row r="38" spans="1:50" ht="15.75">
      <c r="A38" s="226"/>
      <c r="B38" s="226"/>
      <c r="C38" s="226"/>
      <c r="D38" s="226"/>
      <c r="E38" s="226"/>
      <c r="F38" s="226"/>
      <c r="G38" s="227"/>
      <c r="H38" s="226"/>
      <c r="I38" s="226"/>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row>
    <row r="39" spans="1:50" ht="15.75">
      <c r="A39" s="349" t="s">
        <v>229</v>
      </c>
      <c r="B39" s="349"/>
      <c r="C39" s="349"/>
      <c r="D39" s="349"/>
      <c r="E39" s="349"/>
      <c r="F39" s="349"/>
      <c r="G39" s="349"/>
      <c r="H39" s="349"/>
      <c r="I39" s="349"/>
      <c r="J39" s="349"/>
      <c r="K39" s="349"/>
      <c r="L39" s="349"/>
      <c r="M39" s="349"/>
      <c r="N39" s="349"/>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0"/>
    </row>
    <row r="40" spans="1:50" ht="15.75">
      <c r="A40" s="350" t="s">
        <v>53</v>
      </c>
      <c r="B40" s="350"/>
      <c r="C40" s="350"/>
      <c r="D40" s="350"/>
      <c r="E40" s="350"/>
      <c r="F40" s="350"/>
      <c r="G40" s="350"/>
      <c r="H40" s="350"/>
      <c r="I40" s="350"/>
      <c r="J40" s="350"/>
      <c r="K40" s="350"/>
      <c r="L40" s="350"/>
      <c r="M40" s="350"/>
      <c r="N40" s="35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0"/>
    </row>
    <row r="41" spans="1:50" ht="15.75">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c r="AU41" s="540"/>
      <c r="AV41" s="540"/>
      <c r="AW41" s="540"/>
      <c r="AX41" s="540"/>
    </row>
    <row r="42" spans="1:50" ht="15.75">
      <c r="F42" s="267"/>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row>
    <row r="43" spans="1:50" ht="15.75">
      <c r="E43" s="240"/>
      <c r="F43" s="240"/>
      <c r="O43" s="540"/>
      <c r="P43" s="540"/>
      <c r="Q43" s="540"/>
      <c r="R43" s="540"/>
      <c r="S43" s="540"/>
      <c r="T43" s="540"/>
      <c r="U43" s="540"/>
      <c r="V43" s="540"/>
      <c r="W43" s="540"/>
      <c r="X43" s="540"/>
      <c r="Y43" s="540"/>
      <c r="Z43" s="540"/>
      <c r="AA43" s="540"/>
      <c r="AB43" s="540"/>
      <c r="AC43" s="540"/>
      <c r="AD43" s="540"/>
      <c r="AE43" s="540"/>
      <c r="AF43" s="540"/>
      <c r="AG43" s="540"/>
      <c r="AH43" s="540"/>
      <c r="AI43" s="540"/>
      <c r="AJ43" s="540"/>
      <c r="AK43" s="540"/>
      <c r="AL43" s="540"/>
      <c r="AM43" s="540"/>
      <c r="AN43" s="540"/>
      <c r="AO43" s="540"/>
      <c r="AP43" s="540"/>
      <c r="AQ43" s="540"/>
      <c r="AR43" s="540"/>
      <c r="AS43" s="540"/>
      <c r="AT43" s="540"/>
      <c r="AU43" s="540"/>
      <c r="AV43" s="540"/>
      <c r="AW43" s="540"/>
      <c r="AX43" s="540"/>
    </row>
    <row r="44" spans="1:50" ht="15.75">
      <c r="F44" s="242"/>
      <c r="O44" s="540"/>
      <c r="P44" s="540"/>
      <c r="Q44" s="540"/>
      <c r="R44" s="540"/>
      <c r="S44" s="540"/>
      <c r="T44" s="540"/>
      <c r="U44" s="540"/>
      <c r="V44" s="540"/>
      <c r="W44" s="540"/>
      <c r="X44" s="540"/>
      <c r="Y44" s="540"/>
      <c r="Z44" s="540"/>
      <c r="AA44" s="540"/>
      <c r="AB44" s="540"/>
      <c r="AC44" s="540"/>
      <c r="AD44" s="540"/>
      <c r="AE44" s="540"/>
      <c r="AF44" s="540"/>
      <c r="AG44" s="540"/>
      <c r="AH44" s="540"/>
      <c r="AI44" s="540"/>
      <c r="AJ44" s="540"/>
      <c r="AK44" s="540"/>
      <c r="AL44" s="540"/>
      <c r="AM44" s="540"/>
      <c r="AN44" s="540"/>
      <c r="AO44" s="540"/>
      <c r="AP44" s="540"/>
      <c r="AQ44" s="540"/>
      <c r="AR44" s="540"/>
      <c r="AS44" s="540"/>
      <c r="AT44" s="540"/>
      <c r="AU44" s="540"/>
      <c r="AV44" s="540"/>
      <c r="AW44" s="540"/>
      <c r="AX44" s="540"/>
    </row>
    <row r="45" spans="1:50" ht="15.75">
      <c r="F45" s="267"/>
      <c r="O45" s="540"/>
      <c r="P45" s="540"/>
      <c r="Q45" s="540"/>
      <c r="R45" s="540"/>
      <c r="S45" s="540"/>
      <c r="T45" s="540"/>
      <c r="U45" s="540"/>
      <c r="V45" s="540"/>
      <c r="W45" s="540"/>
      <c r="X45" s="540"/>
      <c r="Y45" s="540"/>
      <c r="Z45" s="540"/>
      <c r="AA45" s="540"/>
      <c r="AB45" s="540"/>
      <c r="AC45" s="540"/>
      <c r="AD45" s="540"/>
      <c r="AE45" s="540"/>
      <c r="AF45" s="540"/>
      <c r="AG45" s="540"/>
      <c r="AH45" s="540"/>
      <c r="AI45" s="540"/>
      <c r="AJ45" s="540"/>
      <c r="AK45" s="540"/>
      <c r="AL45" s="540"/>
      <c r="AM45" s="540"/>
      <c r="AN45" s="540"/>
      <c r="AO45" s="540"/>
      <c r="AP45" s="540"/>
      <c r="AQ45" s="540"/>
      <c r="AR45" s="540"/>
      <c r="AS45" s="540"/>
      <c r="AT45" s="540"/>
      <c r="AU45" s="540"/>
      <c r="AV45" s="540"/>
      <c r="AW45" s="540"/>
      <c r="AX45" s="540"/>
    </row>
    <row r="46" spans="1:50" ht="15.75">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0"/>
      <c r="AP46" s="540"/>
      <c r="AQ46" s="540"/>
      <c r="AR46" s="540"/>
      <c r="AS46" s="540"/>
      <c r="AT46" s="540"/>
      <c r="AU46" s="540"/>
      <c r="AV46" s="540"/>
      <c r="AW46" s="540"/>
      <c r="AX46" s="540"/>
    </row>
    <row r="47" spans="1:50" ht="15.75">
      <c r="F47" s="268"/>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row>
    <row r="48" spans="1:50" ht="15.75">
      <c r="F48" s="268"/>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row>
    <row r="49" spans="6:50" ht="15.75">
      <c r="F49" s="269"/>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row>
    <row r="50" spans="6:50" ht="15.75">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row>
    <row r="51" spans="6:50" ht="15.75">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row>
    <row r="52" spans="6:50" ht="15.75">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row>
    <row r="53" spans="6:50" ht="15.75">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540"/>
      <c r="AS53" s="540"/>
      <c r="AT53" s="540"/>
      <c r="AU53" s="540"/>
      <c r="AV53" s="540"/>
      <c r="AW53" s="540"/>
      <c r="AX53" s="540"/>
    </row>
    <row r="54" spans="6:50" ht="15.75">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row>
    <row r="55" spans="6:50" ht="15.75">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row>
    <row r="56" spans="6:50" ht="15.75">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c r="AS56" s="540"/>
      <c r="AT56" s="540"/>
      <c r="AU56" s="540"/>
      <c r="AV56" s="540"/>
      <c r="AW56" s="540"/>
      <c r="AX56" s="540"/>
    </row>
    <row r="57" spans="6:50" ht="15.75">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40"/>
      <c r="AX57" s="540"/>
    </row>
    <row r="58" spans="6:50" ht="15.75">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row>
    <row r="59" spans="6:50" ht="15.75">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row>
    <row r="60" spans="6:50" ht="15.75">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row>
    <row r="61" spans="6:50" ht="15.75">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row>
    <row r="62" spans="6:50" ht="15.75">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row>
    <row r="63" spans="6:50" ht="15.75">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row>
    <row r="64" spans="6:50" ht="15.75">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row>
    <row r="65" spans="15:50" ht="15.75">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row>
    <row r="66" spans="15:50" ht="15.75">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row>
    <row r="67" spans="15:50" ht="15.75">
      <c r="O67" s="540"/>
      <c r="P67" s="540"/>
      <c r="Q67" s="540"/>
      <c r="R67" s="540"/>
      <c r="S67" s="540"/>
      <c r="T67" s="540"/>
      <c r="U67" s="540"/>
      <c r="V67" s="540"/>
      <c r="W67" s="540"/>
      <c r="X67" s="540"/>
      <c r="Y67" s="540"/>
      <c r="Z67" s="540"/>
      <c r="AA67" s="540"/>
      <c r="AB67" s="540"/>
      <c r="AC67" s="540"/>
      <c r="AD67" s="540"/>
      <c r="AE67" s="540"/>
      <c r="AF67" s="540"/>
      <c r="AG67" s="540"/>
      <c r="AH67" s="540"/>
      <c r="AI67" s="540"/>
      <c r="AJ67" s="540"/>
      <c r="AK67" s="540"/>
      <c r="AL67" s="540"/>
      <c r="AM67" s="540"/>
      <c r="AN67" s="540"/>
      <c r="AO67" s="540"/>
      <c r="AP67" s="540"/>
      <c r="AQ67" s="540"/>
      <c r="AR67" s="540"/>
      <c r="AS67" s="540"/>
      <c r="AT67" s="540"/>
      <c r="AU67" s="540"/>
      <c r="AV67" s="540"/>
      <c r="AW67" s="540"/>
      <c r="AX67" s="540"/>
    </row>
    <row r="68" spans="15:50" ht="15.75">
      <c r="O68" s="540"/>
      <c r="P68" s="540"/>
      <c r="Q68" s="540"/>
      <c r="R68" s="540"/>
      <c r="S68" s="540"/>
      <c r="T68" s="540"/>
      <c r="U68" s="540"/>
      <c r="V68" s="540"/>
      <c r="W68" s="540"/>
      <c r="X68" s="540"/>
      <c r="Y68" s="540"/>
      <c r="Z68" s="540"/>
      <c r="AA68" s="540"/>
      <c r="AB68" s="540"/>
      <c r="AC68" s="540"/>
      <c r="AD68" s="540"/>
      <c r="AE68" s="540"/>
      <c r="AF68" s="540"/>
      <c r="AG68" s="540"/>
      <c r="AH68" s="540"/>
      <c r="AI68" s="540"/>
      <c r="AJ68" s="540"/>
      <c r="AK68" s="540"/>
      <c r="AL68" s="540"/>
      <c r="AM68" s="540"/>
      <c r="AN68" s="540"/>
      <c r="AO68" s="540"/>
      <c r="AP68" s="540"/>
      <c r="AQ68" s="540"/>
      <c r="AR68" s="540"/>
      <c r="AS68" s="540"/>
      <c r="AT68" s="540"/>
      <c r="AU68" s="540"/>
      <c r="AV68" s="540"/>
      <c r="AW68" s="540"/>
      <c r="AX68" s="540"/>
    </row>
    <row r="69" spans="15:50" ht="15.75">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row>
    <row r="70" spans="15:50" ht="15.75">
      <c r="O70" s="540"/>
      <c r="P70" s="540"/>
      <c r="Q70" s="540"/>
      <c r="R70" s="540"/>
      <c r="S70" s="540"/>
      <c r="T70" s="540"/>
      <c r="U70" s="540"/>
      <c r="V70" s="540"/>
      <c r="W70" s="540"/>
      <c r="X70" s="540"/>
      <c r="Y70" s="540"/>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0"/>
    </row>
  </sheetData>
  <mergeCells count="88">
    <mergeCell ref="L25:L26"/>
    <mergeCell ref="M25:M26"/>
    <mergeCell ref="N25:N26"/>
    <mergeCell ref="L21:L22"/>
    <mergeCell ref="M21:M22"/>
    <mergeCell ref="N21:N22"/>
    <mergeCell ref="L23:L24"/>
    <mergeCell ref="M23:M24"/>
    <mergeCell ref="N23:N24"/>
    <mergeCell ref="M17:M18"/>
    <mergeCell ref="N17:N18"/>
    <mergeCell ref="L19:L20"/>
    <mergeCell ref="M19:M20"/>
    <mergeCell ref="N19:N20"/>
    <mergeCell ref="A25:A26"/>
    <mergeCell ref="C25:C26"/>
    <mergeCell ref="A21:A22"/>
    <mergeCell ref="C21:C22"/>
    <mergeCell ref="A23:A24"/>
    <mergeCell ref="C23:C24"/>
    <mergeCell ref="A39:N39"/>
    <mergeCell ref="E30:H30"/>
    <mergeCell ref="J30:N30"/>
    <mergeCell ref="J31:N31"/>
    <mergeCell ref="J32:N32"/>
    <mergeCell ref="A40:N40"/>
    <mergeCell ref="B13:F13"/>
    <mergeCell ref="A31:A34"/>
    <mergeCell ref="B31:D32"/>
    <mergeCell ref="E31:G32"/>
    <mergeCell ref="B33:D34"/>
    <mergeCell ref="E33:G34"/>
    <mergeCell ref="J33:N34"/>
    <mergeCell ref="A27:A28"/>
    <mergeCell ref="C27:C28"/>
    <mergeCell ref="L27:L28"/>
    <mergeCell ref="M27:M28"/>
    <mergeCell ref="N27:N28"/>
    <mergeCell ref="B30:D30"/>
    <mergeCell ref="A35:I36"/>
    <mergeCell ref="J35:N36"/>
    <mergeCell ref="R15:S15"/>
    <mergeCell ref="R16:S16"/>
    <mergeCell ref="A17:A18"/>
    <mergeCell ref="C17:C18"/>
    <mergeCell ref="F14:I15"/>
    <mergeCell ref="J14:K15"/>
    <mergeCell ref="L14:N14"/>
    <mergeCell ref="R14:S14"/>
    <mergeCell ref="L15:L16"/>
    <mergeCell ref="A14:A16"/>
    <mergeCell ref="B14:B16"/>
    <mergeCell ref="C14:C16"/>
    <mergeCell ref="D14:D16"/>
    <mergeCell ref="E14:E16"/>
    <mergeCell ref="N15:N16"/>
    <mergeCell ref="M15:M16"/>
    <mergeCell ref="Q8:U8"/>
    <mergeCell ref="A9:F9"/>
    <mergeCell ref="K9:M9"/>
    <mergeCell ref="A10:F10"/>
    <mergeCell ref="K10:M10"/>
    <mergeCell ref="R10:T10"/>
    <mergeCell ref="G8:I13"/>
    <mergeCell ref="K11:M11"/>
    <mergeCell ref="A12:F12"/>
    <mergeCell ref="R11:T11"/>
    <mergeCell ref="K12:M12"/>
    <mergeCell ref="R12:T12"/>
    <mergeCell ref="K13:M13"/>
    <mergeCell ref="R13:S13"/>
    <mergeCell ref="A11:F11"/>
    <mergeCell ref="A19:A20"/>
    <mergeCell ref="C19:C20"/>
    <mergeCell ref="A1:A4"/>
    <mergeCell ref="B1:H2"/>
    <mergeCell ref="I1:L1"/>
    <mergeCell ref="A5:N5"/>
    <mergeCell ref="A6:N6"/>
    <mergeCell ref="B7:N7"/>
    <mergeCell ref="B8:F8"/>
    <mergeCell ref="J8:N8"/>
    <mergeCell ref="M1:N4"/>
    <mergeCell ref="I2:L2"/>
    <mergeCell ref="B3:H4"/>
    <mergeCell ref="I3:L3"/>
    <mergeCell ref="I4:L4"/>
    <mergeCell ref="L17:L18"/>
  </mergeCells>
  <pageMargins left="0.7" right="0.7" top="0.75" bottom="0.75" header="0.3" footer="0.3"/>
  <drawing r:id="rId1"/>
  <legacyDrawing r:id="rId2"/>
  <oleObjects>
    <mc:AlternateContent xmlns:mc="http://schemas.openxmlformats.org/markup-compatibility/2006">
      <mc:Choice Requires="x14">
        <oleObject shapeId="12289" r:id="rId3">
          <objectPr defaultSize="0" autoPict="0" r:id="rId4">
            <anchor moveWithCells="1" sizeWithCells="1">
              <from>
                <xdr:col>0</xdr:col>
                <xdr:colOff>419100</xdr:colOff>
                <xdr:row>0</xdr:row>
                <xdr:rowOff>76200</xdr:rowOff>
              </from>
              <to>
                <xdr:col>0</xdr:col>
                <xdr:colOff>4200525</xdr:colOff>
                <xdr:row>3</xdr:row>
                <xdr:rowOff>238125</xdr:rowOff>
              </to>
            </anchor>
          </objectPr>
        </oleObject>
      </mc:Choice>
      <mc:Fallback>
        <oleObject shapeId="12289"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zoomScale="85" zoomScaleNormal="85" workbookViewId="0">
      <selection activeCell="E1" sqref="E1:L1048576"/>
    </sheetView>
  </sheetViews>
  <sheetFormatPr baseColWidth="10" defaultRowHeight="15"/>
  <cols>
    <col min="1" max="1" width="14.5703125" customWidth="1"/>
    <col min="2" max="2" width="62.85546875" customWidth="1"/>
    <col min="3" max="3" width="15.140625" customWidth="1"/>
    <col min="4" max="4" width="18.28515625" style="30" bestFit="1" customWidth="1"/>
  </cols>
  <sheetData>
    <row r="1" spans="1:4" ht="15.75">
      <c r="A1" s="26" t="s">
        <v>206</v>
      </c>
      <c r="B1" s="26" t="s">
        <v>27</v>
      </c>
      <c r="C1" s="27" t="s">
        <v>204</v>
      </c>
      <c r="D1" s="29" t="s">
        <v>26</v>
      </c>
    </row>
    <row r="2" spans="1:4" ht="63">
      <c r="A2" s="28" t="str">
        <f>+'Movimiento Documento por Rubros'!C14</f>
        <v>266</v>
      </c>
      <c r="B2" s="28" t="str">
        <f>+'Movimiento Documento por Rubros'!D14</f>
        <v>SC-037 CONTRATAR LA PRESTACIÓN DE SERVICIOS PROFESIONALES ESPECIALIZADO  PARA EL ACOMPAÑAMIENTO DEL PROYECTO FORMACIÓN Y EMPODERAMIENTO CULTURAL DEL MUNICIPIO DE IBAGUÉ.;</v>
      </c>
      <c r="C2" s="28" t="str">
        <f>+'Movimiento Documento por Rubros'!E14</f>
        <v>OSCAR DANIEL OSORIO TOVAR</v>
      </c>
      <c r="D2" s="28">
        <f>+'Movimiento Documento por Rubros'!G14</f>
        <v>44450000</v>
      </c>
    </row>
    <row r="3" spans="1:4" ht="63">
      <c r="A3" s="28" t="str">
        <f>+'Movimiento Documento por Rubros'!C18</f>
        <v>383</v>
      </c>
      <c r="B3" s="28" t="str">
        <f>+'Movimiento Documento por Rubros'!D18</f>
        <v xml:space="preserve"> SC-036 CONTRATAR LA PRESTACION DE SERVICIOS PROFESIONALES PARA EL ACOMPAÑAMIENTO DEL PROYECTO FORMACIÓN Y EMPODERAMIENTO CULTURAL DEL MUNICIPIO DE IBAGUÉ;</v>
      </c>
      <c r="C3" s="28" t="str">
        <f>+'Movimiento Documento por Rubros'!E18</f>
        <v>MARLON  ARTEAGA LOZANO</v>
      </c>
      <c r="D3" s="28">
        <f>+'Movimiento Documento por Rubros'!G18</f>
        <v>25200000</v>
      </c>
    </row>
    <row r="4" spans="1:4" ht="63">
      <c r="A4" s="28" t="str">
        <f>+'Movimiento Documento por Rubros'!C25</f>
        <v>894</v>
      </c>
      <c r="B4" s="28" t="str">
        <f>+'Movimiento Documento por Rubros'!D25</f>
        <v>SC-045 CONTRATAR LA PRESTACION DE SERVICIOS PROFESIONALES  PARA EL ACOMPAÑAMIENTO DEL PROYECTO FORMACIÓN Y EMPODERAMIENTO CULTURAL DEL MUNICIPIO DE IBAGUÉ  - EFAC;</v>
      </c>
      <c r="C4" s="28" t="str">
        <f>+'Movimiento Documento por Rubros'!E25</f>
        <v>LUIS GABRIEL GUZMAN ROJAS</v>
      </c>
      <c r="D4" s="28">
        <f>+'Movimiento Documento por Rubros'!G25</f>
        <v>17850000</v>
      </c>
    </row>
    <row r="5" spans="1:4" ht="78.75">
      <c r="A5" s="28" t="str">
        <f>+'Movimiento Documento por Rubros'!C26</f>
        <v>886</v>
      </c>
      <c r="B5" s="28" t="str">
        <f>+'Movimiento Documento por Rubros'!D26</f>
        <v>SC-055 CONTRATAR LA PRESTACION DE SERVICIOS PROFESIONALES PARA EL 
ACOMPAÑAMIENTO DEL PROYECTO FORMACIÓN Y EMPODERAMIENTO CULTURAL DEL MUNICIPIO 
DE IBAGUÉ ;</v>
      </c>
      <c r="C5" s="28" t="str">
        <f>+'Movimiento Documento por Rubros'!E26</f>
        <v>DANIA CAROLINA BARRIOS GONGORA</v>
      </c>
      <c r="D5" s="28">
        <f>+'Movimiento Documento por Rubros'!G26</f>
        <v>21600000</v>
      </c>
    </row>
    <row r="6" spans="1:4" ht="63">
      <c r="A6" s="28" t="str">
        <f>+'Movimiento Documento por Rubros'!C27</f>
        <v>914</v>
      </c>
      <c r="B6" s="28" t="str">
        <f>+'Movimiento Documento por Rubros'!D27</f>
        <v>SC-044 CONTRATAR LA PRESTACION DE SERVICIOS PROFESIONALES  PARA EL ACOMPAÑAMIENTO DEL PROYECTO FORMACIÓN Y EMPODERAMIENTO CULTURAL DEL MUNICIPIO DE IBAGUÉ  - EFAC;</v>
      </c>
      <c r="C6" s="28" t="str">
        <f>+'Movimiento Documento por Rubros'!E27</f>
        <v>ANA JULIA SALGADO HORTA</v>
      </c>
      <c r="D6" s="28">
        <f>+'Movimiento Documento por Rubros'!G27</f>
        <v>17850000</v>
      </c>
    </row>
    <row r="7" spans="1:4" ht="63">
      <c r="A7" s="28" t="str">
        <f>+'Movimiento Documento por Rubros'!C28</f>
        <v>915</v>
      </c>
      <c r="B7" s="28" t="str">
        <f>+'Movimiento Documento por Rubros'!D28</f>
        <v>SC-048 CONTRATAR LA PRESTACION DE SERVICIOS PROFESIONALES  PARA EL ACOMPAÑAMIENTO DEL PROYECTO FORMACIÓN Y EMPODERAMIENTO CULTURAL DEL MUNICIPIO DE IBAGUÉ  - EFAC;</v>
      </c>
      <c r="C7" s="28" t="str">
        <f>+'Movimiento Documento por Rubros'!E28</f>
        <v>WILDER ANTONIO RUIZ CARDENAS</v>
      </c>
      <c r="D7" s="28">
        <f>+'Movimiento Documento por Rubros'!G28</f>
        <v>17850000</v>
      </c>
    </row>
    <row r="8" spans="1:4" ht="63">
      <c r="A8" s="28" t="str">
        <f>+'Movimiento Documento por Rubros'!C29</f>
        <v>913</v>
      </c>
      <c r="B8" s="28" t="str">
        <f>+'Movimiento Documento por Rubros'!D29</f>
        <v>SC-078 CONTRATAR LA PRESTACION DE SERVICIOS PROFESIONALES PARA EL ACOMPAÑAMIENTO DEL PROYECTO FORMACIÓN Y EMPODERAMIENTO CULTURAL DEL MUNICIPIO DE IBAGUÉ - SIMIFARTE;</v>
      </c>
      <c r="C8" s="28" t="str">
        <f>+'Movimiento Documento por Rubros'!E29</f>
        <v>JULIAN GABRIEL ARTEAGA VALENCIA</v>
      </c>
      <c r="D8" s="28">
        <f>+'Movimiento Documento por Rubros'!G29</f>
        <v>25200000</v>
      </c>
    </row>
    <row r="9" spans="1:4" ht="63">
      <c r="A9" s="28" t="str">
        <f>+'Movimiento Documento por Rubros'!C31</f>
        <v>941</v>
      </c>
      <c r="B9" s="28" t="str">
        <f>+'Movimiento Documento por Rubros'!D31</f>
        <v>SC-024 CONTRATAR LA PRESTACION DE SERVICIOS PROFESIONALES ESPECIALIZADOS PARA EL ACOMPAÑAMIENTO DEL PROYECTO FORMACIÓN Y EMPODERAMIENTO CULTURAL DEL MUNICIPIO DE IBAGUÉ - SIMIFARTE;</v>
      </c>
      <c r="C9" s="28" t="str">
        <f>+'Movimiento Documento por Rubros'!E31</f>
        <v>NIDIA CONSTANZA COLMENARES ECHEVERRY</v>
      </c>
      <c r="D9" s="28">
        <f>+'Movimiento Documento por Rubros'!G31</f>
        <v>37100000</v>
      </c>
    </row>
    <row r="10" spans="1:4" ht="63">
      <c r="A10" s="28" t="str">
        <f>+'Movimiento Documento por Rubros'!C32</f>
        <v>910</v>
      </c>
      <c r="B10" s="28" t="str">
        <f>+'Movimiento Documento por Rubros'!D32</f>
        <v>SC-051 CONTRATAR LA PRESTACION DE SERVICIOS PROFESIONALES  PARA EL ACOMPAÑAMIENTO DEL PROYECTO FORMACIÓN Y EMPODERAMIENTO CULTURAL DEL MUNICIPIO DE IBAGUÉ  - EFAC;</v>
      </c>
      <c r="C10" s="28" t="str">
        <f>+'Movimiento Documento por Rubros'!E32</f>
        <v>MAURICIO  OLAYA ARIZA</v>
      </c>
      <c r="D10" s="28">
        <f>+'Movimiento Documento por Rubros'!G32</f>
        <v>17850000</v>
      </c>
    </row>
    <row r="11" spans="1:4" ht="63">
      <c r="A11" s="28" t="str">
        <f>+'Movimiento Documento por Rubros'!C33</f>
        <v>911</v>
      </c>
      <c r="B11" s="28" t="str">
        <f>+'Movimiento Documento por Rubros'!D33</f>
        <v>SC-050 CONTRATAR LA PRESTACION DE SERVICIOS PROFESIONALES  PARA EL ACOMPAÑAMIENTO DEL PROYECTO FORMACIÓN Y EMPODERAMIENTO CULTURAL DEL MUNICIPIO DE IBAGUÉ  - EFAC;</v>
      </c>
      <c r="C11" s="28" t="str">
        <f>+'Movimiento Documento por Rubros'!E33</f>
        <v>JUAN CAMILO URUEÑA PIÑERES</v>
      </c>
      <c r="D11" s="28">
        <f>+'Movimiento Documento por Rubros'!G33</f>
        <v>17850000</v>
      </c>
    </row>
    <row r="12" spans="1:4" ht="63">
      <c r="A12" s="28" t="str">
        <f>+'Movimiento Documento por Rubros'!C34</f>
        <v>908</v>
      </c>
      <c r="B12" s="28" t="str">
        <f>+'Movimiento Documento por Rubros'!D34</f>
        <v>SC-057 CONTRATAR LA PRESTACION DE SERVICIOS PROFESIONALES PARA EL ACOMPAÑAMIENTO DEL PROYECTO FORMACIÓN Y EMPODERAMIENTO CULTURAL DEL MUNICIPIO DE IBAGUÉ;</v>
      </c>
      <c r="C12" s="28" t="str">
        <f>+'Movimiento Documento por Rubros'!E34</f>
        <v>LEIDY LORENA ORTEGON CARTAGENA</v>
      </c>
      <c r="D12" s="28">
        <f>+'Movimiento Documento por Rubros'!G34</f>
        <v>25200000</v>
      </c>
    </row>
    <row r="13" spans="1:4" ht="63">
      <c r="A13" s="28" t="str">
        <f>+'Movimiento Documento por Rubros'!C35</f>
        <v>909</v>
      </c>
      <c r="B13" s="28" t="str">
        <f>+'Movimiento Documento por Rubros'!D35</f>
        <v>SC-047 CONTRATAR LA PRESTACION DE SERVICIOS PROFESIONALES  PARA EL ACOMPAÑAMIENTO DEL PROYECTO FORMACIÓN Y EMPODERAMIENTO CULTURAL DEL MUNICIPIO DE IBAGUÉ  - EFAC;</v>
      </c>
      <c r="C13" s="28" t="str">
        <f>+'Movimiento Documento por Rubros'!E35</f>
        <v>JUAN FELIPE QUINTERO NARVAEZ</v>
      </c>
      <c r="D13" s="28">
        <f>+'Movimiento Documento por Rubros'!G35</f>
        <v>17850000</v>
      </c>
    </row>
    <row r="14" spans="1:4" ht="63">
      <c r="A14" s="28" t="str">
        <f>+'Movimiento Documento por Rubros'!C36</f>
        <v>949</v>
      </c>
      <c r="B14" s="28" t="str">
        <f>+'Movimiento Documento por Rubros'!D36</f>
        <v>SC-040  CONTRATAR LA PRESTACION DE SERVICIOS PROFESIONALES  PARA EL ACOMPAÑAMIENTO DEL PROYECTO FORMACIÓN Y EMPODERAMIENTO CULTURAL DEL MUNICIPIO DE IBAGUÉ  - EFAC;</v>
      </c>
      <c r="C14" s="28" t="str">
        <f>+'Movimiento Documento por Rubros'!E36</f>
        <v>HUGO MANUEL BARRERO</v>
      </c>
      <c r="D14" s="28">
        <f>+'Movimiento Documento por Rubros'!G36</f>
        <v>25200000</v>
      </c>
    </row>
    <row r="15" spans="1:4" ht="63">
      <c r="A15" s="28" t="str">
        <f>+'Movimiento Documento por Rubros'!C39</f>
        <v>1124</v>
      </c>
      <c r="B15" s="28" t="str">
        <f>+'Movimiento Documento por Rubros'!D39</f>
        <v>SC-049 CONTRATAR LA PRESTACION DE SERVICIOS PROFESIONALES  PARA EL ACOMPAÑAMIENTO DEL PROYECTO FORMACIÓN Y EMPODERAMIENTO CULTURAL DEL MUNICIPIO DE IBAGUÉ  - EFAC;</v>
      </c>
      <c r="C15" s="28" t="str">
        <f>+'Movimiento Documento por Rubros'!E39</f>
        <v>CARLOS  ANDRES RUBIO MOGOLLON</v>
      </c>
      <c r="D15" s="28">
        <f>+'Movimiento Documento por Rubros'!G39</f>
        <v>17850000</v>
      </c>
    </row>
    <row r="16" spans="1:4" ht="63">
      <c r="A16" s="28" t="str">
        <f>+'Movimiento Documento por Rubros'!C40</f>
        <v>895</v>
      </c>
      <c r="B16" s="28" t="str">
        <f>+'Movimiento Documento por Rubros'!D40</f>
        <v>SC-043 CONTRATAR LA PRESTACION DE SERVICIOS PROFESIONALES  PARA EL ACOMPAÑAMIENTO DEL PROYECTO FORMACIÓN Y EMPODERAMIENTO CULTURAL DEL MUNICIPIO DE IBAGUÉ  - EFAC;</v>
      </c>
      <c r="C16" s="28" t="str">
        <f>+'Movimiento Documento por Rubros'!E40</f>
        <v>JHON ALEXANDER TORRES REYES</v>
      </c>
      <c r="D16" s="28">
        <f>+'Movimiento Documento por Rubros'!G40</f>
        <v>17850000</v>
      </c>
    </row>
    <row r="17" spans="1:4" ht="63">
      <c r="A17" s="28" t="str">
        <f>+'Movimiento Documento por Rubros'!C41</f>
        <v>1043</v>
      </c>
      <c r="B17" s="28" t="str">
        <f>+'Movimiento Documento por Rubros'!D41</f>
        <v>SC-046 CONTRATAR LA PRESTACION DE SERVICIOS PROFESIONALES  PARA EL ACOMPAÑAMIENTO DEL PROYECTO FORMACIÓN Y EMPODERAMIENTO CULTURAL DEL MUNICIPIO DE IBAGUÉ  - EFAC;</v>
      </c>
      <c r="C17" s="28" t="str">
        <f>+'Movimiento Documento por Rubros'!E41</f>
        <v>ROLANDO  RODRIGUEZ PEDRAZA</v>
      </c>
      <c r="D17" s="28">
        <f>+'Movimiento Documento por Rubros'!G41</f>
        <v>17850000</v>
      </c>
    </row>
    <row r="18" spans="1:4" ht="63">
      <c r="A18" s="28" t="str">
        <f>+'Movimiento Documento por Rubros'!C42</f>
        <v>1123</v>
      </c>
      <c r="B18" s="28" t="str">
        <f>+'Movimiento Documento por Rubros'!D42</f>
        <v>SC-041 CONTRATAR LA PRESTACION DE SERVICIOS PROFESIONALES  PARA EL ACOMPAÑAMIENTO DEL PROYECTO FORMACIÓN Y EMPODERAMIENTO CULTURAL DEL MUNICIPIO DE IBAGUÉ  - EFAC;</v>
      </c>
      <c r="C18" s="28" t="str">
        <f>+'Movimiento Documento por Rubros'!E42</f>
        <v>JULIANA  PENAGOS CENDALES</v>
      </c>
      <c r="D18" s="28">
        <f>+'Movimiento Documento por Rubros'!G42</f>
        <v>25200000</v>
      </c>
    </row>
    <row r="19" spans="1:4" ht="63">
      <c r="A19" s="28" t="str">
        <f>+'Movimiento Documento por Rubros'!C43</f>
        <v>1159</v>
      </c>
      <c r="B19" s="28" t="str">
        <f>+'Movimiento Documento por Rubros'!D43</f>
        <v>SC-042 CONTRATAR LA PRESTACION DE SERVICIOS PROFESIONALES  PARA EL ACOMPAÑAMIENTO DEL PROYECTO FORMACIÓN Y EMPODERAMIENTO CULTURAL DEL MUNICIPIO DE IBAGUÉ  - EFAC;</v>
      </c>
      <c r="C19" s="28" t="str">
        <f>+'Movimiento Documento por Rubros'!E43</f>
        <v>YANCES  DIAZ RIAÑO</v>
      </c>
      <c r="D19" s="28">
        <f>+'Movimiento Documento por Rubros'!G43</f>
        <v>29750000</v>
      </c>
    </row>
    <row r="20" spans="1:4" ht="63">
      <c r="A20" s="28" t="str">
        <f>+'Movimiento Documento por Rubros'!C44</f>
        <v>977</v>
      </c>
      <c r="B20" s="28" t="str">
        <f>+'Movimiento Documento por Rubros'!D44</f>
        <v>SC-025 CONTRATAR LA PRESTACION DE SERVICIOS PROFESIONALES PARA EL ACOMPAÑAMIENTO DEL PROYECTO FORMACIÓN Y EMPODERAMIENTO CULTURAL DEL MUNICIPIO DE IBAGUÉ - SIMIFARTE;</v>
      </c>
      <c r="C20" s="28" t="str">
        <f>+'Movimiento Documento por Rubros'!E44</f>
        <v>MARTHA MILENA CASTRO GONZALEZ</v>
      </c>
      <c r="D20" s="28">
        <f>+'Movimiento Documento por Rubros'!G44</f>
        <v>15300000</v>
      </c>
    </row>
    <row r="21" spans="1:4" ht="63">
      <c r="A21" s="28" t="str">
        <f>+'Movimiento Documento por Rubros'!C45</f>
        <v>1182</v>
      </c>
      <c r="B21" s="28" t="str">
        <f>+'Movimiento Documento por Rubros'!D45</f>
        <v>SC-026 CONTRATAR LA PRESTACION DE SERVICIOS PROFESIONALES  PARA EL ACOMPAÑAMIENTO DEL PROYECTO FORMACIÓN Y EMPODERAMIENTO CULTURAL DEL MUNICIPIO DE IBAGUÉ - SIMIFARTE;</v>
      </c>
      <c r="C21" s="28" t="str">
        <f>+'Movimiento Documento por Rubros'!E45</f>
        <v>EYMAR JOSE DIAZ BETANCOURT</v>
      </c>
      <c r="D21" s="28">
        <f>+'Movimiento Documento por Rubros'!G45</f>
        <v>17850000</v>
      </c>
    </row>
    <row r="22" spans="1:4" ht="63">
      <c r="A22" s="28" t="str">
        <f>+'Movimiento Documento por Rubros'!C47</f>
        <v>1184</v>
      </c>
      <c r="B22" s="28" t="str">
        <f>+'Movimiento Documento por Rubros'!D47</f>
        <v>SC-103 CONTRATAR LA PRESTACION DE SERVICIOS PROFESIONALES PARA EL ACOMPAÑAMIENTO DEL PROYECTO FORMACIÓN Y EMPODERAMIENTO CULTURAL DEL MUNICIPIO DE IBAGUÉ - SIMIFARTE;</v>
      </c>
      <c r="C22" s="28" t="str">
        <f>+'Movimiento Documento por Rubros'!E47</f>
        <v>IVAN DARIO GONZALEZ RONDON</v>
      </c>
      <c r="D22" s="28">
        <f>+'Movimiento Documento por Rubros'!G47</f>
        <v>18739000</v>
      </c>
    </row>
    <row r="23" spans="1:4" ht="78.75">
      <c r="A23" s="28" t="str">
        <f>+'Movimiento Documento por Rubros'!C48</f>
        <v>1243</v>
      </c>
      <c r="B23" s="28" t="str">
        <f>+'Movimiento Documento por Rubros'!D48</f>
        <v>SC-72 CONTRATAR LA PRESTACION DE SERVICIOS DE APOYO A LA GESTIÓN PARA EL ACOMPAÑAMIENTO DEL PROYECTO FORMACIÓN Y EMPODERAMIENTO CULTURAL DEL MUNICIPIO DE IBAGUÉ - SIMIFARTE
;</v>
      </c>
      <c r="C23" s="28" t="str">
        <f>+'Movimiento Documento por Rubros'!E48</f>
        <v>HELEN ESPERANZA SUAREZ OLIVEROS</v>
      </c>
      <c r="D23" s="28">
        <f>+'Movimiento Documento por Rubros'!G48</f>
        <v>10717000</v>
      </c>
    </row>
    <row r="24" spans="1:4" ht="63">
      <c r="A24" s="28" t="str">
        <f>+'Movimiento Documento por Rubros'!C52</f>
        <v>1274</v>
      </c>
      <c r="B24" s="28" t="str">
        <f>+'Movimiento Documento por Rubros'!D52</f>
        <v>SC-104 CONTRATAR LA PRESTACION DE SERVICIOS PROFESIONALES PARA EL ACOMPAÑAMIENTO DEL PROYECTO FORMACIÓN Y EMPODERAMIENTO CULTURAL DEL MUNICIPIO DE IBAGUÉ - SIMIFARTE;</v>
      </c>
      <c r="C24" s="28" t="str">
        <f>+'Movimiento Documento por Rubros'!E52</f>
        <v>JENNY CAMILA TORRES PARRA</v>
      </c>
      <c r="D24" s="28">
        <f>+'Movimiento Documento por Rubros'!G52</f>
        <v>29750000</v>
      </c>
    </row>
    <row r="25" spans="1:4" ht="63">
      <c r="A25" s="28" t="str">
        <f>+'Movimiento Documento por Rubros'!C55</f>
        <v>1369</v>
      </c>
      <c r="B25" s="28" t="str">
        <f>+'Movimiento Documento por Rubros'!D55</f>
        <v>SC-032 CONTRATAR LA PRESTACION DE SERVICIOS DE APOYO A LA GESTIÓN  PARA EL ACOMPAÑAMIENTO DEL PROYECTO FORMACIÓN Y EMPODERAMIENTO CULTURAL DEL MUNICIPIO DE IBAGUÉ - SIMIFARTE;</v>
      </c>
      <c r="C25" s="28" t="str">
        <f>+'Movimiento Documento por Rubros'!E55</f>
        <v>LISETH PAOLA RODRIGUEZ LARA</v>
      </c>
      <c r="D25" s="28">
        <f>+'Movimiento Documento por Rubros'!G55</f>
        <v>10020000</v>
      </c>
    </row>
    <row r="26" spans="1:4" ht="78.75">
      <c r="A26" s="28" t="str">
        <f>+'Movimiento Documento por Rubros'!C59</f>
        <v>535</v>
      </c>
      <c r="B26" s="28" t="str">
        <f>+'Movimiento Documento por Rubros'!D59</f>
        <v>PAGO RECONOCIMIENTO VIGENCIA EXPIRADA DEL CONTRATO 535 DEL 18 DE MAYO DE 2020, QUE TIENE POR OBJETO OBJETO DE “LA PRESTACIÓN DE SERVICIOS 
PROFESIONALES PARA EL FORTALECIMIENTO DEL PROYECTO MEJORES EQUIPAMENTOS PARA LA CULTURA Y EL ARTE”. ;</v>
      </c>
      <c r="C26" s="28" t="str">
        <f>+'Movimiento Documento por Rubros'!E59</f>
        <v>ANA  MARIA VELASQUEZ HERNANDEZ</v>
      </c>
      <c r="D26" s="28">
        <f>+'Movimiento Documento por Rubros'!G59</f>
        <v>18000000</v>
      </c>
    </row>
    <row r="27" spans="1:4" ht="63">
      <c r="A27" s="28" t="str">
        <f>+'Movimiento Documento por Rubros'!C60</f>
        <v>1439</v>
      </c>
      <c r="B27" s="28" t="str">
        <f>+'Movimiento Documento por Rubros'!D60</f>
        <v>SC-082 CONTRATAR LA PRESTACION DE SERVICIOS PROFESIONALES  PARA EL ACOMPAÑAMIENTO DEL PROYECTO FORMACIÓN Y EMPODERAMIENTO CULTURAL DEL MUNICIPIO DE IBAGUÉ - SIMIFARTE;</v>
      </c>
      <c r="C27" s="28" t="str">
        <f>+'Movimiento Documento por Rubros'!E60</f>
        <v>CARLOS HUMBERTO VASQUEZ LOZANO</v>
      </c>
      <c r="D27" s="28">
        <f>+'Movimiento Documento por Rubros'!G60</f>
        <v>20300000</v>
      </c>
    </row>
    <row r="28" spans="1:4" ht="63">
      <c r="A28" s="28" t="str">
        <f>+'Movimiento Documento por Rubros'!C64</f>
        <v>1438</v>
      </c>
      <c r="B28" s="28" t="str">
        <f>+'Movimiento Documento por Rubros'!D64</f>
        <v>SC-075 CONTRATAR LA PRESTACION DE SERVICIOS PROFESIONALES  PARA EL ACOMPAÑAMIENTO DEL PROYECTO FORMACIÓN Y EMPODERAMIENTO CULTURAL DEL MUNICIPIO DE IBAGUÉ - SIMIFARTE;</v>
      </c>
      <c r="C28" s="28" t="str">
        <f>+'Movimiento Documento por Rubros'!E64</f>
        <v>RAUL  GUZMAN BELTRAN</v>
      </c>
      <c r="D28" s="28">
        <f>+'Movimiento Documento por Rubros'!G64</f>
        <v>17850000</v>
      </c>
    </row>
    <row r="29" spans="1:4" ht="63">
      <c r="A29" s="28" t="str">
        <f>+'Movimiento Documento por Rubros'!C65</f>
        <v>1392</v>
      </c>
      <c r="B29" s="28" t="str">
        <f>+'Movimiento Documento por Rubros'!D65</f>
        <v>SC-030 CONTRATAR LA PRESTACION DE SERVICIOS DE APOYO A LA GESTIÓN  PARA EL ACOMPAÑAMIENTO DEL PROYECTO FORMACIÓN Y EMPODERAMIENTO CULTURAL DEL MUNICIPIO DE IBAGUÉ - SIMIFARTE;</v>
      </c>
      <c r="C29" s="28" t="str">
        <f>+'Movimiento Documento por Rubros'!E65</f>
        <v>NATALIA  GARCIA BERNAL</v>
      </c>
      <c r="D29" s="28">
        <f>+'Movimiento Documento por Rubros'!G65</f>
        <v>10020000</v>
      </c>
    </row>
    <row r="30" spans="1:4" ht="94.5">
      <c r="A30" s="28" t="str">
        <f>+'Movimiento Documento por Rubros'!C66</f>
        <v>1536</v>
      </c>
      <c r="B30" s="28" t="str">
        <f>+'Movimiento Documento por Rubros'!D66</f>
        <v>SC-083 CONTRATAR LA PRESTACION DE SERVICIOS DE APOYO A LA GESTIÓN PARA EL 
ACOMPAÑAMIENTO DEL PROYECTO FORMACIÓN Y EMPODERAMIENTO CULTURAL DEL MUNICIPIO 
DE IBAGUÉ - SIMIFARTE
;</v>
      </c>
      <c r="C30" s="28" t="str">
        <f>+'Movimiento Documento por Rubros'!E66</f>
        <v>XIMENA ANDREA VARON RODRIGUEZ</v>
      </c>
      <c r="D30" s="28">
        <f>+'Movimiento Documento por Rubros'!G66</f>
        <v>11445000</v>
      </c>
    </row>
    <row r="31" spans="1:4" ht="78.75">
      <c r="A31" s="28" t="str">
        <f>+'Movimiento Documento por Rubros'!C74</f>
        <v>1708</v>
      </c>
      <c r="B31" s="28" t="str">
        <f>+'Movimiento Documento por Rubros'!D74</f>
        <v>SC-021 CONTRATAR A MONTO AGOTABLE LA PRESTACION DE SERVICIOS LOGISTICOS PARA EL DESARROLLO Y ORGANIZACIÓN DE LAS ACTIVIDADES ARTISTICAS Y CULTURALES REALIZADAS POR PARTE DE LA SECRETARIA DE CULTURA DEL MUNICIPIO DE IBAGUE.;</v>
      </c>
      <c r="C31" s="28" t="str">
        <f>+'Movimiento Documento por Rubros'!E74</f>
        <v>LEON GRAFICAS S.A.S</v>
      </c>
      <c r="D31" s="28">
        <f>+'Movimiento Documento por Rubros'!G74</f>
        <v>150000000</v>
      </c>
    </row>
    <row r="32" spans="1:4" ht="63">
      <c r="A32" s="28" t="str">
        <f>+'Movimiento Documento por Rubros'!C75</f>
        <v>1666</v>
      </c>
      <c r="B32" s="28" t="str">
        <f>+'Movimiento Documento por Rubros'!D75</f>
        <v>SC - 093 CONTRATAR LA PRESTACION DE SERVICIOS PROFESIONALES PARA EL ACOMPAÑAMIENTO DEL PROYECTO FORMACIÓN Y EMPODERAMIENTO CULTURAL DEL MUNICIPIO 
DE IBAGUÉ - SIMIFARTE ;</v>
      </c>
      <c r="C32" s="28" t="str">
        <f>+'Movimiento Documento por Rubros'!E75</f>
        <v>FERNANDO  RICARDO HENAO OLAYA</v>
      </c>
      <c r="D32" s="28">
        <f>+'Movimiento Documento por Rubros'!G75</f>
        <v>15300000</v>
      </c>
    </row>
    <row r="33" spans="1:4" ht="63">
      <c r="A33" s="28" t="str">
        <f>+'Movimiento Documento por Rubros'!C76</f>
        <v>1669</v>
      </c>
      <c r="B33" s="28" t="str">
        <f>+'Movimiento Documento por Rubros'!D76</f>
        <v>SC-079 CONTRATAR LA PRESTACION DE SERVICIOS DE APOYO A LA GESTIÓN  PARA EL ACOMPAÑAMIENTO DEL PROYECTO FORMACIÓN Y EMPODERAMIENTO CULTURAL DEL MUNICIPIO DE IBAGUÉ - SIMIFARTE ;</v>
      </c>
      <c r="C33" s="28" t="str">
        <f>+'Movimiento Documento por Rubros'!E76</f>
        <v>BRANDON STIVEN SERNA GOMEZ</v>
      </c>
      <c r="D33" s="28">
        <f>+'Movimiento Documento por Rubros'!G76</f>
        <v>12271000</v>
      </c>
    </row>
    <row r="34" spans="1:4" ht="63">
      <c r="A34" s="28" t="str">
        <f>+'Movimiento Documento por Rubros'!C77</f>
        <v>1678</v>
      </c>
      <c r="B34" s="28" t="str">
        <f>+'Movimiento Documento por Rubros'!D77</f>
        <v xml:space="preserve"> SC-029 CONTRATAR LA PRESTACION DE SERVICIOS DE APOYO A LA GESTIÓN  PARA EL ACOMPAÑAMIENTO DEL PROYECTO FORMACIÓN Y EMPODERAMIENTO CULTURAL DEL MUNICIPIO 
DE IBAGUÉ - SIMIFARTE ;</v>
      </c>
      <c r="C34" s="28" t="str">
        <f>+'Movimiento Documento por Rubros'!E77</f>
        <v>JAIRO JOSE ZAMBRANO GALLARDO</v>
      </c>
      <c r="D34" s="28">
        <f>+'Movimiento Documento por Rubros'!G77</f>
        <v>10020000</v>
      </c>
    </row>
    <row r="35" spans="1:4" ht="63">
      <c r="A35" s="28" t="str">
        <f>+'Movimiento Documento por Rubros'!C83</f>
        <v>1784</v>
      </c>
      <c r="B35" s="28" t="str">
        <f>+'Movimiento Documento por Rubros'!D83</f>
        <v>SC - 092 CONTRATAR LA PRESTACION DE SERVICIOS PROFESIONALES  PARA EL ACOMPAÑAMIENTO DEL PROYECTO FORMACIÓN Y EMPODERAMIENTO CULTURAL DEL MUNICIPIO 
DE IBAGUÉ - SIMIFARTE ;</v>
      </c>
      <c r="C35" s="28" t="str">
        <f>+'Movimiento Documento por Rubros'!E83</f>
        <v>YERALDINE  RODRIGUEZ LOZANO</v>
      </c>
      <c r="D35" s="28">
        <f>+'Movimiento Documento por Rubros'!G83</f>
        <v>17400495</v>
      </c>
    </row>
    <row r="36" spans="1:4" ht="63">
      <c r="A36" s="28" t="str">
        <f>+'Movimiento Documento por Rubros'!C85</f>
        <v>1786</v>
      </c>
      <c r="B36" s="28" t="str">
        <f>+'Movimiento Documento por Rubros'!D85</f>
        <v>SC-087 CONTRATAR LA PRESTACION DE SERVICIOS DE APOYO A LA GESTIÓN  PARA EL ACOMPAÑAMIENTO DEL PROYECTO FORMACIÓN Y EMPODERAMIENTO CULTURAL DEL MUNICIPIO DE IBAGUÉ - SIMIFARTE;</v>
      </c>
      <c r="C36" s="28" t="str">
        <f>+'Movimiento Documento por Rubros'!E85</f>
        <v>MURILLO MURILLO JOSE FERNANDO</v>
      </c>
      <c r="D36" s="28">
        <f>+'Movimiento Documento por Rubros'!G85</f>
        <v>10464000</v>
      </c>
    </row>
    <row r="37" spans="1:4" ht="126">
      <c r="A37" s="28" t="str">
        <f>+'Movimiento Documento por Rubros'!C225</f>
        <v>2095</v>
      </c>
      <c r="B37" s="28" t="str">
        <f>+'Movimiento Documento por Rubros'!D225</f>
        <v xml:space="preserve"> SC- 116 AUNAR ESFUERZOS HUMANOS,  TÉCNICOS, ADMINISTRATIVOS  Y  FINANCIEROS  ENTRE EL MUNICIPIO DE IBAGUÉ – SECRETARIA DE CULTURA Y LA FUNDACIÓN NACIONAL BATUTA  PARA IMPLEMENTAR UN PROGRAMA DE FORMACIÓN MUSICAL Y PSICOSOCIAL DE MANERA PRESENCIAL PARA  NIÑOS, NIÑAS, ADOLESCENTES Y JOVENES, EN CONDICIÓN DE DISCAPACIDAD, EN UN CENTRO MUSICAL EN LA CIUDAD DE IBAGUÉ, TOLIMA. ;</v>
      </c>
      <c r="C37" s="28" t="str">
        <f>+'Movimiento Documento por Rubros'!E225</f>
        <v>FUNDACION BATUTA</v>
      </c>
      <c r="D37" s="28">
        <f>+'Movimiento Documento por Rubros'!G225</f>
        <v>60000000</v>
      </c>
    </row>
    <row r="38" spans="1:4" ht="63">
      <c r="A38" s="28" t="str">
        <f>+'Movimiento Documento por Rubros'!C247</f>
        <v>2310</v>
      </c>
      <c r="B38" s="28" t="str">
        <f>+'Movimiento Documento por Rubros'!D247</f>
        <v>SC-099 CONTRATAR LA PRESTACION DE SERVICIOS PROFESIONALES PARA EL ACOMPAÑAMIENTO DEL PROYECTO FORMACIÓN Y EMPODERAMIENTO CULTURAL DEL MUNICIPIO 
DE IBAGUÉ - SIMIFARTE ;</v>
      </c>
      <c r="C38" s="28" t="str">
        <f>+'Movimiento Documento por Rubros'!E247</f>
        <v>GABRIEL  GALEANO BUITRAGO</v>
      </c>
      <c r="D38" s="28">
        <f>+'Movimiento Documento por Rubros'!G247</f>
        <v>18000000</v>
      </c>
    </row>
    <row r="39" spans="1:4" ht="63">
      <c r="A39" s="28" t="str">
        <f>+'Movimiento Documento por Rubros'!C259</f>
        <v>2348</v>
      </c>
      <c r="B39" s="28" t="str">
        <f>+'Movimiento Documento por Rubros'!D259</f>
        <v>SC-086 CONTRATAR LA PRESTACION DE SERVICIOS PROFESIONALES PARA EL ACOMPAÑAMIENTO DEL PROYECTO FORMACIÓN Y EMPODERAMIENTO CULTURAL DEL MUNICIPIO 
DE IBAGUÉ - SIMIFARTE ;</v>
      </c>
      <c r="C39" s="28" t="str">
        <f>+'Movimiento Documento por Rubros'!E259</f>
        <v>VIVIANA  ALEXANDRA SALGUERO CRUZ</v>
      </c>
      <c r="D39" s="28">
        <f>+'Movimiento Documento por Rubros'!G259</f>
        <v>14000000</v>
      </c>
    </row>
    <row r="40" spans="1:4" ht="63">
      <c r="A40" s="28" t="str">
        <f>+'Movimiento Documento por Rubros'!C260</f>
        <v>2413</v>
      </c>
      <c r="B40" s="28" t="str">
        <f>+'Movimiento Documento por Rubros'!D260</f>
        <v>SC-119 CONTRATAR LA PRESTACION DE SERVICIOS PROFESIONALES  PARA EL ACOMPAÑAMIENTO DEL PROYECTO FORMACIÓN Y EMPODERAMIENTO CULTURAL DEL MUNICIPIO 
DE IBAGUÉ - SIMIFARTE ;</v>
      </c>
      <c r="C40" s="28" t="str">
        <f>+'Movimiento Documento por Rubros'!E260</f>
        <v>JAMES ARLEY MUÑOZ  LOZANO</v>
      </c>
      <c r="D40" s="28">
        <f>+'Movimiento Documento por Rubros'!G260</f>
        <v>18000000</v>
      </c>
    </row>
    <row r="41" spans="1:4" ht="63">
      <c r="A41" s="28" t="str">
        <f>+'Movimiento Documento por Rubros'!C262</f>
        <v>2558</v>
      </c>
      <c r="B41" s="28" t="str">
        <f>+'Movimiento Documento por Rubros'!D262</f>
        <v>SC-076 CONTRATAR LA PRESTACION DE SERVICIOS PROFESIONALES PARA EL ACOMPAÑAMIENTO DEL PROYECTO FORMACIÓN Y EMPODERAMIENTO CULTURAL DEL MUNICIPIO 
DE IBAGUÉ - SIMIFARTE ;</v>
      </c>
      <c r="C41" s="28" t="str">
        <f>+'Movimiento Documento por Rubros'!E262</f>
        <v>GUSTAVO ADOLFO VARGAS SILVA</v>
      </c>
      <c r="D41" s="28">
        <f>+'Movimiento Documento por Rubros'!G262</f>
        <v>10708000</v>
      </c>
    </row>
    <row r="42" spans="1:4" ht="63">
      <c r="A42" s="28" t="str">
        <f>+'Movimiento Documento por Rubros'!C263</f>
        <v>2559</v>
      </c>
      <c r="B42" s="28" t="str">
        <f>+'Movimiento Documento por Rubros'!D263</f>
        <v>SC-121 CONTRATAR LA PRESTACION DE SERVICIOS PROFESIONALES  PARA EL ACOMPAÑAMIENTO DEL PROYECTO FORMACIÓN Y EMPODERAMIENTO CULTURAL DEL MUNICIPIO 
DE IBAGUÉ - SIMIFARTE ;</v>
      </c>
      <c r="C42" s="28" t="str">
        <f>+'Movimiento Documento por Rubros'!E263</f>
        <v>NELSON ANDRES RODRIGUEZ ZAPATA</v>
      </c>
      <c r="D42" s="28">
        <f>+'Movimiento Documento por Rubros'!G263</f>
        <v>17000000</v>
      </c>
    </row>
    <row r="43" spans="1:4" ht="94.5">
      <c r="A43" s="28" t="str">
        <f>+'Movimiento Documento por Rubros'!C276</f>
        <v>266</v>
      </c>
      <c r="B43" s="28" t="str">
        <f>+'Movimiento Documento por Rubros'!D276</f>
        <v>ADICIÓN Y PRÓRROGA 01 AL CONTRATO DE PRESTACIÓN DE SERVICIOS Nº 0266 DE FEBRERO 24 DE 2023, CUYO OBJETO ES SC-037 CONTRATAR LA PRESTACIÓN DE SERVICIOS PROFESIONALES ESPECIALIZADO PARA EL ACOMPAÑAMIENTO DEL PROYECTO FORMACIÓN Y EMPODERAMIENTO CULTURAL DEL MUNICIPIO DE IBAGUÉ. ;</v>
      </c>
      <c r="C43" s="28" t="str">
        <f>+'Movimiento Documento por Rubros'!E276</f>
        <v>OSCAR DANIEL OSORIO TOVAR</v>
      </c>
      <c r="D43" s="28">
        <f>+'Movimiento Documento por Rubros'!G276</f>
        <v>17780000</v>
      </c>
    </row>
    <row r="44" spans="1:4" ht="94.5">
      <c r="A44" s="28" t="str">
        <f>+'Movimiento Documento por Rubros'!C278</f>
        <v>383</v>
      </c>
      <c r="B44" s="28" t="str">
        <f>+'Movimiento Documento por Rubros'!D278</f>
        <v>ADICIÓN Y PRÓRROGA 01 AL CONTRATO DE PRESTACIÓN DE SERVICIOS Nº 0383 DE MARZO 01 DE 2023, CUYO OBJETO ES SC-036 CONTRATAR LA PRESTACION DE SERVICIOS DE APOYO A LA GESTIÓN  PARA EL ACOMPAÑAMIENTO DEL PROYECTO FORMACIÓN Y EMPODERAMIENTO CULTURAL DEL MUNICIPIO DE IBAGUÉ ;</v>
      </c>
      <c r="C44" s="28" t="str">
        <f>+'Movimiento Documento por Rubros'!E278</f>
        <v>MARLON  ARTEAGA LOZANO</v>
      </c>
      <c r="D44" s="28">
        <f>+'Movimiento Documento por Rubros'!G278</f>
        <v>9480000</v>
      </c>
    </row>
    <row r="45" spans="1:4" ht="15.75">
      <c r="A45" s="28"/>
      <c r="B45" s="28"/>
      <c r="C45" s="28"/>
      <c r="D45" s="86">
        <f>SUM(D2:D44)</f>
        <v>979964495</v>
      </c>
    </row>
    <row r="46" spans="1:4" ht="15.75">
      <c r="A46" s="28"/>
      <c r="B46" s="28"/>
      <c r="C46" s="28"/>
      <c r="D46" s="28"/>
    </row>
    <row r="47" spans="1:4" ht="15.75">
      <c r="A47" s="28"/>
      <c r="B47" s="28"/>
      <c r="C47" s="28"/>
      <c r="D47" s="28"/>
    </row>
    <row r="48" spans="1:4" ht="15.75">
      <c r="A48" s="28"/>
      <c r="B48" s="28"/>
      <c r="C48" s="28"/>
      <c r="D48" s="28"/>
    </row>
    <row r="49" spans="1:4" ht="15.75">
      <c r="A49" s="28"/>
      <c r="B49" s="28"/>
      <c r="C49" s="28"/>
      <c r="D49" s="28"/>
    </row>
    <row r="50" spans="1:4" ht="15.75">
      <c r="A50" s="33"/>
      <c r="B50" s="33"/>
      <c r="C50" s="33"/>
      <c r="D50" s="33"/>
    </row>
    <row r="51" spans="1:4" ht="15.75">
      <c r="A51" s="33"/>
      <c r="B51" s="33"/>
      <c r="C51" s="33"/>
      <c r="D51" s="33"/>
    </row>
    <row r="52" spans="1:4" ht="15.75">
      <c r="A52" s="33"/>
      <c r="B52" s="33"/>
      <c r="C52" s="33"/>
      <c r="D52" s="33"/>
    </row>
    <row r="53" spans="1:4" ht="15.75">
      <c r="A53" s="33"/>
      <c r="B53" s="33"/>
      <c r="C53" s="33"/>
      <c r="D53" s="33"/>
    </row>
    <row r="54" spans="1:4" ht="15.75">
      <c r="A54" s="33"/>
      <c r="B54" s="33"/>
      <c r="C54" s="33"/>
      <c r="D54" s="33"/>
    </row>
    <row r="55" spans="1:4" ht="15.75">
      <c r="A55" s="33"/>
      <c r="B55" s="33"/>
      <c r="C55" s="33"/>
      <c r="D55" s="33"/>
    </row>
    <row r="56" spans="1:4" ht="15.75">
      <c r="A56" s="33"/>
      <c r="B56" s="33"/>
      <c r="C56" s="33"/>
      <c r="D56" s="33"/>
    </row>
    <row r="57" spans="1:4" ht="15.75">
      <c r="A57" s="33"/>
      <c r="B57" s="33"/>
      <c r="C57" s="33"/>
      <c r="D57" s="33"/>
    </row>
    <row r="58" spans="1:4" ht="15.75">
      <c r="A58" s="33"/>
      <c r="B58" s="33"/>
      <c r="C58" s="33"/>
      <c r="D58" s="33"/>
    </row>
    <row r="59" spans="1:4" ht="15.75">
      <c r="A59" s="33"/>
      <c r="B59" s="33"/>
      <c r="C59" s="33"/>
      <c r="D59" s="41">
        <f>SUM(D2:D58)</f>
        <v>1959928990</v>
      </c>
    </row>
    <row r="60" spans="1:4" ht="15.75">
      <c r="A60" s="33"/>
      <c r="B60" s="33"/>
      <c r="C60" s="33"/>
      <c r="D60" s="41">
        <v>1142891003</v>
      </c>
    </row>
    <row r="61" spans="1:4" ht="15.75">
      <c r="A61" s="33"/>
      <c r="B61" s="33"/>
      <c r="C61" s="33"/>
      <c r="D61" s="41"/>
    </row>
    <row r="62" spans="1:4" ht="15.75">
      <c r="A62" s="33"/>
      <c r="B62" s="33"/>
      <c r="C62" s="33"/>
      <c r="D62" s="33"/>
    </row>
    <row r="63" spans="1:4" ht="15.75">
      <c r="A63" s="33"/>
      <c r="B63" s="33"/>
      <c r="C63" s="33"/>
      <c r="D63" s="33"/>
    </row>
    <row r="64" spans="1:4" ht="15.75">
      <c r="A64" s="33"/>
      <c r="B64" s="33"/>
      <c r="C64" s="33"/>
      <c r="D64" s="33"/>
    </row>
    <row r="65" spans="1:4" ht="15.75">
      <c r="A65" s="33"/>
      <c r="B65" s="33"/>
      <c r="C65" s="33"/>
      <c r="D65" s="33"/>
    </row>
    <row r="66" spans="1:4" ht="15.75">
      <c r="A66" s="33"/>
      <c r="B66" s="33"/>
      <c r="C66" s="33"/>
      <c r="D66" s="33"/>
    </row>
    <row r="67" spans="1:4" ht="15.75">
      <c r="A67" s="33"/>
      <c r="B67" s="33"/>
      <c r="C67" s="33"/>
      <c r="D67" s="33"/>
    </row>
    <row r="68" spans="1:4" ht="15.75">
      <c r="A68" s="33"/>
      <c r="B68" s="33"/>
      <c r="C68" s="33"/>
      <c r="D68" s="33"/>
    </row>
    <row r="69" spans="1:4" ht="15.75">
      <c r="A69" s="33"/>
      <c r="B69" s="33"/>
      <c r="C69" s="33"/>
      <c r="D69" s="33"/>
    </row>
    <row r="70" spans="1:4" ht="15.75">
      <c r="A70" s="33"/>
      <c r="B70" s="33"/>
      <c r="C70" s="33"/>
      <c r="D70" s="33"/>
    </row>
    <row r="71" spans="1:4" ht="15.75">
      <c r="A71" s="33"/>
      <c r="B71" s="33"/>
      <c r="C71" s="33"/>
      <c r="D71" s="33"/>
    </row>
    <row r="72" spans="1:4" ht="15.75">
      <c r="A72" s="33"/>
      <c r="B72" s="33"/>
      <c r="C72" s="33"/>
      <c r="D72" s="33"/>
    </row>
    <row r="73" spans="1:4" ht="15.75">
      <c r="A73" s="33"/>
      <c r="B73" s="33"/>
      <c r="C73" s="33"/>
      <c r="D73" s="33"/>
    </row>
    <row r="74" spans="1:4" ht="15.75">
      <c r="A74" s="33"/>
      <c r="B74" s="33"/>
      <c r="C74" s="33"/>
      <c r="D74" s="33"/>
    </row>
    <row r="75" spans="1:4" ht="15.75">
      <c r="A75" s="33"/>
      <c r="B75" s="33"/>
      <c r="C75" s="33"/>
      <c r="D75" s="33"/>
    </row>
    <row r="76" spans="1:4" ht="15.75">
      <c r="A76" s="33"/>
      <c r="B76" s="33"/>
      <c r="C76" s="33"/>
      <c r="D76" s="33"/>
    </row>
    <row r="77" spans="1:4" ht="15.75">
      <c r="A77" s="33"/>
      <c r="B77" s="33"/>
      <c r="C77" s="33"/>
      <c r="D77" s="33"/>
    </row>
    <row r="78" spans="1:4" ht="15.75">
      <c r="A78" s="33"/>
      <c r="B78" s="33"/>
      <c r="C78" s="33"/>
      <c r="D78" s="34">
        <f>SUM(D2:D38)</f>
        <v>892996495</v>
      </c>
    </row>
    <row r="79" spans="1:4" ht="15.75">
      <c r="A79" s="33"/>
      <c r="B79" s="33"/>
      <c r="C79" s="33"/>
      <c r="D79" s="33">
        <f>+D78-FORMACION!E28</f>
        <v>-86968000</v>
      </c>
    </row>
    <row r="80" spans="1:4">
      <c r="D80" s="30">
        <v>839935554</v>
      </c>
    </row>
    <row r="81" spans="3:4">
      <c r="C81" t="s">
        <v>210</v>
      </c>
    </row>
    <row r="82" spans="3:4">
      <c r="C82" t="s">
        <v>211</v>
      </c>
    </row>
    <row r="83" spans="3:4">
      <c r="C83" t="s">
        <v>212</v>
      </c>
    </row>
    <row r="84" spans="3:4">
      <c r="C84" t="s">
        <v>213</v>
      </c>
    </row>
    <row r="86" spans="3:4">
      <c r="D86" s="43"/>
    </row>
    <row r="87" spans="3:4">
      <c r="D87" s="43"/>
    </row>
    <row r="88" spans="3:4">
      <c r="D88" s="45"/>
    </row>
  </sheetData>
  <autoFilter ref="A1:D84"/>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9"/>
  <sheetViews>
    <sheetView topLeftCell="A11" zoomScale="55" zoomScaleNormal="55" workbookViewId="0">
      <selection activeCell="O20" sqref="O20"/>
    </sheetView>
  </sheetViews>
  <sheetFormatPr baseColWidth="10" defaultColWidth="11.42578125" defaultRowHeight="18"/>
  <cols>
    <col min="1" max="1" width="75.140625" style="7" customWidth="1"/>
    <col min="2" max="2" width="11.42578125" style="7"/>
    <col min="3" max="3" width="27.85546875" style="7" customWidth="1"/>
    <col min="4" max="4" width="9.7109375" style="7" customWidth="1"/>
    <col min="5" max="5" width="25.42578125" style="7" customWidth="1"/>
    <col min="6" max="6" width="26.28515625" style="7" customWidth="1"/>
    <col min="7" max="7" width="24.5703125" style="7" bestFit="1" customWidth="1"/>
    <col min="8" max="8" width="18" style="7" customWidth="1"/>
    <col min="9" max="9" width="24.28515625" style="7" customWidth="1"/>
    <col min="10" max="10" width="18.85546875" style="7" customWidth="1"/>
    <col min="11" max="11" width="23.85546875" style="7" customWidth="1"/>
    <col min="12" max="12" width="12.5703125" style="7" customWidth="1"/>
    <col min="13" max="13" width="17.42578125" style="7" customWidth="1"/>
    <col min="14" max="14" width="16.85546875" style="7" customWidth="1"/>
    <col min="15" max="15" width="13.7109375" style="9" bestFit="1" customWidth="1"/>
    <col min="16" max="16" width="22" style="7" bestFit="1" customWidth="1"/>
    <col min="17" max="17" width="24" style="7" bestFit="1" customWidth="1"/>
    <col min="18" max="19" width="11.42578125" style="7"/>
    <col min="20" max="20" width="18.140625" style="7" bestFit="1" customWidth="1"/>
    <col min="21" max="16384" width="11.42578125" style="7"/>
  </cols>
  <sheetData>
    <row r="1" spans="1:19" s="5" customFormat="1" ht="20.25">
      <c r="A1" s="514"/>
      <c r="B1" s="517" t="s">
        <v>35</v>
      </c>
      <c r="C1" s="518"/>
      <c r="D1" s="518"/>
      <c r="E1" s="518"/>
      <c r="F1" s="518"/>
      <c r="G1" s="518"/>
      <c r="H1" s="519"/>
      <c r="I1" s="523" t="s">
        <v>33</v>
      </c>
      <c r="J1" s="524"/>
      <c r="K1" s="524"/>
      <c r="L1" s="525"/>
      <c r="M1" s="526"/>
      <c r="N1" s="527"/>
      <c r="O1" s="6"/>
    </row>
    <row r="2" spans="1:19" s="5" customFormat="1" ht="20.25">
      <c r="A2" s="515"/>
      <c r="B2" s="520"/>
      <c r="C2" s="521"/>
      <c r="D2" s="521"/>
      <c r="E2" s="521"/>
      <c r="F2" s="521"/>
      <c r="G2" s="521"/>
      <c r="H2" s="522"/>
      <c r="I2" s="523" t="s">
        <v>30</v>
      </c>
      <c r="J2" s="524"/>
      <c r="K2" s="524"/>
      <c r="L2" s="525"/>
      <c r="M2" s="528"/>
      <c r="N2" s="529"/>
      <c r="O2" s="6"/>
    </row>
    <row r="3" spans="1:19" s="5" customFormat="1" ht="20.25">
      <c r="A3" s="515"/>
      <c r="B3" s="517" t="s">
        <v>38</v>
      </c>
      <c r="C3" s="518"/>
      <c r="D3" s="518"/>
      <c r="E3" s="518"/>
      <c r="F3" s="518"/>
      <c r="G3" s="518"/>
      <c r="H3" s="519"/>
      <c r="I3" s="523" t="s">
        <v>31</v>
      </c>
      <c r="J3" s="524"/>
      <c r="K3" s="524"/>
      <c r="L3" s="525"/>
      <c r="M3" s="528"/>
      <c r="N3" s="529"/>
      <c r="O3" s="6"/>
    </row>
    <row r="4" spans="1:19" s="5" customFormat="1" ht="20.25">
      <c r="A4" s="516"/>
      <c r="B4" s="520"/>
      <c r="C4" s="521"/>
      <c r="D4" s="521"/>
      <c r="E4" s="521"/>
      <c r="F4" s="521"/>
      <c r="G4" s="521"/>
      <c r="H4" s="522"/>
      <c r="I4" s="523" t="s">
        <v>32</v>
      </c>
      <c r="J4" s="524"/>
      <c r="K4" s="524"/>
      <c r="L4" s="525"/>
      <c r="M4" s="530"/>
      <c r="N4" s="531"/>
      <c r="O4" s="6"/>
    </row>
    <row r="5" spans="1:19" s="5" customFormat="1" ht="20.25">
      <c r="A5" s="502"/>
      <c r="B5" s="502"/>
      <c r="C5" s="502"/>
      <c r="D5" s="502"/>
      <c r="E5" s="502"/>
      <c r="F5" s="502"/>
      <c r="G5" s="502"/>
      <c r="H5" s="502"/>
      <c r="I5" s="502"/>
      <c r="J5" s="502"/>
      <c r="K5" s="502"/>
      <c r="L5" s="502"/>
      <c r="M5" s="502"/>
      <c r="N5" s="502"/>
      <c r="O5" s="6"/>
    </row>
    <row r="6" spans="1:19" ht="20.25">
      <c r="A6" s="503" t="s">
        <v>45</v>
      </c>
      <c r="B6" s="503"/>
      <c r="C6" s="503"/>
      <c r="D6" s="503"/>
      <c r="E6" s="503"/>
      <c r="F6" s="503"/>
      <c r="G6" s="503"/>
      <c r="H6" s="503"/>
      <c r="I6" s="503"/>
      <c r="J6" s="503"/>
      <c r="K6" s="503"/>
      <c r="L6" s="503"/>
      <c r="M6" s="503"/>
      <c r="N6" s="503"/>
    </row>
    <row r="7" spans="1:19" ht="20.25">
      <c r="A7" s="503" t="s">
        <v>250</v>
      </c>
      <c r="B7" s="503"/>
      <c r="C7" s="503"/>
      <c r="D7" s="503"/>
      <c r="E7" s="503"/>
      <c r="F7" s="503"/>
      <c r="G7" s="504" t="s">
        <v>652</v>
      </c>
      <c r="H7" s="505"/>
      <c r="I7" s="505"/>
      <c r="J7" s="505"/>
      <c r="K7" s="505"/>
      <c r="L7" s="505"/>
      <c r="M7" s="505"/>
      <c r="N7" s="505"/>
      <c r="O7" s="35"/>
      <c r="P7" s="35"/>
      <c r="Q7" s="35"/>
      <c r="R7" s="35"/>
      <c r="S7" s="35"/>
    </row>
    <row r="8" spans="1:19" ht="51" customHeight="1">
      <c r="A8" s="506" t="s">
        <v>76</v>
      </c>
      <c r="B8" s="506"/>
      <c r="C8" s="506"/>
      <c r="D8" s="506"/>
      <c r="E8" s="506"/>
      <c r="F8" s="506"/>
      <c r="G8" s="507" t="s">
        <v>81</v>
      </c>
      <c r="H8" s="507"/>
      <c r="I8" s="507"/>
      <c r="J8" s="508" t="s">
        <v>29</v>
      </c>
      <c r="K8" s="508"/>
      <c r="L8" s="508"/>
      <c r="M8" s="508"/>
      <c r="N8" s="508"/>
    </row>
    <row r="9" spans="1:19" ht="51" customHeight="1">
      <c r="A9" s="509" t="s">
        <v>77</v>
      </c>
      <c r="B9" s="509"/>
      <c r="C9" s="509"/>
      <c r="D9" s="509"/>
      <c r="E9" s="509"/>
      <c r="F9" s="509"/>
      <c r="G9" s="507"/>
      <c r="H9" s="507"/>
      <c r="I9" s="507"/>
      <c r="J9" s="167" t="s">
        <v>28</v>
      </c>
      <c r="K9" s="510" t="s">
        <v>27</v>
      </c>
      <c r="L9" s="510"/>
      <c r="M9" s="510"/>
      <c r="N9" s="167" t="s">
        <v>26</v>
      </c>
    </row>
    <row r="10" spans="1:19" ht="51" customHeight="1">
      <c r="A10" s="509" t="s">
        <v>78</v>
      </c>
      <c r="B10" s="509"/>
      <c r="C10" s="509"/>
      <c r="D10" s="509"/>
      <c r="E10" s="509"/>
      <c r="F10" s="509"/>
      <c r="G10" s="507"/>
      <c r="H10" s="507"/>
      <c r="I10" s="507"/>
      <c r="J10" s="511" t="s">
        <v>233</v>
      </c>
      <c r="K10" s="511"/>
      <c r="L10" s="511"/>
      <c r="M10" s="511"/>
      <c r="N10" s="511"/>
    </row>
    <row r="11" spans="1:19" ht="51" customHeight="1">
      <c r="A11" s="509" t="s">
        <v>79</v>
      </c>
      <c r="B11" s="509"/>
      <c r="C11" s="509"/>
      <c r="D11" s="509"/>
      <c r="E11" s="509"/>
      <c r="F11" s="509"/>
      <c r="G11" s="507"/>
      <c r="H11" s="507"/>
      <c r="I11" s="507"/>
      <c r="J11" s="511"/>
      <c r="K11" s="511"/>
      <c r="L11" s="511"/>
      <c r="M11" s="511"/>
      <c r="N11" s="511"/>
    </row>
    <row r="12" spans="1:19" ht="51" customHeight="1">
      <c r="A12" s="506" t="s">
        <v>80</v>
      </c>
      <c r="B12" s="506"/>
      <c r="C12" s="506"/>
      <c r="D12" s="506"/>
      <c r="E12" s="506"/>
      <c r="F12" s="506"/>
      <c r="G12" s="507"/>
      <c r="H12" s="507"/>
      <c r="I12" s="507"/>
      <c r="J12" s="511"/>
      <c r="K12" s="511"/>
      <c r="L12" s="511"/>
      <c r="M12" s="511"/>
      <c r="N12" s="511"/>
    </row>
    <row r="13" spans="1:19" ht="77.25" customHeight="1">
      <c r="A13" s="512" t="s">
        <v>351</v>
      </c>
      <c r="B13" s="513"/>
      <c r="C13" s="513"/>
      <c r="D13" s="513"/>
      <c r="E13" s="513"/>
      <c r="F13" s="513"/>
      <c r="G13" s="507"/>
      <c r="H13" s="507"/>
      <c r="I13" s="507"/>
      <c r="J13" s="511"/>
      <c r="K13" s="511"/>
      <c r="L13" s="511"/>
      <c r="M13" s="511"/>
      <c r="N13" s="511"/>
      <c r="O13" s="13"/>
    </row>
    <row r="14" spans="1:19">
      <c r="A14" s="500" t="s">
        <v>25</v>
      </c>
      <c r="B14" s="501" t="s">
        <v>44</v>
      </c>
      <c r="C14" s="496" t="s">
        <v>23</v>
      </c>
      <c r="D14" s="496" t="s">
        <v>22</v>
      </c>
      <c r="E14" s="496" t="s">
        <v>46</v>
      </c>
      <c r="F14" s="496" t="s">
        <v>47</v>
      </c>
      <c r="G14" s="496"/>
      <c r="H14" s="496"/>
      <c r="I14" s="496"/>
      <c r="J14" s="496" t="s">
        <v>19</v>
      </c>
      <c r="K14" s="496"/>
      <c r="L14" s="497" t="s">
        <v>18</v>
      </c>
      <c r="M14" s="497"/>
      <c r="N14" s="497"/>
    </row>
    <row r="15" spans="1:19">
      <c r="A15" s="500"/>
      <c r="B15" s="496"/>
      <c r="C15" s="496"/>
      <c r="D15" s="496"/>
      <c r="E15" s="496"/>
      <c r="F15" s="496"/>
      <c r="G15" s="496"/>
      <c r="H15" s="496"/>
      <c r="I15" s="496"/>
      <c r="J15" s="496"/>
      <c r="K15" s="496"/>
      <c r="L15" s="498" t="s">
        <v>43</v>
      </c>
      <c r="M15" s="498" t="s">
        <v>42</v>
      </c>
      <c r="N15" s="499" t="s">
        <v>15</v>
      </c>
    </row>
    <row r="16" spans="1:19">
      <c r="A16" s="500"/>
      <c r="B16" s="496"/>
      <c r="C16" s="496"/>
      <c r="D16" s="496"/>
      <c r="E16" s="496"/>
      <c r="F16" s="24" t="s">
        <v>14</v>
      </c>
      <c r="G16" s="24" t="s">
        <v>13</v>
      </c>
      <c r="H16" s="24" t="s">
        <v>12</v>
      </c>
      <c r="I16" s="4" t="s">
        <v>11</v>
      </c>
      <c r="J16" s="170" t="s">
        <v>10</v>
      </c>
      <c r="K16" s="169" t="s">
        <v>48</v>
      </c>
      <c r="L16" s="498"/>
      <c r="M16" s="498"/>
      <c r="N16" s="499"/>
    </row>
    <row r="17" spans="1:17" s="12" customFormat="1" ht="24" customHeight="1">
      <c r="A17" s="487" t="s">
        <v>106</v>
      </c>
      <c r="B17" s="10" t="s">
        <v>2</v>
      </c>
      <c r="C17" s="489" t="s">
        <v>107</v>
      </c>
      <c r="D17" s="11">
        <v>6</v>
      </c>
      <c r="E17" s="14">
        <v>134028552</v>
      </c>
      <c r="F17" s="14">
        <v>38100000</v>
      </c>
      <c r="G17" s="15">
        <v>95928552</v>
      </c>
      <c r="H17" s="15"/>
      <c r="I17" s="15">
        <v>0</v>
      </c>
      <c r="J17" s="25">
        <v>45047</v>
      </c>
      <c r="K17" s="25">
        <v>45290</v>
      </c>
      <c r="L17" s="551">
        <f>+D18/D17</f>
        <v>1</v>
      </c>
      <c r="M17" s="551">
        <f>+E18/E17</f>
        <v>0.79168578945775669</v>
      </c>
      <c r="N17" s="553">
        <f>+L17*L17/M17</f>
        <v>1.2631273837628465</v>
      </c>
      <c r="O17" s="16"/>
    </row>
    <row r="18" spans="1:17" s="12" customFormat="1" ht="24" customHeight="1">
      <c r="A18" s="488"/>
      <c r="B18" s="10" t="s">
        <v>1</v>
      </c>
      <c r="C18" s="490"/>
      <c r="D18" s="11">
        <v>6</v>
      </c>
      <c r="E18" s="14">
        <v>106108500</v>
      </c>
      <c r="F18" s="14">
        <v>38100000</v>
      </c>
      <c r="G18" s="15">
        <v>68008500</v>
      </c>
      <c r="H18" s="15"/>
      <c r="I18" s="15"/>
      <c r="J18" s="25">
        <v>45047</v>
      </c>
      <c r="K18" s="25">
        <v>45290</v>
      </c>
      <c r="L18" s="552"/>
      <c r="M18" s="552"/>
      <c r="N18" s="554"/>
      <c r="O18" s="16"/>
    </row>
    <row r="19" spans="1:17" s="12" customFormat="1" ht="24" customHeight="1">
      <c r="A19" s="491" t="s">
        <v>764</v>
      </c>
      <c r="B19" s="8" t="s">
        <v>2</v>
      </c>
      <c r="C19" s="493" t="s">
        <v>651</v>
      </c>
      <c r="D19" s="36">
        <v>1</v>
      </c>
      <c r="E19" s="37">
        <v>100938780</v>
      </c>
      <c r="F19" s="37">
        <v>100938780</v>
      </c>
      <c r="G19" s="37"/>
      <c r="H19" s="38"/>
      <c r="I19" s="15"/>
      <c r="J19" s="25">
        <v>45047</v>
      </c>
      <c r="K19" s="25">
        <v>45290</v>
      </c>
      <c r="L19" s="551">
        <f t="shared" ref="L19:L24" si="0">+D20/D19</f>
        <v>1</v>
      </c>
      <c r="M19" s="551">
        <f t="shared" ref="M19:M24" si="1">+E20/E19</f>
        <v>1</v>
      </c>
      <c r="N19" s="553">
        <f t="shared" ref="N19" si="2">+L19*L19/M19</f>
        <v>1</v>
      </c>
      <c r="O19" s="16"/>
      <c r="Q19" s="17"/>
    </row>
    <row r="20" spans="1:17" s="12" customFormat="1" ht="24" customHeight="1">
      <c r="A20" s="492"/>
      <c r="B20" s="8" t="s">
        <v>1</v>
      </c>
      <c r="C20" s="494"/>
      <c r="D20" s="36">
        <v>1</v>
      </c>
      <c r="E20" s="37">
        <v>100938780</v>
      </c>
      <c r="F20" s="37">
        <v>100938780</v>
      </c>
      <c r="G20" s="38"/>
      <c r="H20" s="38"/>
      <c r="I20" s="15"/>
      <c r="J20" s="25">
        <v>45047</v>
      </c>
      <c r="K20" s="25">
        <v>45290</v>
      </c>
      <c r="L20" s="552"/>
      <c r="M20" s="552"/>
      <c r="N20" s="554"/>
      <c r="O20" s="16"/>
    </row>
    <row r="21" spans="1:17" s="12" customFormat="1" ht="24" customHeight="1">
      <c r="A21" s="491" t="s">
        <v>650</v>
      </c>
      <c r="B21" s="8" t="s">
        <v>2</v>
      </c>
      <c r="C21" s="493" t="s">
        <v>651</v>
      </c>
      <c r="D21" s="36">
        <v>6</v>
      </c>
      <c r="E21" s="37">
        <v>795085379</v>
      </c>
      <c r="F21" s="37">
        <v>782863931</v>
      </c>
      <c r="G21" s="37">
        <v>12221448</v>
      </c>
      <c r="H21" s="38"/>
      <c r="I21" s="15"/>
      <c r="J21" s="25">
        <v>45047</v>
      </c>
      <c r="K21" s="25">
        <v>45290</v>
      </c>
      <c r="L21" s="551">
        <f t="shared" ref="L21:L24" si="3">+D22/D21</f>
        <v>1</v>
      </c>
      <c r="M21" s="551">
        <f t="shared" ref="M21:M24" si="4">+E22/E21</f>
        <v>0.10409791223188875</v>
      </c>
      <c r="N21" s="553">
        <f t="shared" ref="N21" si="5">+L21*L21/M21</f>
        <v>9.6063405937709661</v>
      </c>
      <c r="O21" s="16"/>
      <c r="Q21" s="17"/>
    </row>
    <row r="22" spans="1:17" s="12" customFormat="1" ht="24" customHeight="1">
      <c r="A22" s="492"/>
      <c r="B22" s="8" t="s">
        <v>1</v>
      </c>
      <c r="C22" s="494"/>
      <c r="D22" s="36">
        <v>6</v>
      </c>
      <c r="E22" s="37">
        <v>82766728</v>
      </c>
      <c r="F22" s="37">
        <v>70545280</v>
      </c>
      <c r="G22" s="38">
        <v>12221448</v>
      </c>
      <c r="H22" s="38"/>
      <c r="I22" s="15"/>
      <c r="J22" s="25">
        <v>45047</v>
      </c>
      <c r="K22" s="25">
        <v>45290</v>
      </c>
      <c r="L22" s="552"/>
      <c r="M22" s="552"/>
      <c r="N22" s="554"/>
      <c r="O22" s="16"/>
    </row>
    <row r="23" spans="1:17" s="12" customFormat="1" ht="24" customHeight="1">
      <c r="A23" s="485" t="s">
        <v>108</v>
      </c>
      <c r="B23" s="10" t="s">
        <v>2</v>
      </c>
      <c r="C23" s="486" t="s">
        <v>109</v>
      </c>
      <c r="D23" s="11">
        <v>6</v>
      </c>
      <c r="E23" s="14">
        <v>235561220</v>
      </c>
      <c r="F23" s="14">
        <v>235561220</v>
      </c>
      <c r="G23" s="15">
        <v>0</v>
      </c>
      <c r="H23" s="15"/>
      <c r="I23" s="15"/>
      <c r="J23" s="25">
        <v>45047</v>
      </c>
      <c r="K23" s="25">
        <v>45290</v>
      </c>
      <c r="L23" s="551">
        <f t="shared" ref="L23:L24" si="6">+D24/D23</f>
        <v>1</v>
      </c>
      <c r="M23" s="551">
        <f t="shared" ref="M23:M24" si="7">+E24/E23</f>
        <v>0.28956379152731504</v>
      </c>
      <c r="N23" s="553">
        <f t="shared" ref="N23" si="8">+L23*L23/M23</f>
        <v>3.453470458876998</v>
      </c>
      <c r="O23" s="16"/>
    </row>
    <row r="24" spans="1:17" s="12" customFormat="1" ht="24" customHeight="1">
      <c r="A24" s="485"/>
      <c r="B24" s="10" t="s">
        <v>1</v>
      </c>
      <c r="C24" s="486"/>
      <c r="D24" s="11">
        <v>6</v>
      </c>
      <c r="E24" s="14">
        <v>68210000</v>
      </c>
      <c r="F24" s="14">
        <v>68210000</v>
      </c>
      <c r="G24" s="15"/>
      <c r="H24" s="15"/>
      <c r="I24" s="15"/>
      <c r="J24" s="25">
        <v>45047</v>
      </c>
      <c r="K24" s="25">
        <v>45290</v>
      </c>
      <c r="L24" s="552"/>
      <c r="M24" s="552"/>
      <c r="N24" s="554"/>
      <c r="O24" s="16"/>
      <c r="P24" s="549"/>
    </row>
    <row r="25" spans="1:17" ht="24" customHeight="1">
      <c r="A25" s="495" t="s">
        <v>41</v>
      </c>
      <c r="B25" s="8" t="s">
        <v>2</v>
      </c>
      <c r="C25" s="18"/>
      <c r="D25" s="168"/>
      <c r="E25" s="19">
        <v>1265613931</v>
      </c>
      <c r="F25" s="19">
        <v>1157463931</v>
      </c>
      <c r="G25" s="19">
        <v>108150000</v>
      </c>
      <c r="H25" s="19">
        <f t="shared" ref="H25:I25" si="9">+H23+H21+H17</f>
        <v>0</v>
      </c>
      <c r="I25" s="19">
        <f t="shared" si="9"/>
        <v>0</v>
      </c>
      <c r="J25" s="25"/>
      <c r="K25" s="25"/>
      <c r="L25" s="483"/>
      <c r="M25" s="483"/>
      <c r="N25" s="484"/>
    </row>
    <row r="26" spans="1:17" ht="24" customHeight="1">
      <c r="A26" s="495"/>
      <c r="B26" s="8" t="s">
        <v>1</v>
      </c>
      <c r="C26" s="44"/>
      <c r="D26" s="168"/>
      <c r="E26" s="19">
        <v>358024008</v>
      </c>
      <c r="F26" s="19">
        <v>277794060</v>
      </c>
      <c r="G26" s="19">
        <v>80229948</v>
      </c>
      <c r="H26" s="19">
        <f t="shared" ref="H26" si="10">+H24+H22+H18</f>
        <v>0</v>
      </c>
      <c r="I26" s="19">
        <f>+I24+I22+I18+I20</f>
        <v>0</v>
      </c>
      <c r="J26" s="25"/>
      <c r="K26" s="25"/>
      <c r="L26" s="483"/>
      <c r="M26" s="483"/>
      <c r="N26" s="484"/>
    </row>
    <row r="27" spans="1:17" s="1" customFormat="1" ht="15.75">
      <c r="A27" s="3" t="s">
        <v>7</v>
      </c>
      <c r="B27" s="451" t="s">
        <v>6</v>
      </c>
      <c r="C27" s="452"/>
      <c r="D27" s="453"/>
      <c r="E27" s="454" t="s">
        <v>5</v>
      </c>
      <c r="F27" s="455"/>
      <c r="G27" s="455"/>
      <c r="H27" s="455"/>
      <c r="I27" s="2"/>
      <c r="J27" s="456" t="s">
        <v>4</v>
      </c>
      <c r="K27" s="457"/>
      <c r="L27" s="457"/>
      <c r="M27" s="457"/>
      <c r="N27" s="457"/>
    </row>
    <row r="28" spans="1:17" s="1" customFormat="1" ht="43.5" customHeight="1">
      <c r="A28" s="458" t="s">
        <v>71</v>
      </c>
      <c r="B28" s="430" t="s">
        <v>82</v>
      </c>
      <c r="C28" s="431"/>
      <c r="D28" s="432"/>
      <c r="E28" s="466" t="s">
        <v>216</v>
      </c>
      <c r="F28" s="467"/>
      <c r="G28" s="468"/>
      <c r="H28" s="475" t="s">
        <v>2</v>
      </c>
      <c r="I28" s="477">
        <v>6</v>
      </c>
      <c r="J28" s="479" t="s">
        <v>230</v>
      </c>
      <c r="K28" s="480"/>
      <c r="L28" s="480"/>
      <c r="M28" s="480"/>
      <c r="N28" s="481"/>
    </row>
    <row r="29" spans="1:17" s="1" customFormat="1" ht="44.25" customHeight="1">
      <c r="A29" s="459"/>
      <c r="B29" s="433"/>
      <c r="C29" s="434"/>
      <c r="D29" s="435"/>
      <c r="E29" s="469"/>
      <c r="F29" s="470"/>
      <c r="G29" s="471"/>
      <c r="H29" s="476"/>
      <c r="I29" s="478"/>
      <c r="J29" s="482" t="s">
        <v>3</v>
      </c>
      <c r="K29" s="482"/>
      <c r="L29" s="482"/>
      <c r="M29" s="482"/>
      <c r="N29" s="482"/>
    </row>
    <row r="30" spans="1:17" s="1" customFormat="1" ht="34.5" customHeight="1">
      <c r="A30" s="459"/>
      <c r="B30" s="433"/>
      <c r="C30" s="434"/>
      <c r="D30" s="435"/>
      <c r="E30" s="469"/>
      <c r="F30" s="470"/>
      <c r="G30" s="471"/>
      <c r="H30" s="475" t="s">
        <v>1</v>
      </c>
      <c r="I30" s="477">
        <v>8</v>
      </c>
      <c r="J30" s="460"/>
      <c r="K30" s="461"/>
      <c r="L30" s="461"/>
      <c r="M30" s="461"/>
      <c r="N30" s="462"/>
    </row>
    <row r="31" spans="1:17" s="1" customFormat="1" ht="34.5" customHeight="1">
      <c r="A31" s="459"/>
      <c r="B31" s="436"/>
      <c r="C31" s="437"/>
      <c r="D31" s="438"/>
      <c r="E31" s="472"/>
      <c r="F31" s="473"/>
      <c r="G31" s="474"/>
      <c r="H31" s="476"/>
      <c r="I31" s="478"/>
      <c r="J31" s="463"/>
      <c r="K31" s="464"/>
      <c r="L31" s="464"/>
      <c r="M31" s="464"/>
      <c r="N31" s="465"/>
    </row>
    <row r="32" spans="1:17" s="1" customFormat="1" ht="15" customHeight="1">
      <c r="A32" s="439" t="s">
        <v>0</v>
      </c>
      <c r="B32" s="440"/>
      <c r="C32" s="440"/>
      <c r="D32" s="440"/>
      <c r="E32" s="440"/>
      <c r="F32" s="440"/>
      <c r="G32" s="440"/>
      <c r="H32" s="440"/>
      <c r="I32" s="441"/>
      <c r="J32" s="445" t="s">
        <v>3</v>
      </c>
      <c r="K32" s="446"/>
      <c r="L32" s="446"/>
      <c r="M32" s="446"/>
      <c r="N32" s="447"/>
    </row>
    <row r="33" spans="1:50" s="1" customFormat="1" ht="45" customHeight="1">
      <c r="A33" s="442"/>
      <c r="B33" s="443"/>
      <c r="C33" s="443"/>
      <c r="D33" s="443"/>
      <c r="E33" s="443"/>
      <c r="F33" s="443"/>
      <c r="G33" s="443"/>
      <c r="H33" s="443"/>
      <c r="I33" s="444"/>
      <c r="J33" s="448"/>
      <c r="K33" s="449"/>
      <c r="L33" s="449"/>
      <c r="M33" s="449"/>
      <c r="N33" s="450"/>
    </row>
    <row r="34" spans="1:50" s="1" customFormat="1" ht="15">
      <c r="A34" s="20" t="s">
        <v>249</v>
      </c>
      <c r="B34" s="20"/>
      <c r="C34" s="20"/>
      <c r="D34" s="20"/>
      <c r="E34" s="20"/>
      <c r="F34" s="20"/>
      <c r="G34" s="21"/>
      <c r="H34" s="20"/>
      <c r="I34" s="20"/>
      <c r="J34" s="22"/>
      <c r="K34" s="22"/>
      <c r="L34" s="20"/>
      <c r="M34" s="20"/>
      <c r="N34" s="20"/>
    </row>
    <row r="35" spans="1:50" s="1" customFormat="1" ht="15.75">
      <c r="A35" s="20"/>
      <c r="B35" s="20"/>
      <c r="C35" s="20"/>
      <c r="D35" s="20"/>
      <c r="E35" s="20"/>
      <c r="F35" s="20"/>
      <c r="G35" s="21"/>
      <c r="H35" s="20"/>
      <c r="I35" s="20"/>
      <c r="J35" s="23"/>
      <c r="K35" s="23"/>
      <c r="L35" s="20"/>
      <c r="M35" s="20"/>
      <c r="N35" s="2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row>
    <row r="36" spans="1:50" s="1" customFormat="1" ht="15.75">
      <c r="A36" s="428" t="s">
        <v>229</v>
      </c>
      <c r="B36" s="428"/>
      <c r="C36" s="428"/>
      <c r="D36" s="428"/>
      <c r="E36" s="428"/>
      <c r="F36" s="428"/>
      <c r="G36" s="428"/>
      <c r="H36" s="428"/>
      <c r="I36" s="428"/>
      <c r="J36" s="428"/>
      <c r="K36" s="428"/>
      <c r="L36" s="428"/>
      <c r="M36" s="428"/>
      <c r="N36" s="428"/>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row>
    <row r="37" spans="1:50" s="1" customFormat="1" ht="15.75">
      <c r="A37" s="429" t="s">
        <v>53</v>
      </c>
      <c r="B37" s="429"/>
      <c r="C37" s="429"/>
      <c r="D37" s="429"/>
      <c r="E37" s="429"/>
      <c r="F37" s="429"/>
      <c r="G37" s="429"/>
      <c r="H37" s="429"/>
      <c r="I37" s="429"/>
      <c r="J37" s="429"/>
      <c r="K37" s="429"/>
      <c r="L37" s="429"/>
      <c r="M37" s="429"/>
      <c r="N37" s="429"/>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row>
    <row r="38" spans="1:50">
      <c r="E38" s="31"/>
      <c r="F38" s="31"/>
      <c r="G38" s="31"/>
    </row>
    <row r="39" spans="1:50">
      <c r="F39" s="32"/>
    </row>
  </sheetData>
  <mergeCells count="74">
    <mergeCell ref="L21:L22"/>
    <mergeCell ref="M21:M22"/>
    <mergeCell ref="N21:N22"/>
    <mergeCell ref="L17:L18"/>
    <mergeCell ref="M17:M18"/>
    <mergeCell ref="N17:N18"/>
    <mergeCell ref="L19:L20"/>
    <mergeCell ref="M19:M20"/>
    <mergeCell ref="N19:N20"/>
    <mergeCell ref="A1:A4"/>
    <mergeCell ref="B1:H2"/>
    <mergeCell ref="I1:L1"/>
    <mergeCell ref="M1:N4"/>
    <mergeCell ref="I2:L2"/>
    <mergeCell ref="B3:H4"/>
    <mergeCell ref="I3:L3"/>
    <mergeCell ref="I4:L4"/>
    <mergeCell ref="A5:N5"/>
    <mergeCell ref="A6:N6"/>
    <mergeCell ref="A7:F7"/>
    <mergeCell ref="G7:N7"/>
    <mergeCell ref="A8:F8"/>
    <mergeCell ref="G8:I13"/>
    <mergeCell ref="J8:N8"/>
    <mergeCell ref="A9:F9"/>
    <mergeCell ref="K9:M9"/>
    <mergeCell ref="A10:F10"/>
    <mergeCell ref="J10:N13"/>
    <mergeCell ref="A11:F11"/>
    <mergeCell ref="A12:F12"/>
    <mergeCell ref="A13:F13"/>
    <mergeCell ref="A14:A16"/>
    <mergeCell ref="B14:B16"/>
    <mergeCell ref="C14:C16"/>
    <mergeCell ref="D14:D16"/>
    <mergeCell ref="E14:E16"/>
    <mergeCell ref="F14:I15"/>
    <mergeCell ref="J14:K15"/>
    <mergeCell ref="L14:N14"/>
    <mergeCell ref="L15:L16"/>
    <mergeCell ref="M15:M16"/>
    <mergeCell ref="N15:N16"/>
    <mergeCell ref="A17:A18"/>
    <mergeCell ref="C17:C18"/>
    <mergeCell ref="A21:A22"/>
    <mergeCell ref="C21:C22"/>
    <mergeCell ref="A25:A26"/>
    <mergeCell ref="A19:A20"/>
    <mergeCell ref="C19:C20"/>
    <mergeCell ref="L25:L26"/>
    <mergeCell ref="M25:M26"/>
    <mergeCell ref="N25:N26"/>
    <mergeCell ref="M23:M24"/>
    <mergeCell ref="A23:A24"/>
    <mergeCell ref="C23:C24"/>
    <mergeCell ref="L23:L24"/>
    <mergeCell ref="N23:N24"/>
    <mergeCell ref="B27:D27"/>
    <mergeCell ref="E27:H27"/>
    <mergeCell ref="J27:N27"/>
    <mergeCell ref="A28:A31"/>
    <mergeCell ref="J30:N31"/>
    <mergeCell ref="E28:G31"/>
    <mergeCell ref="H28:H29"/>
    <mergeCell ref="H30:H31"/>
    <mergeCell ref="I28:I29"/>
    <mergeCell ref="I30:I31"/>
    <mergeCell ref="J28:N28"/>
    <mergeCell ref="J29:N29"/>
    <mergeCell ref="A36:N36"/>
    <mergeCell ref="A37:N37"/>
    <mergeCell ref="B28:D31"/>
    <mergeCell ref="A32:I33"/>
    <mergeCell ref="J32:N33"/>
  </mergeCells>
  <pageMargins left="0.7" right="0.7" top="0.75" bottom="0.75" header="0.3" footer="0.3"/>
  <drawing r:id="rId1"/>
  <legacyDrawing r:id="rId2"/>
  <oleObjects>
    <mc:AlternateContent xmlns:mc="http://schemas.openxmlformats.org/markup-compatibility/2006">
      <mc:Choice Requires="x14">
        <oleObject shapeId="19458" r:id="rId3">
          <objectPr defaultSize="0" autoPict="0" r:id="rId4">
            <anchor moveWithCells="1" sizeWithCells="1">
              <from>
                <xdr:col>0</xdr:col>
                <xdr:colOff>781050</xdr:colOff>
                <xdr:row>0</xdr:row>
                <xdr:rowOff>123825</xdr:rowOff>
              </from>
              <to>
                <xdr:col>0</xdr:col>
                <xdr:colOff>4029075</xdr:colOff>
                <xdr:row>3</xdr:row>
                <xdr:rowOff>190500</xdr:rowOff>
              </to>
            </anchor>
          </objectPr>
        </oleObject>
      </mc:Choice>
      <mc:Fallback>
        <oleObject shapeId="19458" r:id="rId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87" zoomScaleNormal="87" workbookViewId="0">
      <selection activeCell="A8" sqref="A8"/>
    </sheetView>
  </sheetViews>
  <sheetFormatPr baseColWidth="10" defaultColWidth="11.5703125" defaultRowHeight="15"/>
  <cols>
    <col min="1" max="1" width="72.7109375" style="74" customWidth="1"/>
    <col min="2" max="2" width="24.5703125" style="74" bestFit="1" customWidth="1"/>
    <col min="3" max="3" width="18.5703125" style="74" bestFit="1" customWidth="1"/>
    <col min="4" max="4" width="142" style="80" customWidth="1"/>
    <col min="5" max="5" width="63.28515625" style="74" customWidth="1"/>
    <col min="6" max="6" width="20.28515625" style="83" bestFit="1" customWidth="1"/>
    <col min="7" max="16384" width="11.5703125" style="74"/>
  </cols>
  <sheetData>
    <row r="1" spans="1:6" ht="15.75">
      <c r="A1" s="75" t="s">
        <v>134</v>
      </c>
      <c r="B1" s="75" t="s">
        <v>205</v>
      </c>
      <c r="C1" s="75" t="s">
        <v>206</v>
      </c>
      <c r="D1" s="75" t="s">
        <v>27</v>
      </c>
      <c r="E1" s="76" t="s">
        <v>204</v>
      </c>
      <c r="F1" s="77" t="s">
        <v>26</v>
      </c>
    </row>
    <row r="2" spans="1:6">
      <c r="A2" s="74" t="str">
        <f>+'Movimiento Documento por Rubros'!A23</f>
        <v>1.1.3 adecuar y mejorar alas bibliotecas adscritas a la red.</v>
      </c>
      <c r="B2" s="74" t="str">
        <f>+'Movimiento Documento por Rubros'!B23</f>
        <v>1.1 Bibliotecas modificadas</v>
      </c>
      <c r="C2" s="74" t="str">
        <f>+'Movimiento Documento por Rubros'!C23</f>
        <v>562</v>
      </c>
      <c r="D2" s="74" t="str">
        <f>+'Movimiento Documento por Rubros'!D23</f>
        <v>SC-059 CONTRATAR LA PRESTACION DE SERVICIOS PROFESIONALES ESPECIALIZADOS PARA EL ACOMPAÑAMIENTO DEL PROYECTO FORTALECIMIENTO DE LA RED DE BIBLIOTECAS PUBLICAS Y ESCENARIOS CULTURAES DE IBAGUÉ;</v>
      </c>
      <c r="E2" s="74" t="str">
        <f>+'Movimiento Documento por Rubros'!E23</f>
        <v>ADRIANA MARITZA GARCIA TOVAR</v>
      </c>
      <c r="F2" s="149">
        <f>+'Movimiento Documento por Rubros'!G23</f>
        <v>38100000</v>
      </c>
    </row>
    <row r="3" spans="1:6">
      <c r="A3" s="74" t="str">
        <f>+'Movimiento Documento por Rubros'!A30</f>
        <v>1.1.4 realizar talleres de extensión cultural y personal bibliotecario.</v>
      </c>
      <c r="B3" s="74" t="str">
        <f>+'Movimiento Documento por Rubros'!B30</f>
        <v>1.1 Bibliotecas modificadas</v>
      </c>
      <c r="C3" s="74" t="str">
        <f>+'Movimiento Documento por Rubros'!C30</f>
        <v>912</v>
      </c>
      <c r="D3" s="74" t="str">
        <f>+'Movimiento Documento por Rubros'!D30</f>
        <v>SC-061 CONTRATAR LA PRESTACION DE SERVICIOS DE APOYO A LA GESTIÓN PARA EL ACOMPAÑAMIENTO DEL PROYECTO FORTALECIMIENTO DE LA RED DE BIBLIOTECAS PUBLICAS Y ESCENARIOS CULTURAES DE IBAGUÉ;</v>
      </c>
      <c r="E3" s="74" t="str">
        <f>+'Movimiento Documento por Rubros'!E30</f>
        <v>ELOISA  ARTEAGA MARTINEZ</v>
      </c>
      <c r="F3" s="149">
        <f>+'Movimiento Documento por Rubros'!G30</f>
        <v>11445000</v>
      </c>
    </row>
    <row r="4" spans="1:6">
      <c r="A4" s="74" t="str">
        <f>+'Movimiento Documento por Rubros'!A51</f>
        <v>1.1.4 realizar talleres de extensión cultural y personal bibliotecario.</v>
      </c>
      <c r="B4" s="74" t="str">
        <f>+'Movimiento Documento por Rubros'!B51</f>
        <v>1.1 Bibliotecas modificadas</v>
      </c>
      <c r="C4" s="74" t="str">
        <f>+'Movimiento Documento por Rubros'!C51</f>
        <v>1303</v>
      </c>
      <c r="D4" s="74" t="str">
        <f>+'Movimiento Documento por Rubros'!D51</f>
        <v>SC- 71 CONTRATAR LA PRESTACION DE SERVICIOS DE APOYO A LA GESTIÓN PARA EL ACOMPAÑAMIENTO DEL PROYECTO FORTALECIMIENTO DE LA RED DE BIBLIOTECAS PUBLICAS Y ESCENARIOS CULTURAES DE IBAGUÉ;</v>
      </c>
      <c r="E4" s="74" t="str">
        <f>+'Movimiento Documento por Rubros'!E51</f>
        <v>GLORIA AMPARO ROA SIERRA</v>
      </c>
      <c r="F4" s="149">
        <f>+'Movimiento Documento por Rubros'!G51</f>
        <v>11445000</v>
      </c>
    </row>
    <row r="5" spans="1:6">
      <c r="A5" s="74" t="str">
        <f>+'Movimiento Documento por Rubros'!A53</f>
        <v>1.1.4 realizar talleres de extensión cultural y personal bibliotecario.</v>
      </c>
      <c r="B5" s="74" t="str">
        <f>+'Movimiento Documento por Rubros'!B53</f>
        <v>1.1 Bibliotecas modificadas</v>
      </c>
      <c r="C5" s="74" t="str">
        <f>+'Movimiento Documento por Rubros'!C53</f>
        <v>1247</v>
      </c>
      <c r="D5" s="74" t="str">
        <f>+'Movimiento Documento por Rubros'!D53</f>
        <v>SC-060 CONTRATAR LA PRESTACION DE SERVICIOS DE APOYO A LA GESTIÓN PARA EL ACOMPAÑAMIENTO DEL PROYECTO FORTALECIMIENTO DE LA RED DE BIBLIOTECAS PUBLICAS Y ESCENARIOS CULTURAES DE IBAGUÉ;</v>
      </c>
      <c r="E5" s="74" t="str">
        <f>+'Movimiento Documento por Rubros'!E53</f>
        <v>INGRID YOBANA LEON TRIANA</v>
      </c>
      <c r="F5" s="149">
        <f>+'Movimiento Documento por Rubros'!G53</f>
        <v>11445000</v>
      </c>
    </row>
    <row r="6" spans="1:6">
      <c r="A6" s="74" t="str">
        <f>+'Movimiento Documento por Rubros'!A56</f>
        <v>1.1.4 realizar talleres de extensión cultural y personal bibliotecario.</v>
      </c>
      <c r="B6" s="74" t="str">
        <f>+'Movimiento Documento por Rubros'!B56</f>
        <v>1.1 Bibliotecas modificadas</v>
      </c>
      <c r="C6" s="74" t="str">
        <f>+'Movimiento Documento por Rubros'!C56</f>
        <v>1416</v>
      </c>
      <c r="D6" s="74" t="str">
        <f>+'Movimiento Documento por Rubros'!D56</f>
        <v>SC-069 CONTRATAR LA PRESTACION DE SERVICIOS DE APOYO A LA GESTIÓN PARA EL ACOMPAÑAMIENTO DEL PROYECTO FORTALECIMIENTO DE LA RED DE BIBLIOTECAS PUBLICAS Y ESCENARIOS CULTURAES DE IBAGUÉ;</v>
      </c>
      <c r="E6" s="74" t="str">
        <f>+'Movimiento Documento por Rubros'!E56</f>
        <v>ANGELA MARCELA VELASQUEZ LOZANO</v>
      </c>
      <c r="F6" s="149">
        <f>+'Movimiento Documento por Rubros'!G56</f>
        <v>11445000</v>
      </c>
    </row>
    <row r="7" spans="1:6">
      <c r="A7" s="74" t="str">
        <f>+'Movimiento Documento por Rubros'!A57</f>
        <v>1.1.4 realizar talleres de extensión cultural y personal bibliotecario.</v>
      </c>
      <c r="B7" s="74" t="str">
        <f>+'Movimiento Documento por Rubros'!B57</f>
        <v>1.1 Bibliotecas modificadas</v>
      </c>
      <c r="C7" s="74" t="str">
        <f>+'Movimiento Documento por Rubros'!C57</f>
        <v>1452</v>
      </c>
      <c r="D7" s="74" t="str">
        <f>+'Movimiento Documento por Rubros'!D57</f>
        <v>SC-062 CONTRATAR LA PRESTACION DE SERVICIOS DE APOYO A LA GESTIÓN PARA EL ACOMPAÑAMIENTO DEL PROYECTO FORTALECIMIENTO DE LA RED DE BIBLIOTECAS PUBLICAS Y ESCENARIOS CULTURAES DE IBAGUÉ;</v>
      </c>
      <c r="E7" s="74" t="str">
        <f>+'Movimiento Documento por Rubros'!E57</f>
        <v>ANGIE PAOLA CAMELO GUALTEROS</v>
      </c>
      <c r="F7" s="149">
        <f>+'Movimiento Documento por Rubros'!G57</f>
        <v>11445000</v>
      </c>
    </row>
    <row r="8" spans="1:6" ht="30">
      <c r="A8" s="74" t="str">
        <f>+'Movimiento Documento por Rubros'!A78</f>
        <v>1.1.1 adecuar bibliotecas para el uso de nuevas Tecnologías de la información y la comunicación.</v>
      </c>
      <c r="B8" s="74" t="str">
        <f>+'Movimiento Documento por Rubros'!B78</f>
        <v>1.1 Bibliotecas modificadas</v>
      </c>
      <c r="C8" s="74" t="str">
        <f>+'Movimiento Documento por Rubros'!C78</f>
        <v>1783</v>
      </c>
      <c r="D8" s="74" t="str">
        <f>+'Movimiento Documento por Rubros'!D78</f>
        <v>SC-65 CONTRATAR LA PRESTACIÓN DE SERVICIOS DE INTERNET PARA LAS BIBLIOTECAS;</v>
      </c>
      <c r="E8" s="80" t="str">
        <f>+'Movimiento Documento por Rubros'!E78</f>
        <v>FUNDACION NACIONAL PARA EL FOMENTO DEL TRABAJO Y DESARROLLO HUMANO MEGAPROYECTOS DE COLOMBIA ONG</v>
      </c>
      <c r="F8" s="149">
        <f>+'Movimiento Documento por Rubros'!G78</f>
        <v>68008500</v>
      </c>
    </row>
    <row r="9" spans="1:6">
      <c r="A9" s="74" t="str">
        <f>+'Movimiento Documento por Rubros'!A82</f>
        <v>1.1.4 realizar talleres de extensión cultural y personal bibliotecario.</v>
      </c>
      <c r="B9" s="74" t="str">
        <f>+'Movimiento Documento por Rubros'!B82</f>
        <v>1.1 Bibliotecas modificadas</v>
      </c>
      <c r="C9" s="74" t="str">
        <f>+'Movimiento Documento por Rubros'!C82</f>
        <v>1804</v>
      </c>
      <c r="D9" s="74" t="str">
        <f>+'Movimiento Documento por Rubros'!D82</f>
        <v>SC-70 CONTRATAR LA PRESTACION DE SERVICIOS DE APOYO A LA GESTIÓN PARA EL 
ACOMPAÑAMIENTO DEL PROYECTO FORTALECIMIENTO DE LA RED DE BIBLIOTECAS PUBLICAS Y 
ESCENARIOS CULTURAES DE IBAGUÉ ;</v>
      </c>
      <c r="E9" s="74" t="str">
        <f>+'Movimiento Documento por Rubros'!E82</f>
        <v>JULIA VERONICA GALINDO  RODRIGUEZ</v>
      </c>
      <c r="F9" s="149">
        <f>+'Movimiento Documento por Rubros'!G82</f>
        <v>9810000</v>
      </c>
    </row>
    <row r="10" spans="1:6">
      <c r="A10" s="74" t="str">
        <f>+'Movimiento Documento por Rubros'!A84</f>
        <v>1.1.5 Dotar con material bibliográfico y didácticos.</v>
      </c>
      <c r="B10" s="74" t="str">
        <f>+'Movimiento Documento por Rubros'!B84</f>
        <v>1.1 Bibliotecas modificadas</v>
      </c>
      <c r="C10" s="74" t="str">
        <f>+'Movimiento Documento por Rubros'!C84</f>
        <v>1882</v>
      </c>
      <c r="D10" s="74" t="str">
        <f>+'Movimiento Documento por Rubros'!D84</f>
        <v>SC- 080 CONTRATAR LA COMPRA DE MATERIALES Y SUMINISTROS CON DESTINO A LAS 
BIBLIOTECAS PUBLICAS DEL MUNICIPIO DE IBAGUÉ ;</v>
      </c>
      <c r="E10" s="74" t="str">
        <f>+'Movimiento Documento por Rubros'!E84</f>
        <v>DISTRIBUIDORA JLI S.A.S</v>
      </c>
      <c r="F10" s="149">
        <f>+'Movimiento Documento por Rubros'!G84</f>
        <v>12221448</v>
      </c>
    </row>
    <row r="11" spans="1:6">
      <c r="A11" s="74" t="str">
        <f>+'Movimiento Documento por Rubros'!A261</f>
        <v xml:space="preserve">1.1.3 ADECUAR Y MEJORAR A LAS BIBLIOTECAS ADSCRITAS A LA RED. </v>
      </c>
      <c r="B11" s="74" t="str">
        <f>+'Movimiento Documento por Rubros'!B261</f>
        <v>1.1 Bibliotecas modificadas</v>
      </c>
      <c r="C11" s="74" t="str">
        <f>+'Movimiento Documento por Rubros'!C261</f>
        <v>1925</v>
      </c>
      <c r="D11" s="74" t="str">
        <f>+'Movimiento Documento por Rubros'!D261</f>
        <v>PAGO RECONOCIMIENTO VIGENCIA EXPIRADA DEL CONTRATO 1925 DEL 28 DE JULIO DE 2021, QUE TIENE POR OBJETO “CONTRATAR EL MEJORAMIENTO Y MANTENIMIENTO DE LA INFRAESTRUCTURA FISICA DE ALGUNAS BIBLIOTECAS Y ESCENARIOS CULTURALES DEL MUNICIPIO DE IBAGUE” ;</v>
      </c>
      <c r="E11" s="74" t="str">
        <f>+'Movimiento Documento por Rubros'!E261</f>
        <v>NORTON FERNANDO ARENAS PRADA</v>
      </c>
      <c r="F11" s="74">
        <f>+'Movimiento Documento por Rubros'!G261</f>
        <v>45290447</v>
      </c>
    </row>
    <row r="12" spans="1:6">
      <c r="A12" s="74" t="str">
        <f>+'Movimiento Documento por Rubros'!A267</f>
        <v>1.1.2 DOTAR BIBLIOTECAS CON MOBILIARIO EN EL ÁREA RURAL Y URBANA.</v>
      </c>
      <c r="B12" s="74" t="str">
        <f>+'Movimiento Documento por Rubros'!B267</f>
        <v>1.1 Bibliotecas modificadas</v>
      </c>
      <c r="C12" s="74" t="str">
        <f>+'Movimiento Documento por Rubros'!C267</f>
        <v>2671</v>
      </c>
      <c r="D12" s="74" t="str">
        <f>+'Movimiento Documento por Rubros'!D267</f>
        <v xml:space="preserve"> SC- 114 CONTRATAR LA COMPRA DE ELEMENTOS PARA MODERNIZAR LAS BIBLIOTECAS PUBLICAS DEL MUNICIPIO DE IBAGUÉ, A TRAVÉS DE LA TIENDA VIRTUAL.;</v>
      </c>
      <c r="E12" s="74" t="str">
        <f>+'Movimiento Documento por Rubros'!E267</f>
        <v>FERRICENTROS S.A.S</v>
      </c>
      <c r="F12" s="74">
        <f>+'Movimiento Documento por Rubros'!G267</f>
        <v>59170280</v>
      </c>
    </row>
    <row r="13" spans="1:6">
      <c r="A13" s="74" t="str">
        <f>+'Movimiento Documento por Rubros'!A268</f>
        <v xml:space="preserve">1.1.4 REALIZAR TALLERES DE EXTENSIÓN CULTURAL Y PERSONAL BIBLIOTECARIO. </v>
      </c>
      <c r="B13" s="74" t="str">
        <f>+'Movimiento Documento por Rubros'!B268</f>
        <v>1.1 Bibliotecas modificadas</v>
      </c>
      <c r="C13" s="74" t="str">
        <f>+'Movimiento Documento por Rubros'!C268</f>
        <v>2266</v>
      </c>
      <c r="D13" s="74" t="str">
        <f>+'Movimiento Documento por Rubros'!D268</f>
        <v>PAGO VIGENCIA EXPIRADA DEL CONTRATO 2266 DEL 03 DE DICIEMBRE DE 2020 QUE TIENE POR OBJETO “CONTRATAR LA PRESTACIÓN DE SERVICIOS DE APOYO A LA GESTIÓN PARA EL ACOMPAÑAMIENTO DEL PROYECTO FORTALECIMIENTO DE LA RED DE BIBLIOTECAS PÚBLICAS Y ESCENARIOS CULTURALES DE IBAGUE”. ;</v>
      </c>
      <c r="E13" s="74" t="str">
        <f>+'Movimiento Documento por Rubros'!E268</f>
        <v>INGRID YOBANA LEON TRIANA</v>
      </c>
      <c r="F13" s="74">
        <f>+'Movimiento Documento por Rubros'!G268</f>
        <v>1175000</v>
      </c>
    </row>
    <row r="14" spans="1:6">
      <c r="A14" s="74" t="str">
        <f>+'Movimiento Documento por Rubros'!A269</f>
        <v xml:space="preserve">1.1.2 DOTAR BIBLIOTECAS CON MOBILIARIO EN EL ÁREA RURAL Y URBANA. </v>
      </c>
      <c r="B14" s="74" t="str">
        <f>+'Movimiento Documento por Rubros'!B269</f>
        <v>1.1 Bibliotecas modificadas</v>
      </c>
      <c r="C14" s="74" t="str">
        <f>+'Movimiento Documento por Rubros'!C269</f>
        <v>2672</v>
      </c>
      <c r="D14" s="74" t="str">
        <f>+'Movimiento Documento por Rubros'!D269</f>
        <v xml:space="preserve"> SC- 114 CONTRATAR LA COMPRA DE ELEMENTOS PARA MODERNIZAR LAS BIBLIOTECAS PUBLICAS DEL MUNICIPIO DE IBAGUÉ, A TRAVÉS DE LA TIENDA VIRTUAL.;</v>
      </c>
      <c r="E14" s="74" t="str">
        <f>+'Movimiento Documento por Rubros'!E269</f>
        <v>JAIME  BELTRAN URIBE</v>
      </c>
      <c r="F14" s="74">
        <f>+'Movimiento Documento por Rubros'!G269</f>
        <v>11375000</v>
      </c>
    </row>
    <row r="15" spans="1:6">
      <c r="A15" s="74" t="str">
        <f>+'Movimiento Documento por Rubros'!A270</f>
        <v xml:space="preserve">1.1.3 ADECUAR Y MEJORAR ALAS BIBLIOTECAS ADSCRITAS A LA RED- 3 </v>
      </c>
      <c r="B15" s="74" t="str">
        <f>+'Movimiento Documento por Rubros'!B270</f>
        <v>1.1 Bibliotecas modificadas</v>
      </c>
      <c r="C15" s="74" t="str">
        <f>+'Movimiento Documento por Rubros'!C270</f>
        <v>2686</v>
      </c>
      <c r="D15" s="74" t="str">
        <f>+'Movimiento Documento por Rubros'!D270</f>
        <v>SC - 110 ELABORACION DE LOS ESTUDIOS Y DISEÑOS REQUERIDOS PARA LAS ADECUACIONES FUNCIONALES DE LA INFRAESTRUCTURA EN LA BIBLIOTECA VIRTUAL PÚBLICA VIÑA 
CALDERON.;</v>
      </c>
      <c r="E15" s="74" t="str">
        <f>+'Movimiento Documento por Rubros'!E270</f>
        <v>DANIEL ALEJANDRO RIAÑO GARCIA</v>
      </c>
      <c r="F15" s="74">
        <f>+'Movimiento Documento por Rubros'!G270</f>
        <v>38080000</v>
      </c>
    </row>
    <row r="16" spans="1:6">
      <c r="A16" s="74" t="str">
        <f>+'Movimiento Documento por Rubros'!A272</f>
        <v>1.1.3 ADECUAR Y MEJORAR A LAS BIBLIOTECAS ADSCRITAS A LA RED - 3</v>
      </c>
      <c r="B16" s="74" t="str">
        <f>+'Movimiento Documento por Rubros'!B272</f>
        <v>1.1 Bibliotecas modificadas</v>
      </c>
      <c r="C16" s="74" t="str">
        <f>+'Movimiento Documento por Rubros'!C272</f>
        <v>562</v>
      </c>
      <c r="D16" s="74" t="str">
        <f>+'Movimiento Documento por Rubros'!D272</f>
        <v>ADICIÓN Y PRÓRROGA 01 AL CONTRATO DE PRESTACIÓN DE SERVICIOS Nº 562 DE MARZO 9 DE 2023, CUYO OBJETO ES SC-059 CONTRATAR LA PRESTACION DE SERVICIOS PROFESIONALES ESPECIALIZADOS PARA EL ACOMPAÑAMIENTO DEL PROYECTO FORTALECIMIENTO DE LA RED DE BIBLIOTECAS PUBLICAS Y ESCENARIOS CULTURALES DE IBAGUÉ.;</v>
      </c>
      <c r="E16" s="74" t="str">
        <f>+'Movimiento Documento por Rubros'!E272</f>
        <v>ADRIANA MARITZA GARCIA TOVAR</v>
      </c>
      <c r="F16" s="74">
        <f>+'Movimiento Documento por Rubros'!G272</f>
        <v>17568333</v>
      </c>
    </row>
    <row r="17" spans="6:6">
      <c r="F17" s="166">
        <f>SUM(F2:F16)</f>
        <v>358024008</v>
      </c>
    </row>
    <row r="18" spans="6:6">
      <c r="F18" s="74"/>
    </row>
    <row r="19" spans="6:6">
      <c r="F19" s="74"/>
    </row>
  </sheetData>
  <autoFilter ref="A1:F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PATRIMONIO</vt:lpstr>
      <vt:lpstr>ANEXO PATRIMONIO</vt:lpstr>
      <vt:lpstr>FOMENTO</vt:lpstr>
      <vt:lpstr>ANEXO FOMENTO</vt:lpstr>
      <vt:lpstr>Movimiento Documento por Rubros</vt:lpstr>
      <vt:lpstr>FORMACION</vt:lpstr>
      <vt:lpstr>ANEXO FORMACIÓN</vt:lpstr>
      <vt:lpstr>BIBLIOTECAS</vt:lpstr>
      <vt:lpstr>ANEXO BILBIOTECAS</vt:lpstr>
      <vt:lpstr>mga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2019-07-11T21:13:30Z</cp:lastPrinted>
  <dcterms:created xsi:type="dcterms:W3CDTF">2017-08-24T15:03:39Z</dcterms:created>
  <dcterms:modified xsi:type="dcterms:W3CDTF">2023-11-23T14:56:31Z</dcterms:modified>
</cp:coreProperties>
</file>