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5.xml" ContentType="application/vnd.openxmlformats-officedocument.drawing+xml"/>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QUIPO 36\Desktop\PLAN DE ACCION A 30 DE SEPTIEMBRE DE 2023\"/>
    </mc:Choice>
  </mc:AlternateContent>
  <bookViews>
    <workbookView xWindow="0" yWindow="0" windowWidth="21600" windowHeight="7530" activeTab="4"/>
  </bookViews>
  <sheets>
    <sheet name="PLAN DE ACCIÓN INVERSIÓN" sheetId="1" r:id="rId1"/>
    <sheet name="RELACION DE CONTR 2023 " sheetId="2" r:id="rId2"/>
    <sheet name="PRESUPUESTO" sheetId="3" r:id="rId3"/>
    <sheet name="RENTAS" sheetId="4" r:id="rId4"/>
    <sheet name="TESORERIA" sheetId="5" r:id="rId5"/>
    <sheet name="CONTABILIDAD" sheetId="6" r:id="rId6"/>
    <sheet name="GESTIÓN DESPACHO" sheetId="7" r:id="rId7"/>
  </sheets>
  <definedNames>
    <definedName name="_xlnm.Print_Area" localSheetId="0">'PLAN DE ACCIÓN INVERSIÓN'!$A$1:$N$60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7" l="1"/>
  <c r="M22" i="7"/>
  <c r="M24" i="7"/>
  <c r="M26" i="7"/>
  <c r="M28" i="7"/>
  <c r="M18" i="7"/>
  <c r="N19" i="6"/>
  <c r="N21" i="6"/>
  <c r="N23" i="6"/>
  <c r="N25" i="6"/>
  <c r="N27" i="6"/>
  <c r="N29" i="6"/>
  <c r="N31" i="6"/>
  <c r="N33" i="6"/>
  <c r="N35" i="6"/>
  <c r="N37" i="6"/>
  <c r="N39" i="6"/>
  <c r="N17" i="6"/>
  <c r="M21" i="5"/>
  <c r="M23" i="5"/>
  <c r="M25" i="5"/>
  <c r="M27" i="5"/>
  <c r="M29" i="5"/>
  <c r="M31" i="5"/>
  <c r="M33" i="5"/>
  <c r="M35" i="5"/>
  <c r="M37" i="5"/>
  <c r="M39" i="5"/>
  <c r="M19" i="5"/>
  <c r="L18" i="4"/>
  <c r="L20" i="4"/>
  <c r="L22" i="4"/>
  <c r="L24" i="4"/>
  <c r="L26" i="4"/>
  <c r="L28" i="4"/>
  <c r="L30" i="4"/>
  <c r="L32" i="4"/>
  <c r="L34" i="4"/>
  <c r="L36" i="4"/>
  <c r="L16" i="4"/>
  <c r="L18" i="3"/>
  <c r="L20" i="3"/>
  <c r="L22" i="3"/>
  <c r="L24" i="3"/>
  <c r="L26" i="3"/>
  <c r="L28" i="3"/>
  <c r="L30" i="3"/>
  <c r="L16" i="3"/>
  <c r="F42" i="6" l="1"/>
  <c r="E42" i="6"/>
  <c r="E41" i="6"/>
  <c r="F40" i="6"/>
  <c r="F38" i="6"/>
  <c r="F36" i="6"/>
  <c r="F34" i="6"/>
  <c r="F32" i="6"/>
  <c r="F30" i="6"/>
  <c r="U29" i="6"/>
  <c r="F28" i="6"/>
  <c r="F26" i="6"/>
  <c r="F24" i="6"/>
  <c r="F22" i="6"/>
  <c r="V21" i="6"/>
  <c r="F20" i="6"/>
  <c r="F18" i="6"/>
  <c r="B53" i="4"/>
  <c r="E52" i="4"/>
  <c r="P40" i="4"/>
  <c r="D25" i="3"/>
  <c r="N28" i="1" l="1"/>
  <c r="N30" i="1"/>
  <c r="N32" i="1"/>
  <c r="N34" i="1"/>
  <c r="N36" i="1"/>
  <c r="N38" i="1"/>
  <c r="N26" i="1"/>
  <c r="L28" i="1"/>
  <c r="M28" i="1"/>
  <c r="L30" i="1"/>
  <c r="M30" i="1"/>
  <c r="L32" i="1"/>
  <c r="M32" i="1"/>
  <c r="L34" i="1"/>
  <c r="M34" i="1"/>
  <c r="L36" i="1"/>
  <c r="M36" i="1"/>
  <c r="L38" i="1"/>
  <c r="M38" i="1"/>
  <c r="M26" i="1"/>
  <c r="L26" i="1"/>
  <c r="H144" i="2" l="1"/>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F145" i="2" l="1"/>
  <c r="E96" i="2"/>
  <c r="F148" i="2" s="1"/>
  <c r="F149" i="2" s="1"/>
  <c r="E41" i="1" l="1"/>
  <c r="E40" i="1"/>
  <c r="E39" i="1" l="1"/>
  <c r="E29" i="1"/>
  <c r="E33" i="1" l="1"/>
  <c r="F33" i="1"/>
  <c r="E37" i="1"/>
  <c r="E31" i="1"/>
  <c r="F31" i="1" s="1"/>
  <c r="F40" i="1"/>
  <c r="F39" i="1"/>
  <c r="F38" i="1"/>
  <c r="F37" i="1"/>
  <c r="F36" i="1"/>
  <c r="F35" i="1"/>
  <c r="F34" i="1"/>
  <c r="F32" i="1"/>
  <c r="F30" i="1"/>
  <c r="F29" i="1"/>
  <c r="F28" i="1"/>
  <c r="F27" i="1"/>
  <c r="F26" i="1"/>
  <c r="F41" i="1" l="1"/>
</calcChain>
</file>

<file path=xl/sharedStrings.xml><?xml version="1.0" encoding="utf-8"?>
<sst xmlns="http://schemas.openxmlformats.org/spreadsheetml/2006/main" count="1185" uniqueCount="700">
  <si>
    <t>SECRETARÍA / ENTIDAD:  Secretaría de Hacienda                    / GRUPO: Despacho de la Secretaría de Hacienda</t>
  </si>
  <si>
    <t>FECHA DE PROGRAMACION:  1 ENERO DE 2023</t>
  </si>
  <si>
    <t xml:space="preserve">DIMENSION: </t>
  </si>
  <si>
    <t xml:space="preserve">  IBAGUÉ NUESTRO COMPROMISO INSTITUCIONAL</t>
  </si>
  <si>
    <r>
      <t xml:space="preserve">Objetivo: </t>
    </r>
    <r>
      <rPr>
        <sz val="12"/>
        <rFont val="Arial"/>
        <family val="2"/>
      </rPr>
      <t>Mejorar la eficiencia y productividad en la gestión pública y las capacidades fiscales del municipio de Ibagué</t>
    </r>
  </si>
  <si>
    <t xml:space="preserve">RELACION DE CONTRATOS Y CONVENIOS </t>
  </si>
  <si>
    <t>SECTOR:</t>
  </si>
  <si>
    <t>FORTALECIMIENTO INSTITUCIONAL</t>
  </si>
  <si>
    <t>No</t>
  </si>
  <si>
    <t>OBJETO</t>
  </si>
  <si>
    <t>VALOR</t>
  </si>
  <si>
    <t xml:space="preserve">PROGRAMA:  </t>
  </si>
  <si>
    <t>FORTALECIMIENTO DE LA GESTIÓN Y DIRECCIÓN DE LA ADMINISTRACIÓN PÚBLICA TERRITORIAL</t>
  </si>
  <si>
    <t xml:space="preserve">NOMBRE  DEL PROYECTO POAI: </t>
  </si>
  <si>
    <t>MEJORAMIENTO DE LOS SISTEMAS TECNOLOGICOS PARA EL FORTALECIMIENTO DE LA GESTION Y DIRECCION DE LA ADMINISTRACIÓN PÚBLICA TERRITORIAL EN EL MUNICIPIO DE IBAGUÉ</t>
  </si>
  <si>
    <t xml:space="preserve">CODIGO BPPIM: </t>
  </si>
  <si>
    <t>CODIGO PRESUPUESTAL: 2.06.3.2.02.02.009   RUBRO: SERVICIOS PARA LA COMUNIDAD, SOCIALES Y PERSONALES</t>
  </si>
  <si>
    <t>PRINCIPALES ACTIVIDADES</t>
  </si>
  <si>
    <r>
      <t>PROG</t>
    </r>
    <r>
      <rPr>
        <b/>
        <sz val="12"/>
        <rFont val="Arial"/>
        <family val="2"/>
      </rPr>
      <t xml:space="preserve">  EJEC</t>
    </r>
  </si>
  <si>
    <t>UNIDAD DE MEDIDA</t>
  </si>
  <si>
    <t>CANT.</t>
  </si>
  <si>
    <t xml:space="preserve">COSTO TOTAL  </t>
  </si>
  <si>
    <t xml:space="preserve">FUENTES DE FINANCIACION                                           </t>
  </si>
  <si>
    <t>PROGRAMACION (dd/mm/aa)</t>
  </si>
  <si>
    <t>INDICADORES DE GESTION</t>
  </si>
  <si>
    <t>INDICE FISICO</t>
  </si>
  <si>
    <t>INDICE INVERSION</t>
  </si>
  <si>
    <t>EFICIENCIA</t>
  </si>
  <si>
    <t>MPIO</t>
  </si>
  <si>
    <t>SGP</t>
  </si>
  <si>
    <t>REGALIAS</t>
  </si>
  <si>
    <t>OTROS</t>
  </si>
  <si>
    <t xml:space="preserve">INICIO </t>
  </si>
  <si>
    <t>TERMINACION</t>
  </si>
  <si>
    <t>Socializar el estatuto de rentas de la secretaria de hacienda</t>
  </si>
  <si>
    <t>P</t>
  </si>
  <si>
    <t xml:space="preserve">Número de capacitaciones  internas y externas </t>
  </si>
  <si>
    <t>-</t>
  </si>
  <si>
    <t>E</t>
  </si>
  <si>
    <t>Actualizar la información de la base de datos de los establecimientos visitados</t>
  </si>
  <si>
    <t>Número de establecimientos Visitados</t>
  </si>
  <si>
    <t>Mejorar los sistemas de información  tecnologicos de las dependencias de la secretaria  de Hacienda</t>
  </si>
  <si>
    <t xml:space="preserve">Número de Sistemas mejorados </t>
  </si>
  <si>
    <t>Adquisición de Equipos Tecnológicos para la secretaria  de Hacienda</t>
  </si>
  <si>
    <t>Número de Equipos Adquiridos</t>
  </si>
  <si>
    <t>Elaboracion de Informes de seguimiento al proceso de  fiscalización de los impuestos del Municipio de Ibagué.</t>
  </si>
  <si>
    <t>Número de Informes elaborados</t>
  </si>
  <si>
    <t>Elaboracion de Informes de la respuesta oportuna a P.Q.R  del Impuesto Predial Unificado</t>
  </si>
  <si>
    <t>Numero de informes elaborados</t>
  </si>
  <si>
    <t>Fortalecer la unidad de impulso procesal para disminuir el riesgo de prescripción</t>
  </si>
  <si>
    <t>Número de expedientes impulsados</t>
  </si>
  <si>
    <t>Fomentar el contacto directo con los contribuyentes y/o contraventores para incrementar los acuerdos de pago.</t>
  </si>
  <si>
    <t>Porcentaje de acuerdos de Pago suscritos</t>
  </si>
  <si>
    <t>Notificar debidamente los mandamientos de pago con proceso en cobro coactivo para evitar la prescripción</t>
  </si>
  <si>
    <t>Numeros de mandamientos de pago debidamente notificados</t>
  </si>
  <si>
    <t>Digitalizar los expedientes en un sistema tecnológico que ofrezca seguridad, consulta, seguimiento y auditoria.</t>
  </si>
  <si>
    <t>Número de expedientes digitalizados</t>
  </si>
  <si>
    <t>TOTAL  PLAN  DE  ACCIÓN</t>
  </si>
  <si>
    <t>METAS DE RESULTADO</t>
  </si>
  <si>
    <t>METAS DE PRODUCTO</t>
  </si>
  <si>
    <t>INDICADORES</t>
  </si>
  <si>
    <t>SECRETARIO DE HACIENDA</t>
  </si>
  <si>
    <r>
      <t xml:space="preserve">META DE RESULTADO  No. </t>
    </r>
    <r>
      <rPr>
        <sz val="12"/>
        <rFont val="Arial"/>
        <family val="2"/>
      </rPr>
      <t>Aumentar el índice de desempeño fiscal</t>
    </r>
  </si>
  <si>
    <r>
      <t xml:space="preserve">META DE PRODUCTO No. 1:  </t>
    </r>
    <r>
      <rPr>
        <sz val="12"/>
        <rFont val="Arial"/>
        <family val="2"/>
      </rPr>
      <t>Alcanzar un índice desempeño fiscal</t>
    </r>
  </si>
  <si>
    <t>Porcentaje de Cumplimiento Índice Desempeño</t>
  </si>
  <si>
    <r>
      <t xml:space="preserve">META DE RESULTADO  No. </t>
    </r>
    <r>
      <rPr>
        <sz val="12"/>
        <rFont val="Arial"/>
        <family val="2"/>
      </rPr>
      <t>Aumentar el indice de desempeño fiscal.</t>
    </r>
  </si>
  <si>
    <r>
      <t xml:space="preserve">META DE PRODUCTO No. 2: </t>
    </r>
    <r>
      <rPr>
        <sz val="12"/>
        <rFont val="Arial"/>
        <family val="2"/>
      </rPr>
      <t xml:space="preserve">Fortalecer los procesos de Gestión de la Tesorería municipal </t>
    </r>
  </si>
  <si>
    <t>Tesoreria eficiente</t>
  </si>
  <si>
    <r>
      <t>META DE RESULTADO No.</t>
    </r>
    <r>
      <rPr>
        <sz val="12"/>
        <rFont val="Arial"/>
        <family val="2"/>
      </rPr>
      <t>Aumentar el índice de desempeño fiscal</t>
    </r>
  </si>
  <si>
    <r>
      <t xml:space="preserve">META DE PRODUCTO No. 3: </t>
    </r>
    <r>
      <rPr>
        <sz val="12"/>
        <rFont val="Arial"/>
        <family val="2"/>
      </rPr>
      <t>Implementar la inteligencia artificial en el esfuerzo fiscal</t>
    </r>
  </si>
  <si>
    <t>Programa de inteligencia Artificial Implementado</t>
  </si>
  <si>
    <t>NOMBRE:JOSE YEZID BARRAGAN CORTES</t>
  </si>
  <si>
    <r>
      <rPr>
        <b/>
        <sz val="12"/>
        <rFont val="Arial"/>
        <family val="2"/>
      </rPr>
      <t>META DE RESULTADO  N</t>
    </r>
    <r>
      <rPr>
        <sz val="12"/>
        <rFont val="Arial"/>
        <family val="2"/>
      </rPr>
      <t>o. Aumentar el indice de desempeño fiscal.</t>
    </r>
  </si>
  <si>
    <r>
      <t xml:space="preserve">META DE PRODUCTO No. 4: </t>
    </r>
    <r>
      <rPr>
        <sz val="12"/>
        <rFont val="Arial"/>
        <family val="2"/>
      </rPr>
      <t>Alcanzar el Índice de Recuperación de Cartera   </t>
    </r>
  </si>
  <si>
    <t>Indice de recuperacion de cartera</t>
  </si>
  <si>
    <r>
      <rPr>
        <b/>
        <sz val="12"/>
        <rFont val="Arial"/>
        <family val="2"/>
      </rPr>
      <t>META DE RESULTADO  No.</t>
    </r>
    <r>
      <rPr>
        <sz val="12"/>
        <rFont val="Arial"/>
        <family val="2"/>
      </rPr>
      <t xml:space="preserve"> Aumentar el indice de desempeño fiscal.</t>
    </r>
  </si>
  <si>
    <r>
      <t xml:space="preserve">META DE PRODUCTO No. 5: </t>
    </r>
    <r>
      <rPr>
        <sz val="12"/>
        <rFont val="Arial"/>
        <family val="2"/>
      </rPr>
      <t>Incrementar el impulso de expedientes de cobro persuasivo y coactivo</t>
    </r>
  </si>
  <si>
    <t>Expedientes de cobro persuasivo impulsados</t>
  </si>
  <si>
    <t xml:space="preserve">FIRMA: </t>
  </si>
  <si>
    <t xml:space="preserve">OBSERVACIONES: </t>
  </si>
  <si>
    <t>FECHA DE  SEGUIMIENTO: 30 DE SEPTIEMBRE DE 2023</t>
  </si>
  <si>
    <t xml:space="preserve">Número de sistemas Mejorados </t>
  </si>
  <si>
    <t xml:space="preserve">RELACION DE CONTRATOS  Y CONVENIOS </t>
  </si>
  <si>
    <t>NUMERO</t>
  </si>
  <si>
    <t xml:space="preserve">FECHA </t>
  </si>
  <si>
    <t xml:space="preserve">NOMBRE </t>
  </si>
  <si>
    <t>CONTRATO</t>
  </si>
  <si>
    <t xml:space="preserve">VALOR </t>
  </si>
  <si>
    <t xml:space="preserve">OBJETO </t>
  </si>
  <si>
    <t>21/02/2023</t>
  </si>
  <si>
    <t>PAOLA ANDREA CARBONELL GUTIERREZ</t>
  </si>
  <si>
    <t>136/2023</t>
  </si>
  <si>
    <t>Modulo 190.prestar Servicios Profesionales Para Fortalecer La Unidad De Gestion De Recuperacion De Cartera Para La Secretaria De Hacienda Municipal.;</t>
  </si>
  <si>
    <t>23/02/2023</t>
  </si>
  <si>
    <t>IVONE MARCELA RODRIGUEZ VANEGAS</t>
  </si>
  <si>
    <t>209/2023</t>
  </si>
  <si>
    <t>Modulo 164.prestar Servicios De Apoyo A La Gestion Para Tramitar El Recaudo De Los Impuestos Predial E Industria Y Comercio De La Presente Vigencia Y Anteriores Para La Secretaria De Hacienda Municipal;</t>
  </si>
  <si>
    <t>24/02/2023</t>
  </si>
  <si>
    <t>FRANCISCO  CULMA CRUZ</t>
  </si>
  <si>
    <t>238/2023</t>
  </si>
  <si>
    <t>Modulo 189.prestar Servicios Profesionales Para Fortalecer La Unidad De Gestion De Recuperacion De Cartera Para La Secretaria De Hacienda Municipal.;</t>
  </si>
  <si>
    <t>01/03/2023</t>
  </si>
  <si>
    <t>CLAUDIA LORENA CARDENAS GUERRERO</t>
  </si>
  <si>
    <t>324/2023</t>
  </si>
  <si>
    <t>Modulo 185.prestar Servicios Profesionales Para Fortalecer La Unidad De Gestion De Recuperacion De Cartera Para La Secretaria De Hacienda Municipal. ;</t>
  </si>
  <si>
    <t>LILIAN MARCELA ORTIZ  CESPEDES</t>
  </si>
  <si>
    <t>314/2023</t>
  </si>
  <si>
    <t>Modulo 186.prestar Servicios Profesionales Para Fortalecer La Unidad De Gestion De Recuperacion De Cartera Para La Secretaria De Hacienda Municipal.;</t>
  </si>
  <si>
    <t>02/03/2023</t>
  </si>
  <si>
    <t>JUAN SEBASTIAN GALINDO YARA</t>
  </si>
  <si>
    <t>316/2023</t>
  </si>
  <si>
    <t>Modulo 172.prestar Servicios Profesionales Para Desarrollar Estrategias Y Aumentar La Eficiencia En La Gestion Publica De La Secretaria De Hacienda Municipal.;</t>
  </si>
  <si>
    <t>03/03/2023</t>
  </si>
  <si>
    <t>DANNIA CAMILA VARGAS FONSECA</t>
  </si>
  <si>
    <t>379/2023</t>
  </si>
  <si>
    <t>Modulo 191.prestar Servicios Profesionales Para Fortalecer La Unidad De Gestion De Recuperacion De Cartera Para La Secretaria De Hacienda Municipal.;</t>
  </si>
  <si>
    <t>DIEGO  ARMANDO ROZO LOZANO</t>
  </si>
  <si>
    <t>368/2023</t>
  </si>
  <si>
    <t>Modulo 178.prestar Servicios Profesionales Para Desarrollar Estrategias Y Aumentar La Eficiencia En La Gestion Publica De La Secretaria De Hacienda Municipal.;</t>
  </si>
  <si>
    <t>YULIANA FERNANDA RAMIREZ CARDENAS</t>
  </si>
  <si>
    <t>378/2023</t>
  </si>
  <si>
    <t>Modulo 176.prestar Servicios Profesionales Para Desarrollar Estrategias Y Aumentar La Eficiencia En La Gestion Publica De La Secretaria De Hacienda Municipal.;</t>
  </si>
  <si>
    <t>LAURA MARIA NIETO GOMEZ</t>
  </si>
  <si>
    <t>374/2023</t>
  </si>
  <si>
    <t>Modulo 237.prestar Servicios Profesionales Para Desarrollar Estrategias Y Aumentar La Eficiencia En La Gestion Publica De La Secretaria De Hacienda Municipal.;</t>
  </si>
  <si>
    <t>07/03/2023</t>
  </si>
  <si>
    <t>DIEGO EDUARDO CORONA LOZADA</t>
  </si>
  <si>
    <t>375/2023</t>
  </si>
  <si>
    <t>Modulo 203.prestar Servicios Profesionales Para Desarrollar Estrategias Y Aumentar La Eficiencia En La Gestion Publica De La Secretaria De Hacienda Municipal.;</t>
  </si>
  <si>
    <t>HERIBERTO  CRUZ OVIEDO</t>
  </si>
  <si>
    <t>407/2023</t>
  </si>
  <si>
    <t>Modulo 181.prestar Servicios Profesionales Para Fortalecer La Unidad De Gestion De Recuperacion De Cartera Para La Secretaria De Hacienda Municipal.;</t>
  </si>
  <si>
    <t>PAOLA ANDREA SANCHEZ GUZMAN</t>
  </si>
  <si>
    <t>404/2023</t>
  </si>
  <si>
    <t>Modulo 221.prestar Servicios De Apoyo A La Gestion Para Tramitar El Recaudo De Los Impuestos Predial E Industria Y Comercio De La Presente Vigencia Y Anteriores Para La Secretaria De Hacienda Municipal.;</t>
  </si>
  <si>
    <t>08/03/2023</t>
  </si>
  <si>
    <t>LUIS ALEJANDRO LOZANO GUZMAN</t>
  </si>
  <si>
    <t>452/2023</t>
  </si>
  <si>
    <t>Modulo 198.prestar Servicios Profesionales Para Desarrollar Estrategias Y Aumentar La Eficiencia En La Gestion Publica De La Secretaria De Hacienda Municipal.;</t>
  </si>
  <si>
    <t>WALTER ALEXANDER RAMIREZ CARDENAS</t>
  </si>
  <si>
    <t>380/2023</t>
  </si>
  <si>
    <t>Modulo 169.prestar Servicios Profesionales Para Desarrollar Estrategias Y Aumentar La Eficiencia En La Gestion Publica De La Secretaria De Hacienda Municipal.;</t>
  </si>
  <si>
    <t>09/03/2023</t>
  </si>
  <si>
    <t>BLANCA EMMA LOZANO ORTIZ</t>
  </si>
  <si>
    <t>370/2023</t>
  </si>
  <si>
    <t>Modulo 173.prestar Servicios Profesionales Para Desarrollar Estrategias Y Aumentar La Eficiencia En La Gestion Publica De La Secretaria De Hacienda Municipal.;</t>
  </si>
  <si>
    <t>10/03/2023</t>
  </si>
  <si>
    <t>CONSUELO  JIMENEZ ROPERO</t>
  </si>
  <si>
    <t>454/2023</t>
  </si>
  <si>
    <t>Modulo 180.prestar Servicios Profesionales Para Fortalecer La Unidad De Gestion De Recuperacion De Cartera Para La Secretaria De Hacienda Municipal.;</t>
  </si>
  <si>
    <t>13/03/2023</t>
  </si>
  <si>
    <t>JORGE MARIO GONZALEZ DIAZ</t>
  </si>
  <si>
    <t>569/2023</t>
  </si>
  <si>
    <t>Modulo 174.prestar Servicios Profesionales Para Desarrollar Estrategias Y Aumentar La Eficiencia En La Gestion Publica De La Secretaria De Hacienda Municipal.;</t>
  </si>
  <si>
    <t>DENYS EMELY CAICEDO ORTIZ</t>
  </si>
  <si>
    <t>547/2023</t>
  </si>
  <si>
    <t>Modulo 182.prestar Servicios Profesionales Para Fortalecer La Unidad De Gestion De Recuperacion De Cartera Para La Secretaria De Hacienda Municipal.;</t>
  </si>
  <si>
    <t>14/03/2023</t>
  </si>
  <si>
    <t>HAROLD FABIAN  MOLINA GOMEZ</t>
  </si>
  <si>
    <t>548/2023</t>
  </si>
  <si>
    <t>Modulo 167.prestar Servicios Profesionales Para Desarrollar Estrategias Y Aumentar La Eficiencia En La Gestion Publica De La Secretaria De Hacienda Municipal.;</t>
  </si>
  <si>
    <t>LIZETH YULIETH LOCUADA AGUIAR</t>
  </si>
  <si>
    <t>605/2023</t>
  </si>
  <si>
    <t>Modulo 211.prestar Servicios De Apoyo A La Gestion Para Tramitar El Recaudo De Los Impuestos Predial E Industria Y Comercio De La Presente Vigencia Y Anteriores Para La Secretaria De Hacienda Municipal.;</t>
  </si>
  <si>
    <t>GONZALO  BUITRAGO BELTRAN</t>
  </si>
  <si>
    <t>608/2023</t>
  </si>
  <si>
    <t>Modulo 206.prestar Servicios Profesionales Para Fortalecer La Unidad De Gestion De Recuperacion De Cartera Para La Secretaria De Hacienda Municipal.;</t>
  </si>
  <si>
    <t>SANDRA MILENA RICO PRIETO</t>
  </si>
  <si>
    <t>603/2023</t>
  </si>
  <si>
    <t>Modulo 195.prestar Servicios Profesionales Para Fortalecer La Unidad De Gestion De Recuperacion De Cartera Para La Secretaria De Hacienda Municipal.;</t>
  </si>
  <si>
    <t>SANDRA JIMENA DEVIA  ARTEAGA</t>
  </si>
  <si>
    <t>604/2023</t>
  </si>
  <si>
    <t>Modulo 216.prestar Servicios Profesionales Para Fortalecer La Unidad De Gestion De Recuperacion De Cartera Para La Secretaria De Hacienda;</t>
  </si>
  <si>
    <t>21/03/2023</t>
  </si>
  <si>
    <t>JOHN  GILBERTO  OVALLE  GARCIA</t>
  </si>
  <si>
    <t>607/2023</t>
  </si>
  <si>
    <t>Modulo 193.prestar Servicios Profesionales Para Fortalecer La Unidad De Gestion De Recuperacion De Cartera Para La Secretaria De Hacienda Municipal.;</t>
  </si>
  <si>
    <t>CRISTINA PAOLA TELLEZ CAICEDO</t>
  </si>
  <si>
    <t>675/2023</t>
  </si>
  <si>
    <t>Modulo 210.prestar Servicios De Apoyo A La Gestion Para Tramitar El Recaudo De Los Impuestos Predial E Industria Y Comercio De La Presente Vigencia Y Anteriores Para La Secretaria De Hacienda Municipal.;</t>
  </si>
  <si>
    <t>22/03/2023</t>
  </si>
  <si>
    <t>XIOMARA  DIAZ BOLAÑOS</t>
  </si>
  <si>
    <t>645/2023</t>
  </si>
  <si>
    <t>Modulo 230.prestar Servicios Profesionales Para Fortalecer La Unidad De Gestion De Recuperacion De Cartera Para La Secretaria De Hacienda Municipal.;</t>
  </si>
  <si>
    <t>ANGIE PAOLA BERDUGO RODRIGUEZ</t>
  </si>
  <si>
    <t>740/2023</t>
  </si>
  <si>
    <t>Modulo 231.prestar Servicios Profesionales Para Fortalecer La Unidad De Gestion De Recuperacion De Cartera Para La Secretaria De Hacienda Municipal.;</t>
  </si>
  <si>
    <t>23/03/2023</t>
  </si>
  <si>
    <t>CINDY DEIFILIA AYALA SANTOS</t>
  </si>
  <si>
    <t>761/2023</t>
  </si>
  <si>
    <t>Modulo 235.prestar Servicios Profesionales Para Desarrollar Estrategias Y Aumentar La Eficiencia En La Gestion Publica De La Secretaria De Hacienda Municipal.;</t>
  </si>
  <si>
    <t>24/03/2023</t>
  </si>
  <si>
    <t>CRISTIAN BERNARDO LOZANO ARANA</t>
  </si>
  <si>
    <t>760/2023</t>
  </si>
  <si>
    <t>Modulo 215.prestar Servicios Profesionales Para Fortalecer La Unidad De Gestion De Recuperacion De Cartera Para La Secretaria De Hacienda Municipal.;</t>
  </si>
  <si>
    <t>DANIA MAGNORI PEREA BRIÑEZ</t>
  </si>
  <si>
    <t>759/2023</t>
  </si>
  <si>
    <t>Modulo 197.prestar Servicios De Apoyo A La Gestion Para Tramitar El Recaudo De Los Impuestos Predial E Industria Y Comercio De La Presente Vigencia Y Anteriores Para La Secretaria De Hacienda Municipal.;</t>
  </si>
  <si>
    <t>HAROLD  VERA RAMIREZ</t>
  </si>
  <si>
    <t>743/2023</t>
  </si>
  <si>
    <t>Modulo 234.prestar Servicios Profesionales Para Desarrollar Estrategias Y Aumentar La Eficiencia En La Gestion Publica De La Secretaria De Hacienda Municipal.;</t>
  </si>
  <si>
    <t>AURA LIZETH MORENO  VILLEGAS</t>
  </si>
  <si>
    <t>800/2023</t>
  </si>
  <si>
    <t>Modulo 183.prestar Servicios Profesionales Para Fortalecer La Unidad De Gestion De Recuperacion De Cartera Para La Secretaria De Hacienda Municipal.;</t>
  </si>
  <si>
    <t>27/03/2023</t>
  </si>
  <si>
    <t>ANGELA PATRICIA CARDONA DELGADO</t>
  </si>
  <si>
    <t>818/2023</t>
  </si>
  <si>
    <t>Modulo 204.prestar Servicios De Apoyo A La Gestion Para Tramitar El Recaudo De Los Impuestos Predial E Industria Y Comercio De La Presente Vigencia Y Anteriores Para La Secretaria De Hacienda Municipal.;</t>
  </si>
  <si>
    <t>ANGIE JULIETH CASTILLO LOBO</t>
  </si>
  <si>
    <t>832/2023</t>
  </si>
  <si>
    <t>Modulo 243.prestar Servicios Profesionales Para Fortalecer La Unidad De Gestion De Recuperacion De Cartera Para La Secretaria De Hacienda Municipal.;</t>
  </si>
  <si>
    <t>RODRIGO  GIRALDO MARTINEZ</t>
  </si>
  <si>
    <t>806/2023</t>
  </si>
  <si>
    <t>Modulo 200.prestar Servicios Profesionales Para Desarrollar Estrategias Y Aumentar La Eficiencia En La Gestion Publica De La Secretaria De Hacienda Municipal.;</t>
  </si>
  <si>
    <t>JENNIFFER  GUZMAN TORRES</t>
  </si>
  <si>
    <t>802/2023</t>
  </si>
  <si>
    <t>Modulo 187.prestar Servicios Profesionales Para Fortalecer La Unidad De Gestion De Recuperacion De Cartera Para La Secretaria De Hacienda Municipal.;</t>
  </si>
  <si>
    <t>JORGE ANTONIO BERNAL TORRES</t>
  </si>
  <si>
    <t>870/2023</t>
  </si>
  <si>
    <t>Modulo 244.prestar Servicios Profesionales Para Fortalecer La Unidad De Gestion De Recuperacion De Cartera Para La Secretaria De Hacienda Municipal.;</t>
  </si>
  <si>
    <t>LINA FERNANDA MARCIALES GALINDO</t>
  </si>
  <si>
    <t>805/2023</t>
  </si>
  <si>
    <t>Modulo 228.prestar Servicios Profesionales Para Fortalecer La Unidad De Gestion De Recuperacion De Cartera Para La Secretaria De Hacienda Municipal.;</t>
  </si>
  <si>
    <t>30/03/2023</t>
  </si>
  <si>
    <t>DIANA  CAROLINA RAMIREZ ARANDA</t>
  </si>
  <si>
    <t>885/2023</t>
  </si>
  <si>
    <t>Modulo 201.prestar Servicios Profesionales Para Desarrollar Estrategias Y Aumentar La Eficiencia En La Gestion Publica De La Secretaria De Hacienda Municipal.;</t>
  </si>
  <si>
    <t>JHON ANDERSON CRUZ APACHE</t>
  </si>
  <si>
    <t>791/2023</t>
  </si>
  <si>
    <t>Modulo 227.prestar Servicios Profesionales Para Fortalecer La Unidad De Gestion De Recuperacion De Cartera Para La Secretaria De Hacienda Municipal.;</t>
  </si>
  <si>
    <t>KARINA  LOPEZ  FLOREZ</t>
  </si>
  <si>
    <t>950/2023</t>
  </si>
  <si>
    <t>Modulo 232.prestar Servicios Profesionales Para Fortalecer La Unidad De Gestion De Recuperacion De Cartera Para La Secretaria De Hacienda Municipal.;</t>
  </si>
  <si>
    <t>ERIC CAMILO JIMENEZ ORTIZ</t>
  </si>
  <si>
    <t>953/2023</t>
  </si>
  <si>
    <t>Modulo 192.prestar Servicios Profesionales Para Fortalecer La Unidad De Gestion De Recuperacion De Cartera Para La Secretaria De Hacienda Municipal.;</t>
  </si>
  <si>
    <t>JAIRO JOSE CARO OLAYA</t>
  </si>
  <si>
    <t>944/2023</t>
  </si>
  <si>
    <t>Modulo 240.prestar Servicios Profesionales Para Desarrollar Estrategias Y Aumentar La Eficiencia En La Gestion Publica De La Secretaria De Hacienda Municipal.;</t>
  </si>
  <si>
    <t>DORIAN JHOANN BRAVO  PERDOMO</t>
  </si>
  <si>
    <t>974/2023</t>
  </si>
  <si>
    <t>Modulo 205.prestar Servicios De Apoyo A La Gestion Para Tramitar El Recaudo De Los Impuestos Predial E Industria Y Comercio De La Presente Vigencia Y Anteriores Para La Secretaria De Hacienda Municipal.;</t>
  </si>
  <si>
    <t>JOAO YANINI DEVIA LINARES</t>
  </si>
  <si>
    <t>993/2023</t>
  </si>
  <si>
    <t>Modulo 218.prestar Servicios De Apoyo A La Gestion Para Tramitar El Recaudo De Los Impuestos Predial E Industria Y Comercio De La Presente Vigencia Y Anteriores Para La Secretaria De Hacienda Municipal.;</t>
  </si>
  <si>
    <t>31/03/2023</t>
  </si>
  <si>
    <t>JOHANNA SOFIA BAQUERO CARDENAS</t>
  </si>
  <si>
    <t>1018/2023</t>
  </si>
  <si>
    <t>Modulo 229.prestar Servicios Profesionales Para Fortalecer La Unidad De Gestion De Recuperacion De Cartera Para La Secretaria De Hacienda Municipal.;</t>
  </si>
  <si>
    <t>WILLIAM  FERNANDO PIRA ARBOLEDA</t>
  </si>
  <si>
    <t>1046/2023</t>
  </si>
  <si>
    <t>Modulo 245.prestar Servicios Profesionales Para Fortalecer La Unidad De Gestion De Recuperacion De Cartera Para La Secretaria De Hacienda Municipal.;</t>
  </si>
  <si>
    <t>10/04/2023</t>
  </si>
  <si>
    <t>DIANA MARCELA GALVIS MENDEZ</t>
  </si>
  <si>
    <t>1045/2023</t>
  </si>
  <si>
    <t>Modulo 170.prestar Servicios Profesionales Para Desarrollar Estrategias Y Aumentar La Eficiencia En La Gestion Publica De La Secretaria De Hacienda Municipal.;</t>
  </si>
  <si>
    <t>LINA MARCELA MARTINEZ URQUIJO</t>
  </si>
  <si>
    <t>1085/2023</t>
  </si>
  <si>
    <t>Modulo 239.prestar Servicios Profesionales Para Desarrollar Estrategias Y Aumentar La Eficiencia En La Gestion Publica De La Secretaria De Hacienda Municipal.;</t>
  </si>
  <si>
    <t>JAIME ANDRES MORALES SAAVEDRA</t>
  </si>
  <si>
    <t>1141/2023</t>
  </si>
  <si>
    <t>Modulo 254.prestar Servicios Profesionales Para Fortalecer La Unidad De Gestion De Recuperacion De Cartera Para La Secretaria De Hacienda Municipal.;</t>
  </si>
  <si>
    <t>BOHORQUEZ SILVA JULIO CESAR</t>
  </si>
  <si>
    <t>1083/2023</t>
  </si>
  <si>
    <t>Modulo 233.prestar Servicios Profesionales Para Fortalecer La Unidad De Gestion De Recuperacion De Cartera Para La Secretaria De Hacienda Municipal.;</t>
  </si>
  <si>
    <t>WILLIAM ALBERTO DIAZ CORTES</t>
  </si>
  <si>
    <t>1082/2023</t>
  </si>
  <si>
    <t>Modulo 241.prestar Servicios Profesionales Para Desarrollar Estrategias Y Aumentar La Eficiencia En La Gestion Publica De La Secretaria De Hacienda Municipal.;</t>
  </si>
  <si>
    <t>JORGE ALONSO JARAMILLO RIA??O</t>
  </si>
  <si>
    <t>1095/2023</t>
  </si>
  <si>
    <t>Modulo 246.prestar Servicios Profesionales Para Fortalecer La Unidad De Gestion De Recuperacion De Cartera Para La Secretaria De Hacienda Municipal.;</t>
  </si>
  <si>
    <t>11/04/2023</t>
  </si>
  <si>
    <t>JUAN CARLOS MOSQUERA TRUJILLO</t>
  </si>
  <si>
    <t>1047/2023</t>
  </si>
  <si>
    <t>Modulo 168.prestar Servicios Profesionales Para Desarrollar Estrategias Y Aumentar La Eficiencia En La Gestion Publica De La Secretaria De Hacienda Municipal.;</t>
  </si>
  <si>
    <t>13/04/2023</t>
  </si>
  <si>
    <t>MARIANA  SEGURA DAZA</t>
  </si>
  <si>
    <t>1172/2023</t>
  </si>
  <si>
    <t>Modulo 238.prestar Servicios Profesionales Para Desarrollar Estrategias Y Aumentar La Eficiencia En La Gestion Publica De La Secretaria De Hacienda Municipal.;</t>
  </si>
  <si>
    <t>17/04/2023</t>
  </si>
  <si>
    <t>JUAN  DANIEL GUALTERO  ORTEGON</t>
  </si>
  <si>
    <t>1215/2023</t>
  </si>
  <si>
    <t>Modulo 213.prestar Servicios Profesionales Para Fortalecer La Unidad De Gestion De Recuperacion De Cartera Para La Secretaria De Hacienda Municipal.;</t>
  </si>
  <si>
    <t>19/04/2023</t>
  </si>
  <si>
    <t>JOSE ALEJANDRO GIRALDO RODRIGUEZ</t>
  </si>
  <si>
    <t>1250/2023</t>
  </si>
  <si>
    <t>Modulo 208.prestar Servicios Profesionales Para Fortalecer La Unidad De Gestion De Recuperacion De Cartera Para La Secretaria De Hacienda Municipal.;</t>
  </si>
  <si>
    <t>VIÑA ROJAS ALFONSO</t>
  </si>
  <si>
    <t>1268/2023</t>
  </si>
  <si>
    <t>Modulo 209.prestar Servicios Profesionales Para Fortalecer La Unidad De Gestion De Recuperacion De Cartera Para La Secretaria De Hacienda Municipal.;</t>
  </si>
  <si>
    <t>21/04/2023</t>
  </si>
  <si>
    <t>GILBERTO ANTONIO MOLINA ROBLES</t>
  </si>
  <si>
    <t>1256/2023</t>
  </si>
  <si>
    <t>Modulo 222.prestar Servicios De Apoyo A La Gestion Para Tramitar El Recaudo De Los Impuestos Predial E Industria Y Comercio De La Presente Vigencia Y Anteriores Para La Secretaria De Hacienda Municipal.;</t>
  </si>
  <si>
    <t>27/04/2023</t>
  </si>
  <si>
    <t>RODRIGO  ANDRES  ORTIZ HERNANDEZ</t>
  </si>
  <si>
    <t>1377/2023</t>
  </si>
  <si>
    <t>Modulo 253.prestar Servicios Profesionales Para Fortalecer La Unidad De Gestion De Recuperacion De Cartera Para La Secretaria De Hacienda Municipal.;</t>
  </si>
  <si>
    <t>28/04/2023</t>
  </si>
  <si>
    <t>HUMBERLEY  OSPINA MURILLO</t>
  </si>
  <si>
    <t>1084/2023</t>
  </si>
  <si>
    <t>Modulo 236.prestar Servicios Profesionales Para Desarrollar Estrategias Y Aumentar La Eficiencia En La Gestion Publica De La Secretaria De Hacienda Municipal.;</t>
  </si>
  <si>
    <t>08/05/2023</t>
  </si>
  <si>
    <t>RICARDO ERNESTO PERDOMO VESGA</t>
  </si>
  <si>
    <t>1473/2023</t>
  </si>
  <si>
    <t>Modulo 171.prestar Servicios Profesionales Para Desarrollar Estrategias Y Aumentar La Eficiencia En La Gestion Publica De La Secretaria De Hacienda Municipal.;</t>
  </si>
  <si>
    <t>09/05/2023</t>
  </si>
  <si>
    <t>DANIELA  ALEJANDRA  GUAYARA  CALDERON</t>
  </si>
  <si>
    <t>1466/2023</t>
  </si>
  <si>
    <t>Modulo 163.prestar Servicios De Apoyo A La Gestion Para Tramitar El Recaudo De Los Impuestos Predial E Industria Y Comercio De La Presente Vigencia Y Anteriores Para La Secretaria De Hacienda Municipal.;</t>
  </si>
  <si>
    <t>EDGAR IVAN CHAPARRO MAYORQUIN</t>
  </si>
  <si>
    <t>1467/2023</t>
  </si>
  <si>
    <t>Modulo 251.prestar Servicios Profesionales Para Fortalecer La Unidad De Gestion De Recuperacion De Cartera Para La Secretaria De Hacienda Municipal.;</t>
  </si>
  <si>
    <t>ANGIE PATRICIA GOMEZ CAPACHO</t>
  </si>
  <si>
    <t>1499/2023</t>
  </si>
  <si>
    <t>Modulo 207.prestar Servicios Profesionales Para Fortalecer La Unidad De Gestion De Recuperacion De Cartera Para La Secretaria De Hacienda Municipal.;</t>
  </si>
  <si>
    <t>11/05/2023</t>
  </si>
  <si>
    <t>JOHANNA ALEXANDRA COCOMA SORIANO</t>
  </si>
  <si>
    <t>1498/2023</t>
  </si>
  <si>
    <t>Modulo 179.prestar Servicios Profesionales Para Fortalecer La Unidad De Gestion De Recuperacion De Cartera Para La Secretaria De Hacienda Municipal.;</t>
  </si>
  <si>
    <t>12/05/2023</t>
  </si>
  <si>
    <t>MARIA AMPARO LOZANO RAMIREZ</t>
  </si>
  <si>
    <t>1555/2023</t>
  </si>
  <si>
    <t>Modulo 165.prestar Servicios De Apoyo A La Gestion Para Tramitar El Recaudo De Los Impuestos Predial E Industria Y Comercio De La Presente Vigencia Y Anteriores Para La Secretaria De Hacienda Municipal.;</t>
  </si>
  <si>
    <t>15/05/2023</t>
  </si>
  <si>
    <t>EDUARDO  JOSE BLANCO VELEZ</t>
  </si>
  <si>
    <t>1576/2023</t>
  </si>
  <si>
    <t>Modulo 259.prestar Servicios Profesionales Para Fortalecer La Unidad De Gestion De Recuperacion De Cartera Para La Secretaria De Hacienda Municipal.;</t>
  </si>
  <si>
    <t>NIDIA MAUD ACOSTA LOPEZ</t>
  </si>
  <si>
    <t>1560/2023</t>
  </si>
  <si>
    <t>Modulo 214.prestar Servicios Profesionales Para Fortalecer La Unidad De Gestion De Recuperacion De Cartera Para La Secretaria De Hacienda Municipal.;</t>
  </si>
  <si>
    <t>WILLIAM JAVIER GRISALES BONILLA</t>
  </si>
  <si>
    <t>1587/2023</t>
  </si>
  <si>
    <t>Modulo 262.prestar Servicios Profesionales Para Fortalecer La Unidad De Gestion De Recuperacion De Cartera Para La Secretaria De Hacienda Municipal.;</t>
  </si>
  <si>
    <t>NORMA ESPERANZA GUZMAN ROBAYO</t>
  </si>
  <si>
    <t>1590/2023</t>
  </si>
  <si>
    <t>Modulo 177.prestar Servicios Profesionales Para Desarrollar Estrategias Y Aumentar La Eficiencia En La Gestion Publica De La Secretaria De Hacienda Municipal.;</t>
  </si>
  <si>
    <t>16/05/2023</t>
  </si>
  <si>
    <t>GENARO  MARTINEZ CALDERON</t>
  </si>
  <si>
    <t>1589/2023</t>
  </si>
  <si>
    <t>Modulo 226.prestar Servicios De Apoyo A La Gestion Para Tramitar El Recaudo De Los Impuestos Predial E Industria Y Comercio De La Presente Vigencia Y Anteriores Para La Secretaria De Hacienda Municipal.;</t>
  </si>
  <si>
    <t>HERNAN DARIO SAAVEDRA FORERO</t>
  </si>
  <si>
    <t>1588/2023</t>
  </si>
  <si>
    <t>Modulo 242.prestar Servicios Profesionales Para Desarrollar Estrategias Y Aumentar La Eficiencia En La Gestion Publica De La Secretaria De Hacienda Municipal.;</t>
  </si>
  <si>
    <t>17/05/2023</t>
  </si>
  <si>
    <t>MAICOL FELIPE ABELLO ZAPATA</t>
  </si>
  <si>
    <t>1573/2023</t>
  </si>
  <si>
    <t>Modulo 202.prestar Servicios Profesionales Para Desarrollar Estrategias Y Aumentar La Eficiencia En La Gestion Publica De La Secretaria De Hacienda Municipal.;</t>
  </si>
  <si>
    <t>LUISA  ALEXANDRA VILLA OLAYA</t>
  </si>
  <si>
    <t>1586/2023</t>
  </si>
  <si>
    <t>Modulo 250.prestar Servicios Profesionales Para Fortalecer La Unidad De Gestion De Recuperacion De Cartera Para La Secretaria De Hacienda Municipal.;</t>
  </si>
  <si>
    <t>23/05/2023</t>
  </si>
  <si>
    <t>GLORIA  RAMIREZ RAMIREZ</t>
  </si>
  <si>
    <t>1643/2023</t>
  </si>
  <si>
    <t>Modulo 258.prestar Servicios Profesionales Para Fortalecer La Unidad De Gestion De Recuperacion De Cartera Para La Secretaria De Hacienda Municipal.;</t>
  </si>
  <si>
    <t>DAVID LIBARDO MORAN TAFUR</t>
  </si>
  <si>
    <t>1655/2023</t>
  </si>
  <si>
    <t>Modulo 188.prestar Servicios Profesionales Para Fortalecer La Unidad De Gestion De Recuperacion De Cartera Para La Secretaria De Hacienda Municipal.;</t>
  </si>
  <si>
    <t>24/05/2023</t>
  </si>
  <si>
    <t>MAYRA ALEJANDRA  CRUZ GARCIA</t>
  </si>
  <si>
    <t>1674/2023</t>
  </si>
  <si>
    <t>Modulo 184.prestar Servicios Profesionales Para Fortalecer La Unidad De Gestion De Recuperacion De Cartera Para La Secretaria De Hacienda Municipal.;</t>
  </si>
  <si>
    <t>30/05/2023</t>
  </si>
  <si>
    <t>DANIEL ENRIQUE FANDIÑO HERRAN</t>
  </si>
  <si>
    <t>1740/2023</t>
  </si>
  <si>
    <t>Modulo 252.prestar Servicios Profesionales Para Fortalecer La Unidad De Gestion De Recuperacion De Cartera Para La Secretaria De Hacienda Municipal.;</t>
  </si>
  <si>
    <t>YURY ALEJANDRA ARIAS MARTINEZ</t>
  </si>
  <si>
    <t>1736/2023</t>
  </si>
  <si>
    <t>Modulo 263.prestar Servicios Profesionales Para Fortalecer La Unidad De Gestion De Recuperacion De Cartera De La Secretaria De Hacienda Municipal.;</t>
  </si>
  <si>
    <t>01/06/2023</t>
  </si>
  <si>
    <t>RAFAEL ALFONSO DE JESUS GUTIERREZ RAMIREZ</t>
  </si>
  <si>
    <t>1755/2023</t>
  </si>
  <si>
    <t>Modulo 261.prestar Servicios Profesionales Para Fortalecer La Unidad De Gestion De Recuperacion De Cartera Para La Secretaria De Hacienda Municipal.;</t>
  </si>
  <si>
    <t>CESAR AUGUSTO VARGAS  LOSADA</t>
  </si>
  <si>
    <t>1766/2023</t>
  </si>
  <si>
    <t>Modulo 220.prestar Servicios De Apoyo A La Gestion Para Tramitar El Recaudo De Los Impuestos Predial E Industria Y Comercio De La Presente Vigencia Y Anteriores Para La Secretaria De Hacienda Municipal.;</t>
  </si>
  <si>
    <t>VICTOR HUGO BOCANEGRA GONZALEZ</t>
  </si>
  <si>
    <t>1754/2023</t>
  </si>
  <si>
    <t>06/06/2023</t>
  </si>
  <si>
    <t>SANTIAGO  FLOREZ LOZANO</t>
  </si>
  <si>
    <t>1798/2023</t>
  </si>
  <si>
    <t>Modulo 199.prestar Servicios Profesionales Para Desarrollar Estrategias Y Aumentar La Eficiencia En La Gestion Publica De La Secretaria De Hacienda Municipal.;</t>
  </si>
  <si>
    <t>09/06/2023</t>
  </si>
  <si>
    <t>ALIX YAZURI REYES LEONEL</t>
  </si>
  <si>
    <t>1833/2023</t>
  </si>
  <si>
    <t>Modulo 290.prestar Servicios Profesionales Para Fortalecer La Unidad De Gestion De Recuperacion De Cartera De La Secretaria De Hacienda Municipal.;</t>
  </si>
  <si>
    <t>14/06/2023</t>
  </si>
  <si>
    <t>DIANA ALEXANDRA SUAREZ CASTAÑEDA</t>
  </si>
  <si>
    <t>1832/2023</t>
  </si>
  <si>
    <t>Modulo 219.prestar Servicios De Apoyo A La Gestion Para Tramitar El Recaudo De Los Impuestos Predial E Industria Y Comercio De La Presente Vigencia Y Anteriores Para La Secretaria De Hacienda Municipal.;</t>
  </si>
  <si>
    <t>15/06/2023</t>
  </si>
  <si>
    <t>JORGE ANDRES ZAPATA GUTIERREZ</t>
  </si>
  <si>
    <t>1880/2023</t>
  </si>
  <si>
    <t>Modulo 260.prestar Servicios Profesionales Para Fortalecer La Unidad De Gestion De Recuperacion De Cartera Para La Secretaria De Hacienda Municipal.;</t>
  </si>
  <si>
    <t>JESSICA ALEJANDRA CARRILLO LOPEZ</t>
  </si>
  <si>
    <t>1872/2023</t>
  </si>
  <si>
    <t>Modulo 293.prestar Servicios De Apoyo A La Gestion Para Tramitar El Recaudo De Los Impuestos Predial E Industria Y Comercio De La Presente Vigencia Y Anteriores Para La Secretaria De Hacienda Municipal.;</t>
  </si>
  <si>
    <t>21/06/2023</t>
  </si>
  <si>
    <t>MIGUEL ANGEL ORTIZ RAMIREZ</t>
  </si>
  <si>
    <t>1887/2023</t>
  </si>
  <si>
    <t>Modulo 212.prestar Servicios De Apoyo A La Gestion Para Tramitar El Recaudo De Los Impuestos Predial E Industria Y Comercio De La Presente Vigencia Y Anteriores Para La Secretaria De Hacienda Municipal.;</t>
  </si>
  <si>
    <t>28/06/2023</t>
  </si>
  <si>
    <t>ANDRES  ORJUELA</t>
  </si>
  <si>
    <t>2038/2023</t>
  </si>
  <si>
    <t>Modulo 217.prestar Servicios Profesionales Para Desarrollar Estrategias Y Aumentar La Eficiencia En La Gestion Publica De La Secretaria De Hacienda Municipal.;</t>
  </si>
  <si>
    <t>TOTAL</t>
  </si>
  <si>
    <t>NÚMERO COMPR</t>
  </si>
  <si>
    <t>FECHA</t>
  </si>
  <si>
    <t>NÚMERO DISP</t>
  </si>
  <si>
    <t xml:space="preserve">BENEFICIARIO </t>
  </si>
  <si>
    <t>NOMBRE</t>
  </si>
  <si>
    <t xml:space="preserve">VALOR TOTAL </t>
  </si>
  <si>
    <t>VALOR OP</t>
  </si>
  <si>
    <t>SALDO</t>
  </si>
  <si>
    <t>ESTADO</t>
  </si>
  <si>
    <t>MÓDULO</t>
  </si>
  <si>
    <t>Yuliana Silva Caniz</t>
  </si>
  <si>
    <t>Ejecutado  </t>
  </si>
  <si>
    <t>Modulo 302.prestar Servicios Profesionales Para Fo</t>
  </si>
  <si>
    <t>Sergio Erik Velandia</t>
  </si>
  <si>
    <t>Modulo 196.prestar Servicios De Apoyo A La Gestion</t>
  </si>
  <si>
    <t>Linda Gissette Andra</t>
  </si>
  <si>
    <t>Modulo 294.prestar Servicios De Apoyo A La Gestion</t>
  </si>
  <si>
    <t>Axl Andres Perdomo M</t>
  </si>
  <si>
    <t>Modulo 318.prestar Servicios Profesionales Para Fo</t>
  </si>
  <si>
    <t>Carlos Oliveros Iba</t>
  </si>
  <si>
    <t>Modulo 312.prestar Servicios Profesionales Para Fo</t>
  </si>
  <si>
    <t>Angie Lorey Labrador</t>
  </si>
  <si>
    <t>Modulo 166.prestar Servicios Profesionales Para La</t>
  </si>
  <si>
    <t>Miguel Angel Grattz</t>
  </si>
  <si>
    <t>Modulo 303.prestar Servicios Profesionales Para Fo</t>
  </si>
  <si>
    <t>Natalia Uribe Gonz</t>
  </si>
  <si>
    <t>Modulo 319.prestar Servicios De Apoyo A La Gestion</t>
  </si>
  <si>
    <t>Luna CarreÃ‘o Richa</t>
  </si>
  <si>
    <t>Modulo 295.prestar Servicios Profesionales Para La</t>
  </si>
  <si>
    <t>Laura Ximena Torres</t>
  </si>
  <si>
    <t>Modulo 292.prestar Servicios Profesionales Para Tr</t>
  </si>
  <si>
    <t>Andrea Carolina More</t>
  </si>
  <si>
    <t>Modulo 291.prestar Servicios Profesionales Para Fo</t>
  </si>
  <si>
    <t>Ana Isabel Varon PeÃ</t>
  </si>
  <si>
    <t>Modulo 296.prestar Servicios Profesionales Para La</t>
  </si>
  <si>
    <t>Karen Andrea Perez</t>
  </si>
  <si>
    <t>Modulo 316.prestar Servicios Profesionales Para Fo</t>
  </si>
  <si>
    <t>Byron Rubio Beltran</t>
  </si>
  <si>
    <t>Modulo 313.prestar Servicios Profesionales Para Fo</t>
  </si>
  <si>
    <t>Adriana Catalina Rin</t>
  </si>
  <si>
    <t>Modulo 314.prestar Servicios Profesionales Para Fo</t>
  </si>
  <si>
    <t>Laura Maria Nieto Go</t>
  </si>
  <si>
    <t>Adicion Y Prorroga 01 Al Contrato De Prestacion De</t>
  </si>
  <si>
    <t>Leidy Johana Barrio</t>
  </si>
  <si>
    <t>Modulo 315.prestar Servicios Profesionales Para Fo</t>
  </si>
  <si>
    <t>Paola Andrea Mora Ra</t>
  </si>
  <si>
    <t>Modulo 212.prestar Servicios De Apoyo A La Gestion</t>
  </si>
  <si>
    <t>Consuelo Jimenez Ro</t>
  </si>
  <si>
    <t>Adicion Y Prorroga NÂ° 01 Al Contrato De Prestacio</t>
  </si>
  <si>
    <t>Harold Fabian Molin</t>
  </si>
  <si>
    <t>Xiomara Diaz BolaÃ‘</t>
  </si>
  <si>
    <t>Aura Lizeth Moreno</t>
  </si>
  <si>
    <t>Monica Marcela Giral</t>
  </si>
  <si>
    <t>Modulo 224.prestar Servicios De Apoyo A La Gestion</t>
  </si>
  <si>
    <t>Lina Fernanda Marcia</t>
  </si>
  <si>
    <t>Francisco Culma Cru</t>
  </si>
  <si>
    <t>Adicion Y Prorroga NÂ° 1 Al Contrato De Prestacion</t>
  </si>
  <si>
    <t>Angie Julieth Castil</t>
  </si>
  <si>
    <t>Angela Patricia Card</t>
  </si>
  <si>
    <t>Jorge Antonio Bernal</t>
  </si>
  <si>
    <t>Adicion Y Prorrogta 01 Al Contrato De Prestacion D</t>
  </si>
  <si>
    <t>Cristian Bernardo Lo</t>
  </si>
  <si>
    <t>Karina Lopez Flore</t>
  </si>
  <si>
    <t>Rodrigo Giraldo Mar</t>
  </si>
  <si>
    <t>Dorian Jhoann Bravo</t>
  </si>
  <si>
    <t>Lilian Marcela Ortiz</t>
  </si>
  <si>
    <t>Claudia Lorena Carde</t>
  </si>
  <si>
    <t>Adicion Y Prorroga NÂ°01 Al Contrato De Prestacion</t>
  </si>
  <si>
    <t>Jairo Jose Caro Olay</t>
  </si>
  <si>
    <t>Juan Sebastian Galin</t>
  </si>
  <si>
    <t>William Fernando Pi</t>
  </si>
  <si>
    <t>AdiciÃ“n Y Prorroga 01 Al Contrato De Prestacion D</t>
  </si>
  <si>
    <t>Johanna Sofia Baquer</t>
  </si>
  <si>
    <t>Diego Armando Rozo</t>
  </si>
  <si>
    <t>Dannia Camila Vargas</t>
  </si>
  <si>
    <t>Yuliana Fernanda Ram</t>
  </si>
  <si>
    <t>Paola Andrea Sanchez</t>
  </si>
  <si>
    <t>RP JULIO A SEPTIEMBRE</t>
  </si>
  <si>
    <t>EJECUCION PRESUPUESTAL ENERO A SEPTIEMBRE</t>
  </si>
  <si>
    <t>OK</t>
  </si>
  <si>
    <t>EL SR MIGUEL ANGEL ORTIZ RAMIREZ CANCELA CONTRATO DEJANDO UN SALDO DE 11,258,500</t>
  </si>
  <si>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</si>
  <si>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</si>
  <si>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</si>
  <si>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</si>
  <si>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</si>
  <si>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</si>
  <si>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t>SECRETARÍA / ENTIDAD:      HACIENDA                                                     / DIRECCION: PRESUPUESTO</t>
  </si>
  <si>
    <t>FECHA DE PROGRAMACION: 31/01/2023</t>
  </si>
  <si>
    <t>FECHA DE  SEGUIMIENTO: 30 DE SEPTIEMBRE 2023</t>
  </si>
  <si>
    <t xml:space="preserve">DIMENSION:  </t>
  </si>
  <si>
    <t>Ibagué nuestro compromiso institucional</t>
  </si>
  <si>
    <t>Objetivos: Segumiento, evaluacion y control  a la ejecución dentro de las competencias legales del Presupuesto de Rentas y Gastos del Municipio.</t>
  </si>
  <si>
    <t xml:space="preserve">SECTOR: </t>
  </si>
  <si>
    <t>Fortalecimiento Institucional</t>
  </si>
  <si>
    <t>Fortalecimiento de la Gestión y Dirección de la Administración Pública</t>
  </si>
  <si>
    <t>NOMBRE  DEL PROYECTO POAI: N/A</t>
  </si>
  <si>
    <t>CODIGO PRESUPUESTAL:                                                       RUBRO:</t>
  </si>
  <si>
    <t>COSTO TOTAL           ( MILES DE PESOS)</t>
  </si>
  <si>
    <t>FUENTES DE FINANCIACION                                        ( EN MILES DE $)</t>
  </si>
  <si>
    <t>Cierre presupuestal.</t>
  </si>
  <si>
    <t>Número de Informes presentados</t>
  </si>
  <si>
    <t>Parametrización Presupuesto de Rentas y Gastos del 2023.</t>
  </si>
  <si>
    <t>Documento electronico</t>
  </si>
  <si>
    <t>Elaboración de informes presupuestales a los órganos  de control y entidades oficiales.</t>
  </si>
  <si>
    <t>Informes</t>
  </si>
  <si>
    <t>Presentación de Informes de ejecución Presupuestal mensual.</t>
  </si>
  <si>
    <t>Ejecuciones</t>
  </si>
  <si>
    <t>Trámite de las afectaciones presupuestales de las diferentes dependencias de la Administración Central (CDP - RP).</t>
  </si>
  <si>
    <t>Certificados</t>
  </si>
  <si>
    <t>Elaboración del anteproyecto y presentación del proyecto de acuerdo de Presupuesto de Rentas y Gastos para la próxima vigencia.</t>
  </si>
  <si>
    <t>Proyecto Acuerdo</t>
  </si>
  <si>
    <t>Elaborar el Decreto de Liquidación del Presupuesto General del Municipio.</t>
  </si>
  <si>
    <t>Decreto</t>
  </si>
  <si>
    <t>Recepción de documentos para la revisión y elaboración de planilla y órdenes de pago de prestación de servicios, recepción y revisión de órdenes de pago para otras tipologías contractuales.</t>
  </si>
  <si>
    <t>Total de docuemntos y ódenes de pago recepcionadas y revisadas</t>
  </si>
  <si>
    <t>SECRETARIO DESPACHO / GERENTE</t>
  </si>
  <si>
    <t xml:space="preserve">META DE RESULTADO  No. </t>
  </si>
  <si>
    <t xml:space="preserve">META DE PRODUCTO No. 1: </t>
  </si>
  <si>
    <t xml:space="preserve">  </t>
  </si>
  <si>
    <t>NOMBRE: JOSE YEZID BARRAGAN CORTES</t>
  </si>
  <si>
    <t>META DE RESULTADO No.</t>
  </si>
  <si>
    <t>META DE PRODUCTO No. 2:</t>
  </si>
  <si>
    <t>FIRMA</t>
  </si>
  <si>
    <t xml:space="preserve">META DE RESULTADO No. </t>
  </si>
  <si>
    <t>META DE PRODUCTO No. 3:</t>
  </si>
  <si>
    <t>NOMBRE: PAOLA ANDREA QUINTERO OROZCO</t>
  </si>
  <si>
    <t>Transcribió: Yulieth Coy Castro</t>
  </si>
  <si>
    <t>SECRETARÍA / ENTIDAD:                          HACIENDA                                  / GRUPO:   RENTAS</t>
  </si>
  <si>
    <t>FECHA DE PROGRAMACION: 2023</t>
  </si>
  <si>
    <t>FECHA DE  SEGUIMIENTO:  30/09/2023</t>
  </si>
  <si>
    <t xml:space="preserve">DIMENSION:  GESTION FINANCIERA </t>
  </si>
  <si>
    <t xml:space="preserve">Objetivos: Mejorar los Ingresos para el fortalecimiento financiero del Municipio.    -Generar Cultura Tributaria dentro de los contribuyentes a traves de Actos Tributarios, asesoria personalizada en la vía gubernativa. </t>
  </si>
  <si>
    <t>SECTOR: GESTION DE INGRESOS</t>
  </si>
  <si>
    <t>PROGRAMA:  :</t>
  </si>
  <si>
    <t xml:space="preserve">CODIGO BPPIM:  </t>
  </si>
  <si>
    <t xml:space="preserve">CODIGO PRESUPUESTAL:                                              RUBRO: </t>
  </si>
  <si>
    <t>COSTO TOTAL ( MILES DE PESOS)</t>
  </si>
  <si>
    <t>FUENTES DE FINANCIACION                            EN MILES DE $)</t>
  </si>
  <si>
    <t>Total Facturas</t>
  </si>
  <si>
    <t>x</t>
  </si>
  <si>
    <t xml:space="preserve">Total C.L.D.O </t>
  </si>
  <si>
    <t>Remision de la cartera de Industria y Comercio del año gravable 2022 y Vigencias Anteriores a cobro coactivo</t>
  </si>
  <si>
    <t>Oficio con el total de remision de cartera</t>
  </si>
  <si>
    <t>Cobro Persuasivo - sanción por no presentar información por medio magnético (Agentes Retenedores)</t>
  </si>
  <si>
    <t>correo electronico</t>
  </si>
  <si>
    <t>Total Oficios R.E.</t>
  </si>
  <si>
    <t>Expedición oportuna de los actos administrativos objeto del proceso de fiscalización</t>
  </si>
  <si>
    <t>Total Oficios</t>
  </si>
  <si>
    <t>tributaria (Emplazamientos-requerimientos ordinarios y especiales-imposición de sanciones).</t>
  </si>
  <si>
    <t>Cobro Persuasivo- invitaciones persuasivas a nuevos contribuyentes</t>
  </si>
  <si>
    <t>correo electronico/ base de datos</t>
  </si>
  <si>
    <t>Total  L.O.R</t>
  </si>
  <si>
    <t>Total L.O.A</t>
  </si>
  <si>
    <t>Evaluar y proyectar recursos de reconsideración</t>
  </si>
  <si>
    <t>Total Recursos de reconsideración</t>
  </si>
  <si>
    <t>Evaluar y proyectar Autos de revocatorias directas</t>
  </si>
  <si>
    <t>Total Recursos  de revocatoria directa</t>
  </si>
  <si>
    <r>
      <t>PROG</t>
    </r>
    <r>
      <rPr>
        <b/>
        <sz val="12"/>
        <rFont val="Arial MT"/>
      </rPr>
      <t xml:space="preserve">  EJEC</t>
    </r>
  </si>
  <si>
    <r>
      <t>Predios facturados por concepto de impuesto predial unificado</t>
    </r>
    <r>
      <rPr>
        <b/>
        <sz val="12"/>
        <rFont val="Arial MT"/>
      </rPr>
      <t xml:space="preserve"> Vigencia 2023</t>
    </r>
  </si>
  <si>
    <r>
      <t>Constitución y trámite Tributario establecido para los</t>
    </r>
    <r>
      <rPr>
        <b/>
        <sz val="12"/>
        <rFont val="Arial MT"/>
      </rPr>
      <t xml:space="preserve"> TÍTULOS EJECUTIVOS</t>
    </r>
    <r>
      <rPr>
        <sz val="12"/>
        <rFont val="Arial MT"/>
      </rPr>
      <t xml:space="preserve"> a Cobro Coactivo – Cartera. Concepto: Impuesto Predial vigencias </t>
    </r>
    <r>
      <rPr>
        <b/>
        <sz val="12"/>
        <rFont val="Arial MT"/>
      </rPr>
      <t>2020 – 2021.</t>
    </r>
  </si>
  <si>
    <r>
      <t xml:space="preserve">Envío Requerimientos Especiales </t>
    </r>
    <r>
      <rPr>
        <b/>
        <sz val="12"/>
        <rFont val="Arial MT"/>
      </rPr>
      <t>VIGENCIA 2020 (INEXACTOS)</t>
    </r>
  </si>
  <si>
    <r>
      <t xml:space="preserve">Envío Emplazamientos para Declarar </t>
    </r>
    <r>
      <rPr>
        <b/>
        <sz val="12"/>
        <rFont val="Arial MT"/>
      </rPr>
      <t>VIGENCIA 2018 (OMISOS)</t>
    </r>
  </si>
  <si>
    <r>
      <t xml:space="preserve">Envío liquidaciones oficiales de revisión (LOR) </t>
    </r>
    <r>
      <rPr>
        <b/>
        <sz val="12"/>
        <rFont val="Arial MT"/>
      </rPr>
      <t>VIGENCIA 2019 (INEXACTOS)</t>
    </r>
  </si>
  <si>
    <r>
      <t xml:space="preserve">Envío liquidaciones oficiales de aforo (LOA) </t>
    </r>
    <r>
      <rPr>
        <b/>
        <sz val="12"/>
        <rFont val="Arial MT"/>
      </rPr>
      <t>VIGENCIA 2017 (OMISOS)</t>
    </r>
  </si>
  <si>
    <r>
      <rPr>
        <sz val="12"/>
        <rFont val="Arial"/>
        <family val="2"/>
      </rPr>
      <t>NOMBRE:</t>
    </r>
    <r>
      <rPr>
        <b/>
        <sz val="12"/>
        <rFont val="Arial"/>
        <family val="2"/>
      </rPr>
      <t xml:space="preserve">   JOSE YEZID BARRAGAN CORTES</t>
    </r>
  </si>
  <si>
    <r>
      <rPr>
        <sz val="12"/>
        <rFont val="Arial MT"/>
      </rPr>
      <t>DIRECTOR DE RENTAS:</t>
    </r>
    <r>
      <rPr>
        <b/>
        <sz val="12"/>
        <rFont val="Arial MT"/>
      </rPr>
      <t xml:space="preserve">  JHONATAN JAVIER SANCHEZ URRIAGO
</t>
    </r>
  </si>
  <si>
    <t xml:space="preserve"> </t>
  </si>
  <si>
    <t>PROCESO:PLANEACIÓN ESTRATEGICA Y TERRITORIAL</t>
  </si>
  <si>
    <t>Codigo: FOR-O8-PRO-PET-01</t>
  </si>
  <si>
    <t>Versión: 01</t>
  </si>
  <si>
    <t>FORMATO: PLAN DE ACCIÓN</t>
  </si>
  <si>
    <t>Fecha: 31/08/2017</t>
  </si>
  <si>
    <t>Pagina:1 de 1</t>
  </si>
  <si>
    <t>SECRETARÍA HACIENDA                                                                     GRUPO: DIRECCION DE TESORERIA</t>
  </si>
  <si>
    <t>FECHA DE PROGRAMACION:   2 ENERO DE 2023</t>
  </si>
  <si>
    <t>FECHA DE SEGUIMIENTO:30 DE SEPTIEMBRE DE 2023</t>
  </si>
  <si>
    <t>DIMENSION:    IBAGUÉ NUESTRO COMPROMISO INSTITUCIONAL</t>
  </si>
  <si>
    <t>PROCESO: GESTION FINANCIERA</t>
  </si>
  <si>
    <t>SECTOR: FORTALECIMIENTO INSTITUCIONAL</t>
  </si>
  <si>
    <t>OBJETIVO</t>
  </si>
  <si>
    <t xml:space="preserve"> Mejorar la eficiencia y productividad en la gestión pública y las capacidades fiscales del municipio de Ibagué</t>
  </si>
  <si>
    <t xml:space="preserve">INDICADORES DE RESULTADO:  </t>
  </si>
  <si>
    <t>PROGRAMA FORTALECIMIENTO DE LA GESTIÓN Y DIRECCIÓN DE LA ADMINISTRACIÓN PÚBLICA TERRITORIAL</t>
  </si>
  <si>
    <t xml:space="preserve">SUBPROGRAMA </t>
  </si>
  <si>
    <t>NOMBRE  DEL PROYECTO POAI: MEJORAMIENTO DE LOS SISTEMAS TECNOLOGICOS PARA EL FORTALECIMIENTO DE LA GESTION Y DIRECCION DE LA ADMINISTRACIÓN PÚBLICA TERRITORIAL EN EL MUNICIPIO DE IBAGUÉ</t>
  </si>
  <si>
    <t>DEPENDENCIA / GRUPO: Dirección de Tesoreria</t>
  </si>
  <si>
    <t>CODIGO BPPIM:</t>
  </si>
  <si>
    <r>
      <t>PROG</t>
    </r>
    <r>
      <rPr>
        <b/>
        <sz val="10"/>
        <rFont val="Arial"/>
        <family val="2"/>
      </rPr>
      <t xml:space="preserve">  EJEC</t>
    </r>
  </si>
  <si>
    <t>CANT.(%)</t>
  </si>
  <si>
    <t>FUENTES DE FINANCIACION ( EN MILES DE $)</t>
  </si>
  <si>
    <t>INDICE DE INVERSION</t>
  </si>
  <si>
    <t>fortalecer la unidad de cobro coactivo</t>
  </si>
  <si>
    <t>numero de contratos</t>
  </si>
  <si>
    <t>_</t>
  </si>
  <si>
    <t>Presentacion y pago de ICA</t>
  </si>
  <si>
    <t>Total de Declaraciones a pagar/Numero de Elaboracion y presentacion y pago de declaraciones de ICA</t>
  </si>
  <si>
    <t>Elaboracion de Boletines de Egresos, identificando las fuentes de financiacion.</t>
  </si>
  <si>
    <t>Total de boletines de egresos requeridos al año/Numero de boletines de egresos elaborados</t>
  </si>
  <si>
    <t>Ejecuciones presupuestales de ingresos</t>
  </si>
  <si>
    <t>Numero de ejecuciones presupuestales de ingresos</t>
  </si>
  <si>
    <t>Certificar saldos disponibles de tesorería</t>
  </si>
  <si>
    <t>Numero de certificaciones proyectadas de saldos de Tesoreria /Numeros de certificaciones  solicitadas y expedidas  de saldos disponibles de Tesoreria</t>
  </si>
  <si>
    <t>Expedir los paz y salvos de Impuesto predial</t>
  </si>
  <si>
    <t>Numero de Paz y Salvos proyectados/Numero de Paz y Salvos  expedidos</t>
  </si>
  <si>
    <t>Elaborar el PAC de ingresos y gastos  y modificacion en caso de ser requerido</t>
  </si>
  <si>
    <t>Total de documentos PAC requeridos al año/Documentos PAC elaborados y modificados</t>
  </si>
  <si>
    <t>Rendir informes consolidados trimestrales de las actuaciones  procesales de cobro coactivo</t>
  </si>
  <si>
    <t xml:space="preserve"> Total de informes trimestrales a presentar/Numeros de informes consolidades trimestrales presentados</t>
  </si>
  <si>
    <t>Conciliar Cuentas Bancarias mensuales y presentar depurados</t>
  </si>
  <si>
    <t>Total de cuentas bancarias /Total de cuentas aperturadas y conciliadas</t>
  </si>
  <si>
    <t>Presentacion y pago de Retencion en la fuente e Iva</t>
  </si>
  <si>
    <t>Total de Declaraciones a pagar/Numero de Elaboracion y presentacion y pago de declaraciones de Retencion en la fuente</t>
  </si>
  <si>
    <t>Elaboración de informes requeridos por entes de control, Ministerio de Hacienda y Dirección Nacional de Planeación y demas organismos que lo requieran.</t>
  </si>
  <si>
    <t>Total de informes solicitados por los diferentes organismos control y demas entidades que los requieran al año/Numero  de informes presentados a entes de control y otros organismos</t>
  </si>
  <si>
    <t>TOTAL  PLAN  DE  ACCION</t>
  </si>
  <si>
    <t>SECRETARIO DESPACHO GERENTE</t>
  </si>
  <si>
    <t>NOMBRE: LUIS GABRIEL RICAURTE OSPINA</t>
  </si>
  <si>
    <t>OBSERVACIONES: Expedir paz y salvo impuesto predial se realiza de manera mual por el cambio de plataforma</t>
  </si>
  <si>
    <t>FIRMA:</t>
  </si>
  <si>
    <t>FICHA PLAN DE ACCION  POR  PROCESOS - FPAP -  VIGENCIA 2023</t>
  </si>
  <si>
    <t xml:space="preserve">MUNICIPIO DE IBAGUÉ </t>
  </si>
  <si>
    <t xml:space="preserve">FICHA DE PROGRAMACION Y SEGUIMIENTO </t>
  </si>
  <si>
    <t>SECRETARÍA / ENTIDAD: HACIENDA</t>
  </si>
  <si>
    <t>FECHA DE PROGRAMACION: Enero 1 de 2023</t>
  </si>
  <si>
    <t>FECHA DE  SEGUIMIENTO:  Con corte a 30 de Septiembre de 2023</t>
  </si>
  <si>
    <t>MACROPROCESO: GESTION FINANCIERA</t>
  </si>
  <si>
    <t>PROCESO: GESTION CONTABLE</t>
  </si>
  <si>
    <t>DIMENSION: IBAGUE NUESTRO COMPROMISO INSTITUCIONAL</t>
  </si>
  <si>
    <t>Objetivos: Lograr unos estados financieros íntegros, razonables y fidedignos</t>
  </si>
  <si>
    <t>RELACION DE CONTRATOS Y CONVENIOS</t>
  </si>
  <si>
    <t xml:space="preserve">PROGRAMA: FORTALECIMIENTO DE LA GESTIÓN Y DIRECCION DE LA ADMINISTRACIÓN PÚBLICA TERRITORIAL </t>
  </si>
  <si>
    <t>DEPENDENCIA / GRUPO: CONTABILIDAD</t>
  </si>
  <si>
    <t>#</t>
  </si>
  <si>
    <t>%</t>
  </si>
  <si>
    <t>Informe a la contaduría general</t>
  </si>
  <si>
    <t>Informe Trimestral</t>
  </si>
  <si>
    <t>Rendición cuenta contraloría municipal</t>
  </si>
  <si>
    <t xml:space="preserve">Informe Anual </t>
  </si>
  <si>
    <t>Informe magnético DIAN</t>
  </si>
  <si>
    <t xml:space="preserve"> 03/06/2023</t>
  </si>
  <si>
    <t>Elaboración estados financieros</t>
  </si>
  <si>
    <t>Informe Mensual</t>
  </si>
  <si>
    <t>Informe de retención fuente</t>
  </si>
  <si>
    <t>Informe de reteica</t>
  </si>
  <si>
    <t>Informe Bimestral</t>
  </si>
  <si>
    <t>Informe deudores morosos</t>
  </si>
  <si>
    <t>Informe Semestral</t>
  </si>
  <si>
    <t>Expedición de certificados ingresos</t>
  </si>
  <si>
    <t>Certificado</t>
  </si>
  <si>
    <t>Celebración Comites de Sostenibilidad</t>
  </si>
  <si>
    <t>Acta trimestral</t>
  </si>
  <si>
    <t>Conciliación otras dependencias/contabilidad</t>
  </si>
  <si>
    <t>Formato Mensual</t>
  </si>
  <si>
    <t>Control Trimestral de Anticipos</t>
  </si>
  <si>
    <t>Formato Trimestral</t>
  </si>
  <si>
    <t>Revisión de cuentas</t>
  </si>
  <si>
    <t>Cuentas</t>
  </si>
  <si>
    <t>SECRETARIO DESPACHO / DIRECTOR</t>
  </si>
  <si>
    <t>META DE RESULTADO No. 1:</t>
  </si>
  <si>
    <t>META DE PRODUCTO No. 1:</t>
  </si>
  <si>
    <t>NOMBRE:  JOSE YEZID BARRAGAN CORTES</t>
  </si>
  <si>
    <t>META DE RESULTADO No. 2:</t>
  </si>
  <si>
    <t>META DE RESULTADO No. 3:</t>
  </si>
  <si>
    <t>NOMBRE: WILLINGTON SÁNCHEZ ALBARRACÍN</t>
  </si>
  <si>
    <t xml:space="preserve">OBSERVACIONES: NOTA ACLARATORIA: </t>
  </si>
  <si>
    <t>elaboró: Janeth Constanza Roa Palma</t>
  </si>
  <si>
    <t>Revisó: Willington Sánchez Albarracín</t>
  </si>
  <si>
    <r>
      <t>PROG</t>
    </r>
    <r>
      <rPr>
        <sz val="12"/>
        <rFont val="Arial MT"/>
      </rPr>
      <t xml:space="preserve">  EJEC</t>
    </r>
  </si>
  <si>
    <r>
      <t xml:space="preserve">SECRETARÍA HACIENDA                                                                     GRUPO: </t>
    </r>
    <r>
      <rPr>
        <sz val="10"/>
        <rFont val="Arial"/>
        <family val="2"/>
      </rPr>
      <t>Despacho de la Secretaría de Hacienda</t>
    </r>
  </si>
  <si>
    <r>
      <t xml:space="preserve">FECHA DE PROGRAMACION: </t>
    </r>
    <r>
      <rPr>
        <sz val="10"/>
        <rFont val="Arial"/>
        <family val="2"/>
      </rPr>
      <t xml:space="preserve"> </t>
    </r>
  </si>
  <si>
    <t>01 DE ENERO 2023</t>
  </si>
  <si>
    <r>
      <t xml:space="preserve">FECHA DE SEGUIMIENTO: </t>
    </r>
    <r>
      <rPr>
        <sz val="10"/>
        <color theme="1"/>
        <rFont val="Calibri"/>
        <family val="2"/>
        <scheme val="minor"/>
      </rPr>
      <t>30 de septiembre 2023</t>
    </r>
  </si>
  <si>
    <t>DIMENSION:  IBAGUÉ NUESTRO COMPROMISO INSTITUCIONAL</t>
  </si>
  <si>
    <t xml:space="preserve">Seguimiento y evaluación, de las actividades propuestas  en cabeza de cada una de las direcciones de la Secretaria de Hacienda, con el objetivo de  lograr una adecuada gestión de los recursos para un optimo funcionamiento en lo economico, lo ecologico y lo social del Municipio de Ibagué.  </t>
  </si>
  <si>
    <t>INDICADORES DE RESULTADO:  CAPACIDAD DE AUNTOFINANCIAMIENTO DE FUNCIONAMIENTO/ IMPORTANCIA DE RECURSOS PROPIOS/ MAGNITUD DE LA INVERSION/</t>
  </si>
  <si>
    <t>PROGRAMA: FORTALECIMIENTO DE LA GESTIÓN Y DIRECCIÓN DE LA ADMINISTRACIÓN PÚBLICA TERRITORIAL</t>
  </si>
  <si>
    <t>SUBPROGRAMA: IMPUESTOS MÁS JUSTOS</t>
  </si>
  <si>
    <t xml:space="preserve">NOMBRE  DEL PROYECTO POAI:  </t>
  </si>
  <si>
    <r>
      <t xml:space="preserve">DEPENDENCIA / GRUPO: </t>
    </r>
    <r>
      <rPr>
        <sz val="10"/>
        <rFont val="Arial"/>
        <family val="2"/>
      </rPr>
      <t>Despacho Hacienda</t>
    </r>
  </si>
  <si>
    <t>Principales Actividades</t>
  </si>
  <si>
    <t>Creación de procedimientos de las actividades desarrolladas en la Secretaria de Hacienda</t>
  </si>
  <si>
    <t>Número de procedimientos</t>
  </si>
  <si>
    <t>0</t>
  </si>
  <si>
    <t>Proyección y revisión de informes a los entes de control</t>
  </si>
  <si>
    <t>ejecuciones informes (Controversias a las observaciones emitidas por los entes de control según auditorias)</t>
  </si>
  <si>
    <t>Seguimiento y evaluación de las diferentes actividades de la Secretaria de Hacienda</t>
  </si>
  <si>
    <t>Actas de Reunión</t>
  </si>
  <si>
    <t>Revisión y seguimiento a las ejecuciones presupuestales realizadas por su respectiva dirección</t>
  </si>
  <si>
    <t>ejecuciones informes</t>
  </si>
  <si>
    <t>Seguimiento y entrega de informes Instrumentos de planeación</t>
  </si>
  <si>
    <t>informes trimestrales</t>
  </si>
  <si>
    <t>Seguimiento y entrega del mapa de riesgo a la oficina de Control Interno.</t>
  </si>
  <si>
    <t xml:space="preserve">NOMBRE: JOSE YEZID BARRAGAN CORTES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</si>
</sst>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_(&quot;$&quot;\ * \(#,##0.00\);_(&quot;$&quot;\ * &quot;-&quot;??_);_(@_)"/>
    <numFmt numFmtId="165" formatCode="_ &quot;$&quot;\ * #,##0.00_ ;_ &quot;$&quot;\ * \-#,##0.00_ ;_ &quot;$&quot;\ * &quot;-&quot;??_ ;_ @_ "/>
    <numFmt numFmtId="166" formatCode="_-&quot;$&quot;* #,##0.00_-;\-&quot;$&quot;* #,##0.00_-;_-&quot;$&quot;* &quot;-&quot;??_-;_-@_-"/>
    <numFmt numFmtId="167" formatCode="_ * #,##0.00_ ;_ * \-#,##0.00_ ;_ * &quot;-&quot;??_ ;_ @_ "/>
    <numFmt numFmtId="168" formatCode="_-* #,##0_-;\-* #,##0_-;_-* &quot;-&quot;??_-;_-@_-"/>
    <numFmt numFmtId="169" formatCode="_(&quot;$&quot;\ * #,##0_);_(&quot;$&quot;\ * \(#,##0\);_(&quot;$&quot;\ * &quot;-&quot;??_);_(@_)"/>
    <numFmt numFmtId="170" formatCode="#,##0.0_);\(#,##0.0\)"/>
    <numFmt numFmtId="171" formatCode="0.0%"/>
    <numFmt numFmtId="172" formatCode="&quot;$&quot;\ #,##0"/>
    <numFmt numFmtId="173" formatCode="\$#,##0_-"/>
    <numFmt numFmtId="174" formatCode="_-&quot;$&quot;\ * #,##0_-;\-&quot;$&quot;\ * #,##0_-;_-&quot;$&quot;\ * &quot;-&quot;??_-;_-@_-"/>
    <numFmt numFmtId="175" formatCode="_ &quot;$&quot;\ * #,##0_ ;_ &quot;$&quot;\ * \-#,##0_ ;_ &quot;$&quot;\ * &quot;-&quot;??_ ;_ @_ "/>
    <numFmt numFmtId="176" formatCode="#,##0.000_);\(#,##0.000\)"/>
    <numFmt numFmtId="177" formatCode="d/mm/yyyy;@"/>
    <numFmt numFmtId="178" formatCode="_-* #,##0.00\ _€_-;\-* #,##0.00\ _€_-;_-* &quot;-&quot;??\ _€_-;_-@_-"/>
    <numFmt numFmtId="179" formatCode="dd/mm/yyyy;@"/>
  </numFmts>
  <fonts count="3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u/>
      <sz val="12"/>
      <name val="Arial"/>
      <family val="2"/>
    </font>
    <font>
      <sz val="12"/>
      <name val="Arial MT"/>
    </font>
    <font>
      <b/>
      <sz val="12"/>
      <name val="Arial Narrow"/>
      <family val="2"/>
    </font>
    <font>
      <b/>
      <sz val="11"/>
      <color theme="1"/>
      <name val="Calibri"/>
      <family val="2"/>
      <scheme val="minor"/>
    </font>
    <font>
      <sz val="11"/>
      <color rgb="FF000000"/>
      <name val="Calibri"/>
      <family val="2"/>
    </font>
    <font>
      <b/>
      <sz val="16"/>
      <color rgb="FF000000"/>
      <name val="Arial"/>
      <family val="2"/>
    </font>
    <font>
      <b/>
      <sz val="12"/>
      <color theme="1"/>
      <name val="Arial"/>
      <family val="2"/>
    </font>
    <font>
      <sz val="12"/>
      <color theme="1"/>
      <name val="Arial"/>
      <family val="2"/>
    </font>
    <font>
      <b/>
      <sz val="22"/>
      <color rgb="FF000000"/>
      <name val="Arial"/>
      <family val="2"/>
    </font>
    <font>
      <b/>
      <sz val="11"/>
      <color rgb="FF000000"/>
      <name val="Calibri"/>
      <family val="2"/>
    </font>
    <font>
      <b/>
      <sz val="12"/>
      <color rgb="FF000000"/>
      <name val="Calibri"/>
      <family val="2"/>
    </font>
    <font>
      <sz val="6"/>
      <color theme="1"/>
      <name val="Calibri"/>
      <family val="2"/>
      <scheme val="minor"/>
    </font>
    <font>
      <b/>
      <sz val="12"/>
      <name val="Arial MT"/>
    </font>
    <font>
      <sz val="12"/>
      <name val="Calibri"/>
      <family val="2"/>
      <scheme val="minor"/>
    </font>
    <font>
      <sz val="12"/>
      <color theme="1"/>
      <name val="Calibri"/>
      <family val="2"/>
      <scheme val="minor"/>
    </font>
    <font>
      <b/>
      <sz val="10"/>
      <name val="Arial"/>
      <family val="2"/>
    </font>
    <font>
      <b/>
      <sz val="10"/>
      <name val="Arial MT"/>
    </font>
    <font>
      <sz val="10"/>
      <color theme="1"/>
      <name val="Calibri"/>
      <family val="2"/>
      <scheme val="minor"/>
    </font>
    <font>
      <b/>
      <u/>
      <sz val="12"/>
      <name val="Arial MT"/>
    </font>
    <font>
      <b/>
      <sz val="10"/>
      <color theme="1"/>
      <name val="Calibri"/>
      <family val="2"/>
      <scheme val="minor"/>
    </font>
    <font>
      <b/>
      <u/>
      <sz val="10"/>
      <name val="Arial"/>
      <family val="2"/>
    </font>
    <font>
      <b/>
      <sz val="12"/>
      <color theme="1"/>
      <name val="Calibri"/>
      <family val="2"/>
      <scheme val="minor"/>
    </font>
    <font>
      <sz val="12"/>
      <color rgb="FF000000"/>
      <name val="Calibri"/>
      <family val="2"/>
    </font>
    <font>
      <u/>
      <sz val="12"/>
      <name val="Arial"/>
      <family val="2"/>
    </font>
    <font>
      <u/>
      <sz val="12"/>
      <name val="Arial MT"/>
    </font>
    <font>
      <sz val="12"/>
      <name val="Arial Narrow"/>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medium">
        <color indexed="64"/>
      </left>
      <right/>
      <top/>
      <bottom style="thin">
        <color indexed="64"/>
      </bottom>
      <diagonal/>
    </border>
    <border>
      <left style="medium">
        <color indexed="64"/>
      </left>
      <right style="thin">
        <color auto="1"/>
      </right>
      <top style="thin">
        <color auto="1"/>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8">
    <xf numFmtId="0" fontId="0" fillId="0" borderId="0"/>
    <xf numFmtId="41" fontId="1" fillId="0" borderId="0" applyFon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0" fontId="9" fillId="0" borderId="0"/>
    <xf numFmtId="44" fontId="9" fillId="0" borderId="0" applyFont="0" applyFill="0" applyBorder="0" applyAlignment="0" applyProtection="0"/>
    <xf numFmtId="9" fontId="2"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78" fontId="1" fillId="0" borderId="0" applyFont="0" applyFill="0" applyBorder="0" applyAlignment="0" applyProtection="0"/>
    <xf numFmtId="0" fontId="1" fillId="0" borderId="0"/>
  </cellStyleXfs>
  <cellXfs count="964">
    <xf numFmtId="0" fontId="0" fillId="0" borderId="0" xfId="0"/>
    <xf numFmtId="1" fontId="4" fillId="0" borderId="15" xfId="5" applyNumberFormat="1" applyFont="1" applyFill="1" applyBorder="1" applyAlignment="1">
      <alignment horizontal="center" vertical="center" wrapText="1"/>
    </xf>
    <xf numFmtId="168" fontId="3" fillId="0" borderId="15" xfId="8" applyNumberFormat="1" applyFont="1" applyFill="1" applyBorder="1" applyAlignment="1" applyProtection="1">
      <alignment vertical="center"/>
    </xf>
    <xf numFmtId="3" fontId="4" fillId="0" borderId="15" xfId="5" applyNumberFormat="1" applyFont="1" applyFill="1" applyBorder="1" applyAlignment="1">
      <alignment horizontal="center" vertical="center" wrapText="1"/>
    </xf>
    <xf numFmtId="168" fontId="4" fillId="0" borderId="15" xfId="8" applyNumberFormat="1" applyFont="1" applyFill="1" applyBorder="1" applyAlignment="1" applyProtection="1">
      <alignment vertical="center"/>
    </xf>
    <xf numFmtId="1" fontId="4" fillId="0" borderId="15" xfId="4" applyNumberFormat="1" applyFont="1" applyFill="1" applyBorder="1" applyAlignment="1">
      <alignment horizontal="center" vertical="center" wrapText="1"/>
    </xf>
    <xf numFmtId="42" fontId="3" fillId="0" borderId="15" xfId="3" applyFont="1" applyFill="1" applyBorder="1" applyAlignment="1" applyProtection="1">
      <alignment vertical="center"/>
    </xf>
    <xf numFmtId="42" fontId="4" fillId="0" borderId="15" xfId="3" applyFont="1" applyFill="1" applyBorder="1" applyAlignment="1" applyProtection="1">
      <alignment vertical="center"/>
    </xf>
    <xf numFmtId="2" fontId="4" fillId="0" borderId="15" xfId="5" applyNumberFormat="1" applyFont="1" applyFill="1" applyBorder="1" applyAlignment="1" applyProtection="1">
      <alignment vertical="center"/>
    </xf>
    <xf numFmtId="0" fontId="4" fillId="0" borderId="0" xfId="5" applyFont="1" applyFill="1"/>
    <xf numFmtId="9" fontId="4" fillId="0" borderId="15" xfId="4" applyFont="1" applyFill="1" applyBorder="1" applyAlignment="1">
      <alignment horizontal="center" vertical="center" wrapText="1"/>
    </xf>
    <xf numFmtId="4" fontId="4" fillId="0" borderId="15" xfId="5" applyNumberFormat="1" applyFont="1" applyFill="1" applyBorder="1" applyAlignment="1">
      <alignment horizontal="center" vertical="center" wrapText="1"/>
    </xf>
    <xf numFmtId="170" fontId="3" fillId="0" borderId="18" xfId="5" applyNumberFormat="1" applyFont="1" applyFill="1" applyBorder="1" applyAlignment="1" applyProtection="1">
      <alignment vertical="center"/>
    </xf>
    <xf numFmtId="170" fontId="3" fillId="0" borderId="15" xfId="5" applyNumberFormat="1" applyFont="1" applyFill="1" applyBorder="1" applyAlignment="1" applyProtection="1">
      <alignment horizontal="center" vertical="top"/>
    </xf>
    <xf numFmtId="171" fontId="3" fillId="0" borderId="15" xfId="5" applyNumberFormat="1" applyFont="1" applyFill="1" applyBorder="1" applyAlignment="1" applyProtection="1">
      <alignment horizontal="center" vertical="top"/>
    </xf>
    <xf numFmtId="0" fontId="3" fillId="0" borderId="1" xfId="5" applyFont="1" applyFill="1" applyBorder="1" applyAlignment="1">
      <alignment horizontal="left" vertical="top" wrapText="1"/>
    </xf>
    <xf numFmtId="1" fontId="3" fillId="0" borderId="15" xfId="5" applyNumberFormat="1" applyFont="1" applyFill="1" applyBorder="1" applyAlignment="1" applyProtection="1">
      <alignment horizontal="center" vertical="center"/>
    </xf>
    <xf numFmtId="1" fontId="3" fillId="0" borderId="15" xfId="4" applyNumberFormat="1" applyFont="1" applyFill="1" applyBorder="1" applyAlignment="1" applyProtection="1">
      <alignment horizontal="center" vertical="center"/>
    </xf>
    <xf numFmtId="0" fontId="3" fillId="0" borderId="0" xfId="5" applyFont="1" applyFill="1" applyBorder="1" applyAlignment="1">
      <alignment vertical="top"/>
    </xf>
    <xf numFmtId="9" fontId="4" fillId="0" borderId="15" xfId="4" applyFont="1" applyFill="1" applyBorder="1" applyAlignment="1" applyProtection="1">
      <alignment horizontal="center" vertical="center"/>
    </xf>
    <xf numFmtId="9" fontId="3" fillId="0" borderId="15" xfId="4" applyFont="1" applyFill="1" applyBorder="1" applyAlignment="1" applyProtection="1">
      <alignment horizontal="center" vertical="center"/>
    </xf>
    <xf numFmtId="171" fontId="3" fillId="0" borderId="15" xfId="4" applyNumberFormat="1" applyFont="1" applyFill="1" applyBorder="1" applyAlignment="1" applyProtection="1">
      <alignment horizontal="center" vertical="center"/>
    </xf>
    <xf numFmtId="0" fontId="3" fillId="0" borderId="30" xfId="5" applyFont="1" applyFill="1" applyBorder="1" applyAlignment="1">
      <alignment horizontal="left" vertical="top" wrapText="1"/>
    </xf>
    <xf numFmtId="0" fontId="3" fillId="0" borderId="34" xfId="5" applyFont="1" applyFill="1" applyBorder="1" applyAlignment="1">
      <alignment horizontal="center" vertical="center"/>
    </xf>
    <xf numFmtId="171" fontId="3" fillId="0" borderId="29" xfId="5" applyNumberFormat="1" applyFont="1" applyFill="1" applyBorder="1" applyAlignment="1" applyProtection="1">
      <alignment horizontal="center" vertical="top"/>
    </xf>
    <xf numFmtId="0" fontId="4" fillId="0" borderId="0" xfId="5" applyFont="1" applyFill="1" applyAlignment="1">
      <alignment horizontal="center"/>
    </xf>
    <xf numFmtId="168" fontId="4" fillId="0" borderId="0" xfId="5" applyNumberFormat="1" applyFont="1" applyFill="1"/>
    <xf numFmtId="0" fontId="6" fillId="0" borderId="0" xfId="5" applyFont="1" applyFill="1"/>
    <xf numFmtId="10" fontId="6" fillId="0" borderId="0" xfId="6" applyNumberFormat="1" applyFont="1" applyFill="1"/>
    <xf numFmtId="42" fontId="4" fillId="0" borderId="0" xfId="5" applyNumberFormat="1" applyFont="1" applyFill="1"/>
    <xf numFmtId="172" fontId="6" fillId="0" borderId="0" xfId="6" applyNumberFormat="1" applyFont="1" applyFill="1"/>
    <xf numFmtId="169" fontId="6" fillId="0" borderId="0" xfId="6" applyNumberFormat="1" applyFont="1" applyFill="1"/>
    <xf numFmtId="0" fontId="3" fillId="0" borderId="15" xfId="5" applyFont="1" applyFill="1" applyBorder="1"/>
    <xf numFmtId="0" fontId="3" fillId="0" borderId="16" xfId="5" applyFont="1" applyFill="1" applyBorder="1" applyAlignment="1">
      <alignment vertical="center"/>
    </xf>
    <xf numFmtId="0" fontId="3" fillId="0" borderId="17" xfId="5" applyFont="1" applyFill="1" applyBorder="1" applyAlignment="1">
      <alignment horizontal="left" vertical="center"/>
    </xf>
    <xf numFmtId="0" fontId="3" fillId="0" borderId="18" xfId="5" applyFont="1" applyFill="1" applyBorder="1" applyAlignment="1">
      <alignment vertical="center" wrapText="1"/>
    </xf>
    <xf numFmtId="1" fontId="4" fillId="0" borderId="15" xfId="6" applyNumberFormat="1" applyFont="1" applyFill="1" applyBorder="1" applyAlignment="1">
      <alignment horizontal="center" vertical="center"/>
    </xf>
    <xf numFmtId="3" fontId="4" fillId="0" borderId="1" xfId="5" applyNumberFormat="1" applyFont="1" applyFill="1" applyBorder="1" applyAlignment="1">
      <alignment vertical="center"/>
    </xf>
    <xf numFmtId="0" fontId="3" fillId="0" borderId="18" xfId="5" applyFont="1" applyFill="1" applyBorder="1" applyAlignment="1">
      <alignment vertical="top" wrapText="1"/>
    </xf>
    <xf numFmtId="3" fontId="4" fillId="0" borderId="15" xfId="5" applyNumberFormat="1" applyFont="1" applyFill="1" applyBorder="1" applyAlignment="1">
      <alignment vertical="center"/>
    </xf>
    <xf numFmtId="1" fontId="4" fillId="0" borderId="14" xfId="6" applyNumberFormat="1" applyFont="1" applyFill="1" applyBorder="1" applyAlignment="1">
      <alignment horizontal="center" vertical="center"/>
    </xf>
    <xf numFmtId="3" fontId="4" fillId="0" borderId="14" xfId="5" applyNumberFormat="1" applyFont="1" applyFill="1" applyBorder="1" applyAlignment="1">
      <alignment vertical="center"/>
    </xf>
    <xf numFmtId="0" fontId="6" fillId="0" borderId="0" xfId="5" applyFont="1" applyFill="1" applyBorder="1" applyAlignment="1">
      <alignment horizontal="left" wrapText="1"/>
    </xf>
    <xf numFmtId="0" fontId="6" fillId="0" borderId="0" xfId="5" applyFont="1" applyFill="1" applyBorder="1"/>
    <xf numFmtId="165" fontId="6" fillId="0" borderId="0" xfId="7" applyFont="1" applyFill="1" applyBorder="1" applyAlignment="1" applyProtection="1">
      <alignment vertical="center"/>
    </xf>
    <xf numFmtId="2" fontId="6" fillId="0" borderId="0" xfId="5" applyNumberFormat="1" applyFont="1" applyFill="1" applyBorder="1"/>
    <xf numFmtId="165" fontId="4" fillId="0" borderId="0" xfId="7" applyFont="1" applyFill="1" applyBorder="1"/>
    <xf numFmtId="166" fontId="4" fillId="0" borderId="0" xfId="5" applyNumberFormat="1" applyFont="1" applyFill="1" applyBorder="1"/>
    <xf numFmtId="0" fontId="6" fillId="0" borderId="0" xfId="5" applyFont="1" applyFill="1" applyBorder="1" applyAlignment="1">
      <alignment wrapText="1"/>
    </xf>
    <xf numFmtId="165" fontId="6" fillId="0" borderId="0" xfId="7" applyFont="1" applyFill="1" applyBorder="1"/>
    <xf numFmtId="10" fontId="3" fillId="0" borderId="25" xfId="6" applyNumberFormat="1" applyFont="1" applyFill="1" applyBorder="1" applyAlignment="1">
      <alignment horizontal="center" vertical="center" wrapText="1"/>
    </xf>
    <xf numFmtId="0" fontId="6" fillId="0" borderId="0" xfId="5" applyFont="1" applyFill="1" applyAlignment="1">
      <alignment wrapText="1"/>
    </xf>
    <xf numFmtId="0" fontId="4" fillId="0" borderId="0" xfId="5" applyFont="1" applyFill="1" applyBorder="1" applyAlignment="1">
      <alignment wrapText="1"/>
    </xf>
    <xf numFmtId="165" fontId="4" fillId="0" borderId="0" xfId="7" applyFont="1" applyFill="1" applyBorder="1" applyAlignment="1">
      <alignment wrapText="1"/>
    </xf>
    <xf numFmtId="2" fontId="6" fillId="0" borderId="0" xfId="5" applyNumberFormat="1" applyFont="1" applyFill="1" applyBorder="1" applyAlignment="1">
      <alignment wrapText="1"/>
    </xf>
    <xf numFmtId="166" fontId="4" fillId="0" borderId="0" xfId="5" applyNumberFormat="1" applyFont="1" applyFill="1" applyBorder="1" applyAlignment="1">
      <alignment wrapText="1"/>
    </xf>
    <xf numFmtId="0" fontId="4" fillId="0" borderId="0" xfId="5" applyFont="1" applyFill="1" applyAlignment="1">
      <alignment wrapText="1"/>
    </xf>
    <xf numFmtId="0" fontId="4" fillId="0" borderId="0" xfId="5" applyFont="1" applyFill="1" applyBorder="1"/>
    <xf numFmtId="169" fontId="4" fillId="0" borderId="0" xfId="5" applyNumberFormat="1" applyFont="1" applyFill="1"/>
    <xf numFmtId="39" fontId="6" fillId="0" borderId="0" xfId="5" applyNumberFormat="1" applyFont="1" applyFill="1" applyBorder="1" applyProtection="1"/>
    <xf numFmtId="171" fontId="7" fillId="0" borderId="28" xfId="5" applyNumberFormat="1" applyFont="1" applyFill="1" applyBorder="1" applyAlignment="1">
      <alignment horizontal="center" vertical="top"/>
    </xf>
    <xf numFmtId="10" fontId="7" fillId="0" borderId="29" xfId="5" applyNumberFormat="1" applyFont="1" applyFill="1" applyBorder="1" applyAlignment="1">
      <alignment horizontal="center" vertical="top"/>
    </xf>
    <xf numFmtId="41" fontId="4" fillId="0" borderId="0" xfId="1" applyFont="1" applyFill="1"/>
    <xf numFmtId="0" fontId="4" fillId="0" borderId="0" xfId="5" applyFont="1" applyFill="1" applyBorder="1" applyAlignment="1">
      <alignment horizontal="center"/>
    </xf>
    <xf numFmtId="10" fontId="6" fillId="0" borderId="0" xfId="6" applyNumberFormat="1" applyFont="1" applyFill="1" applyBorder="1"/>
    <xf numFmtId="169" fontId="4" fillId="0" borderId="15" xfId="2" applyNumberFormat="1" applyFont="1" applyFill="1" applyBorder="1" applyAlignment="1" applyProtection="1">
      <alignment vertical="center"/>
    </xf>
    <xf numFmtId="168" fontId="4" fillId="0" borderId="15" xfId="5" applyNumberFormat="1" applyFont="1" applyFill="1" applyBorder="1" applyAlignment="1">
      <alignment horizontal="right" vertical="center" wrapText="1"/>
    </xf>
    <xf numFmtId="0" fontId="9" fillId="0" borderId="0" xfId="9" applyFill="1"/>
    <xf numFmtId="0" fontId="11" fillId="0" borderId="35" xfId="9" applyFont="1" applyFill="1" applyBorder="1" applyAlignment="1">
      <alignment horizontal="center"/>
    </xf>
    <xf numFmtId="0" fontId="11" fillId="0" borderId="35" xfId="9" applyFont="1" applyFill="1" applyBorder="1" applyAlignment="1">
      <alignment horizontal="center" vertical="center"/>
    </xf>
    <xf numFmtId="173" fontId="11" fillId="0" borderId="35" xfId="9" applyNumberFormat="1" applyFont="1" applyFill="1" applyBorder="1" applyAlignment="1">
      <alignment horizontal="center"/>
    </xf>
    <xf numFmtId="0" fontId="12" fillId="0" borderId="0" xfId="9" applyFont="1" applyFill="1"/>
    <xf numFmtId="0" fontId="12" fillId="0" borderId="35" xfId="9" applyFont="1" applyFill="1" applyBorder="1" applyAlignment="1">
      <alignment horizontal="center"/>
    </xf>
    <xf numFmtId="0" fontId="12" fillId="0" borderId="35" xfId="9" applyFont="1" applyFill="1" applyBorder="1" applyAlignment="1">
      <alignment horizontal="center" vertical="center"/>
    </xf>
    <xf numFmtId="0" fontId="12" fillId="0" borderId="35" xfId="9" applyFont="1" applyFill="1" applyBorder="1"/>
    <xf numFmtId="173" fontId="12" fillId="0" borderId="35" xfId="9" applyNumberFormat="1" applyFont="1" applyFill="1" applyBorder="1" applyAlignment="1">
      <alignment horizontal="center"/>
    </xf>
    <xf numFmtId="173" fontId="12" fillId="0" borderId="35" xfId="9" applyNumberFormat="1" applyFont="1" applyFill="1" applyBorder="1" applyAlignment="1"/>
    <xf numFmtId="173" fontId="12" fillId="0" borderId="35" xfId="9" applyNumberFormat="1" applyFont="1" applyFill="1" applyBorder="1"/>
    <xf numFmtId="173" fontId="15" fillId="0" borderId="0" xfId="9" applyNumberFormat="1" applyFont="1" applyFill="1" applyBorder="1" applyAlignment="1">
      <alignment horizontal="center"/>
    </xf>
    <xf numFmtId="173" fontId="9" fillId="0" borderId="0" xfId="9" applyNumberFormat="1" applyFill="1"/>
    <xf numFmtId="0" fontId="9" fillId="0" borderId="0" xfId="9" applyFill="1" applyAlignment="1">
      <alignment horizontal="center" vertical="center"/>
    </xf>
    <xf numFmtId="173" fontId="9" fillId="0" borderId="0" xfId="9" applyNumberFormat="1" applyFill="1" applyAlignment="1">
      <alignment horizontal="center"/>
    </xf>
    <xf numFmtId="0" fontId="8" fillId="0" borderId="15" xfId="0" applyFont="1" applyFill="1" applyBorder="1"/>
    <xf numFmtId="0" fontId="8" fillId="0" borderId="15" xfId="0" applyFont="1" applyFill="1" applyBorder="1" applyAlignment="1">
      <alignment horizontal="center"/>
    </xf>
    <xf numFmtId="0" fontId="14" fillId="0" borderId="15" xfId="0" applyFont="1" applyFill="1" applyBorder="1" applyAlignment="1">
      <alignment horizontal="center"/>
    </xf>
    <xf numFmtId="0" fontId="0" fillId="0" borderId="0" xfId="0" applyFill="1"/>
    <xf numFmtId="0" fontId="16" fillId="0" borderId="15" xfId="0" applyFont="1" applyFill="1" applyBorder="1" applyAlignment="1">
      <alignment horizontal="center" wrapText="1"/>
    </xf>
    <xf numFmtId="14" fontId="16" fillId="0" borderId="15" xfId="0" applyNumberFormat="1" applyFont="1" applyFill="1" applyBorder="1" applyAlignment="1">
      <alignment horizontal="center" wrapText="1"/>
    </xf>
    <xf numFmtId="0" fontId="16" fillId="0" borderId="15" xfId="0" applyFont="1" applyFill="1" applyBorder="1" applyAlignment="1">
      <alignment horizontal="left" wrapText="1"/>
    </xf>
    <xf numFmtId="3" fontId="16" fillId="0" borderId="15" xfId="0" applyNumberFormat="1" applyFont="1" applyFill="1" applyBorder="1" applyAlignment="1">
      <alignment horizontal="right" wrapText="1"/>
    </xf>
    <xf numFmtId="0" fontId="16" fillId="0" borderId="15" xfId="0" applyFont="1" applyFill="1" applyBorder="1" applyAlignment="1">
      <alignment horizontal="right" wrapText="1"/>
    </xf>
    <xf numFmtId="173" fontId="9" fillId="0" borderId="15" xfId="9" applyNumberFormat="1" applyFill="1" applyBorder="1" applyAlignment="1">
      <alignment horizontal="left"/>
    </xf>
    <xf numFmtId="3" fontId="8" fillId="0" borderId="15" xfId="0" applyNumberFormat="1" applyFont="1" applyFill="1" applyBorder="1" applyAlignment="1">
      <alignment horizontal="center"/>
    </xf>
    <xf numFmtId="3" fontId="0" fillId="0" borderId="0" xfId="0" applyNumberFormat="1" applyFill="1"/>
    <xf numFmtId="173" fontId="9" fillId="0" borderId="0" xfId="9" applyNumberFormat="1" applyFill="1" applyBorder="1" applyAlignment="1">
      <alignment horizontal="left"/>
    </xf>
    <xf numFmtId="0" fontId="14" fillId="0" borderId="0" xfId="9" applyFont="1" applyFill="1" applyAlignment="1">
      <alignment vertical="center"/>
    </xf>
    <xf numFmtId="173" fontId="12" fillId="0" borderId="36" xfId="9" applyNumberFormat="1" applyFont="1" applyFill="1" applyBorder="1"/>
    <xf numFmtId="173" fontId="14" fillId="0" borderId="15" xfId="9" applyNumberFormat="1" applyFont="1" applyFill="1" applyBorder="1" applyAlignment="1">
      <alignment horizontal="center" wrapText="1"/>
    </xf>
    <xf numFmtId="0" fontId="9" fillId="0" borderId="0" xfId="9" applyFill="1" applyAlignment="1">
      <alignment horizontal="center"/>
    </xf>
    <xf numFmtId="168" fontId="4" fillId="2" borderId="15" xfId="8" applyNumberFormat="1" applyFont="1" applyFill="1" applyBorder="1" applyAlignment="1" applyProtection="1">
      <alignment vertical="center"/>
    </xf>
    <xf numFmtId="42" fontId="4" fillId="0" borderId="15" xfId="5" applyNumberFormat="1" applyFont="1" applyFill="1" applyBorder="1" applyAlignment="1">
      <alignment horizontal="left" vertical="center"/>
    </xf>
    <xf numFmtId="173" fontId="9" fillId="0" borderId="1" xfId="9" applyNumberFormat="1" applyFont="1" applyFill="1" applyBorder="1" applyAlignment="1">
      <alignment horizontal="left"/>
    </xf>
    <xf numFmtId="173" fontId="12" fillId="0" borderId="37" xfId="9" applyNumberFormat="1" applyFont="1" applyFill="1" applyBorder="1" applyAlignment="1">
      <alignment horizontal="center"/>
    </xf>
    <xf numFmtId="173" fontId="14" fillId="0" borderId="38" xfId="9" applyNumberFormat="1" applyFont="1" applyFill="1" applyBorder="1" applyAlignment="1">
      <alignment horizontal="center" wrapText="1"/>
    </xf>
    <xf numFmtId="173" fontId="14" fillId="0" borderId="39" xfId="9" applyNumberFormat="1" applyFont="1" applyFill="1" applyBorder="1"/>
    <xf numFmtId="2" fontId="3" fillId="0" borderId="15" xfId="5" applyNumberFormat="1" applyFont="1" applyFill="1" applyBorder="1" applyAlignment="1" applyProtection="1">
      <alignment horizontal="center" vertical="center"/>
    </xf>
    <xf numFmtId="0" fontId="3" fillId="0" borderId="15" xfId="5" applyFont="1" applyFill="1" applyBorder="1" applyAlignment="1">
      <alignment horizontal="center" vertical="center" wrapText="1"/>
    </xf>
    <xf numFmtId="0" fontId="3" fillId="0" borderId="15" xfId="5" applyFont="1" applyFill="1" applyBorder="1" applyAlignment="1">
      <alignment horizontal="center" vertical="center"/>
    </xf>
    <xf numFmtId="2" fontId="6" fillId="0" borderId="0" xfId="5" applyNumberFormat="1" applyFont="1" applyFill="1" applyBorder="1" applyAlignment="1" applyProtection="1">
      <alignment horizontal="left" vertical="top" wrapText="1"/>
    </xf>
    <xf numFmtId="0" fontId="3" fillId="0" borderId="7" xfId="5" applyFont="1" applyFill="1" applyBorder="1" applyAlignment="1">
      <alignment horizontal="center" vertical="center" wrapText="1"/>
    </xf>
    <xf numFmtId="0" fontId="3" fillId="0" borderId="15" xfId="5" applyFont="1" applyFill="1" applyBorder="1" applyAlignment="1">
      <alignment horizontal="center"/>
    </xf>
    <xf numFmtId="39" fontId="4" fillId="0" borderId="15" xfId="5" applyNumberFormat="1" applyFont="1" applyFill="1" applyBorder="1" applyAlignment="1" applyProtection="1">
      <alignment horizontal="center" vertical="center"/>
    </xf>
    <xf numFmtId="0" fontId="3" fillId="0" borderId="15" xfId="5" applyFont="1" applyFill="1" applyBorder="1" applyAlignment="1">
      <alignment horizontal="left" vertical="top" wrapText="1"/>
    </xf>
    <xf numFmtId="0" fontId="4" fillId="0" borderId="15" xfId="5" applyFont="1" applyFill="1" applyBorder="1" applyAlignment="1">
      <alignment vertical="top" wrapText="1"/>
    </xf>
    <xf numFmtId="0" fontId="17" fillId="0" borderId="0" xfId="5" applyFont="1" applyFill="1" applyAlignment="1"/>
    <xf numFmtId="2" fontId="17" fillId="0" borderId="0" xfId="5" applyNumberFormat="1" applyFont="1" applyFill="1" applyBorder="1" applyAlignment="1" applyProtection="1">
      <alignment vertical="center"/>
    </xf>
    <xf numFmtId="2" fontId="17" fillId="0" borderId="0" xfId="5" applyNumberFormat="1" applyFont="1" applyFill="1" applyBorder="1" applyAlignment="1" applyProtection="1">
      <alignment horizontal="center" vertical="center" wrapText="1"/>
    </xf>
    <xf numFmtId="2" fontId="17" fillId="0" borderId="0" xfId="5" applyNumberFormat="1" applyFont="1" applyFill="1" applyBorder="1" applyAlignment="1" applyProtection="1">
      <alignment horizontal="center" vertical="center"/>
    </xf>
    <xf numFmtId="2" fontId="6" fillId="0" borderId="0" xfId="5" applyNumberFormat="1" applyFont="1" applyFill="1" applyBorder="1" applyAlignment="1" applyProtection="1">
      <alignment vertical="center" wrapText="1"/>
    </xf>
    <xf numFmtId="2" fontId="4" fillId="0" borderId="0" xfId="5" applyNumberFormat="1" applyFont="1" applyFill="1" applyBorder="1"/>
    <xf numFmtId="2" fontId="6" fillId="0" borderId="0" xfId="5" applyNumberFormat="1" applyFont="1" applyFill="1" applyBorder="1" applyAlignment="1" applyProtection="1">
      <alignment horizontal="left" vertical="center" wrapText="1"/>
    </xf>
    <xf numFmtId="2" fontId="6" fillId="0" borderId="0" xfId="5" applyNumberFormat="1" applyFont="1" applyFill="1" applyBorder="1" applyAlignment="1" applyProtection="1">
      <alignment vertical="center"/>
    </xf>
    <xf numFmtId="0" fontId="18" fillId="0" borderId="0" xfId="0" applyFont="1" applyFill="1"/>
    <xf numFmtId="0" fontId="4" fillId="0" borderId="0" xfId="5" applyFont="1"/>
    <xf numFmtId="0" fontId="4" fillId="0" borderId="0" xfId="5" applyFont="1" applyBorder="1" applyAlignment="1">
      <alignment horizontal="left" wrapText="1"/>
    </xf>
    <xf numFmtId="0" fontId="4" fillId="0" borderId="0" xfId="5" applyFont="1" applyBorder="1"/>
    <xf numFmtId="165" fontId="4" fillId="0" borderId="0" xfId="7" applyFont="1" applyBorder="1" applyAlignment="1" applyProtection="1">
      <alignment vertical="center"/>
    </xf>
    <xf numFmtId="2" fontId="4" fillId="0" borderId="0" xfId="5" applyNumberFormat="1" applyFont="1" applyBorder="1"/>
    <xf numFmtId="165" fontId="4" fillId="0" borderId="0" xfId="7" applyFont="1" applyBorder="1"/>
    <xf numFmtId="166" fontId="4" fillId="0" borderId="0" xfId="5" applyNumberFormat="1" applyFont="1" applyBorder="1"/>
    <xf numFmtId="0" fontId="4" fillId="0" borderId="0" xfId="5" applyFont="1" applyBorder="1" applyAlignment="1">
      <alignment wrapText="1"/>
    </xf>
    <xf numFmtId="0" fontId="3" fillId="0" borderId="15" xfId="5" applyFont="1" applyBorder="1" applyAlignment="1">
      <alignment horizontal="center" vertical="center"/>
    </xf>
    <xf numFmtId="10" fontId="3" fillId="0" borderId="15" xfId="11" applyNumberFormat="1" applyFont="1" applyBorder="1" applyAlignment="1">
      <alignment horizontal="center" vertical="center"/>
    </xf>
    <xf numFmtId="0" fontId="3" fillId="0" borderId="15" xfId="5" applyFont="1" applyBorder="1" applyAlignment="1">
      <alignment horizontal="center" vertical="center" wrapText="1"/>
    </xf>
    <xf numFmtId="0" fontId="3" fillId="0" borderId="15" xfId="5" applyFont="1" applyBorder="1" applyAlignment="1">
      <alignment horizontal="left" vertical="center"/>
    </xf>
    <xf numFmtId="168" fontId="4" fillId="0" borderId="15" xfId="12" applyNumberFormat="1" applyFont="1" applyBorder="1" applyAlignment="1" applyProtection="1">
      <alignment vertical="center"/>
    </xf>
    <xf numFmtId="2" fontId="4" fillId="0" borderId="15" xfId="5" applyNumberFormat="1" applyFont="1" applyBorder="1" applyAlignment="1" applyProtection="1">
      <alignment vertical="center"/>
    </xf>
    <xf numFmtId="2" fontId="4" fillId="0" borderId="15" xfId="11" applyNumberFormat="1" applyFont="1" applyBorder="1" applyAlignment="1" applyProtection="1">
      <alignment vertical="center"/>
    </xf>
    <xf numFmtId="14" fontId="4" fillId="0" borderId="15" xfId="0" applyNumberFormat="1" applyFont="1" applyFill="1" applyBorder="1" applyAlignment="1" applyProtection="1">
      <alignment horizontal="right" vertical="center"/>
    </xf>
    <xf numFmtId="165" fontId="4" fillId="0" borderId="0" xfId="7" applyFont="1" applyFill="1" applyBorder="1" applyAlignment="1" applyProtection="1">
      <alignment vertical="center"/>
    </xf>
    <xf numFmtId="175" fontId="4" fillId="0" borderId="15" xfId="7" applyNumberFormat="1" applyFont="1" applyBorder="1" applyAlignment="1" applyProtection="1">
      <alignment vertical="center"/>
    </xf>
    <xf numFmtId="14" fontId="4" fillId="0" borderId="14" xfId="0" applyNumberFormat="1" applyFont="1" applyFill="1" applyBorder="1" applyAlignment="1" applyProtection="1">
      <alignment horizontal="right" vertical="center"/>
    </xf>
    <xf numFmtId="165" fontId="4" fillId="0" borderId="0" xfId="5" applyNumberFormat="1" applyFont="1" applyBorder="1"/>
    <xf numFmtId="39" fontId="4" fillId="0" borderId="15" xfId="5" applyNumberFormat="1" applyFont="1" applyBorder="1" applyAlignment="1" applyProtection="1">
      <alignment horizontal="center" vertical="center"/>
    </xf>
    <xf numFmtId="0" fontId="4" fillId="0" borderId="15" xfId="5" applyFont="1" applyBorder="1" applyAlignment="1">
      <alignment horizontal="center"/>
    </xf>
    <xf numFmtId="9" fontId="4" fillId="0" borderId="15" xfId="4" applyFont="1" applyBorder="1" applyAlignment="1" applyProtection="1">
      <alignment vertical="center"/>
    </xf>
    <xf numFmtId="39" fontId="4" fillId="0" borderId="14" xfId="5" applyNumberFormat="1" applyFont="1" applyBorder="1" applyAlignment="1" applyProtection="1">
      <alignment horizontal="center" vertical="center"/>
    </xf>
    <xf numFmtId="0" fontId="4" fillId="0" borderId="14" xfId="5" applyFont="1" applyBorder="1" applyAlignment="1">
      <alignment horizontal="center"/>
    </xf>
    <xf numFmtId="0" fontId="4" fillId="0" borderId="15" xfId="5" applyFont="1" applyBorder="1" applyAlignment="1">
      <alignment horizontal="center" vertical="center" wrapText="1"/>
    </xf>
    <xf numFmtId="175" fontId="4" fillId="0" borderId="15" xfId="7" applyNumberFormat="1" applyFont="1" applyBorder="1" applyAlignment="1">
      <alignment horizontal="center" vertical="center" wrapText="1"/>
    </xf>
    <xf numFmtId="39" fontId="4" fillId="0" borderId="15" xfId="5" applyNumberFormat="1" applyFont="1" applyBorder="1" applyAlignment="1" applyProtection="1">
      <alignment vertical="center"/>
    </xf>
    <xf numFmtId="10" fontId="4" fillId="0" borderId="15" xfId="11" applyNumberFormat="1" applyFont="1" applyBorder="1" applyAlignment="1" applyProtection="1">
      <alignment vertical="center"/>
    </xf>
    <xf numFmtId="0" fontId="4" fillId="0" borderId="12" xfId="5" applyFont="1" applyBorder="1"/>
    <xf numFmtId="0" fontId="4" fillId="0" borderId="0" xfId="5" applyFont="1" applyBorder="1" applyAlignment="1">
      <alignment horizontal="left" vertical="center"/>
    </xf>
    <xf numFmtId="170" fontId="4" fillId="0" borderId="0" xfId="5" applyNumberFormat="1" applyFont="1" applyBorder="1" applyProtection="1"/>
    <xf numFmtId="2" fontId="4" fillId="0" borderId="0" xfId="5" applyNumberFormat="1" applyFont="1" applyBorder="1" applyProtection="1"/>
    <xf numFmtId="10" fontId="4" fillId="0" borderId="0" xfId="11" applyNumberFormat="1" applyFont="1" applyBorder="1" applyProtection="1"/>
    <xf numFmtId="39" fontId="4" fillId="0" borderId="0" xfId="5" applyNumberFormat="1" applyFont="1" applyBorder="1" applyProtection="1"/>
    <xf numFmtId="39" fontId="4" fillId="0" borderId="13" xfId="5" applyNumberFormat="1" applyFont="1" applyBorder="1" applyProtection="1"/>
    <xf numFmtId="170" fontId="3" fillId="0" borderId="5" xfId="5" applyNumberFormat="1" applyFont="1" applyBorder="1" applyAlignment="1" applyProtection="1">
      <alignment vertical="center"/>
    </xf>
    <xf numFmtId="170" fontId="3" fillId="0" borderId="7" xfId="5" applyNumberFormat="1" applyFont="1" applyBorder="1" applyAlignment="1" applyProtection="1">
      <alignment vertical="top"/>
    </xf>
    <xf numFmtId="0" fontId="3" fillId="0" borderId="14" xfId="5" applyFont="1" applyBorder="1" applyAlignment="1">
      <alignment horizontal="left" vertical="center"/>
    </xf>
    <xf numFmtId="39" fontId="3" fillId="0" borderId="14" xfId="5" applyNumberFormat="1" applyFont="1" applyBorder="1" applyAlignment="1" applyProtection="1">
      <alignment vertical="top"/>
    </xf>
    <xf numFmtId="170" fontId="3" fillId="0" borderId="15" xfId="5" applyNumberFormat="1" applyFont="1" applyBorder="1" applyAlignment="1" applyProtection="1">
      <alignment vertical="top"/>
    </xf>
    <xf numFmtId="176" fontId="3" fillId="0" borderId="15" xfId="5" applyNumberFormat="1" applyFont="1" applyBorder="1" applyAlignment="1" applyProtection="1">
      <alignment vertical="top"/>
    </xf>
    <xf numFmtId="10" fontId="4" fillId="0" borderId="0" xfId="11" applyNumberFormat="1" applyFont="1" applyBorder="1"/>
    <xf numFmtId="10" fontId="4" fillId="0" borderId="0" xfId="11" applyNumberFormat="1" applyFont="1"/>
    <xf numFmtId="0" fontId="3" fillId="0" borderId="0" xfId="5" applyFont="1" applyAlignment="1"/>
    <xf numFmtId="0" fontId="3" fillId="0" borderId="15" xfId="5" applyFont="1" applyBorder="1"/>
    <xf numFmtId="0" fontId="3" fillId="0" borderId="14" xfId="5" applyFont="1" applyBorder="1" applyAlignment="1">
      <alignment vertical="center" wrapText="1"/>
    </xf>
    <xf numFmtId="2" fontId="3" fillId="0" borderId="0" xfId="5" applyNumberFormat="1" applyFont="1" applyBorder="1" applyAlignment="1" applyProtection="1">
      <alignment vertical="center"/>
    </xf>
    <xf numFmtId="0" fontId="3" fillId="0" borderId="15" xfId="5" applyFont="1" applyBorder="1" applyAlignment="1">
      <alignment horizontal="left" vertical="center" wrapText="1"/>
    </xf>
    <xf numFmtId="2" fontId="3" fillId="0" borderId="15" xfId="5" applyNumberFormat="1" applyFont="1" applyBorder="1" applyAlignment="1" applyProtection="1">
      <alignment horizontal="center" vertical="center"/>
    </xf>
    <xf numFmtId="2" fontId="3" fillId="0" borderId="0" xfId="5" applyNumberFormat="1" applyFont="1" applyBorder="1" applyAlignment="1" applyProtection="1">
      <alignment horizontal="center" vertical="center" wrapText="1"/>
    </xf>
    <xf numFmtId="0" fontId="3" fillId="0" borderId="5" xfId="5" applyFont="1" applyBorder="1" applyAlignment="1">
      <alignment vertical="center" wrapText="1"/>
    </xf>
    <xf numFmtId="10" fontId="4" fillId="0" borderId="15" xfId="11" applyNumberFormat="1" applyFont="1" applyBorder="1"/>
    <xf numFmtId="0" fontId="4" fillId="0" borderId="13" xfId="5" applyFont="1" applyBorder="1"/>
    <xf numFmtId="2" fontId="3" fillId="0" borderId="0" xfId="5" applyNumberFormat="1" applyFont="1" applyBorder="1" applyAlignment="1" applyProtection="1">
      <alignment horizontal="center" vertical="center"/>
    </xf>
    <xf numFmtId="0" fontId="4" fillId="0" borderId="0" xfId="5" applyFont="1" applyBorder="1" applyAlignment="1">
      <alignment horizontal="center"/>
    </xf>
    <xf numFmtId="0" fontId="3" fillId="0" borderId="5" xfId="5" applyFont="1" applyBorder="1" applyAlignment="1">
      <alignment vertical="top" wrapText="1"/>
    </xf>
    <xf numFmtId="0" fontId="4" fillId="0" borderId="15" xfId="5" applyFont="1" applyFill="1" applyBorder="1" applyAlignment="1">
      <alignment horizontal="center" vertical="center"/>
    </xf>
    <xf numFmtId="172" fontId="4" fillId="0" borderId="15" xfId="5" applyNumberFormat="1" applyFont="1" applyFill="1" applyBorder="1" applyAlignment="1">
      <alignment horizontal="center" vertical="center" wrapText="1"/>
    </xf>
    <xf numFmtId="2" fontId="4" fillId="0" borderId="0" xfId="5" applyNumberFormat="1" applyFont="1" applyBorder="1" applyAlignment="1" applyProtection="1">
      <alignment vertical="center" wrapText="1"/>
    </xf>
    <xf numFmtId="0" fontId="3" fillId="0" borderId="15" xfId="5" applyFont="1" applyBorder="1" applyAlignment="1">
      <alignment vertical="top"/>
    </xf>
    <xf numFmtId="3" fontId="4" fillId="2" borderId="15" xfId="5" applyNumberFormat="1" applyFont="1" applyFill="1" applyBorder="1" applyAlignment="1">
      <alignment horizontal="center" vertical="center"/>
    </xf>
    <xf numFmtId="172" fontId="4" fillId="2" borderId="15" xfId="5" applyNumberFormat="1" applyFont="1" applyFill="1" applyBorder="1" applyAlignment="1">
      <alignment horizontal="center" vertical="center" wrapText="1"/>
    </xf>
    <xf numFmtId="0" fontId="4" fillId="2" borderId="15" xfId="5" applyFont="1" applyFill="1" applyBorder="1" applyAlignment="1">
      <alignment horizontal="center" vertical="center"/>
    </xf>
    <xf numFmtId="175" fontId="4" fillId="2" borderId="15" xfId="7" applyNumberFormat="1" applyFont="1" applyFill="1" applyBorder="1" applyAlignment="1">
      <alignment horizontal="center" vertical="center"/>
    </xf>
    <xf numFmtId="2" fontId="4" fillId="0" borderId="0" xfId="5" applyNumberFormat="1" applyFont="1" applyBorder="1" applyAlignment="1" applyProtection="1">
      <alignment vertical="center"/>
    </xf>
    <xf numFmtId="2" fontId="4" fillId="0" borderId="0" xfId="5" applyNumberFormat="1" applyFont="1" applyBorder="1" applyAlignment="1" applyProtection="1">
      <alignment horizontal="lef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13" applyNumberFormat="1" applyFont="1" applyFill="1" applyBorder="1" applyAlignment="1">
      <alignment horizontal="center" vertical="center" wrapText="1"/>
    </xf>
    <xf numFmtId="0" fontId="3" fillId="0" borderId="15" xfId="13" applyNumberFormat="1" applyFont="1" applyFill="1" applyBorder="1" applyAlignment="1">
      <alignment horizontal="center" vertical="center" wrapText="1"/>
    </xf>
    <xf numFmtId="0" fontId="4" fillId="0" borderId="0" xfId="0" applyFont="1"/>
    <xf numFmtId="0" fontId="19" fillId="0" borderId="0" xfId="0" applyFont="1"/>
    <xf numFmtId="0" fontId="3" fillId="0" borderId="16" xfId="5" applyFont="1" applyBorder="1" applyAlignment="1">
      <alignment vertical="center"/>
    </xf>
    <xf numFmtId="0" fontId="3" fillId="0" borderId="17" xfId="5" applyFont="1" applyBorder="1" applyAlignment="1">
      <alignment horizontal="left" vertical="center"/>
    </xf>
    <xf numFmtId="0" fontId="3" fillId="0" borderId="18" xfId="5" applyFont="1" applyBorder="1" applyAlignment="1">
      <alignment vertical="center" wrapText="1"/>
    </xf>
    <xf numFmtId="0" fontId="3" fillId="0" borderId="18" xfId="5" applyFont="1" applyBorder="1" applyAlignment="1">
      <alignment vertical="top" wrapText="1"/>
    </xf>
    <xf numFmtId="0" fontId="3" fillId="0" borderId="17" xfId="5" applyFont="1" applyBorder="1" applyAlignment="1">
      <alignment vertical="top"/>
    </xf>
    <xf numFmtId="0" fontId="17" fillId="0" borderId="15" xfId="5" applyFont="1" applyBorder="1" applyAlignment="1">
      <alignment horizontal="center" vertical="center"/>
    </xf>
    <xf numFmtId="0" fontId="17" fillId="0" borderId="15" xfId="5" applyFont="1" applyBorder="1" applyAlignment="1">
      <alignment horizontal="center" vertical="center" wrapText="1"/>
    </xf>
    <xf numFmtId="10" fontId="17" fillId="0" borderId="15" xfId="11" applyNumberFormat="1" applyFont="1" applyBorder="1" applyAlignment="1">
      <alignment horizontal="center" vertical="center"/>
    </xf>
    <xf numFmtId="0" fontId="3" fillId="2" borderId="15" xfId="5" applyFont="1" applyFill="1" applyBorder="1" applyAlignment="1">
      <alignment horizontal="center" vertical="center"/>
    </xf>
    <xf numFmtId="3" fontId="12" fillId="2" borderId="42" xfId="0" applyNumberFormat="1" applyFont="1" applyFill="1" applyBorder="1" applyAlignment="1">
      <alignment horizontal="center" vertical="center" wrapText="1"/>
    </xf>
    <xf numFmtId="9" fontId="6" fillId="0" borderId="7" xfId="14" applyNumberFormat="1" applyFont="1" applyBorder="1" applyAlignment="1" applyProtection="1">
      <alignment vertical="center"/>
    </xf>
    <xf numFmtId="168" fontId="6" fillId="0" borderId="15" xfId="14" applyNumberFormat="1" applyFont="1" applyBorder="1" applyAlignment="1" applyProtection="1">
      <alignment horizontal="center" vertical="center"/>
    </xf>
    <xf numFmtId="2" fontId="6" fillId="0" borderId="15" xfId="5" applyNumberFormat="1" applyFont="1" applyBorder="1" applyAlignment="1" applyProtection="1">
      <alignment vertical="center"/>
    </xf>
    <xf numFmtId="2" fontId="6" fillId="0" borderId="15" xfId="11" applyNumberFormat="1" applyFont="1" applyBorder="1" applyAlignment="1" applyProtection="1">
      <alignment vertical="center"/>
    </xf>
    <xf numFmtId="14" fontId="4" fillId="0" borderId="15" xfId="0" applyNumberFormat="1" applyFont="1" applyFill="1" applyBorder="1" applyAlignment="1" applyProtection="1">
      <alignment horizontal="center" vertical="center"/>
    </xf>
    <xf numFmtId="39" fontId="6" fillId="0" borderId="15" xfId="5" applyNumberFormat="1" applyFont="1" applyBorder="1" applyAlignment="1" applyProtection="1">
      <alignment horizontal="center" vertical="center"/>
    </xf>
    <xf numFmtId="3" fontId="11" fillId="2" borderId="42" xfId="0" applyNumberFormat="1" applyFont="1" applyFill="1" applyBorder="1" applyAlignment="1">
      <alignment horizontal="center" vertical="center" wrapText="1"/>
    </xf>
    <xf numFmtId="9" fontId="6" fillId="0" borderId="7" xfId="4" applyNumberFormat="1" applyFont="1" applyBorder="1" applyAlignment="1" applyProtection="1">
      <alignment vertical="center"/>
    </xf>
    <xf numFmtId="175" fontId="6" fillId="0" borderId="15" xfId="7" applyNumberFormat="1" applyFont="1" applyBorder="1" applyAlignment="1" applyProtection="1">
      <alignment horizontal="center" vertical="center"/>
    </xf>
    <xf numFmtId="14" fontId="4" fillId="0" borderId="15" xfId="15"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2" fontId="4" fillId="0" borderId="15" xfId="5" applyNumberFormat="1" applyFont="1" applyBorder="1" applyAlignment="1" applyProtection="1">
      <alignment horizontal="center" vertical="center"/>
    </xf>
    <xf numFmtId="10" fontId="6" fillId="0" borderId="15" xfId="11" applyNumberFormat="1" applyFont="1" applyBorder="1" applyAlignment="1">
      <alignment vertical="center"/>
    </xf>
    <xf numFmtId="2" fontId="6" fillId="0" borderId="15" xfId="5" applyNumberFormat="1" applyFont="1" applyBorder="1" applyAlignment="1" applyProtection="1">
      <alignment horizontal="center" vertical="center"/>
    </xf>
    <xf numFmtId="3" fontId="3" fillId="2" borderId="42" xfId="0" applyNumberFormat="1" applyFont="1" applyFill="1" applyBorder="1" applyAlignment="1">
      <alignment horizontal="center" vertical="center" wrapText="1"/>
    </xf>
    <xf numFmtId="39" fontId="6" fillId="0" borderId="8" xfId="5" applyNumberFormat="1" applyFont="1" applyBorder="1" applyAlignment="1" applyProtection="1">
      <alignment horizontal="center" vertical="center"/>
    </xf>
    <xf numFmtId="0" fontId="4" fillId="0" borderId="8" xfId="5" applyFont="1" applyBorder="1" applyAlignment="1">
      <alignment horizontal="center"/>
    </xf>
    <xf numFmtId="0" fontId="12" fillId="0" borderId="0" xfId="0" applyFont="1"/>
    <xf numFmtId="3" fontId="4" fillId="2" borderId="42" xfId="0" applyNumberFormat="1" applyFont="1" applyFill="1" applyBorder="1" applyAlignment="1">
      <alignment horizontal="center" vertical="center" wrapText="1"/>
    </xf>
    <xf numFmtId="0" fontId="12" fillId="2" borderId="42" xfId="0" applyFont="1" applyFill="1" applyBorder="1" applyAlignment="1">
      <alignment horizontal="center" vertical="top"/>
    </xf>
    <xf numFmtId="0" fontId="11" fillId="2" borderId="42" xfId="0" applyFont="1" applyFill="1" applyBorder="1" applyAlignment="1">
      <alignment horizontal="center" vertical="top"/>
    </xf>
    <xf numFmtId="39" fontId="6" fillId="0" borderId="15" xfId="5" applyNumberFormat="1" applyFont="1" applyBorder="1" applyAlignment="1" applyProtection="1">
      <alignment vertical="center"/>
    </xf>
    <xf numFmtId="0" fontId="3" fillId="2" borderId="15" xfId="5" applyFont="1" applyFill="1" applyBorder="1" applyAlignment="1">
      <alignment horizontal="left" vertical="center"/>
    </xf>
    <xf numFmtId="3" fontId="17" fillId="2" borderId="25" xfId="5" applyNumberFormat="1" applyFont="1" applyFill="1" applyBorder="1" applyAlignment="1">
      <alignment horizontal="center" vertical="center" wrapText="1"/>
    </xf>
    <xf numFmtId="0" fontId="3" fillId="2" borderId="45" xfId="5" applyFont="1" applyFill="1" applyBorder="1" applyAlignment="1">
      <alignment horizontal="center" vertical="center"/>
    </xf>
    <xf numFmtId="0" fontId="3" fillId="2" borderId="45" xfId="5" applyFont="1" applyFill="1" applyBorder="1" applyAlignment="1">
      <alignment horizontal="left" vertical="center"/>
    </xf>
    <xf numFmtId="3" fontId="6" fillId="2" borderId="46" xfId="5" applyNumberFormat="1" applyFont="1" applyFill="1" applyBorder="1" applyAlignment="1">
      <alignment horizontal="center" vertical="center" wrapText="1"/>
    </xf>
    <xf numFmtId="9" fontId="6" fillId="0" borderId="7" xfId="7" applyNumberFormat="1" applyFont="1" applyBorder="1" applyAlignment="1" applyProtection="1">
      <alignment vertical="center"/>
    </xf>
    <xf numFmtId="10" fontId="6" fillId="0" borderId="15" xfId="11" applyNumberFormat="1" applyFont="1" applyBorder="1" applyAlignment="1" applyProtection="1">
      <alignment vertical="center"/>
    </xf>
    <xf numFmtId="9" fontId="4" fillId="0" borderId="0" xfId="5" applyNumberFormat="1" applyFont="1" applyBorder="1" applyAlignment="1">
      <alignment horizontal="left" vertical="center"/>
    </xf>
    <xf numFmtId="2" fontId="6" fillId="0" borderId="0" xfId="5" applyNumberFormat="1" applyFont="1" applyBorder="1" applyProtection="1"/>
    <xf numFmtId="10" fontId="6" fillId="0" borderId="0" xfId="11" applyNumberFormat="1" applyFont="1" applyBorder="1" applyProtection="1"/>
    <xf numFmtId="39" fontId="6" fillId="0" borderId="0" xfId="5" applyNumberFormat="1" applyFont="1" applyBorder="1" applyProtection="1"/>
    <xf numFmtId="39" fontId="6" fillId="0" borderId="13" xfId="5" applyNumberFormat="1" applyFont="1" applyBorder="1" applyProtection="1"/>
    <xf numFmtId="170" fontId="17" fillId="0" borderId="5" xfId="5" applyNumberFormat="1" applyFont="1" applyBorder="1" applyAlignment="1" applyProtection="1">
      <alignment vertical="center"/>
    </xf>
    <xf numFmtId="170" fontId="17" fillId="0" borderId="7" xfId="5" applyNumberFormat="1" applyFont="1" applyBorder="1" applyAlignment="1" applyProtection="1">
      <alignment vertical="top"/>
    </xf>
    <xf numFmtId="0" fontId="3" fillId="0" borderId="14" xfId="5" applyFont="1" applyFill="1" applyBorder="1" applyAlignment="1">
      <alignment horizontal="left" vertical="center"/>
    </xf>
    <xf numFmtId="37" fontId="17" fillId="0" borderId="14" xfId="5" applyNumberFormat="1" applyFont="1" applyFill="1" applyBorder="1" applyAlignment="1" applyProtection="1">
      <alignment horizontal="center" vertical="top"/>
    </xf>
    <xf numFmtId="0" fontId="3" fillId="0" borderId="15" xfId="5" applyFont="1" applyFill="1" applyBorder="1" applyAlignment="1">
      <alignment horizontal="left" vertical="center"/>
    </xf>
    <xf numFmtId="37" fontId="17" fillId="0" borderId="15" xfId="5" applyNumberFormat="1" applyFont="1" applyFill="1" applyBorder="1" applyAlignment="1" applyProtection="1">
      <alignment horizontal="center" vertical="top"/>
    </xf>
    <xf numFmtId="176" fontId="17" fillId="0" borderId="15" xfId="5" applyNumberFormat="1" applyFont="1" applyBorder="1" applyAlignment="1" applyProtection="1">
      <alignment vertical="top"/>
    </xf>
    <xf numFmtId="170" fontId="17" fillId="0" borderId="15" xfId="5" applyNumberFormat="1" applyFont="1" applyBorder="1" applyAlignment="1" applyProtection="1">
      <alignment vertical="top"/>
    </xf>
    <xf numFmtId="0" fontId="19" fillId="0" borderId="0" xfId="0" applyNumberFormat="1" applyFont="1"/>
    <xf numFmtId="9" fontId="19" fillId="0" borderId="0" xfId="0" applyNumberFormat="1" applyFont="1"/>
    <xf numFmtId="0" fontId="20" fillId="0" borderId="53" xfId="0" applyFont="1" applyFill="1" applyBorder="1" applyAlignment="1">
      <alignment vertical="center"/>
    </xf>
    <xf numFmtId="0" fontId="20" fillId="0" borderId="32" xfId="0" applyFont="1" applyFill="1" applyBorder="1" applyAlignment="1">
      <alignment vertical="top"/>
    </xf>
    <xf numFmtId="0" fontId="8" fillId="0" borderId="35" xfId="0" applyFont="1" applyBorder="1"/>
    <xf numFmtId="0" fontId="0" fillId="0" borderId="35" xfId="0" applyBorder="1"/>
    <xf numFmtId="0" fontId="21" fillId="0" borderId="35" xfId="0" applyFont="1" applyBorder="1" applyAlignment="1">
      <alignment horizontal="center" vertical="center"/>
    </xf>
    <xf numFmtId="10" fontId="21" fillId="0" borderId="35" xfId="4" applyNumberFormat="1" applyFont="1" applyBorder="1" applyAlignment="1">
      <alignment horizontal="center" vertical="center"/>
    </xf>
    <xf numFmtId="14" fontId="20" fillId="0" borderId="35" xfId="0" applyNumberFormat="1" applyFont="1" applyFill="1" applyBorder="1" applyAlignment="1">
      <alignment horizontal="center" vertical="center"/>
    </xf>
    <xf numFmtId="14" fontId="20" fillId="0" borderId="35" xfId="0" applyNumberFormat="1" applyFont="1" applyFill="1" applyBorder="1" applyAlignment="1">
      <alignment horizontal="center" vertical="center" wrapText="1"/>
    </xf>
    <xf numFmtId="0" fontId="2" fillId="0" borderId="35" xfId="0" applyFont="1" applyFill="1" applyBorder="1" applyAlignment="1">
      <alignment horizontal="center" vertical="center"/>
    </xf>
    <xf numFmtId="49" fontId="2" fillId="0" borderId="35" xfId="16" applyNumberFormat="1" applyFont="1" applyFill="1" applyBorder="1" applyAlignment="1" applyProtection="1">
      <alignment horizontal="right" vertical="top"/>
    </xf>
    <xf numFmtId="2" fontId="2" fillId="0" borderId="35" xfId="0" applyNumberFormat="1" applyFont="1" applyFill="1" applyBorder="1" applyAlignment="1" applyProtection="1">
      <alignment vertical="top"/>
    </xf>
    <xf numFmtId="2" fontId="20" fillId="0" borderId="35" xfId="0" applyNumberFormat="1" applyFont="1" applyFill="1" applyBorder="1" applyAlignment="1" applyProtection="1">
      <alignment vertical="top"/>
    </xf>
    <xf numFmtId="49" fontId="2" fillId="0" borderId="35" xfId="0" applyNumberFormat="1" applyFont="1" applyFill="1" applyBorder="1" applyAlignment="1">
      <alignment horizontal="right" vertical="top" wrapText="1"/>
    </xf>
    <xf numFmtId="0" fontId="2" fillId="0" borderId="35" xfId="0" applyFont="1" applyFill="1" applyBorder="1" applyAlignment="1">
      <alignment horizontal="center" vertical="top"/>
    </xf>
    <xf numFmtId="0" fontId="22" fillId="0" borderId="35" xfId="0" applyFont="1" applyBorder="1" applyAlignment="1">
      <alignment horizontal="center"/>
    </xf>
    <xf numFmtId="170" fontId="17" fillId="0" borderId="35" xfId="17" applyNumberFormat="1" applyFont="1" applyBorder="1" applyAlignment="1" applyProtection="1">
      <alignment vertical="center"/>
    </xf>
    <xf numFmtId="170" fontId="17" fillId="0" borderId="35" xfId="17" applyNumberFormat="1" applyFont="1" applyBorder="1" applyAlignment="1" applyProtection="1">
      <alignment vertical="top"/>
    </xf>
    <xf numFmtId="0" fontId="3" fillId="0" borderId="35" xfId="17" applyFont="1" applyBorder="1" applyAlignment="1">
      <alignment horizontal="left" vertical="center"/>
    </xf>
    <xf numFmtId="39" fontId="17" fillId="0" borderId="35" xfId="17" applyNumberFormat="1" applyFont="1" applyBorder="1" applyAlignment="1" applyProtection="1">
      <alignment vertical="top"/>
    </xf>
    <xf numFmtId="176" fontId="17" fillId="0" borderId="35" xfId="17" applyNumberFormat="1" applyFont="1" applyBorder="1" applyAlignment="1" applyProtection="1">
      <alignment vertical="top"/>
    </xf>
    <xf numFmtId="0" fontId="3" fillId="0" borderId="53" xfId="0" applyFont="1" applyFill="1" applyBorder="1" applyAlignment="1">
      <alignment vertical="center"/>
    </xf>
    <xf numFmtId="0" fontId="3" fillId="0" borderId="32" xfId="0" applyFont="1" applyFill="1" applyBorder="1" applyAlignment="1">
      <alignment vertical="top"/>
    </xf>
    <xf numFmtId="0" fontId="26" fillId="0" borderId="35" xfId="0" applyFont="1" applyBorder="1"/>
    <xf numFmtId="0" fontId="19" fillId="0" borderId="35" xfId="0" applyFont="1" applyBorder="1"/>
    <xf numFmtId="0" fontId="17" fillId="0" borderId="35" xfId="0" applyFont="1" applyBorder="1" applyAlignment="1">
      <alignment horizontal="center" vertical="center"/>
    </xf>
    <xf numFmtId="10" fontId="17" fillId="0" borderId="35" xfId="4" applyNumberFormat="1" applyFont="1" applyBorder="1" applyAlignment="1">
      <alignment horizontal="center" vertical="center"/>
    </xf>
    <xf numFmtId="14" fontId="3" fillId="0" borderId="35" xfId="0" applyNumberFormat="1" applyFont="1" applyFill="1" applyBorder="1" applyAlignment="1">
      <alignment horizontal="center" vertical="center"/>
    </xf>
    <xf numFmtId="14" fontId="3" fillId="0" borderId="35" xfId="0" applyNumberFormat="1" applyFont="1" applyFill="1" applyBorder="1" applyAlignment="1">
      <alignment horizontal="center" vertical="center" wrapText="1"/>
    </xf>
    <xf numFmtId="0" fontId="4" fillId="0" borderId="35" xfId="0" applyFont="1" applyFill="1" applyBorder="1" applyAlignment="1">
      <alignment horizontal="center" vertical="center"/>
    </xf>
    <xf numFmtId="0" fontId="3" fillId="0" borderId="35" xfId="0" applyFont="1" applyFill="1" applyBorder="1" applyAlignment="1">
      <alignment horizontal="center" vertical="center" wrapText="1"/>
    </xf>
    <xf numFmtId="49" fontId="4" fillId="0" borderId="35" xfId="16" applyNumberFormat="1" applyFont="1" applyFill="1" applyBorder="1" applyAlignment="1" applyProtection="1">
      <alignment horizontal="right" vertical="top"/>
    </xf>
    <xf numFmtId="3" fontId="4" fillId="0" borderId="35" xfId="0" applyNumberFormat="1" applyFont="1" applyFill="1" applyBorder="1" applyAlignment="1" applyProtection="1">
      <alignment vertical="top"/>
    </xf>
    <xf numFmtId="2" fontId="4" fillId="0" borderId="35" xfId="0" applyNumberFormat="1" applyFont="1" applyFill="1" applyBorder="1" applyAlignment="1" applyProtection="1">
      <alignment vertical="top"/>
    </xf>
    <xf numFmtId="2" fontId="3" fillId="0" borderId="35" xfId="0" applyNumberFormat="1" applyFont="1" applyFill="1" applyBorder="1" applyAlignment="1" applyProtection="1">
      <alignment vertical="top"/>
    </xf>
    <xf numFmtId="0" fontId="11" fillId="0" borderId="35" xfId="0" applyFont="1" applyFill="1" applyBorder="1" applyAlignment="1">
      <alignment horizontal="center"/>
    </xf>
    <xf numFmtId="3" fontId="3" fillId="0" borderId="35" xfId="0" applyNumberFormat="1" applyFont="1" applyFill="1" applyBorder="1" applyAlignment="1">
      <alignment horizontal="center" vertical="center" wrapText="1"/>
    </xf>
    <xf numFmtId="0" fontId="4" fillId="2" borderId="35" xfId="0" applyFont="1" applyFill="1" applyBorder="1" applyAlignment="1">
      <alignment horizontal="center" vertical="center"/>
    </xf>
    <xf numFmtId="14" fontId="4" fillId="0" borderId="35" xfId="0" applyNumberFormat="1" applyFont="1" applyFill="1" applyBorder="1" applyAlignment="1" applyProtection="1">
      <alignment horizontal="center" vertical="center"/>
    </xf>
    <xf numFmtId="49" fontId="4" fillId="0" borderId="35" xfId="0" applyNumberFormat="1" applyFont="1" applyFill="1" applyBorder="1" applyAlignment="1">
      <alignment horizontal="right" vertical="top" wrapText="1"/>
    </xf>
    <xf numFmtId="0" fontId="4" fillId="0" borderId="35" xfId="0" applyFont="1" applyFill="1" applyBorder="1" applyAlignment="1">
      <alignment vertical="top" wrapText="1"/>
    </xf>
    <xf numFmtId="0" fontId="19" fillId="0" borderId="0" xfId="0" applyFont="1" applyFill="1"/>
    <xf numFmtId="3" fontId="11" fillId="0" borderId="35" xfId="0" applyNumberFormat="1" applyFont="1" applyFill="1" applyBorder="1" applyAlignment="1">
      <alignment horizontal="center" vertical="center" wrapText="1"/>
    </xf>
    <xf numFmtId="0" fontId="4" fillId="0" borderId="35" xfId="0" applyFont="1" applyFill="1" applyBorder="1" applyAlignment="1">
      <alignment horizontal="center" vertical="top"/>
    </xf>
    <xf numFmtId="0" fontId="19" fillId="0" borderId="35" xfId="0" applyFont="1" applyBorder="1" applyAlignment="1">
      <alignment horizontal="center"/>
    </xf>
    <xf numFmtId="0" fontId="19" fillId="0" borderId="0" xfId="0" applyFont="1" applyAlignment="1">
      <alignment vertical="center"/>
    </xf>
    <xf numFmtId="2" fontId="17" fillId="0" borderId="66" xfId="9" applyNumberFormat="1" applyFont="1" applyBorder="1" applyAlignment="1" applyProtection="1">
      <alignment horizontal="center" vertical="center"/>
    </xf>
    <xf numFmtId="2" fontId="17" fillId="0" borderId="65" xfId="9" applyNumberFormat="1" applyFont="1" applyBorder="1" applyAlignment="1" applyProtection="1">
      <alignment horizontal="center" vertical="center"/>
    </xf>
    <xf numFmtId="2" fontId="17" fillId="0" borderId="67" xfId="9" applyNumberFormat="1" applyFont="1" applyBorder="1" applyAlignment="1" applyProtection="1">
      <alignment horizontal="center" vertical="center"/>
    </xf>
    <xf numFmtId="0" fontId="17" fillId="0" borderId="0" xfId="9" applyFont="1"/>
    <xf numFmtId="10" fontId="6" fillId="0" borderId="0" xfId="15" applyNumberFormat="1" applyFont="1"/>
    <xf numFmtId="2" fontId="6" fillId="3" borderId="20" xfId="15" applyNumberFormat="1" applyFont="1" applyFill="1" applyBorder="1" applyAlignment="1" applyProtection="1">
      <alignment vertical="center"/>
    </xf>
    <xf numFmtId="179" fontId="6" fillId="3" borderId="19" xfId="9" applyNumberFormat="1" applyFont="1" applyFill="1" applyBorder="1" applyAlignment="1">
      <alignment horizontal="center"/>
    </xf>
    <xf numFmtId="179" fontId="4" fillId="3" borderId="41" xfId="9" applyNumberFormat="1" applyFont="1" applyFill="1" applyBorder="1" applyAlignment="1">
      <alignment horizontal="center"/>
    </xf>
    <xf numFmtId="2" fontId="17" fillId="3" borderId="17" xfId="9" applyNumberFormat="1" applyFont="1" applyFill="1" applyBorder="1" applyAlignment="1" applyProtection="1">
      <alignment vertical="center"/>
    </xf>
    <xf numFmtId="2" fontId="17" fillId="3" borderId="15" xfId="9" applyNumberFormat="1" applyFont="1" applyFill="1" applyBorder="1" applyAlignment="1" applyProtection="1">
      <alignment vertical="center"/>
    </xf>
    <xf numFmtId="2" fontId="6" fillId="3" borderId="15" xfId="15" applyNumberFormat="1" applyFont="1" applyFill="1" applyBorder="1" applyAlignment="1" applyProtection="1">
      <alignment vertical="center"/>
    </xf>
    <xf numFmtId="2" fontId="17" fillId="3" borderId="5" xfId="9" applyNumberFormat="1" applyFont="1" applyFill="1" applyBorder="1" applyAlignment="1" applyProtection="1">
      <alignment vertical="center"/>
    </xf>
    <xf numFmtId="179" fontId="6" fillId="3" borderId="17" xfId="9" applyNumberFormat="1" applyFont="1" applyFill="1" applyBorder="1" applyAlignment="1">
      <alignment horizontal="center"/>
    </xf>
    <xf numFmtId="179" fontId="4" fillId="3" borderId="25" xfId="9" applyNumberFormat="1" applyFont="1" applyFill="1" applyBorder="1" applyAlignment="1">
      <alignment horizontal="center"/>
    </xf>
    <xf numFmtId="2" fontId="17" fillId="0" borderId="17" xfId="9" applyNumberFormat="1" applyFont="1" applyFill="1" applyBorder="1" applyAlignment="1" applyProtection="1">
      <alignment vertical="center"/>
    </xf>
    <xf numFmtId="2" fontId="17" fillId="0" borderId="15" xfId="9" applyNumberFormat="1" applyFont="1" applyFill="1" applyBorder="1" applyAlignment="1" applyProtection="1">
      <alignment vertical="center"/>
    </xf>
    <xf numFmtId="2" fontId="6" fillId="0" borderId="15" xfId="15" applyNumberFormat="1" applyFont="1" applyFill="1" applyBorder="1" applyAlignment="1" applyProtection="1">
      <alignment vertical="center"/>
    </xf>
    <xf numFmtId="2" fontId="17" fillId="0" borderId="5" xfId="9" applyNumberFormat="1" applyFont="1" applyFill="1" applyBorder="1" applyAlignment="1" applyProtection="1">
      <alignment vertical="center"/>
    </xf>
    <xf numFmtId="2" fontId="17" fillId="3" borderId="62" xfId="9" applyNumberFormat="1" applyFont="1" applyFill="1" applyBorder="1" applyAlignment="1" applyProtection="1">
      <alignment vertical="center"/>
    </xf>
    <xf numFmtId="2" fontId="17" fillId="3" borderId="45" xfId="9" applyNumberFormat="1" applyFont="1" applyFill="1" applyBorder="1" applyAlignment="1" applyProtection="1">
      <alignment vertical="center"/>
    </xf>
    <xf numFmtId="2" fontId="6" fillId="3" borderId="45" xfId="15" applyNumberFormat="1" applyFont="1" applyFill="1" applyBorder="1" applyAlignment="1" applyProtection="1">
      <alignment vertical="center"/>
    </xf>
    <xf numFmtId="2" fontId="17" fillId="3" borderId="66" xfId="9" applyNumberFormat="1" applyFont="1" applyFill="1" applyBorder="1" applyAlignment="1" applyProtection="1">
      <alignment vertical="center"/>
    </xf>
    <xf numFmtId="179" fontId="6" fillId="3" borderId="62" xfId="9" applyNumberFormat="1" applyFont="1" applyFill="1" applyBorder="1" applyAlignment="1">
      <alignment horizontal="center"/>
    </xf>
    <xf numFmtId="179" fontId="4" fillId="3" borderId="46" xfId="9" applyNumberFormat="1" applyFont="1" applyFill="1" applyBorder="1" applyAlignment="1">
      <alignment horizontal="center"/>
    </xf>
    <xf numFmtId="2" fontId="17" fillId="0" borderId="45" xfId="9" applyNumberFormat="1" applyFont="1" applyBorder="1" applyAlignment="1" applyProtection="1">
      <alignment vertical="center"/>
    </xf>
    <xf numFmtId="10" fontId="6" fillId="0" borderId="45" xfId="15" applyNumberFormat="1" applyFont="1" applyBorder="1" applyAlignment="1" applyProtection="1">
      <alignment vertical="center"/>
    </xf>
    <xf numFmtId="2" fontId="17" fillId="0" borderId="66" xfId="9" applyNumberFormat="1" applyFont="1" applyBorder="1" applyAlignment="1" applyProtection="1">
      <alignment vertical="center"/>
    </xf>
    <xf numFmtId="2" fontId="17" fillId="0" borderId="62" xfId="9" applyNumberFormat="1" applyFont="1" applyBorder="1" applyAlignment="1" applyProtection="1">
      <alignment vertical="center"/>
    </xf>
    <xf numFmtId="2" fontId="17" fillId="0" borderId="0" xfId="9" applyNumberFormat="1" applyFont="1" applyBorder="1" applyProtection="1"/>
    <xf numFmtId="10" fontId="6" fillId="0" borderId="0" xfId="15" applyNumberFormat="1" applyFont="1" applyBorder="1" applyProtection="1"/>
    <xf numFmtId="0" fontId="27" fillId="0" borderId="0" xfId="9" applyFont="1"/>
    <xf numFmtId="0" fontId="17" fillId="0" borderId="32" xfId="9" applyFont="1" applyBorder="1" applyAlignment="1"/>
    <xf numFmtId="0" fontId="6" fillId="0" borderId="65" xfId="9" applyFont="1" applyBorder="1" applyAlignment="1">
      <alignment horizontal="justify" vertical="top"/>
    </xf>
    <xf numFmtId="9" fontId="17" fillId="0" borderId="0" xfId="6" applyFont="1"/>
    <xf numFmtId="0" fontId="6" fillId="0" borderId="0" xfId="9" applyFont="1"/>
    <xf numFmtId="0" fontId="6" fillId="0" borderId="27" xfId="9" applyFont="1" applyBorder="1" applyAlignment="1">
      <alignment horizontal="center" vertical="center" wrapText="1"/>
    </xf>
    <xf numFmtId="9" fontId="6" fillId="0" borderId="43" xfId="6" applyFont="1" applyBorder="1" applyAlignment="1">
      <alignment horizontal="center" vertical="center" wrapText="1"/>
    </xf>
    <xf numFmtId="0" fontId="6" fillId="0" borderId="27" xfId="9" applyFont="1" applyBorder="1" applyAlignment="1">
      <alignment horizontal="center" vertical="center"/>
    </xf>
    <xf numFmtId="0" fontId="6" fillId="0" borderId="1" xfId="9" applyFont="1" applyBorder="1" applyAlignment="1">
      <alignment horizontal="center" vertical="center"/>
    </xf>
    <xf numFmtId="10" fontId="6" fillId="0" borderId="43" xfId="15" applyNumberFormat="1" applyFont="1" applyBorder="1" applyAlignment="1">
      <alignment horizontal="center" vertical="center"/>
    </xf>
    <xf numFmtId="0" fontId="6" fillId="0" borderId="43" xfId="9" applyFont="1" applyBorder="1" applyAlignment="1">
      <alignment horizontal="center" vertical="center" wrapText="1"/>
    </xf>
    <xf numFmtId="0" fontId="27" fillId="3" borderId="14" xfId="9" applyFont="1" applyFill="1" applyBorder="1" applyAlignment="1">
      <alignment horizontal="center" vertical="center"/>
    </xf>
    <xf numFmtId="0" fontId="6" fillId="3" borderId="19" xfId="9" applyNumberFormat="1" applyFont="1" applyFill="1" applyBorder="1" applyAlignment="1">
      <alignment horizontal="center"/>
    </xf>
    <xf numFmtId="9" fontId="6" fillId="3" borderId="41" xfId="6" applyFont="1" applyFill="1" applyBorder="1" applyAlignment="1">
      <alignment horizontal="center"/>
    </xf>
    <xf numFmtId="168" fontId="6" fillId="3" borderId="56" xfId="14" applyNumberFormat="1" applyFont="1" applyFill="1" applyBorder="1" applyAlignment="1" applyProtection="1">
      <alignment vertical="center"/>
    </xf>
    <xf numFmtId="2" fontId="27" fillId="3" borderId="19" xfId="9" applyNumberFormat="1" applyFont="1" applyFill="1" applyBorder="1" applyAlignment="1" applyProtection="1">
      <alignment vertical="center"/>
    </xf>
    <xf numFmtId="2" fontId="27" fillId="3" borderId="20" xfId="9" applyNumberFormat="1" applyFont="1" applyFill="1" applyBorder="1" applyAlignment="1" applyProtection="1">
      <alignment vertical="center"/>
    </xf>
    <xf numFmtId="2" fontId="27" fillId="3" borderId="58" xfId="9" applyNumberFormat="1" applyFont="1" applyFill="1" applyBorder="1" applyAlignment="1" applyProtection="1">
      <alignment vertical="center"/>
    </xf>
    <xf numFmtId="0" fontId="27" fillId="3" borderId="1" xfId="9" applyFont="1" applyFill="1" applyBorder="1" applyAlignment="1">
      <alignment horizontal="center" vertical="center"/>
    </xf>
    <xf numFmtId="0" fontId="6" fillId="3" borderId="17" xfId="9" applyNumberFormat="1" applyFont="1" applyFill="1" applyBorder="1" applyAlignment="1">
      <alignment horizontal="center"/>
    </xf>
    <xf numFmtId="9" fontId="6" fillId="3" borderId="25" xfId="6" applyFont="1" applyFill="1" applyBorder="1" applyAlignment="1">
      <alignment horizontal="center"/>
    </xf>
    <xf numFmtId="168" fontId="6" fillId="3" borderId="6" xfId="14" applyNumberFormat="1" applyFont="1" applyFill="1" applyBorder="1" applyAlignment="1" applyProtection="1">
      <alignment vertical="center"/>
    </xf>
    <xf numFmtId="0" fontId="27" fillId="3" borderId="20" xfId="9" applyFont="1" applyFill="1" applyBorder="1" applyAlignment="1">
      <alignment horizontal="center" vertical="center"/>
    </xf>
    <xf numFmtId="2" fontId="27" fillId="3" borderId="17" xfId="9" applyNumberFormat="1" applyFont="1" applyFill="1" applyBorder="1" applyAlignment="1" applyProtection="1">
      <alignment vertical="center"/>
    </xf>
    <xf numFmtId="2" fontId="27" fillId="3" borderId="15" xfId="9" applyNumberFormat="1" applyFont="1" applyFill="1" applyBorder="1" applyAlignment="1" applyProtection="1">
      <alignment vertical="center"/>
    </xf>
    <xf numFmtId="2" fontId="27" fillId="3" borderId="5" xfId="9" applyNumberFormat="1" applyFont="1" applyFill="1" applyBorder="1" applyAlignment="1" applyProtection="1">
      <alignment vertical="center"/>
    </xf>
    <xf numFmtId="0" fontId="27" fillId="3" borderId="45" xfId="9" applyFont="1" applyFill="1" applyBorder="1" applyAlignment="1">
      <alignment horizontal="center" vertical="center"/>
    </xf>
    <xf numFmtId="0" fontId="4" fillId="0" borderId="17" xfId="9" applyNumberFormat="1" applyFont="1" applyFill="1" applyBorder="1" applyAlignment="1">
      <alignment horizontal="center"/>
    </xf>
    <xf numFmtId="0" fontId="4" fillId="3" borderId="17" xfId="9" applyNumberFormat="1" applyFont="1" applyFill="1" applyBorder="1" applyAlignment="1">
      <alignment horizontal="center"/>
    </xf>
    <xf numFmtId="0" fontId="6" fillId="0" borderId="17" xfId="9" applyNumberFormat="1" applyFont="1" applyFill="1" applyBorder="1" applyAlignment="1">
      <alignment horizontal="center"/>
    </xf>
    <xf numFmtId="168" fontId="19" fillId="3" borderId="6" xfId="14" applyNumberFormat="1" applyFont="1" applyFill="1" applyBorder="1" applyAlignment="1" applyProtection="1">
      <alignment vertical="center"/>
    </xf>
    <xf numFmtId="0" fontId="6" fillId="2" borderId="17" xfId="9" applyNumberFormat="1" applyFont="1" applyFill="1" applyBorder="1" applyAlignment="1">
      <alignment horizontal="center"/>
    </xf>
    <xf numFmtId="168" fontId="19" fillId="0" borderId="6" xfId="14" applyNumberFormat="1" applyFont="1" applyFill="1" applyBorder="1" applyAlignment="1" applyProtection="1">
      <alignment vertical="center"/>
    </xf>
    <xf numFmtId="0" fontId="6" fillId="2" borderId="27" xfId="9" applyNumberFormat="1" applyFont="1" applyFill="1" applyBorder="1" applyAlignment="1">
      <alignment horizontal="center"/>
    </xf>
    <xf numFmtId="168" fontId="19" fillId="3" borderId="3" xfId="14" applyNumberFormat="1" applyFont="1" applyFill="1" applyBorder="1" applyAlignment="1" applyProtection="1">
      <alignment vertical="center"/>
    </xf>
    <xf numFmtId="0" fontId="27" fillId="0" borderId="20" xfId="9" applyFont="1" applyBorder="1" applyAlignment="1">
      <alignment horizontal="center" vertical="center"/>
    </xf>
    <xf numFmtId="0" fontId="17" fillId="0" borderId="58" xfId="9" applyFont="1" applyBorder="1" applyAlignment="1">
      <alignment horizontal="center" vertical="center" wrapText="1"/>
    </xf>
    <xf numFmtId="0" fontId="17" fillId="0" borderId="19" xfId="9" applyFont="1" applyBorder="1" applyAlignment="1">
      <alignment horizontal="center" vertical="center" wrapText="1"/>
    </xf>
    <xf numFmtId="9" fontId="17" fillId="0" borderId="41" xfId="6" applyFont="1" applyBorder="1" applyAlignment="1">
      <alignment horizontal="center" vertical="center" wrapText="1"/>
    </xf>
    <xf numFmtId="168" fontId="19" fillId="0" borderId="57" xfId="14" applyNumberFormat="1" applyFont="1" applyBorder="1" applyAlignment="1" applyProtection="1">
      <alignment vertical="center"/>
    </xf>
    <xf numFmtId="2" fontId="27" fillId="0" borderId="20" xfId="9" applyNumberFormat="1" applyFont="1" applyBorder="1" applyAlignment="1" applyProtection="1">
      <alignment vertical="center"/>
    </xf>
    <xf numFmtId="2" fontId="27" fillId="0" borderId="58" xfId="9" applyNumberFormat="1" applyFont="1" applyBorder="1" applyAlignment="1" applyProtection="1">
      <alignment vertical="center"/>
    </xf>
    <xf numFmtId="2" fontId="27" fillId="0" borderId="16" xfId="9" applyNumberFormat="1" applyFont="1" applyBorder="1" applyAlignment="1" applyProtection="1">
      <alignment vertical="center"/>
    </xf>
    <xf numFmtId="39" fontId="6" fillId="0" borderId="28" xfId="9" applyNumberFormat="1" applyFont="1" applyBorder="1" applyAlignment="1" applyProtection="1">
      <alignment vertical="center"/>
    </xf>
    <xf numFmtId="0" fontId="27" fillId="0" borderId="45" xfId="9" applyFont="1" applyBorder="1" applyAlignment="1">
      <alignment horizontal="center" vertical="center"/>
    </xf>
    <xf numFmtId="0" fontId="17" fillId="0" borderId="66" xfId="9" applyFont="1" applyBorder="1" applyAlignment="1">
      <alignment horizontal="center" vertical="center" wrapText="1"/>
    </xf>
    <xf numFmtId="0" fontId="17" fillId="0" borderId="62" xfId="9" applyFont="1" applyBorder="1" applyAlignment="1">
      <alignment horizontal="center" vertical="center" wrapText="1"/>
    </xf>
    <xf numFmtId="9" fontId="17" fillId="0" borderId="46" xfId="6" applyFont="1" applyBorder="1" applyAlignment="1">
      <alignment horizontal="center" vertical="center" wrapText="1"/>
    </xf>
    <xf numFmtId="168" fontId="19" fillId="0" borderId="70" xfId="14" applyNumberFormat="1" applyFont="1" applyBorder="1" applyAlignment="1" applyProtection="1">
      <alignment vertical="center"/>
    </xf>
    <xf numFmtId="39" fontId="6" fillId="0" borderId="46" xfId="9" applyNumberFormat="1" applyFont="1" applyBorder="1" applyAlignment="1" applyProtection="1">
      <alignment vertical="center"/>
    </xf>
    <xf numFmtId="0" fontId="27" fillId="0" borderId="0" xfId="9" applyFont="1" applyBorder="1"/>
    <xf numFmtId="9" fontId="19" fillId="0" borderId="0" xfId="6" applyFont="1" applyBorder="1"/>
    <xf numFmtId="0" fontId="27" fillId="0" borderId="0" xfId="9" applyFont="1" applyBorder="1" applyAlignment="1">
      <alignment horizontal="left" vertical="center"/>
    </xf>
    <xf numFmtId="170" fontId="27" fillId="0" borderId="0" xfId="9" applyNumberFormat="1" applyFont="1" applyBorder="1" applyProtection="1"/>
    <xf numFmtId="39" fontId="6" fillId="0" borderId="0" xfId="9" applyNumberFormat="1" applyFont="1" applyBorder="1" applyProtection="1"/>
    <xf numFmtId="170" fontId="17" fillId="0" borderId="71" xfId="9" applyNumberFormat="1" applyFont="1" applyBorder="1" applyAlignment="1" applyProtection="1">
      <alignment vertical="center"/>
    </xf>
    <xf numFmtId="9" fontId="3" fillId="0" borderId="49" xfId="6" applyFont="1" applyBorder="1" applyAlignment="1">
      <alignment horizontal="center" vertical="center"/>
    </xf>
    <xf numFmtId="170" fontId="6" fillId="0" borderId="50" xfId="9" applyNumberFormat="1" applyFont="1" applyBorder="1" applyAlignment="1" applyProtection="1">
      <alignment vertical="top"/>
    </xf>
    <xf numFmtId="0" fontId="27" fillId="0" borderId="0" xfId="9" applyFont="1" applyFill="1" applyBorder="1"/>
    <xf numFmtId="9" fontId="3" fillId="0" borderId="0" xfId="6" applyFont="1" applyBorder="1" applyAlignment="1">
      <alignment horizontal="left" vertical="top"/>
    </xf>
    <xf numFmtId="0" fontId="6" fillId="0" borderId="14" xfId="9" applyFont="1" applyBorder="1" applyAlignment="1">
      <alignment horizontal="left" vertical="center"/>
    </xf>
    <xf numFmtId="170" fontId="6" fillId="0" borderId="14" xfId="9" applyNumberFormat="1" applyFont="1" applyBorder="1" applyAlignment="1" applyProtection="1">
      <alignment vertical="top"/>
    </xf>
    <xf numFmtId="9" fontId="3" fillId="0" borderId="10" xfId="6" applyFont="1" applyBorder="1" applyAlignment="1">
      <alignment horizontal="left" vertical="top"/>
    </xf>
    <xf numFmtId="0" fontId="6" fillId="0" borderId="15" xfId="9" applyFont="1" applyBorder="1" applyAlignment="1">
      <alignment horizontal="left" vertical="center"/>
    </xf>
    <xf numFmtId="170" fontId="6" fillId="0" borderId="15" xfId="9" applyNumberFormat="1" applyFont="1" applyBorder="1" applyAlignment="1" applyProtection="1">
      <alignment vertical="top"/>
    </xf>
    <xf numFmtId="9" fontId="19" fillId="0" borderId="0" xfId="6" applyFont="1"/>
    <xf numFmtId="9" fontId="19" fillId="0" borderId="0" xfId="6" applyFont="1" applyAlignment="1">
      <alignment horizontal="center"/>
    </xf>
    <xf numFmtId="1" fontId="20" fillId="0" borderId="35" xfId="0" applyNumberFormat="1" applyFont="1" applyFill="1" applyBorder="1" applyAlignment="1">
      <alignment horizontal="center" vertical="center" wrapText="1"/>
    </xf>
    <xf numFmtId="9" fontId="20" fillId="0" borderId="35" xfId="0" applyNumberFormat="1" applyFont="1" applyFill="1" applyBorder="1" applyAlignment="1">
      <alignment horizontal="center" vertical="center" wrapText="1"/>
    </xf>
    <xf numFmtId="9" fontId="20" fillId="0" borderId="35" xfId="4" applyFont="1" applyFill="1" applyBorder="1" applyAlignment="1">
      <alignment horizontal="center" vertical="center" wrapText="1"/>
    </xf>
    <xf numFmtId="1" fontId="20" fillId="0" borderId="35" xfId="4"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5" xfId="5" applyFont="1" applyFill="1" applyBorder="1" applyAlignment="1">
      <alignment horizontal="left" vertical="center" wrapText="1"/>
    </xf>
    <xf numFmtId="0" fontId="4" fillId="0" borderId="15" xfId="5"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Fill="1" applyBorder="1" applyAlignment="1">
      <alignment horizontal="left" vertical="center"/>
    </xf>
    <xf numFmtId="0" fontId="3" fillId="0" borderId="13"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171" fontId="3" fillId="0" borderId="3" xfId="5" applyNumberFormat="1" applyFont="1" applyFill="1" applyBorder="1" applyAlignment="1" applyProtection="1">
      <alignment horizontal="left" vertical="top"/>
    </xf>
    <xf numFmtId="171" fontId="3" fillId="0" borderId="4" xfId="5" applyNumberFormat="1" applyFont="1" applyFill="1" applyBorder="1" applyAlignment="1" applyProtection="1">
      <alignment horizontal="left" vertical="top"/>
    </xf>
    <xf numFmtId="171" fontId="3" fillId="0" borderId="12" xfId="5" applyNumberFormat="1" applyFont="1" applyFill="1" applyBorder="1" applyAlignment="1" applyProtection="1">
      <alignment horizontal="left" vertical="top"/>
    </xf>
    <xf numFmtId="171" fontId="3" fillId="0" borderId="0" xfId="5" applyNumberFormat="1" applyFont="1" applyFill="1" applyBorder="1" applyAlignment="1" applyProtection="1">
      <alignment horizontal="left" vertical="top"/>
    </xf>
    <xf numFmtId="171" fontId="3" fillId="0" borderId="13" xfId="5" applyNumberFormat="1" applyFont="1" applyFill="1" applyBorder="1" applyAlignment="1" applyProtection="1">
      <alignment horizontal="left" vertical="top"/>
    </xf>
    <xf numFmtId="171" fontId="3" fillId="0" borderId="9" xfId="5" applyNumberFormat="1" applyFont="1" applyFill="1" applyBorder="1" applyAlignment="1" applyProtection="1">
      <alignment horizontal="left" vertical="top"/>
    </xf>
    <xf numFmtId="171" fontId="3" fillId="0" borderId="10" xfId="5" applyNumberFormat="1" applyFont="1" applyFill="1" applyBorder="1" applyAlignment="1" applyProtection="1">
      <alignment horizontal="left" vertical="top"/>
    </xf>
    <xf numFmtId="171" fontId="3" fillId="0" borderId="11" xfId="5" applyNumberFormat="1" applyFont="1" applyFill="1" applyBorder="1" applyAlignment="1" applyProtection="1">
      <alignment horizontal="left" vertical="top"/>
    </xf>
    <xf numFmtId="0" fontId="3" fillId="0" borderId="12" xfId="5" applyFont="1" applyFill="1" applyBorder="1" applyAlignment="1">
      <alignment horizontal="left" vertical="top" wrapText="1"/>
    </xf>
    <xf numFmtId="0" fontId="3" fillId="0" borderId="0" xfId="5" applyFont="1" applyFill="1" applyBorder="1" applyAlignment="1">
      <alignment horizontal="left" vertical="top" wrapText="1"/>
    </xf>
    <xf numFmtId="0" fontId="3" fillId="0" borderId="13" xfId="5" applyFont="1" applyFill="1" applyBorder="1" applyAlignment="1">
      <alignment horizontal="left" vertical="top" wrapText="1"/>
    </xf>
    <xf numFmtId="0" fontId="3" fillId="0" borderId="9" xfId="5" applyFont="1" applyFill="1" applyBorder="1" applyAlignment="1">
      <alignment horizontal="left" vertical="top" wrapText="1"/>
    </xf>
    <xf numFmtId="0" fontId="3" fillId="0" borderId="10" xfId="5" applyFont="1" applyFill="1" applyBorder="1" applyAlignment="1">
      <alignment horizontal="left" vertical="top" wrapText="1"/>
    </xf>
    <xf numFmtId="0" fontId="3" fillId="0" borderId="11" xfId="5" applyFont="1" applyFill="1" applyBorder="1" applyAlignment="1">
      <alignment horizontal="left" vertical="top" wrapText="1"/>
    </xf>
    <xf numFmtId="0" fontId="3" fillId="0" borderId="31" xfId="5" applyFont="1" applyFill="1" applyBorder="1" applyAlignment="1">
      <alignment horizontal="left" vertical="top" wrapText="1"/>
    </xf>
    <xf numFmtId="0" fontId="3" fillId="0" borderId="32" xfId="5" applyFont="1" applyFill="1" applyBorder="1" applyAlignment="1">
      <alignment horizontal="left" vertical="top" wrapText="1"/>
    </xf>
    <xf numFmtId="0" fontId="3" fillId="0" borderId="33" xfId="5" applyFont="1" applyFill="1" applyBorder="1" applyAlignment="1">
      <alignment horizontal="left" vertical="top" wrapText="1"/>
    </xf>
    <xf numFmtId="0" fontId="4" fillId="0" borderId="31" xfId="5" applyFont="1" applyFill="1" applyBorder="1" applyAlignment="1">
      <alignment vertical="top" wrapText="1"/>
    </xf>
    <xf numFmtId="0" fontId="4" fillId="0" borderId="32" xfId="5" applyFont="1" applyFill="1" applyBorder="1" applyAlignment="1">
      <alignment vertical="top" wrapText="1"/>
    </xf>
    <xf numFmtId="0" fontId="4" fillId="0" borderId="33" xfId="5" applyFont="1" applyFill="1" applyBorder="1" applyAlignment="1">
      <alignment vertical="top" wrapText="1"/>
    </xf>
    <xf numFmtId="0" fontId="3" fillId="0" borderId="15" xfId="5" applyFont="1" applyFill="1" applyBorder="1" applyAlignment="1">
      <alignment horizontal="center" vertical="center"/>
    </xf>
    <xf numFmtId="0" fontId="4" fillId="0" borderId="15" xfId="5" applyFont="1" applyFill="1" applyBorder="1" applyAlignment="1">
      <alignment horizontal="center" vertical="center" wrapText="1"/>
    </xf>
    <xf numFmtId="14" fontId="4" fillId="0" borderId="4" xfId="5" applyNumberFormat="1" applyFont="1" applyFill="1" applyBorder="1" applyAlignment="1" applyProtection="1">
      <alignment horizontal="center" vertical="center"/>
    </xf>
    <xf numFmtId="14" fontId="4" fillId="0" borderId="11" xfId="5" applyNumberFormat="1" applyFont="1" applyFill="1" applyBorder="1" applyAlignment="1" applyProtection="1">
      <alignment horizontal="center" vertical="center"/>
    </xf>
    <xf numFmtId="14" fontId="4" fillId="0" borderId="1" xfId="5" applyNumberFormat="1" applyFont="1" applyFill="1" applyBorder="1" applyAlignment="1" applyProtection="1">
      <alignment horizontal="center" vertical="center"/>
    </xf>
    <xf numFmtId="14" fontId="4" fillId="0" borderId="14" xfId="5" applyNumberFormat="1" applyFont="1" applyFill="1" applyBorder="1" applyAlignment="1" applyProtection="1">
      <alignment horizontal="center" vertical="center"/>
    </xf>
    <xf numFmtId="39" fontId="4" fillId="0" borderId="1" xfId="5" applyNumberFormat="1" applyFont="1" applyFill="1" applyBorder="1" applyAlignment="1" applyProtection="1">
      <alignment horizontal="center" vertical="center"/>
    </xf>
    <xf numFmtId="39" fontId="4" fillId="0" borderId="14" xfId="5" applyNumberFormat="1" applyFont="1" applyFill="1" applyBorder="1" applyAlignment="1" applyProtection="1">
      <alignment horizontal="center" vertical="center"/>
    </xf>
    <xf numFmtId="0" fontId="3" fillId="0" borderId="5" xfId="5" applyFont="1" applyFill="1" applyBorder="1" applyAlignment="1">
      <alignment horizontal="center" vertical="center"/>
    </xf>
    <xf numFmtId="0" fontId="3" fillId="0" borderId="6" xfId="5" applyFont="1" applyFill="1" applyBorder="1" applyAlignment="1">
      <alignment horizontal="center" vertical="center"/>
    </xf>
    <xf numFmtId="0" fontId="3" fillId="0" borderId="7" xfId="5" applyFont="1" applyFill="1" applyBorder="1" applyAlignment="1">
      <alignment horizontal="center" vertical="center"/>
    </xf>
    <xf numFmtId="170" fontId="3" fillId="0" borderId="5" xfId="5" applyNumberFormat="1" applyFont="1" applyFill="1" applyBorder="1" applyAlignment="1" applyProtection="1">
      <alignment horizontal="center" vertical="top"/>
    </xf>
    <xf numFmtId="170" fontId="3" fillId="0" borderId="6" xfId="5" applyNumberFormat="1" applyFont="1" applyFill="1" applyBorder="1" applyAlignment="1" applyProtection="1">
      <alignment horizontal="center" vertical="top"/>
    </xf>
    <xf numFmtId="2" fontId="3" fillId="0" borderId="2" xfId="5" applyNumberFormat="1" applyFont="1" applyFill="1" applyBorder="1" applyAlignment="1" applyProtection="1">
      <alignment horizontal="center" vertical="center"/>
    </xf>
    <xf numFmtId="2" fontId="3" fillId="0" borderId="3" xfId="5" applyNumberFormat="1" applyFont="1" applyFill="1" applyBorder="1" applyAlignment="1" applyProtection="1">
      <alignment horizontal="center" vertical="center"/>
    </xf>
    <xf numFmtId="2" fontId="3" fillId="0" borderId="4" xfId="5" applyNumberFormat="1" applyFont="1" applyFill="1" applyBorder="1" applyAlignment="1" applyProtection="1">
      <alignment horizontal="center" vertical="center"/>
    </xf>
    <xf numFmtId="2" fontId="3" fillId="0" borderId="12" xfId="5" applyNumberFormat="1" applyFont="1" applyFill="1" applyBorder="1" applyAlignment="1" applyProtection="1">
      <alignment horizontal="center" vertical="center"/>
    </xf>
    <xf numFmtId="2" fontId="3" fillId="0" borderId="0" xfId="5" applyNumberFormat="1" applyFont="1" applyFill="1" applyBorder="1" applyAlignment="1" applyProtection="1">
      <alignment horizontal="center" vertical="center"/>
    </xf>
    <xf numFmtId="2" fontId="3" fillId="0" borderId="13" xfId="5" applyNumberFormat="1" applyFont="1" applyFill="1" applyBorder="1" applyAlignment="1" applyProtection="1">
      <alignment horizontal="center" vertical="center"/>
    </xf>
    <xf numFmtId="0" fontId="3" fillId="0" borderId="15" xfId="5" applyFont="1" applyFill="1" applyBorder="1" applyAlignment="1">
      <alignment horizontal="left" vertical="top" wrapText="1"/>
    </xf>
    <xf numFmtId="0" fontId="4" fillId="0" borderId="15" xfId="5" applyFont="1" applyFill="1" applyBorder="1" applyAlignment="1">
      <alignment vertical="top" wrapText="1"/>
    </xf>
    <xf numFmtId="0" fontId="4" fillId="0" borderId="27" xfId="5" applyFont="1" applyFill="1" applyBorder="1" applyAlignment="1">
      <alignment vertical="center" wrapText="1"/>
    </xf>
    <xf numFmtId="0" fontId="4" fillId="0" borderId="16" xfId="5" applyFont="1" applyFill="1" applyBorder="1" applyAlignment="1">
      <alignment vertical="center" wrapText="1"/>
    </xf>
    <xf numFmtId="0" fontId="4" fillId="0" borderId="1" xfId="5" applyFont="1" applyFill="1" applyBorder="1" applyAlignment="1">
      <alignment horizontal="center" vertical="center" wrapText="1"/>
    </xf>
    <xf numFmtId="0" fontId="4" fillId="0" borderId="14" xfId="5" applyFont="1" applyFill="1" applyBorder="1" applyAlignment="1">
      <alignment horizontal="center" vertical="center" wrapText="1"/>
    </xf>
    <xf numFmtId="14" fontId="4" fillId="0" borderId="15" xfId="5" applyNumberFormat="1" applyFont="1" applyFill="1" applyBorder="1" applyAlignment="1" applyProtection="1">
      <alignment horizontal="center" vertical="center"/>
    </xf>
    <xf numFmtId="0" fontId="4" fillId="0" borderId="2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17" xfId="5" applyFont="1" applyFill="1" applyBorder="1" applyAlignment="1">
      <alignment vertical="center" wrapText="1"/>
    </xf>
    <xf numFmtId="0" fontId="3" fillId="0" borderId="15" xfId="5" applyFont="1" applyFill="1" applyBorder="1" applyAlignment="1">
      <alignment horizontal="center" vertical="center" wrapText="1"/>
    </xf>
    <xf numFmtId="2" fontId="6" fillId="0" borderId="0" xfId="5" applyNumberFormat="1" applyFont="1" applyFill="1" applyBorder="1" applyAlignment="1" applyProtection="1">
      <alignment horizontal="left" vertical="top" wrapText="1"/>
    </xf>
    <xf numFmtId="0" fontId="4" fillId="0" borderId="26" xfId="5" applyFont="1" applyFill="1" applyBorder="1" applyAlignment="1">
      <alignment vertical="center" wrapText="1"/>
    </xf>
    <xf numFmtId="0" fontId="4" fillId="0" borderId="18" xfId="5" applyFont="1" applyFill="1" applyBorder="1" applyAlignment="1">
      <alignment vertical="center" wrapText="1"/>
    </xf>
    <xf numFmtId="2" fontId="6" fillId="0" borderId="0" xfId="5" applyNumberFormat="1" applyFont="1" applyFill="1" applyBorder="1" applyAlignment="1" applyProtection="1">
      <alignment horizontal="left" vertical="center" wrapText="1"/>
    </xf>
    <xf numFmtId="0" fontId="3" fillId="0" borderId="19" xfId="5" applyFont="1" applyFill="1" applyBorder="1" applyAlignment="1">
      <alignment horizontal="center" vertical="center"/>
    </xf>
    <xf numFmtId="0" fontId="3" fillId="0" borderId="17" xfId="5" applyFont="1" applyFill="1" applyBorder="1" applyAlignment="1">
      <alignment horizontal="center" vertical="center"/>
    </xf>
    <xf numFmtId="0" fontId="5" fillId="0" borderId="20" xfId="5" applyFont="1" applyFill="1" applyBorder="1" applyAlignment="1">
      <alignment horizontal="center" vertical="center" wrapText="1"/>
    </xf>
    <xf numFmtId="0" fontId="3" fillId="0" borderId="20" xfId="5" applyFont="1" applyFill="1" applyBorder="1" applyAlignment="1">
      <alignment horizontal="center" vertical="center" wrapText="1"/>
    </xf>
    <xf numFmtId="0" fontId="3" fillId="0" borderId="21" xfId="5" applyFont="1" applyFill="1" applyBorder="1" applyAlignment="1">
      <alignment horizontal="center" vertical="center" wrapText="1"/>
    </xf>
    <xf numFmtId="0" fontId="3" fillId="0" borderId="22" xfId="5" applyFont="1" applyFill="1" applyBorder="1" applyAlignment="1">
      <alignment horizontal="center" vertical="center" wrapText="1"/>
    </xf>
    <xf numFmtId="0" fontId="3" fillId="0" borderId="23" xfId="5" applyFont="1" applyFill="1" applyBorder="1" applyAlignment="1">
      <alignment horizontal="center" vertical="center" wrapText="1"/>
    </xf>
    <xf numFmtId="0" fontId="3" fillId="0" borderId="9" xfId="5" applyFont="1" applyFill="1" applyBorder="1" applyAlignment="1">
      <alignment horizontal="center" vertical="center" wrapText="1"/>
    </xf>
    <xf numFmtId="0" fontId="3" fillId="0" borderId="10" xfId="5" applyFont="1" applyFill="1" applyBorder="1" applyAlignment="1">
      <alignment horizontal="center" vertical="center" wrapText="1"/>
    </xf>
    <xf numFmtId="0" fontId="3" fillId="0" borderId="24" xfId="5" applyFont="1" applyFill="1" applyBorder="1" applyAlignment="1">
      <alignment horizontal="center" vertical="center" wrapText="1"/>
    </xf>
    <xf numFmtId="0" fontId="3" fillId="0" borderId="7" xfId="5" applyFont="1" applyFill="1" applyBorder="1" applyAlignment="1">
      <alignment horizontal="center" vertical="center" wrapText="1"/>
    </xf>
    <xf numFmtId="0" fontId="3" fillId="0" borderId="15" xfId="5" applyFont="1" applyFill="1" applyBorder="1" applyAlignment="1">
      <alignment horizontal="center"/>
    </xf>
    <xf numFmtId="0" fontId="4" fillId="0" borderId="1" xfId="5" applyFont="1" applyFill="1" applyBorder="1" applyAlignment="1">
      <alignment horizontal="left" vertical="center" wrapText="1"/>
    </xf>
    <xf numFmtId="10" fontId="4" fillId="0" borderId="15" xfId="6" applyNumberFormat="1" applyFont="1" applyFill="1" applyBorder="1" applyAlignment="1">
      <alignment horizontal="center" vertical="center" wrapText="1"/>
    </xf>
    <xf numFmtId="0" fontId="3" fillId="0" borderId="4" xfId="5" applyFont="1" applyFill="1" applyBorder="1" applyAlignment="1">
      <alignment horizontal="left" vertical="top"/>
    </xf>
    <xf numFmtId="0" fontId="3" fillId="0" borderId="11" xfId="5" applyFont="1" applyFill="1" applyBorder="1" applyAlignment="1">
      <alignment horizontal="left" vertical="top"/>
    </xf>
    <xf numFmtId="1" fontId="4" fillId="0" borderId="2" xfId="5" applyNumberFormat="1" applyFont="1" applyFill="1" applyBorder="1" applyAlignment="1">
      <alignment horizontal="left" vertical="center"/>
    </xf>
    <xf numFmtId="1" fontId="4" fillId="0" borderId="3" xfId="5" applyNumberFormat="1" applyFont="1" applyFill="1" applyBorder="1" applyAlignment="1">
      <alignment horizontal="left" vertical="center"/>
    </xf>
    <xf numFmtId="1" fontId="4" fillId="0" borderId="4" xfId="5" applyNumberFormat="1" applyFont="1" applyFill="1" applyBorder="1" applyAlignment="1">
      <alignment horizontal="left" vertical="center"/>
    </xf>
    <xf numFmtId="1" fontId="4" fillId="0" borderId="9" xfId="5" applyNumberFormat="1" applyFont="1" applyFill="1" applyBorder="1" applyAlignment="1">
      <alignment horizontal="left" vertical="center"/>
    </xf>
    <xf numFmtId="1" fontId="4" fillId="0" borderId="10" xfId="5" applyNumberFormat="1" applyFont="1" applyFill="1" applyBorder="1" applyAlignment="1">
      <alignment horizontal="left" vertical="center"/>
    </xf>
    <xf numFmtId="1" fontId="4" fillId="0" borderId="11" xfId="5" applyNumberFormat="1" applyFont="1" applyFill="1" applyBorder="1" applyAlignment="1">
      <alignment horizontal="left" vertical="center"/>
    </xf>
    <xf numFmtId="2" fontId="17" fillId="0" borderId="0" xfId="5" applyNumberFormat="1" applyFont="1" applyFill="1" applyBorder="1" applyAlignment="1" applyProtection="1">
      <alignment horizontal="center" vertical="center" wrapText="1"/>
    </xf>
    <xf numFmtId="0" fontId="4" fillId="0" borderId="6" xfId="5" applyFont="1" applyFill="1" applyBorder="1" applyAlignment="1">
      <alignment horizontal="center" vertical="center"/>
    </xf>
    <xf numFmtId="0" fontId="4" fillId="0" borderId="7" xfId="5" applyFont="1" applyFill="1" applyBorder="1" applyAlignment="1">
      <alignment horizontal="center" vertical="center"/>
    </xf>
    <xf numFmtId="2" fontId="3" fillId="0" borderId="15" xfId="5" applyNumberFormat="1" applyFont="1" applyFill="1" applyBorder="1" applyAlignment="1" applyProtection="1">
      <alignment horizontal="center" vertical="center"/>
    </xf>
    <xf numFmtId="0" fontId="4" fillId="0" borderId="5" xfId="5" applyFont="1" applyFill="1" applyBorder="1" applyAlignment="1">
      <alignment horizontal="center" vertical="center" wrapText="1"/>
    </xf>
    <xf numFmtId="0" fontId="4" fillId="0" borderId="6" xfId="5" applyFont="1" applyFill="1" applyBorder="1" applyAlignment="1">
      <alignment horizontal="center" vertical="center" wrapText="1"/>
    </xf>
    <xf numFmtId="0" fontId="4" fillId="0" borderId="7" xfId="5" applyFont="1" applyFill="1" applyBorder="1" applyAlignment="1">
      <alignment horizontal="center" vertical="center" wrapText="1"/>
    </xf>
    <xf numFmtId="2" fontId="17" fillId="0" borderId="0" xfId="5" applyNumberFormat="1" applyFont="1" applyFill="1" applyBorder="1" applyAlignment="1" applyProtection="1">
      <alignment horizontal="center" vertical="center"/>
    </xf>
    <xf numFmtId="0" fontId="4" fillId="0" borderId="1" xfId="5" applyFont="1" applyFill="1" applyBorder="1" applyAlignment="1">
      <alignment horizontal="center"/>
    </xf>
    <xf numFmtId="0" fontId="4" fillId="0" borderId="8" xfId="5" applyFont="1" applyFill="1" applyBorder="1" applyAlignment="1">
      <alignment horizontal="center"/>
    </xf>
    <xf numFmtId="0" fontId="4" fillId="0" borderId="14" xfId="5" applyFont="1" applyFill="1" applyBorder="1" applyAlignment="1">
      <alignment horizontal="center"/>
    </xf>
    <xf numFmtId="0" fontId="4" fillId="0" borderId="2" xfId="5" applyFont="1" applyFill="1" applyBorder="1" applyAlignment="1">
      <alignment horizontal="center" vertical="center"/>
    </xf>
    <xf numFmtId="0" fontId="4" fillId="0" borderId="3"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11" xfId="5" applyFont="1" applyFill="1" applyBorder="1" applyAlignment="1">
      <alignment horizontal="center" vertical="center"/>
    </xf>
    <xf numFmtId="0" fontId="3" fillId="0" borderId="5" xfId="5" applyFont="1" applyFill="1" applyBorder="1" applyAlignment="1">
      <alignment horizontal="left"/>
    </xf>
    <xf numFmtId="0" fontId="3" fillId="0" borderId="6" xfId="5" applyFont="1" applyFill="1" applyBorder="1" applyAlignment="1">
      <alignment horizontal="left"/>
    </xf>
    <xf numFmtId="0" fontId="3" fillId="0" borderId="7" xfId="5" applyFont="1" applyFill="1" applyBorder="1" applyAlignment="1">
      <alignment horizontal="left"/>
    </xf>
    <xf numFmtId="0" fontId="4" fillId="0" borderId="2" xfId="5" applyFont="1" applyFill="1" applyBorder="1" applyAlignment="1">
      <alignment horizontal="center"/>
    </xf>
    <xf numFmtId="0" fontId="4" fillId="0" borderId="4" xfId="5" applyFont="1" applyFill="1" applyBorder="1" applyAlignment="1">
      <alignment horizontal="center"/>
    </xf>
    <xf numFmtId="0" fontId="4" fillId="0" borderId="12" xfId="5" applyFont="1" applyFill="1" applyBorder="1" applyAlignment="1">
      <alignment horizontal="center"/>
    </xf>
    <xf numFmtId="0" fontId="4" fillId="0" borderId="13" xfId="5" applyFont="1" applyFill="1" applyBorder="1" applyAlignment="1">
      <alignment horizontal="center"/>
    </xf>
    <xf numFmtId="0" fontId="4" fillId="0" borderId="9" xfId="5" applyFont="1" applyFill="1" applyBorder="1" applyAlignment="1">
      <alignment horizontal="center"/>
    </xf>
    <xf numFmtId="0" fontId="4" fillId="0" borderId="11" xfId="5" applyFont="1" applyFill="1" applyBorder="1" applyAlignment="1">
      <alignment horizontal="center"/>
    </xf>
    <xf numFmtId="0" fontId="4" fillId="0" borderId="0" xfId="5" applyFont="1" applyFill="1" applyBorder="1" applyAlignment="1">
      <alignment horizontal="center"/>
    </xf>
    <xf numFmtId="0" fontId="3" fillId="0" borderId="2" xfId="5" applyFont="1" applyFill="1" applyBorder="1" applyAlignment="1">
      <alignment horizontal="left"/>
    </xf>
    <xf numFmtId="0" fontId="3" fillId="0" borderId="3" xfId="5" applyFont="1" applyFill="1" applyBorder="1" applyAlignment="1">
      <alignment horizontal="left"/>
    </xf>
    <xf numFmtId="0" fontId="4" fillId="0" borderId="5" xfId="5" applyFont="1" applyFill="1" applyBorder="1" applyAlignment="1">
      <alignment horizontal="center" vertical="center"/>
    </xf>
    <xf numFmtId="0" fontId="3" fillId="0" borderId="2" xfId="5" applyFont="1" applyFill="1" applyBorder="1" applyAlignment="1">
      <alignment horizontal="left" vertical="center" wrapText="1"/>
    </xf>
    <xf numFmtId="0" fontId="3" fillId="0" borderId="3" xfId="5" applyFont="1" applyFill="1" applyBorder="1" applyAlignment="1">
      <alignment horizontal="left" vertical="center" wrapText="1"/>
    </xf>
    <xf numFmtId="0" fontId="3" fillId="0" borderId="4" xfId="5" applyFont="1" applyFill="1" applyBorder="1" applyAlignment="1">
      <alignment horizontal="left" vertical="center" wrapText="1"/>
    </xf>
    <xf numFmtId="0" fontId="3" fillId="0" borderId="12" xfId="5" applyFont="1" applyFill="1" applyBorder="1" applyAlignment="1">
      <alignment horizontal="left" vertical="center" wrapText="1"/>
    </xf>
    <xf numFmtId="0" fontId="3" fillId="0" borderId="0" xfId="5" applyFont="1" applyFill="1" applyBorder="1" applyAlignment="1">
      <alignment horizontal="left" vertical="center" wrapText="1"/>
    </xf>
    <xf numFmtId="0" fontId="3" fillId="0" borderId="13" xfId="5" applyFont="1" applyFill="1" applyBorder="1" applyAlignment="1">
      <alignment horizontal="left" vertical="center" wrapText="1"/>
    </xf>
    <xf numFmtId="2" fontId="3" fillId="0" borderId="5" xfId="5" applyNumberFormat="1" applyFont="1" applyFill="1" applyBorder="1" applyAlignment="1" applyProtection="1">
      <alignment horizontal="center" vertical="center" wrapText="1"/>
    </xf>
    <xf numFmtId="2" fontId="3" fillId="0" borderId="6" xfId="5" applyNumberFormat="1" applyFont="1" applyFill="1" applyBorder="1" applyAlignment="1" applyProtection="1">
      <alignment horizontal="center" vertical="center" wrapText="1"/>
    </xf>
    <xf numFmtId="2" fontId="3" fillId="0" borderId="7" xfId="5" applyNumberFormat="1" applyFont="1" applyFill="1" applyBorder="1" applyAlignment="1" applyProtection="1">
      <alignment horizontal="center" vertical="center" wrapText="1"/>
    </xf>
    <xf numFmtId="0" fontId="15" fillId="0" borderId="0" xfId="9" applyFont="1" applyFill="1" applyBorder="1" applyAlignment="1">
      <alignment horizontal="left"/>
    </xf>
    <xf numFmtId="174" fontId="15" fillId="0" borderId="0" xfId="10" applyNumberFormat="1" applyFont="1" applyFill="1" applyBorder="1" applyAlignment="1">
      <alignment horizontal="left"/>
    </xf>
    <xf numFmtId="0" fontId="10" fillId="0" borderId="35" xfId="9" applyFont="1" applyFill="1" applyBorder="1" applyAlignment="1">
      <alignment horizontal="center" vertical="center"/>
    </xf>
    <xf numFmtId="173" fontId="11" fillId="0" borderId="35" xfId="9" applyNumberFormat="1" applyFont="1" applyFill="1" applyBorder="1" applyAlignment="1">
      <alignment horizontal="center"/>
    </xf>
    <xf numFmtId="0" fontId="13" fillId="0" borderId="35" xfId="9" applyFont="1" applyFill="1" applyBorder="1" applyAlignment="1">
      <alignment horizontal="center" vertical="center"/>
    </xf>
    <xf numFmtId="173" fontId="10" fillId="0" borderId="35" xfId="9" applyNumberFormat="1" applyFont="1" applyFill="1" applyBorder="1" applyAlignment="1">
      <alignment horizontal="center" vertical="center"/>
    </xf>
    <xf numFmtId="173" fontId="14" fillId="0" borderId="35" xfId="9" applyNumberFormat="1" applyFont="1" applyFill="1" applyBorder="1" applyAlignment="1">
      <alignment horizontal="center"/>
    </xf>
    <xf numFmtId="39" fontId="4" fillId="0" borderId="15" xfId="5" applyNumberFormat="1" applyFont="1" applyBorder="1" applyAlignment="1" applyProtection="1">
      <alignment horizontal="center" vertical="center"/>
    </xf>
    <xf numFmtId="0" fontId="4" fillId="0" borderId="1" xfId="5" applyFont="1" applyBorder="1" applyAlignment="1">
      <alignment horizontal="center"/>
    </xf>
    <xf numFmtId="0" fontId="4" fillId="0" borderId="8" xfId="5" applyFont="1" applyBorder="1" applyAlignment="1">
      <alignment horizontal="center"/>
    </xf>
    <xf numFmtId="0" fontId="4" fillId="0" borderId="14" xfId="5" applyFont="1" applyBorder="1" applyAlignment="1">
      <alignment horizontal="center"/>
    </xf>
    <xf numFmtId="0" fontId="4" fillId="0" borderId="2"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4" fillId="0" borderId="9" xfId="5" applyFont="1" applyBorder="1" applyAlignment="1">
      <alignment horizontal="center" vertical="center"/>
    </xf>
    <xf numFmtId="0" fontId="4" fillId="0" borderId="10" xfId="5" applyFont="1" applyBorder="1" applyAlignment="1">
      <alignment horizontal="center" vertical="center"/>
    </xf>
    <xf numFmtId="0" fontId="4" fillId="0" borderId="11" xfId="5" applyFont="1" applyBorder="1" applyAlignment="1">
      <alignment horizontal="center" vertical="center"/>
    </xf>
    <xf numFmtId="0" fontId="3" fillId="0" borderId="5" xfId="5" applyFont="1" applyBorder="1" applyAlignment="1">
      <alignment horizontal="left"/>
    </xf>
    <xf numFmtId="0" fontId="3" fillId="0" borderId="6" xfId="5" applyFont="1" applyBorder="1" applyAlignment="1">
      <alignment horizontal="left"/>
    </xf>
    <xf numFmtId="0" fontId="3" fillId="0" borderId="7" xfId="5" applyFont="1" applyBorder="1" applyAlignment="1">
      <alignment horizontal="left"/>
    </xf>
    <xf numFmtId="0" fontId="4" fillId="0" borderId="2" xfId="5" applyFont="1" applyBorder="1" applyAlignment="1">
      <alignment horizontal="center"/>
    </xf>
    <xf numFmtId="0" fontId="4" fillId="0" borderId="4" xfId="5" applyFont="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9" xfId="5" applyFont="1" applyBorder="1" applyAlignment="1">
      <alignment horizontal="center"/>
    </xf>
    <xf numFmtId="0" fontId="4" fillId="0" borderId="11" xfId="5" applyFont="1" applyBorder="1" applyAlignment="1">
      <alignment horizontal="center"/>
    </xf>
    <xf numFmtId="2" fontId="3" fillId="0" borderId="0" xfId="5" applyNumberFormat="1" applyFont="1" applyBorder="1" applyAlignment="1" applyProtection="1">
      <alignment horizontal="center" vertical="center" wrapText="1"/>
    </xf>
    <xf numFmtId="0" fontId="4" fillId="0" borderId="6" xfId="5" applyFont="1" applyBorder="1" applyAlignment="1">
      <alignment horizontal="left" vertical="center"/>
    </xf>
    <xf numFmtId="0" fontId="4" fillId="0" borderId="7" xfId="5" applyFont="1" applyBorder="1" applyAlignment="1">
      <alignment horizontal="left" vertical="center"/>
    </xf>
    <xf numFmtId="2" fontId="3" fillId="0" borderId="15" xfId="5" applyNumberFormat="1" applyFont="1" applyBorder="1" applyAlignment="1" applyProtection="1">
      <alignment horizontal="center" vertical="center"/>
    </xf>
    <xf numFmtId="0" fontId="4" fillId="0" borderId="5" xfId="5" applyFont="1" applyBorder="1" applyAlignment="1">
      <alignment horizontal="left" vertical="center" wrapText="1"/>
    </xf>
    <xf numFmtId="0" fontId="4" fillId="0" borderId="6" xfId="5" applyFont="1" applyBorder="1" applyAlignment="1">
      <alignment horizontal="left" vertical="center" wrapText="1"/>
    </xf>
    <xf numFmtId="0" fontId="4" fillId="0" borderId="7" xfId="5" applyFont="1" applyBorder="1" applyAlignment="1">
      <alignment horizontal="left" vertical="center" wrapText="1"/>
    </xf>
    <xf numFmtId="10" fontId="4" fillId="0" borderId="5" xfId="11" applyNumberFormat="1" applyFont="1" applyBorder="1" applyAlignment="1">
      <alignment horizontal="center"/>
    </xf>
    <xf numFmtId="10" fontId="4" fillId="0" borderId="6" xfId="11" applyNumberFormat="1" applyFont="1" applyBorder="1" applyAlignment="1">
      <alignment horizontal="center"/>
    </xf>
    <xf numFmtId="10" fontId="4" fillId="0" borderId="7" xfId="11" applyNumberFormat="1" applyFont="1" applyBorder="1" applyAlignment="1">
      <alignment horizontal="center"/>
    </xf>
    <xf numFmtId="0" fontId="3" fillId="0" borderId="2" xfId="5" applyFont="1" applyBorder="1" applyAlignment="1">
      <alignment horizontal="left"/>
    </xf>
    <xf numFmtId="0" fontId="3" fillId="0" borderId="3" xfId="5" applyFont="1" applyBorder="1" applyAlignment="1">
      <alignment horizontal="left"/>
    </xf>
    <xf numFmtId="0" fontId="3" fillId="0" borderId="4" xfId="5" applyFont="1" applyBorder="1" applyAlignment="1">
      <alignment horizontal="left"/>
    </xf>
    <xf numFmtId="0" fontId="4" fillId="0" borderId="5" xfId="5" applyFont="1" applyBorder="1" applyAlignment="1">
      <alignment horizontal="left" vertical="center"/>
    </xf>
    <xf numFmtId="0" fontId="3" fillId="0" borderId="2" xfId="5" applyFont="1" applyBorder="1" applyAlignment="1">
      <alignment horizontal="left" vertical="top" wrapText="1"/>
    </xf>
    <xf numFmtId="0" fontId="3" fillId="0" borderId="3" xfId="5" applyFont="1" applyBorder="1" applyAlignment="1">
      <alignment horizontal="left" vertical="top" wrapText="1"/>
    </xf>
    <xf numFmtId="0" fontId="3" fillId="0" borderId="4" xfId="5" applyFont="1" applyBorder="1" applyAlignment="1">
      <alignment horizontal="left" vertical="top" wrapText="1"/>
    </xf>
    <xf numFmtId="0" fontId="3" fillId="0" borderId="12" xfId="5" applyFont="1" applyBorder="1" applyAlignment="1">
      <alignment horizontal="left" vertical="top" wrapText="1"/>
    </xf>
    <xf numFmtId="0" fontId="3" fillId="0" borderId="0" xfId="5" applyFont="1" applyBorder="1" applyAlignment="1">
      <alignment horizontal="left" vertical="top" wrapText="1"/>
    </xf>
    <xf numFmtId="0" fontId="3" fillId="0" borderId="13" xfId="5" applyFont="1" applyBorder="1" applyAlignment="1">
      <alignment horizontal="left" vertical="top" wrapText="1"/>
    </xf>
    <xf numFmtId="0" fontId="3" fillId="0" borderId="9" xfId="5" applyFont="1" applyBorder="1" applyAlignment="1">
      <alignment horizontal="left" vertical="top" wrapText="1"/>
    </xf>
    <xf numFmtId="0" fontId="3" fillId="0" borderId="10" xfId="5" applyFont="1" applyBorder="1" applyAlignment="1">
      <alignment horizontal="left" vertical="top" wrapText="1"/>
    </xf>
    <xf numFmtId="0" fontId="3" fillId="0" borderId="11" xfId="5" applyFont="1" applyBorder="1" applyAlignment="1">
      <alignment horizontal="left" vertical="top" wrapText="1"/>
    </xf>
    <xf numFmtId="2" fontId="3" fillId="0" borderId="5" xfId="5" applyNumberFormat="1" applyFont="1" applyBorder="1" applyAlignment="1" applyProtection="1">
      <alignment horizontal="center" vertical="center" wrapText="1"/>
    </xf>
    <xf numFmtId="2" fontId="3" fillId="0" borderId="6" xfId="5" applyNumberFormat="1" applyFont="1" applyBorder="1" applyAlignment="1" applyProtection="1">
      <alignment horizontal="center" vertical="center" wrapText="1"/>
    </xf>
    <xf numFmtId="2" fontId="3" fillId="0" borderId="7" xfId="5" applyNumberFormat="1" applyFont="1" applyBorder="1" applyAlignment="1" applyProtection="1">
      <alignment horizontal="center" vertical="center" wrapText="1"/>
    </xf>
    <xf numFmtId="2" fontId="3" fillId="0" borderId="0" xfId="5" applyNumberFormat="1" applyFont="1" applyBorder="1" applyAlignment="1" applyProtection="1">
      <alignment horizontal="center" vertical="center"/>
    </xf>
    <xf numFmtId="2" fontId="4" fillId="0" borderId="5" xfId="5" applyNumberFormat="1" applyFont="1" applyBorder="1" applyAlignment="1" applyProtection="1">
      <alignment horizontal="center" vertical="center" wrapText="1"/>
    </xf>
    <xf numFmtId="2" fontId="4" fillId="0" borderId="6" xfId="5" applyNumberFormat="1" applyFont="1" applyBorder="1" applyAlignment="1" applyProtection="1">
      <alignment horizontal="center" vertical="center" wrapText="1"/>
    </xf>
    <xf numFmtId="2" fontId="4" fillId="0" borderId="7" xfId="5" applyNumberFormat="1" applyFont="1" applyBorder="1" applyAlignment="1" applyProtection="1">
      <alignment horizontal="center" vertical="center" wrapText="1"/>
    </xf>
    <xf numFmtId="2" fontId="4" fillId="0" borderId="0" xfId="5" applyNumberFormat="1" applyFont="1" applyBorder="1" applyAlignment="1" applyProtection="1">
      <alignment horizontal="left" vertical="center" wrapText="1"/>
    </xf>
    <xf numFmtId="0" fontId="4" fillId="0" borderId="5" xfId="5" applyFont="1" applyBorder="1" applyAlignment="1">
      <alignment horizontal="center" vertical="center"/>
    </xf>
    <xf numFmtId="0" fontId="4" fillId="0" borderId="6" xfId="5" applyFont="1" applyBorder="1" applyAlignment="1">
      <alignment horizontal="center" vertical="center"/>
    </xf>
    <xf numFmtId="0" fontId="4" fillId="0" borderId="7" xfId="5" applyFont="1" applyBorder="1" applyAlignment="1">
      <alignment horizontal="center" vertical="center"/>
    </xf>
    <xf numFmtId="2" fontId="4" fillId="0" borderId="5" xfId="5" applyNumberFormat="1" applyFont="1" applyBorder="1" applyAlignment="1" applyProtection="1">
      <alignment horizontal="left" vertical="center" wrapText="1"/>
    </xf>
    <xf numFmtId="2" fontId="4" fillId="0" borderId="6" xfId="5" applyNumberFormat="1" applyFont="1" applyBorder="1" applyAlignment="1" applyProtection="1">
      <alignment horizontal="left" vertical="center" wrapText="1"/>
    </xf>
    <xf numFmtId="2" fontId="4" fillId="0" borderId="7" xfId="5" applyNumberFormat="1" applyFont="1" applyBorder="1" applyAlignment="1" applyProtection="1">
      <alignment horizontal="left" vertical="center" wrapText="1"/>
    </xf>
    <xf numFmtId="0" fontId="3" fillId="0" borderId="15" xfId="5" applyFont="1" applyBorder="1" applyAlignment="1">
      <alignment horizontal="left" vertical="center"/>
    </xf>
    <xf numFmtId="0" fontId="3" fillId="0" borderId="15" xfId="5" applyFont="1" applyBorder="1" applyAlignment="1">
      <alignment horizontal="center" vertical="center"/>
    </xf>
    <xf numFmtId="0" fontId="5" fillId="0" borderId="15" xfId="5" applyFont="1" applyBorder="1" applyAlignment="1">
      <alignment horizontal="center" vertical="center" wrapText="1"/>
    </xf>
    <xf numFmtId="0" fontId="3" fillId="0" borderId="15" xfId="5" applyFont="1" applyBorder="1" applyAlignment="1">
      <alignment horizontal="center" vertical="center" wrapText="1"/>
    </xf>
    <xf numFmtId="0" fontId="3" fillId="0" borderId="2" xfId="5" applyFont="1" applyBorder="1" applyAlignment="1">
      <alignment horizontal="center" vertical="center" wrapText="1"/>
    </xf>
    <xf numFmtId="0" fontId="3" fillId="0" borderId="3" xfId="5" applyFont="1" applyBorder="1" applyAlignment="1">
      <alignment horizontal="center" vertical="center" wrapText="1"/>
    </xf>
    <xf numFmtId="0" fontId="3" fillId="0" borderId="4" xfId="5" applyFont="1" applyBorder="1" applyAlignment="1">
      <alignment horizontal="center" vertical="center" wrapText="1"/>
    </xf>
    <xf numFmtId="0" fontId="3" fillId="0" borderId="9" xfId="5" applyFont="1" applyBorder="1" applyAlignment="1">
      <alignment horizontal="center" vertical="center" wrapText="1"/>
    </xf>
    <xf numFmtId="0" fontId="3" fillId="0" borderId="10" xfId="5" applyFont="1" applyBorder="1" applyAlignment="1">
      <alignment horizontal="center" vertical="center" wrapText="1"/>
    </xf>
    <xf numFmtId="0" fontId="3" fillId="0" borderId="11" xfId="5" applyFont="1" applyBorder="1" applyAlignment="1">
      <alignment horizontal="center" vertical="center" wrapText="1"/>
    </xf>
    <xf numFmtId="2" fontId="4" fillId="0" borderId="0" xfId="5" applyNumberFormat="1" applyFont="1" applyBorder="1" applyAlignment="1" applyProtection="1">
      <alignment horizontal="left" vertical="top" wrapText="1"/>
    </xf>
    <xf numFmtId="0" fontId="3" fillId="0" borderId="15" xfId="5" applyFont="1" applyBorder="1" applyAlignment="1">
      <alignment horizontal="center"/>
    </xf>
    <xf numFmtId="0" fontId="4" fillId="0" borderId="4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4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5" applyFont="1" applyBorder="1" applyAlignment="1">
      <alignment horizontal="center"/>
    </xf>
    <xf numFmtId="0" fontId="4" fillId="0" borderId="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34" xfId="0" applyFont="1" applyFill="1" applyBorder="1" applyAlignment="1">
      <alignment horizontal="left" vertical="center" wrapText="1"/>
    </xf>
    <xf numFmtId="0" fontId="4" fillId="0" borderId="15" xfId="0" applyFont="1" applyFill="1" applyBorder="1" applyAlignment="1">
      <alignment horizontal="left" vertical="top" wrapText="1"/>
    </xf>
    <xf numFmtId="0" fontId="3" fillId="0" borderId="15" xfId="0" applyFont="1" applyFill="1" applyBorder="1" applyAlignment="1">
      <alignment horizontal="center" vertical="center" wrapText="1"/>
    </xf>
    <xf numFmtId="0" fontId="3" fillId="0" borderId="5" xfId="5" applyFont="1" applyBorder="1" applyAlignment="1">
      <alignment horizontal="center" vertical="center"/>
    </xf>
    <xf numFmtId="0" fontId="4" fillId="0" borderId="1" xfId="5" applyFont="1" applyBorder="1" applyAlignment="1">
      <alignment horizontal="center" vertical="center" wrapText="1"/>
    </xf>
    <xf numFmtId="0" fontId="4" fillId="0" borderId="14" xfId="5" applyFont="1" applyBorder="1" applyAlignment="1">
      <alignment horizontal="center" vertical="center" wrapText="1"/>
    </xf>
    <xf numFmtId="0" fontId="3" fillId="0" borderId="6" xfId="5" applyFont="1" applyBorder="1" applyAlignment="1">
      <alignment horizontal="center" vertical="center"/>
    </xf>
    <xf numFmtId="0" fontId="3" fillId="0" borderId="7" xfId="5" applyFont="1" applyBorder="1" applyAlignment="1">
      <alignment horizontal="center" vertical="center"/>
    </xf>
    <xf numFmtId="170" fontId="3" fillId="0" borderId="5" xfId="5" applyNumberFormat="1" applyFont="1" applyBorder="1" applyAlignment="1" applyProtection="1">
      <alignment horizontal="center" vertical="top"/>
    </xf>
    <xf numFmtId="170" fontId="3" fillId="0" borderId="6" xfId="5" applyNumberFormat="1" applyFont="1" applyBorder="1" applyAlignment="1" applyProtection="1">
      <alignment horizontal="center" vertical="top"/>
    </xf>
    <xf numFmtId="2" fontId="3" fillId="0" borderId="7" xfId="5" applyNumberFormat="1" applyFont="1" applyBorder="1" applyAlignment="1" applyProtection="1">
      <alignment horizontal="left" vertical="center"/>
    </xf>
    <xf numFmtId="2" fontId="3" fillId="0" borderId="15" xfId="5" applyNumberFormat="1" applyFont="1" applyBorder="1" applyAlignment="1" applyProtection="1">
      <alignment horizontal="left" vertical="center"/>
    </xf>
    <xf numFmtId="0" fontId="3" fillId="0" borderId="15" xfId="5" applyFont="1" applyFill="1" applyBorder="1" applyAlignment="1">
      <alignment horizontal="left" vertical="top"/>
    </xf>
    <xf numFmtId="171" fontId="3" fillId="0" borderId="15" xfId="5" applyNumberFormat="1" applyFont="1" applyBorder="1" applyAlignment="1" applyProtection="1">
      <alignment horizontal="left" vertical="top"/>
    </xf>
    <xf numFmtId="0" fontId="3" fillId="0" borderId="15" xfId="5" applyFont="1" applyBorder="1" applyAlignment="1">
      <alignment horizontal="left" vertical="top"/>
    </xf>
    <xf numFmtId="0" fontId="3" fillId="0" borderId="12" xfId="5" applyFont="1" applyBorder="1" applyAlignment="1">
      <alignment horizontal="left" vertical="top"/>
    </xf>
    <xf numFmtId="0" fontId="3" fillId="0" borderId="0" xfId="5" applyFont="1" applyBorder="1" applyAlignment="1">
      <alignment horizontal="left" vertical="top"/>
    </xf>
    <xf numFmtId="0" fontId="3" fillId="0" borderId="13" xfId="5" applyFont="1" applyBorder="1" applyAlignment="1">
      <alignment horizontal="left" vertical="top"/>
    </xf>
    <xf numFmtId="0" fontId="3" fillId="0" borderId="9" xfId="5" applyFont="1" applyBorder="1" applyAlignment="1">
      <alignment horizontal="left" vertical="top"/>
    </xf>
    <xf numFmtId="0" fontId="3" fillId="0" borderId="10" xfId="5" applyFont="1" applyBorder="1" applyAlignment="1">
      <alignment horizontal="left" vertical="top"/>
    </xf>
    <xf numFmtId="0" fontId="3" fillId="0" borderId="11" xfId="5" applyFont="1" applyBorder="1" applyAlignment="1">
      <alignment horizontal="left" vertical="top"/>
    </xf>
    <xf numFmtId="0" fontId="3" fillId="0" borderId="2" xfId="5" applyFont="1" applyBorder="1" applyAlignment="1">
      <alignment horizontal="left" vertical="top"/>
    </xf>
    <xf numFmtId="0" fontId="3" fillId="0" borderId="3" xfId="5" applyFont="1" applyBorder="1" applyAlignment="1">
      <alignment horizontal="left" vertical="top"/>
    </xf>
    <xf numFmtId="0" fontId="3" fillId="0" borderId="4" xfId="5" applyFont="1" applyBorder="1" applyAlignment="1">
      <alignment horizontal="left" vertical="top"/>
    </xf>
    <xf numFmtId="39" fontId="6" fillId="0" borderId="1" xfId="5" applyNumberFormat="1" applyFont="1" applyBorder="1" applyAlignment="1" applyProtection="1">
      <alignment horizontal="center" vertical="center"/>
    </xf>
    <xf numFmtId="39" fontId="6" fillId="0" borderId="14" xfId="5" applyNumberFormat="1" applyFont="1" applyBorder="1" applyAlignment="1" applyProtection="1">
      <alignment horizontal="center" vertical="center"/>
    </xf>
    <xf numFmtId="0" fontId="3" fillId="2" borderId="2" xfId="5" applyFont="1" applyFill="1" applyBorder="1" applyAlignment="1">
      <alignment horizontal="left"/>
    </xf>
    <xf numFmtId="0" fontId="3" fillId="2" borderId="3" xfId="5" applyFont="1" applyFill="1" applyBorder="1" applyAlignment="1">
      <alignment horizontal="left"/>
    </xf>
    <xf numFmtId="0" fontId="3" fillId="0" borderId="12" xfId="5" applyFont="1" applyBorder="1" applyAlignment="1">
      <alignment horizontal="center" vertical="center" wrapText="1"/>
    </xf>
    <xf numFmtId="0" fontId="3" fillId="0" borderId="0" xfId="5" applyFont="1" applyBorder="1" applyAlignment="1">
      <alignment horizontal="center" vertical="center" wrapText="1"/>
    </xf>
    <xf numFmtId="0" fontId="3" fillId="0" borderId="13" xfId="5" applyFont="1" applyBorder="1" applyAlignment="1">
      <alignment horizontal="center" vertical="center" wrapText="1"/>
    </xf>
    <xf numFmtId="0" fontId="3" fillId="0" borderId="5" xfId="5" applyFont="1" applyBorder="1" applyAlignment="1">
      <alignment horizontal="left" vertical="center" wrapText="1"/>
    </xf>
    <xf numFmtId="0" fontId="3" fillId="0" borderId="6" xfId="5" applyFont="1" applyBorder="1" applyAlignment="1">
      <alignment horizontal="left" vertical="center" wrapText="1"/>
    </xf>
    <xf numFmtId="0" fontId="3" fillId="0" borderId="7" xfId="5" applyFont="1" applyBorder="1" applyAlignment="1">
      <alignment horizontal="left" vertical="center" wrapText="1"/>
    </xf>
    <xf numFmtId="0" fontId="17" fillId="2" borderId="19" xfId="5" applyFont="1" applyFill="1" applyBorder="1" applyAlignment="1">
      <alignment horizontal="center" vertical="center"/>
    </xf>
    <xf numFmtId="0" fontId="17" fillId="2" borderId="17" xfId="5" applyFont="1" applyFill="1" applyBorder="1" applyAlignment="1">
      <alignment horizontal="center" vertical="center"/>
    </xf>
    <xf numFmtId="0" fontId="23" fillId="2" borderId="20" xfId="5" applyFont="1" applyFill="1" applyBorder="1" applyAlignment="1">
      <alignment horizontal="center" vertical="center" wrapText="1"/>
    </xf>
    <xf numFmtId="0" fontId="17" fillId="2" borderId="15" xfId="5" applyFont="1" applyFill="1" applyBorder="1" applyAlignment="1">
      <alignment horizontal="center" vertical="center" wrapText="1"/>
    </xf>
    <xf numFmtId="0" fontId="17" fillId="2" borderId="20" xfId="5" applyFont="1" applyFill="1" applyBorder="1" applyAlignment="1">
      <alignment horizontal="center" vertical="center" wrapText="1"/>
    </xf>
    <xf numFmtId="0" fontId="17" fillId="2" borderId="41" xfId="5" applyFont="1" applyFill="1" applyBorder="1" applyAlignment="1">
      <alignment horizontal="center" vertical="center" wrapText="1"/>
    </xf>
    <xf numFmtId="0" fontId="17" fillId="2" borderId="25" xfId="5" applyFont="1" applyFill="1" applyBorder="1" applyAlignment="1">
      <alignment horizontal="center" vertical="center" wrapText="1"/>
    </xf>
    <xf numFmtId="9" fontId="17" fillId="0" borderId="7" xfId="5" applyNumberFormat="1" applyFont="1" applyBorder="1" applyAlignment="1">
      <alignment horizontal="center" vertical="center" wrapText="1"/>
    </xf>
    <xf numFmtId="1" fontId="3" fillId="0" borderId="5" xfId="5" applyNumberFormat="1" applyFont="1" applyBorder="1" applyAlignment="1">
      <alignment horizontal="left" vertical="center"/>
    </xf>
    <xf numFmtId="1" fontId="3" fillId="0" borderId="6" xfId="5" applyNumberFormat="1" applyFont="1" applyBorder="1" applyAlignment="1">
      <alignment horizontal="left" vertical="center"/>
    </xf>
    <xf numFmtId="1" fontId="3" fillId="0" borderId="7" xfId="5" applyNumberFormat="1" applyFont="1" applyBorder="1" applyAlignment="1">
      <alignment horizontal="left" vertical="center"/>
    </xf>
    <xf numFmtId="0" fontId="3" fillId="0" borderId="1" xfId="5" applyFont="1" applyBorder="1" applyAlignment="1">
      <alignment horizontal="left" vertical="center"/>
    </xf>
    <xf numFmtId="0" fontId="17" fillId="0" borderId="2" xfId="5" applyFont="1" applyBorder="1" applyAlignment="1">
      <alignment horizontal="center" vertical="center" wrapText="1"/>
    </xf>
    <xf numFmtId="0" fontId="17" fillId="0" borderId="3" xfId="5" applyFont="1" applyBorder="1" applyAlignment="1">
      <alignment horizontal="center" vertical="center" wrapText="1"/>
    </xf>
    <xf numFmtId="0" fontId="17" fillId="0" borderId="4" xfId="5" applyFont="1" applyBorder="1" applyAlignment="1">
      <alignment horizontal="center" vertical="center" wrapText="1"/>
    </xf>
    <xf numFmtId="0" fontId="17" fillId="0" borderId="9" xfId="5" applyFont="1" applyBorder="1" applyAlignment="1">
      <alignment horizontal="center" vertical="center" wrapText="1"/>
    </xf>
    <xf numFmtId="0" fontId="17" fillId="0" borderId="10" xfId="5" applyFont="1" applyBorder="1" applyAlignment="1">
      <alignment horizontal="center" vertical="center" wrapText="1"/>
    </xf>
    <xf numFmtId="0" fontId="17" fillId="0" borderId="11" xfId="5" applyFont="1" applyBorder="1" applyAlignment="1">
      <alignment horizontal="center" vertical="center" wrapText="1"/>
    </xf>
    <xf numFmtId="0" fontId="17" fillId="0" borderId="15" xfId="5" applyFont="1" applyBorder="1" applyAlignment="1">
      <alignment horizontal="center" vertical="center" wrapText="1"/>
    </xf>
    <xf numFmtId="0" fontId="17" fillId="0" borderId="15" xfId="5" applyFont="1" applyBorder="1" applyAlignment="1">
      <alignment horizontal="center"/>
    </xf>
    <xf numFmtId="0" fontId="17" fillId="0" borderId="1" xfId="5" applyFont="1" applyBorder="1" applyAlignment="1">
      <alignment horizontal="center" vertical="center" wrapText="1"/>
    </xf>
    <xf numFmtId="0" fontId="17" fillId="0" borderId="14" xfId="5" applyFont="1" applyBorder="1" applyAlignment="1">
      <alignment horizontal="center" vertical="center" wrapText="1"/>
    </xf>
    <xf numFmtId="0" fontId="6" fillId="2" borderId="17" xfId="5" applyFont="1" applyFill="1" applyBorder="1" applyAlignment="1">
      <alignment horizontal="left" vertical="center" wrapText="1"/>
    </xf>
    <xf numFmtId="0" fontId="6" fillId="2" borderId="15" xfId="5" applyFont="1" applyFill="1" applyBorder="1" applyAlignment="1">
      <alignment horizontal="left" vertical="center" wrapText="1"/>
    </xf>
    <xf numFmtId="39" fontId="6" fillId="0" borderId="15" xfId="5" applyNumberFormat="1" applyFont="1" applyBorder="1" applyAlignment="1" applyProtection="1">
      <alignment horizontal="center" vertical="center"/>
    </xf>
    <xf numFmtId="0" fontId="6" fillId="2" borderId="27" xfId="5" applyFont="1" applyFill="1" applyBorder="1" applyAlignment="1">
      <alignment horizontal="left" vertical="center" wrapText="1"/>
    </xf>
    <xf numFmtId="0" fontId="6" fillId="2" borderId="16" xfId="5" applyFont="1" applyFill="1" applyBorder="1" applyAlignment="1">
      <alignment horizontal="left" vertical="center" wrapText="1"/>
    </xf>
    <xf numFmtId="0" fontId="6" fillId="2" borderId="43" xfId="5" applyFont="1" applyFill="1" applyBorder="1" applyAlignment="1">
      <alignment horizontal="center" vertical="center" wrapText="1"/>
    </xf>
    <xf numFmtId="0" fontId="6" fillId="2" borderId="28" xfId="5" applyFont="1" applyFill="1" applyBorder="1" applyAlignment="1">
      <alignment horizontal="center" vertical="center" wrapText="1"/>
    </xf>
    <xf numFmtId="0" fontId="17" fillId="2" borderId="18" xfId="5" applyFont="1" applyFill="1" applyBorder="1" applyAlignment="1">
      <alignment horizontal="center" vertical="center"/>
    </xf>
    <xf numFmtId="0" fontId="17" fillId="2" borderId="44" xfId="5" applyFont="1" applyFill="1" applyBorder="1" applyAlignment="1">
      <alignment horizontal="center" vertical="center"/>
    </xf>
    <xf numFmtId="170" fontId="17" fillId="0" borderId="5" xfId="5" applyNumberFormat="1" applyFont="1" applyBorder="1" applyAlignment="1" applyProtection="1">
      <alignment horizontal="center" vertical="top"/>
    </xf>
    <xf numFmtId="170" fontId="17" fillId="0" borderId="6" xfId="5" applyNumberFormat="1" applyFont="1" applyBorder="1" applyAlignment="1" applyProtection="1">
      <alignment horizontal="center" vertical="top"/>
    </xf>
    <xf numFmtId="2" fontId="17" fillId="0" borderId="7" xfId="5" applyNumberFormat="1" applyFont="1" applyBorder="1" applyAlignment="1" applyProtection="1">
      <alignment horizontal="left" vertical="center"/>
    </xf>
    <xf numFmtId="2" fontId="17" fillId="0" borderId="15" xfId="5" applyNumberFormat="1" applyFont="1" applyBorder="1" applyAlignment="1" applyProtection="1">
      <alignment horizontal="left" vertical="center"/>
    </xf>
    <xf numFmtId="0" fontId="17" fillId="0" borderId="12" xfId="5" applyFont="1" applyBorder="1" applyAlignment="1">
      <alignment horizontal="left" vertical="top" wrapText="1"/>
    </xf>
    <xf numFmtId="0" fontId="17" fillId="0" borderId="9" xfId="5" applyFont="1" applyBorder="1" applyAlignment="1">
      <alignment horizontal="left" vertical="top" wrapText="1"/>
    </xf>
    <xf numFmtId="0" fontId="3" fillId="0" borderId="21" xfId="5" applyFont="1" applyFill="1" applyBorder="1" applyAlignment="1">
      <alignment horizontal="left" vertical="top" wrapText="1"/>
    </xf>
    <xf numFmtId="0" fontId="3" fillId="0" borderId="22" xfId="5" applyFont="1" applyFill="1" applyBorder="1" applyAlignment="1">
      <alignment horizontal="left" vertical="top" wrapText="1"/>
    </xf>
    <xf numFmtId="0" fontId="3" fillId="0" borderId="47" xfId="5" applyFont="1" applyFill="1" applyBorder="1" applyAlignment="1">
      <alignment horizontal="left" vertical="top" wrapText="1"/>
    </xf>
    <xf numFmtId="0" fontId="17" fillId="0" borderId="2" xfId="5" applyFont="1" applyBorder="1" applyAlignment="1">
      <alignment horizontal="left" vertical="top" wrapText="1"/>
    </xf>
    <xf numFmtId="0" fontId="17" fillId="0" borderId="3" xfId="5" applyFont="1" applyBorder="1" applyAlignment="1">
      <alignment horizontal="left" vertical="top" wrapText="1"/>
    </xf>
    <xf numFmtId="0" fontId="17" fillId="0" borderId="4" xfId="5" applyFont="1" applyBorder="1" applyAlignment="1">
      <alignment horizontal="left" vertical="top" wrapText="1"/>
    </xf>
    <xf numFmtId="0" fontId="17" fillId="0" borderId="10" xfId="5" applyFont="1" applyBorder="1" applyAlignment="1">
      <alignment horizontal="left" vertical="top" wrapText="1"/>
    </xf>
    <xf numFmtId="0" fontId="17" fillId="0" borderId="11" xfId="5" applyFont="1" applyBorder="1" applyAlignment="1">
      <alignment horizontal="left" vertical="top" wrapText="1"/>
    </xf>
    <xf numFmtId="0" fontId="17" fillId="0" borderId="15" xfId="5" applyFont="1" applyBorder="1" applyAlignment="1">
      <alignment horizontal="left" vertical="top"/>
    </xf>
    <xf numFmtId="0" fontId="17" fillId="0" borderId="15" xfId="5" applyFont="1" applyBorder="1" applyAlignment="1">
      <alignment horizontal="left" vertical="top" wrapText="1"/>
    </xf>
    <xf numFmtId="10" fontId="19" fillId="0" borderId="63" xfId="0" applyNumberFormat="1" applyFont="1" applyBorder="1" applyAlignment="1">
      <alignment horizontal="center"/>
    </xf>
    <xf numFmtId="10" fontId="19" fillId="0" borderId="36" xfId="0" applyNumberFormat="1" applyFont="1" applyBorder="1" applyAlignment="1">
      <alignment horizontal="center"/>
    </xf>
    <xf numFmtId="0" fontId="3" fillId="0" borderId="48" xfId="0" applyFont="1" applyFill="1" applyBorder="1" applyAlignment="1">
      <alignment horizontal="center" vertical="top"/>
    </xf>
    <xf numFmtId="0" fontId="3" fillId="0" borderId="23" xfId="0" applyFont="1" applyFill="1" applyBorder="1" applyAlignment="1">
      <alignment horizontal="center"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4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54" xfId="0" applyFont="1" applyFill="1" applyBorder="1" applyAlignment="1">
      <alignment horizontal="center" vertical="center"/>
    </xf>
    <xf numFmtId="0" fontId="4" fillId="0" borderId="38" xfId="0" applyFont="1" applyFill="1" applyBorder="1" applyAlignment="1">
      <alignment horizontal="left" vertical="top"/>
    </xf>
    <xf numFmtId="0" fontId="4" fillId="0" borderId="49" xfId="0" applyFont="1" applyFill="1" applyBorder="1" applyAlignment="1">
      <alignment horizontal="left" vertical="top"/>
    </xf>
    <xf numFmtId="0" fontId="4" fillId="0" borderId="50" xfId="0" applyFont="1" applyFill="1" applyBorder="1" applyAlignment="1">
      <alignment horizontal="left" vertical="top"/>
    </xf>
    <xf numFmtId="0" fontId="3" fillId="0" borderId="51" xfId="0" applyFont="1" applyFill="1" applyBorder="1" applyAlignment="1">
      <alignment horizontal="left" vertical="top"/>
    </xf>
    <xf numFmtId="0" fontId="3" fillId="0" borderId="0" xfId="0" applyFont="1" applyFill="1" applyBorder="1" applyAlignment="1">
      <alignment horizontal="left" vertical="top"/>
    </xf>
    <xf numFmtId="0" fontId="3" fillId="0" borderId="52" xfId="0" applyFont="1" applyFill="1" applyBorder="1" applyAlignment="1">
      <alignment horizontal="left" vertical="top"/>
    </xf>
    <xf numFmtId="0" fontId="26" fillId="0" borderId="38" xfId="0" applyFont="1" applyBorder="1" applyAlignment="1">
      <alignment horizontal="left"/>
    </xf>
    <xf numFmtId="0" fontId="26" fillId="0" borderId="49" xfId="0" applyFont="1" applyBorder="1" applyAlignment="1">
      <alignment horizontal="left"/>
    </xf>
    <xf numFmtId="0" fontId="26" fillId="0" borderId="50" xfId="0" applyFont="1" applyBorder="1" applyAlignment="1">
      <alignment horizontal="left"/>
    </xf>
    <xf numFmtId="0" fontId="3" fillId="0" borderId="55" xfId="0" applyFont="1" applyFill="1" applyBorder="1" applyAlignment="1">
      <alignment horizontal="left" vertical="top" wrapText="1"/>
    </xf>
    <xf numFmtId="0" fontId="3" fillId="0" borderId="56" xfId="0" applyFont="1" applyFill="1" applyBorder="1" applyAlignment="1">
      <alignment horizontal="left" vertical="top" wrapText="1"/>
    </xf>
    <xf numFmtId="0" fontId="3" fillId="0" borderId="57" xfId="0" applyFont="1" applyFill="1" applyBorder="1" applyAlignment="1">
      <alignment horizontal="left" vertical="top" wrapText="1"/>
    </xf>
    <xf numFmtId="0" fontId="3" fillId="0" borderId="58" xfId="0" applyFont="1" applyFill="1" applyBorder="1" applyAlignment="1">
      <alignment vertical="top" wrapText="1"/>
    </xf>
    <xf numFmtId="0" fontId="3" fillId="0" borderId="56" xfId="0" applyFont="1" applyFill="1" applyBorder="1" applyAlignment="1">
      <alignment vertical="top" wrapText="1"/>
    </xf>
    <xf numFmtId="0" fontId="3" fillId="0" borderId="59" xfId="0" applyFont="1" applyFill="1" applyBorder="1" applyAlignment="1">
      <alignment vertical="top" wrapText="1"/>
    </xf>
    <xf numFmtId="0" fontId="3" fillId="0" borderId="17" xfId="0" applyFont="1" applyFill="1" applyBorder="1" applyAlignment="1">
      <alignment horizontal="left" vertical="top"/>
    </xf>
    <xf numFmtId="0" fontId="3" fillId="0" borderId="15" xfId="0" applyFont="1" applyFill="1" applyBorder="1" applyAlignment="1">
      <alignment horizontal="left" vertical="top"/>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3" fillId="0" borderId="6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8" xfId="0" applyFont="1" applyFill="1" applyBorder="1" applyAlignment="1">
      <alignment horizontal="left" vertical="top"/>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3" fillId="0" borderId="62" xfId="0" applyFont="1" applyFill="1" applyBorder="1" applyAlignment="1">
      <alignment horizontal="left" vertical="top"/>
    </xf>
    <xf numFmtId="0" fontId="3" fillId="0" borderId="45" xfId="0" applyFont="1" applyFill="1" applyBorder="1" applyAlignment="1">
      <alignment horizontal="left" vertical="top"/>
    </xf>
    <xf numFmtId="0" fontId="3" fillId="0" borderId="35" xfId="0" applyFont="1" applyFill="1" applyBorder="1" applyAlignment="1">
      <alignment vertical="center"/>
    </xf>
    <xf numFmtId="0" fontId="5" fillId="0" borderId="35" xfId="0" applyFont="1" applyFill="1" applyBorder="1" applyAlignment="1">
      <alignment horizontal="center" vertical="center" wrapText="1"/>
    </xf>
    <xf numFmtId="0" fontId="3" fillId="0" borderId="35" xfId="0" applyFont="1" applyFill="1" applyBorder="1" applyAlignment="1">
      <alignment horizontal="center" vertical="center" wrapText="1"/>
    </xf>
    <xf numFmtId="14" fontId="3" fillId="0" borderId="35" xfId="0" applyNumberFormat="1" applyFont="1" applyFill="1" applyBorder="1" applyAlignment="1">
      <alignment horizontal="center" vertical="center" wrapText="1"/>
    </xf>
    <xf numFmtId="0" fontId="19" fillId="0" borderId="35" xfId="0" applyFont="1" applyBorder="1" applyAlignment="1">
      <alignment wrapText="1"/>
    </xf>
    <xf numFmtId="0" fontId="19" fillId="0" borderId="35" xfId="0" applyFont="1" applyBorder="1" applyAlignment="1"/>
    <xf numFmtId="0" fontId="4" fillId="0" borderId="35" xfId="0" applyFont="1" applyFill="1" applyBorder="1" applyAlignment="1">
      <alignment vertical="center" wrapText="1"/>
    </xf>
    <xf numFmtId="0" fontId="4" fillId="0" borderId="35" xfId="0" applyFont="1" applyFill="1" applyBorder="1" applyAlignment="1">
      <alignment horizontal="center" vertical="center" wrapText="1"/>
    </xf>
    <xf numFmtId="14" fontId="4" fillId="0" borderId="63" xfId="0" applyNumberFormat="1" applyFont="1" applyFill="1" applyBorder="1" applyAlignment="1" applyProtection="1">
      <alignment horizontal="center" vertical="center" wrapText="1"/>
    </xf>
    <xf numFmtId="14" fontId="4" fillId="0" borderId="36" xfId="0" applyNumberFormat="1" applyFont="1" applyFill="1" applyBorder="1" applyAlignment="1" applyProtection="1">
      <alignment horizontal="center" vertical="center" wrapText="1"/>
    </xf>
    <xf numFmtId="14" fontId="4" fillId="0" borderId="63" xfId="0" applyNumberFormat="1" applyFont="1" applyFill="1" applyBorder="1" applyAlignment="1" applyProtection="1">
      <alignment horizontal="center" vertical="center"/>
    </xf>
    <xf numFmtId="14" fontId="4" fillId="0" borderId="36" xfId="0" applyNumberFormat="1" applyFont="1" applyFill="1" applyBorder="1" applyAlignment="1" applyProtection="1">
      <alignment horizontal="center" vertical="center"/>
    </xf>
    <xf numFmtId="0" fontId="4" fillId="0" borderId="63"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2" borderId="35" xfId="0" applyFont="1" applyFill="1" applyBorder="1" applyAlignment="1">
      <alignment vertical="center" wrapText="1"/>
    </xf>
    <xf numFmtId="0" fontId="4" fillId="2" borderId="35" xfId="0" applyFont="1" applyFill="1" applyBorder="1" applyAlignment="1">
      <alignment horizontal="center" vertical="center" wrapText="1"/>
    </xf>
    <xf numFmtId="0" fontId="4" fillId="0" borderId="35" xfId="0" applyFont="1" applyFill="1" applyBorder="1" applyAlignment="1">
      <alignment horizontal="left" vertical="center" wrapText="1"/>
    </xf>
    <xf numFmtId="0" fontId="17" fillId="0" borderId="35" xfId="17" applyFont="1" applyBorder="1" applyAlignment="1">
      <alignment horizontal="left" vertical="top" wrapText="1"/>
    </xf>
    <xf numFmtId="0" fontId="3" fillId="0" borderId="35" xfId="17" applyFont="1" applyBorder="1" applyAlignment="1">
      <alignment horizontal="left" vertical="top" wrapText="1"/>
    </xf>
    <xf numFmtId="0" fontId="26" fillId="0" borderId="35" xfId="0" applyFont="1" applyBorder="1" applyAlignment="1"/>
    <xf numFmtId="3" fontId="4" fillId="0" borderId="35" xfId="0" applyNumberFormat="1" applyFont="1" applyFill="1" applyBorder="1" applyAlignment="1">
      <alignment horizontal="center" vertical="top" wrapText="1"/>
    </xf>
    <xf numFmtId="0" fontId="3" fillId="0" borderId="35" xfId="17" applyFont="1" applyBorder="1" applyAlignment="1">
      <alignment horizontal="center" vertical="center"/>
    </xf>
    <xf numFmtId="170" fontId="17" fillId="0" borderId="35" xfId="17" applyNumberFormat="1" applyFont="1" applyBorder="1" applyAlignment="1" applyProtection="1">
      <alignment horizontal="center" vertical="top"/>
    </xf>
    <xf numFmtId="0" fontId="17" fillId="0" borderId="35" xfId="17" applyFont="1" applyBorder="1" applyAlignment="1">
      <alignment horizontal="left" vertical="top"/>
    </xf>
    <xf numFmtId="0" fontId="3" fillId="0" borderId="35" xfId="17" applyFont="1" applyBorder="1" applyAlignment="1">
      <alignment horizontal="left" vertical="top"/>
    </xf>
    <xf numFmtId="0" fontId="17" fillId="0" borderId="17" xfId="9" applyFont="1" applyBorder="1" applyAlignment="1">
      <alignment horizontal="left" vertical="center"/>
    </xf>
    <xf numFmtId="0" fontId="17" fillId="0" borderId="15" xfId="9" applyFont="1" applyBorder="1" applyAlignment="1">
      <alignment horizontal="left" vertical="center"/>
    </xf>
    <xf numFmtId="0" fontId="6" fillId="0" borderId="15" xfId="9" applyFont="1" applyBorder="1" applyAlignment="1">
      <alignment horizontal="justify" vertical="top"/>
    </xf>
    <xf numFmtId="0" fontId="6" fillId="0" borderId="1" xfId="9" applyFont="1" applyBorder="1" applyAlignment="1">
      <alignment horizontal="justify" vertical="top"/>
    </xf>
    <xf numFmtId="2" fontId="17" fillId="0" borderId="5" xfId="9" applyNumberFormat="1" applyFont="1" applyBorder="1" applyAlignment="1" applyProtection="1">
      <alignment horizontal="center" vertical="center" wrapText="1"/>
    </xf>
    <xf numFmtId="2" fontId="17" fillId="0" borderId="6" xfId="9" applyNumberFormat="1" applyFont="1" applyBorder="1" applyAlignment="1" applyProtection="1">
      <alignment horizontal="center" vertical="center" wrapText="1"/>
    </xf>
    <xf numFmtId="2" fontId="17" fillId="0" borderId="64" xfId="9" applyNumberFormat="1" applyFont="1" applyBorder="1" applyAlignment="1" applyProtection="1">
      <alignment horizontal="center" vertical="center" wrapText="1"/>
    </xf>
    <xf numFmtId="0" fontId="17" fillId="0" borderId="18" xfId="9" applyFont="1" applyBorder="1" applyAlignment="1">
      <alignment horizontal="left" vertical="center" wrapText="1"/>
    </xf>
    <xf numFmtId="0" fontId="17" fillId="0" borderId="6" xfId="9" applyFont="1" applyBorder="1" applyAlignment="1">
      <alignment horizontal="left" vertical="center" wrapText="1"/>
    </xf>
    <xf numFmtId="0" fontId="17" fillId="0" borderId="7" xfId="9" applyFont="1" applyBorder="1" applyAlignment="1">
      <alignment horizontal="left" vertical="center" wrapText="1"/>
    </xf>
    <xf numFmtId="2" fontId="17" fillId="0" borderId="15" xfId="9" applyNumberFormat="1" applyFont="1" applyBorder="1" applyAlignment="1" applyProtection="1">
      <alignment horizontal="center" vertical="center"/>
    </xf>
    <xf numFmtId="2" fontId="17" fillId="0" borderId="25" xfId="9" applyNumberFormat="1" applyFont="1" applyBorder="1" applyAlignment="1" applyProtection="1">
      <alignment horizontal="center" vertical="center"/>
    </xf>
    <xf numFmtId="2" fontId="17" fillId="0" borderId="1" xfId="9" applyNumberFormat="1" applyFont="1" applyBorder="1" applyAlignment="1" applyProtection="1">
      <alignment horizontal="center" vertical="center"/>
    </xf>
    <xf numFmtId="2" fontId="17" fillId="0" borderId="43" xfId="9" applyNumberFormat="1" applyFont="1" applyBorder="1" applyAlignment="1" applyProtection="1">
      <alignment horizontal="center" vertical="center"/>
    </xf>
    <xf numFmtId="0" fontId="17" fillId="0" borderId="27" xfId="9" applyFont="1" applyBorder="1" applyAlignment="1">
      <alignment horizontal="left" vertical="center"/>
    </xf>
    <xf numFmtId="0" fontId="17" fillId="0" borderId="1" xfId="9" applyFont="1" applyBorder="1" applyAlignment="1">
      <alignment horizontal="left" vertical="center"/>
    </xf>
    <xf numFmtId="0" fontId="17" fillId="0" borderId="0" xfId="9" applyFont="1" applyAlignment="1">
      <alignment horizontal="center"/>
    </xf>
    <xf numFmtId="0" fontId="17" fillId="0" borderId="0" xfId="9" applyFont="1" applyAlignment="1">
      <alignment horizontal="left"/>
    </xf>
    <xf numFmtId="0" fontId="17" fillId="0" borderId="55" xfId="9" applyFont="1" applyBorder="1" applyAlignment="1">
      <alignment horizontal="left" vertical="center" wrapText="1"/>
    </xf>
    <xf numFmtId="0" fontId="17" fillId="0" borderId="56" xfId="9" applyFont="1" applyBorder="1" applyAlignment="1">
      <alignment horizontal="left" vertical="center" wrapText="1"/>
    </xf>
    <xf numFmtId="0" fontId="17" fillId="0" borderId="57" xfId="9" applyFont="1" applyBorder="1" applyAlignment="1">
      <alignment horizontal="left" vertical="center" wrapText="1"/>
    </xf>
    <xf numFmtId="0" fontId="17" fillId="0" borderId="58" xfId="9" applyFont="1" applyBorder="1" applyAlignment="1">
      <alignment vertical="center" wrapText="1"/>
    </xf>
    <xf numFmtId="0" fontId="17" fillId="0" borderId="56" xfId="9" applyFont="1" applyBorder="1" applyAlignment="1">
      <alignment vertical="center" wrapText="1"/>
    </xf>
    <xf numFmtId="0" fontId="17" fillId="0" borderId="59" xfId="9" applyFont="1" applyBorder="1" applyAlignment="1">
      <alignment vertical="center" wrapText="1"/>
    </xf>
    <xf numFmtId="0" fontId="17" fillId="0" borderId="62" xfId="9" applyFont="1" applyBorder="1" applyAlignment="1">
      <alignment horizontal="left" vertical="center"/>
    </xf>
    <xf numFmtId="0" fontId="17" fillId="0" borderId="45" xfId="9" applyFont="1" applyBorder="1" applyAlignment="1">
      <alignment horizontal="left" vertical="center"/>
    </xf>
    <xf numFmtId="0" fontId="28" fillId="0" borderId="0" xfId="9" applyFont="1" applyBorder="1" applyAlignment="1">
      <alignment horizontal="center" vertical="center"/>
    </xf>
    <xf numFmtId="0" fontId="6" fillId="0" borderId="19" xfId="9" applyFont="1" applyBorder="1" applyAlignment="1">
      <alignment horizontal="center" vertical="center"/>
    </xf>
    <xf numFmtId="0" fontId="6" fillId="0" borderId="17" xfId="9" applyFont="1" applyBorder="1" applyAlignment="1">
      <alignment horizontal="center" vertical="center"/>
    </xf>
    <xf numFmtId="0" fontId="6" fillId="0" borderId="62" xfId="9" applyFont="1" applyBorder="1" applyAlignment="1">
      <alignment horizontal="center" vertical="center"/>
    </xf>
    <xf numFmtId="0" fontId="29" fillId="0" borderId="20" xfId="9" applyFont="1" applyBorder="1" applyAlignment="1">
      <alignment horizontal="center" vertical="center" wrapText="1"/>
    </xf>
    <xf numFmtId="0" fontId="6" fillId="0" borderId="15" xfId="9" applyFont="1" applyBorder="1" applyAlignment="1">
      <alignment horizontal="center" vertical="center" wrapText="1"/>
    </xf>
    <xf numFmtId="0" fontId="6" fillId="0" borderId="45" xfId="9" applyFont="1" applyBorder="1" applyAlignment="1">
      <alignment horizontal="center" vertical="center" wrapText="1"/>
    </xf>
    <xf numFmtId="0" fontId="6" fillId="0" borderId="58" xfId="9" applyFont="1" applyBorder="1" applyAlignment="1">
      <alignment horizontal="center" vertical="center" wrapText="1"/>
    </xf>
    <xf numFmtId="0" fontId="6" fillId="0" borderId="5" xfId="9" applyFont="1" applyBorder="1" applyAlignment="1">
      <alignment horizontal="center" vertical="center" wrapText="1"/>
    </xf>
    <xf numFmtId="0" fontId="6" fillId="0" borderId="66" xfId="9" applyFont="1" applyBorder="1" applyAlignment="1">
      <alignment horizontal="center" vertical="center" wrapText="1"/>
    </xf>
    <xf numFmtId="0" fontId="6" fillId="0" borderId="19" xfId="9" applyFont="1" applyBorder="1" applyAlignment="1">
      <alignment horizontal="center" vertical="center" wrapText="1"/>
    </xf>
    <xf numFmtId="0" fontId="6" fillId="0" borderId="41" xfId="9" applyFont="1" applyBorder="1" applyAlignment="1">
      <alignment horizontal="center" vertical="center" wrapText="1"/>
    </xf>
    <xf numFmtId="0" fontId="6" fillId="0" borderId="17" xfId="9" applyFont="1" applyBorder="1" applyAlignment="1">
      <alignment horizontal="center" vertical="center" wrapText="1"/>
    </xf>
    <xf numFmtId="0" fontId="6" fillId="0" borderId="25" xfId="9" applyFont="1" applyBorder="1" applyAlignment="1">
      <alignment horizontal="center" vertical="center" wrapText="1"/>
    </xf>
    <xf numFmtId="0" fontId="6" fillId="0" borderId="56" xfId="9" applyFont="1" applyBorder="1" applyAlignment="1">
      <alignment horizontal="center" vertical="center" wrapText="1"/>
    </xf>
    <xf numFmtId="0" fontId="6" fillId="0" borderId="6" xfId="9" applyFont="1" applyBorder="1" applyAlignment="1">
      <alignment horizontal="center" vertical="center" wrapText="1"/>
    </xf>
    <xf numFmtId="0" fontId="6" fillId="0" borderId="3" xfId="9" applyFont="1" applyBorder="1" applyAlignment="1">
      <alignment horizontal="center" vertical="center" wrapText="1"/>
    </xf>
    <xf numFmtId="0" fontId="6" fillId="0" borderId="48" xfId="9" applyFont="1" applyBorder="1" applyAlignment="1">
      <alignment horizontal="center" vertical="center" wrapText="1"/>
    </xf>
    <xf numFmtId="0" fontId="6" fillId="0" borderId="22" xfId="9" applyFont="1" applyBorder="1" applyAlignment="1">
      <alignment horizontal="center" vertical="center" wrapText="1"/>
    </xf>
    <xf numFmtId="0" fontId="6" fillId="0" borderId="23" xfId="9" applyFont="1" applyBorder="1" applyAlignment="1">
      <alignment horizontal="center" vertical="center" wrapText="1"/>
    </xf>
    <xf numFmtId="0" fontId="6" fillId="0" borderId="26" xfId="9" applyFont="1" applyBorder="1" applyAlignment="1">
      <alignment horizontal="center" vertical="center" wrapText="1"/>
    </xf>
    <xf numFmtId="0" fontId="6" fillId="0" borderId="10" xfId="9" applyFont="1" applyBorder="1" applyAlignment="1">
      <alignment horizontal="center" vertical="center" wrapText="1"/>
    </xf>
    <xf numFmtId="0" fontId="6" fillId="0" borderId="24" xfId="9" applyFont="1" applyBorder="1" applyAlignment="1">
      <alignment horizontal="center" vertical="center" wrapText="1"/>
    </xf>
    <xf numFmtId="0" fontId="17" fillId="0" borderId="57" xfId="9" applyFont="1" applyBorder="1" applyAlignment="1">
      <alignment horizontal="center"/>
    </xf>
    <xf numFmtId="0" fontId="17" fillId="0" borderId="20" xfId="9" applyFont="1" applyBorder="1" applyAlignment="1">
      <alignment horizontal="center"/>
    </xf>
    <xf numFmtId="0" fontId="17" fillId="0" borderId="41" xfId="9" applyFont="1" applyBorder="1" applyAlignment="1">
      <alignment horizontal="center"/>
    </xf>
    <xf numFmtId="0" fontId="6" fillId="0" borderId="7" xfId="9" applyFont="1" applyBorder="1" applyAlignment="1">
      <alignment horizontal="center" vertical="center" wrapText="1"/>
    </xf>
    <xf numFmtId="0" fontId="6" fillId="0" borderId="4" xfId="9" applyFont="1" applyBorder="1" applyAlignment="1">
      <alignment horizontal="center" vertical="center" wrapText="1"/>
    </xf>
    <xf numFmtId="0" fontId="6" fillId="0" borderId="1" xfId="9" applyFont="1" applyBorder="1" applyAlignment="1">
      <alignment horizontal="center" vertical="center" wrapText="1"/>
    </xf>
    <xf numFmtId="0" fontId="6" fillId="0" borderId="25" xfId="9" applyFont="1" applyBorder="1" applyAlignment="1">
      <alignment horizontal="center" vertical="center"/>
    </xf>
    <xf numFmtId="0" fontId="6" fillId="0" borderId="43" xfId="9" applyFont="1" applyBorder="1" applyAlignment="1">
      <alignment horizontal="center" vertical="center"/>
    </xf>
    <xf numFmtId="0" fontId="4" fillId="3" borderId="68" xfId="9" applyNumberFormat="1" applyFont="1" applyFill="1" applyBorder="1" applyAlignment="1">
      <alignment horizontal="left" vertical="center" wrapText="1"/>
    </xf>
    <xf numFmtId="0" fontId="6" fillId="3" borderId="68" xfId="9" applyFont="1" applyFill="1" applyBorder="1" applyAlignment="1">
      <alignment horizontal="left" vertical="center" wrapText="1"/>
    </xf>
    <xf numFmtId="0" fontId="4" fillId="3" borderId="12" xfId="9" applyNumberFormat="1" applyFont="1" applyFill="1" applyBorder="1" applyAlignment="1">
      <alignment horizontal="center" vertical="center" wrapText="1"/>
    </xf>
    <xf numFmtId="0" fontId="6" fillId="3" borderId="12" xfId="9" applyFont="1" applyFill="1" applyBorder="1" applyAlignment="1">
      <alignment horizontal="center" vertical="center" wrapText="1"/>
    </xf>
    <xf numFmtId="39" fontId="6" fillId="0" borderId="57" xfId="9" applyNumberFormat="1" applyFont="1" applyBorder="1" applyAlignment="1" applyProtection="1">
      <alignment horizontal="center" vertical="center"/>
    </xf>
    <xf numFmtId="39" fontId="6" fillId="0" borderId="7" xfId="9" applyNumberFormat="1" applyFont="1" applyBorder="1" applyAlignment="1" applyProtection="1">
      <alignment horizontal="center" vertical="center"/>
    </xf>
    <xf numFmtId="39" fontId="6" fillId="0" borderId="20" xfId="9" applyNumberFormat="1" applyFont="1" applyBorder="1" applyAlignment="1" applyProtection="1">
      <alignment horizontal="center" vertical="center"/>
    </xf>
    <xf numFmtId="39" fontId="6" fillId="0" borderId="15" xfId="9" applyNumberFormat="1" applyFont="1" applyBorder="1" applyAlignment="1" applyProtection="1">
      <alignment horizontal="center" vertical="center"/>
    </xf>
    <xf numFmtId="0" fontId="27" fillId="0" borderId="41" xfId="9" applyFont="1" applyBorder="1" applyAlignment="1">
      <alignment horizontal="center"/>
    </xf>
    <xf numFmtId="0" fontId="27" fillId="0" borderId="25" xfId="9" applyFont="1" applyBorder="1" applyAlignment="1">
      <alignment horizontal="center"/>
    </xf>
    <xf numFmtId="0" fontId="4" fillId="3" borderId="69" xfId="9" applyNumberFormat="1" applyFont="1" applyFill="1" applyBorder="1" applyAlignment="1">
      <alignment horizontal="left" vertical="center" wrapText="1"/>
    </xf>
    <xf numFmtId="0" fontId="6" fillId="3" borderId="30" xfId="9" applyFont="1" applyFill="1" applyBorder="1" applyAlignment="1">
      <alignment horizontal="left" vertical="center" wrapText="1"/>
    </xf>
    <xf numFmtId="0" fontId="4" fillId="3" borderId="21" xfId="9" applyNumberFormat="1" applyFont="1" applyFill="1" applyBorder="1" applyAlignment="1">
      <alignment horizontal="center" vertical="center" wrapText="1"/>
    </xf>
    <xf numFmtId="0" fontId="6" fillId="3" borderId="31" xfId="9" applyFont="1" applyFill="1" applyBorder="1" applyAlignment="1">
      <alignment horizontal="center" vertical="center" wrapText="1"/>
    </xf>
    <xf numFmtId="0" fontId="4" fillId="3" borderId="31" xfId="9" applyNumberFormat="1" applyFont="1" applyFill="1" applyBorder="1" applyAlignment="1">
      <alignment horizontal="center" vertical="center" wrapText="1"/>
    </xf>
    <xf numFmtId="0" fontId="3" fillId="0" borderId="72" xfId="9" applyFont="1" applyBorder="1" applyAlignment="1">
      <alignment horizontal="center" vertical="center"/>
    </xf>
    <xf numFmtId="0" fontId="3" fillId="0" borderId="49" xfId="9" applyFont="1" applyBorder="1" applyAlignment="1">
      <alignment horizontal="center" vertical="center"/>
    </xf>
    <xf numFmtId="0" fontId="3" fillId="0" borderId="73" xfId="9" applyFont="1" applyBorder="1" applyAlignment="1">
      <alignment horizontal="center" vertical="center"/>
    </xf>
    <xf numFmtId="170" fontId="17" fillId="0" borderId="72" xfId="9" applyNumberFormat="1" applyFont="1" applyBorder="1" applyAlignment="1" applyProtection="1">
      <alignment horizontal="center" vertical="top"/>
    </xf>
    <xf numFmtId="170" fontId="17" fillId="0" borderId="49" xfId="9" applyNumberFormat="1" applyFont="1" applyBorder="1" applyAlignment="1" applyProtection="1">
      <alignment horizontal="center" vertical="top"/>
    </xf>
    <xf numFmtId="2" fontId="17" fillId="0" borderId="20" xfId="9" applyNumberFormat="1" applyFont="1" applyBorder="1" applyAlignment="1" applyProtection="1">
      <alignment horizontal="left" vertical="center"/>
    </xf>
    <xf numFmtId="2" fontId="17" fillId="0" borderId="41" xfId="9" applyNumberFormat="1" applyFont="1" applyBorder="1" applyAlignment="1" applyProtection="1">
      <alignment horizontal="left" vertical="center"/>
    </xf>
    <xf numFmtId="0" fontId="17" fillId="0" borderId="16" xfId="9" applyFont="1" applyBorder="1" applyAlignment="1">
      <alignment horizontal="left" vertical="top"/>
    </xf>
    <xf numFmtId="0" fontId="17" fillId="0" borderId="17" xfId="9" applyFont="1" applyBorder="1" applyAlignment="1">
      <alignment horizontal="left" vertical="top"/>
    </xf>
    <xf numFmtId="0" fontId="3" fillId="0" borderId="12" xfId="9" applyFont="1" applyBorder="1" applyAlignment="1">
      <alignment horizontal="left" vertical="top"/>
    </xf>
    <xf numFmtId="0" fontId="3" fillId="0" borderId="0" xfId="9" applyFont="1" applyBorder="1" applyAlignment="1">
      <alignment horizontal="left" vertical="top"/>
    </xf>
    <xf numFmtId="0" fontId="3" fillId="0" borderId="13" xfId="9" applyFont="1" applyBorder="1" applyAlignment="1">
      <alignment horizontal="left" vertical="top"/>
    </xf>
    <xf numFmtId="0" fontId="3" fillId="0" borderId="9" xfId="9" applyFont="1" applyBorder="1" applyAlignment="1">
      <alignment horizontal="left" vertical="top"/>
    </xf>
    <xf numFmtId="0" fontId="3" fillId="0" borderId="10" xfId="9" applyFont="1" applyBorder="1" applyAlignment="1">
      <alignment horizontal="left" vertical="top"/>
    </xf>
    <xf numFmtId="0" fontId="3" fillId="0" borderId="11" xfId="9" applyFont="1" applyBorder="1" applyAlignment="1">
      <alignment horizontal="left" vertical="top"/>
    </xf>
    <xf numFmtId="0" fontId="17" fillId="0" borderId="15" xfId="9" applyFont="1" applyFill="1" applyBorder="1" applyAlignment="1">
      <alignment horizontal="left" vertical="top"/>
    </xf>
    <xf numFmtId="0" fontId="17" fillId="0" borderId="25" xfId="9" applyFont="1" applyFill="1" applyBorder="1" applyAlignment="1">
      <alignment horizontal="left" vertical="top"/>
    </xf>
    <xf numFmtId="39" fontId="6" fillId="0" borderId="1" xfId="9" applyNumberFormat="1" applyFont="1" applyBorder="1" applyAlignment="1" applyProtection="1">
      <alignment horizontal="center" vertical="center"/>
    </xf>
    <xf numFmtId="0" fontId="27" fillId="0" borderId="43" xfId="9" applyFont="1" applyBorder="1" applyAlignment="1">
      <alignment horizontal="center"/>
    </xf>
    <xf numFmtId="0" fontId="17" fillId="0" borderId="19" xfId="9" applyFont="1" applyBorder="1" applyAlignment="1">
      <alignment horizontal="center" vertical="center"/>
    </xf>
    <xf numFmtId="0" fontId="17" fillId="0" borderId="62" xfId="9" applyFont="1" applyBorder="1" applyAlignment="1">
      <alignment horizontal="center" vertical="center"/>
    </xf>
    <xf numFmtId="39" fontId="6" fillId="0" borderId="70" xfId="9" applyNumberFormat="1" applyFont="1" applyBorder="1" applyAlignment="1" applyProtection="1">
      <alignment horizontal="center" vertical="center"/>
    </xf>
    <xf numFmtId="39" fontId="6" fillId="0" borderId="45" xfId="9" applyNumberFormat="1" applyFont="1" applyBorder="1" applyAlignment="1" applyProtection="1">
      <alignment horizontal="center" vertical="center"/>
    </xf>
    <xf numFmtId="0" fontId="27" fillId="0" borderId="46" xfId="9" applyFont="1" applyBorder="1" applyAlignment="1">
      <alignment horizontal="center"/>
    </xf>
    <xf numFmtId="0" fontId="17" fillId="0" borderId="61" xfId="9" applyFont="1" applyBorder="1" applyAlignment="1">
      <alignment horizontal="left" vertical="top" wrapText="1"/>
    </xf>
    <xf numFmtId="0" fontId="17" fillId="0" borderId="3" xfId="9" applyFont="1" applyBorder="1" applyAlignment="1">
      <alignment horizontal="left" vertical="top" wrapText="1"/>
    </xf>
    <xf numFmtId="0" fontId="17" fillId="0" borderId="4" xfId="9" applyFont="1" applyBorder="1" applyAlignment="1">
      <alignment horizontal="left" vertical="top" wrapText="1"/>
    </xf>
    <xf numFmtId="0" fontId="17" fillId="0" borderId="53" xfId="9" applyFont="1" applyBorder="1" applyAlignment="1">
      <alignment horizontal="left" vertical="top" wrapText="1"/>
    </xf>
    <xf numFmtId="0" fontId="17" fillId="0" borderId="32" xfId="9" applyFont="1" applyBorder="1" applyAlignment="1">
      <alignment horizontal="left" vertical="top" wrapText="1"/>
    </xf>
    <xf numFmtId="0" fontId="17" fillId="0" borderId="33" xfId="9" applyFont="1" applyBorder="1" applyAlignment="1">
      <alignment horizontal="left" vertical="top" wrapText="1"/>
    </xf>
    <xf numFmtId="171" fontId="6" fillId="0" borderId="15" xfId="9" applyNumberFormat="1" applyFont="1" applyBorder="1" applyAlignment="1" applyProtection="1">
      <alignment horizontal="left" vertical="top"/>
    </xf>
    <xf numFmtId="171" fontId="6" fillId="0" borderId="25" xfId="9" applyNumberFormat="1" applyFont="1" applyBorder="1" applyAlignment="1" applyProtection="1">
      <alignment horizontal="left" vertical="top"/>
    </xf>
    <xf numFmtId="171" fontId="6" fillId="0" borderId="45" xfId="9" applyNumberFormat="1" applyFont="1" applyBorder="1" applyAlignment="1" applyProtection="1">
      <alignment horizontal="left" vertical="top"/>
    </xf>
    <xf numFmtId="171" fontId="6" fillId="0" borderId="46" xfId="9" applyNumberFormat="1" applyFont="1" applyBorder="1" applyAlignment="1" applyProtection="1">
      <alignment horizontal="left" vertical="top"/>
    </xf>
    <xf numFmtId="168" fontId="19" fillId="0" borderId="0" xfId="14" applyNumberFormat="1" applyFont="1" applyAlignment="1">
      <alignment horizontal="center"/>
    </xf>
    <xf numFmtId="0" fontId="3" fillId="0" borderId="2" xfId="9" applyFont="1" applyBorder="1" applyAlignment="1">
      <alignment horizontal="left" vertical="top"/>
    </xf>
    <xf numFmtId="0" fontId="3" fillId="0" borderId="3" xfId="9" applyFont="1" applyBorder="1" applyAlignment="1">
      <alignment horizontal="left" vertical="top"/>
    </xf>
    <xf numFmtId="0" fontId="3" fillId="0" borderId="4" xfId="9" applyFont="1" applyBorder="1" applyAlignment="1">
      <alignment horizontal="left" vertical="top"/>
    </xf>
    <xf numFmtId="0" fontId="17" fillId="0" borderId="15" xfId="9" applyFont="1" applyBorder="1" applyAlignment="1">
      <alignment horizontal="left" vertical="top"/>
    </xf>
    <xf numFmtId="0" fontId="17" fillId="0" borderId="25" xfId="9" applyFont="1" applyBorder="1" applyAlignment="1">
      <alignment horizontal="left" vertical="top"/>
    </xf>
    <xf numFmtId="10" fontId="0" fillId="0" borderId="63" xfId="0" applyNumberFormat="1" applyBorder="1" applyAlignment="1">
      <alignment horizontal="center"/>
    </xf>
    <xf numFmtId="10" fontId="0" fillId="0" borderId="36" xfId="0" applyNumberFormat="1" applyBorder="1" applyAlignment="1">
      <alignment horizontal="center"/>
    </xf>
    <xf numFmtId="0" fontId="20" fillId="0" borderId="48" xfId="0" applyFont="1" applyFill="1" applyBorder="1" applyAlignment="1">
      <alignment horizontal="center" vertical="top"/>
    </xf>
    <xf numFmtId="0" fontId="20" fillId="0" borderId="23" xfId="0" applyFont="1" applyFill="1" applyBorder="1" applyAlignment="1">
      <alignment horizontal="center" vertical="top"/>
    </xf>
    <xf numFmtId="0" fontId="20" fillId="0" borderId="51" xfId="0" applyFont="1" applyFill="1" applyBorder="1" applyAlignment="1">
      <alignment horizontal="center" vertical="top"/>
    </xf>
    <xf numFmtId="0" fontId="20" fillId="0" borderId="52" xfId="0" applyFont="1" applyFill="1" applyBorder="1" applyAlignment="1">
      <alignment horizontal="center" vertical="top"/>
    </xf>
    <xf numFmtId="0" fontId="20" fillId="0" borderId="53" xfId="0" applyFont="1" applyFill="1" applyBorder="1" applyAlignment="1">
      <alignment horizontal="center" vertical="top"/>
    </xf>
    <xf numFmtId="0" fontId="20" fillId="0" borderId="54" xfId="0" applyFont="1" applyFill="1" applyBorder="1" applyAlignment="1">
      <alignment horizontal="center" vertical="top"/>
    </xf>
    <xf numFmtId="0" fontId="20" fillId="0" borderId="48"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53"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54" xfId="0" applyFont="1" applyFill="1" applyBorder="1" applyAlignment="1">
      <alignment horizontal="center" vertical="center"/>
    </xf>
    <xf numFmtId="0" fontId="2" fillId="0" borderId="38" xfId="0" applyFont="1" applyFill="1" applyBorder="1" applyAlignment="1">
      <alignment horizontal="left" vertical="top"/>
    </xf>
    <xf numFmtId="0" fontId="2" fillId="0" borderId="49" xfId="0" applyFont="1" applyFill="1" applyBorder="1" applyAlignment="1">
      <alignment horizontal="left" vertical="top"/>
    </xf>
    <xf numFmtId="0" fontId="2" fillId="0" borderId="50" xfId="0" applyFont="1" applyFill="1" applyBorder="1" applyAlignment="1">
      <alignment horizontal="left" vertical="top"/>
    </xf>
    <xf numFmtId="0" fontId="20" fillId="0" borderId="51" xfId="0" applyFont="1" applyFill="1" applyBorder="1" applyAlignment="1">
      <alignment horizontal="left" vertical="top"/>
    </xf>
    <xf numFmtId="0" fontId="20" fillId="0" borderId="0" xfId="0" applyFont="1" applyFill="1" applyBorder="1" applyAlignment="1">
      <alignment horizontal="left" vertical="top"/>
    </xf>
    <xf numFmtId="0" fontId="20" fillId="0" borderId="52" xfId="0" applyFont="1" applyFill="1" applyBorder="1" applyAlignment="1">
      <alignment horizontal="left" vertical="top"/>
    </xf>
    <xf numFmtId="0" fontId="24" fillId="0" borderId="38" xfId="0" applyFont="1" applyBorder="1" applyAlignment="1">
      <alignment horizontal="left"/>
    </xf>
    <xf numFmtId="0" fontId="24" fillId="0" borderId="49" xfId="0" applyFont="1" applyBorder="1" applyAlignment="1">
      <alignment horizontal="left"/>
    </xf>
    <xf numFmtId="0" fontId="24" fillId="0" borderId="50" xfId="0" applyFont="1" applyBorder="1" applyAlignment="1">
      <alignment horizontal="left"/>
    </xf>
    <xf numFmtId="0" fontId="20" fillId="0" borderId="55" xfId="0" applyFont="1" applyFill="1" applyBorder="1" applyAlignment="1">
      <alignment horizontal="left" vertical="top" wrapText="1"/>
    </xf>
    <xf numFmtId="0" fontId="20" fillId="0" borderId="56" xfId="0" applyFont="1" applyFill="1" applyBorder="1" applyAlignment="1">
      <alignment horizontal="left" vertical="top" wrapText="1"/>
    </xf>
    <xf numFmtId="0" fontId="20" fillId="0" borderId="57" xfId="0" applyFont="1" applyFill="1" applyBorder="1" applyAlignment="1">
      <alignment horizontal="left" vertical="top" wrapText="1"/>
    </xf>
    <xf numFmtId="0" fontId="20" fillId="0" borderId="58" xfId="0" applyFont="1" applyFill="1" applyBorder="1" applyAlignment="1">
      <alignment vertical="top" wrapText="1"/>
    </xf>
    <xf numFmtId="0" fontId="20" fillId="0" borderId="56" xfId="0" applyFont="1" applyFill="1" applyBorder="1" applyAlignment="1">
      <alignment vertical="top" wrapText="1"/>
    </xf>
    <xf numFmtId="0" fontId="20" fillId="0" borderId="59" xfId="0" applyFont="1" applyFill="1" applyBorder="1" applyAlignment="1">
      <alignment vertical="top" wrapText="1"/>
    </xf>
    <xf numFmtId="0" fontId="20" fillId="0" borderId="17" xfId="0" applyFont="1" applyFill="1" applyBorder="1" applyAlignment="1">
      <alignment horizontal="left" vertical="top"/>
    </xf>
    <xf numFmtId="0" fontId="20" fillId="0" borderId="15" xfId="0" applyFont="1" applyFill="1" applyBorder="1" applyAlignment="1">
      <alignment horizontal="left" vertical="top"/>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0" fillId="0" borderId="61"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18"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17"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62" xfId="0" applyFont="1" applyFill="1" applyBorder="1" applyAlignment="1">
      <alignment horizontal="left" vertical="top"/>
    </xf>
    <xf numFmtId="0" fontId="20" fillId="0" borderId="45" xfId="0" applyFont="1" applyFill="1" applyBorder="1" applyAlignment="1">
      <alignment horizontal="left" vertical="top"/>
    </xf>
    <xf numFmtId="0" fontId="20" fillId="0" borderId="35" xfId="0" applyFont="1" applyFill="1" applyBorder="1" applyAlignment="1">
      <alignment vertical="center"/>
    </xf>
    <xf numFmtId="0" fontId="25" fillId="0" borderId="35" xfId="0" applyFont="1" applyFill="1" applyBorder="1" applyAlignment="1">
      <alignment horizontal="center" vertical="center" wrapText="1"/>
    </xf>
    <xf numFmtId="0" fontId="20" fillId="0" borderId="35" xfId="0" applyFont="1" applyFill="1" applyBorder="1" applyAlignment="1">
      <alignment horizontal="center" vertical="center" wrapText="1"/>
    </xf>
    <xf numFmtId="14" fontId="20" fillId="0" borderId="35" xfId="0" applyNumberFormat="1" applyFont="1" applyFill="1" applyBorder="1" applyAlignment="1">
      <alignment horizontal="center" vertical="center" wrapText="1"/>
    </xf>
    <xf numFmtId="0" fontId="0" fillId="0" borderId="35" xfId="0" applyBorder="1" applyAlignment="1">
      <alignment horizontal="center" wrapText="1"/>
    </xf>
    <xf numFmtId="0" fontId="0" fillId="0" borderId="35" xfId="0" applyBorder="1" applyAlignment="1">
      <alignment horizontal="center"/>
    </xf>
    <xf numFmtId="0" fontId="2" fillId="0" borderId="35" xfId="0" applyFont="1" applyFill="1" applyBorder="1" applyAlignment="1">
      <alignment vertical="center" wrapText="1"/>
    </xf>
    <xf numFmtId="0" fontId="2" fillId="0" borderId="35" xfId="0" applyFont="1" applyFill="1" applyBorder="1" applyAlignment="1">
      <alignment horizontal="center" vertical="center" wrapText="1"/>
    </xf>
    <xf numFmtId="14" fontId="30" fillId="0" borderId="63" xfId="17" applyNumberFormat="1" applyFont="1" applyBorder="1" applyAlignment="1" applyProtection="1">
      <alignment horizontal="center" vertical="center"/>
    </xf>
    <xf numFmtId="14" fontId="30" fillId="0" borderId="36" xfId="17" applyNumberFormat="1" applyFont="1" applyBorder="1" applyAlignment="1" applyProtection="1">
      <alignment horizontal="center" vertical="center"/>
    </xf>
    <xf numFmtId="14" fontId="30" fillId="0" borderId="23" xfId="17" applyNumberFormat="1" applyFont="1" applyBorder="1" applyAlignment="1" applyProtection="1">
      <alignment horizontal="center" vertical="center"/>
    </xf>
    <xf numFmtId="14" fontId="30" fillId="0" borderId="54" xfId="17" applyNumberFormat="1" applyFont="1" applyBorder="1" applyAlignment="1" applyProtection="1">
      <alignment horizontal="center" vertical="center"/>
    </xf>
    <xf numFmtId="0" fontId="2" fillId="0" borderId="63" xfId="0" applyFont="1" applyFill="1" applyBorder="1" applyAlignment="1">
      <alignment horizontal="center" vertical="center" wrapText="1"/>
    </xf>
    <xf numFmtId="0" fontId="2" fillId="0" borderId="36" xfId="0" applyFont="1" applyFill="1" applyBorder="1" applyAlignment="1">
      <alignment horizontal="center" vertical="center" wrapText="1"/>
    </xf>
    <xf numFmtId="3" fontId="2" fillId="0" borderId="35" xfId="0" applyNumberFormat="1" applyFont="1" applyFill="1" applyBorder="1" applyAlignment="1">
      <alignment horizontal="center" vertical="top" wrapText="1"/>
    </xf>
    <xf numFmtId="0" fontId="24" fillId="0" borderId="35" xfId="0" applyFont="1" applyBorder="1" applyAlignment="1"/>
    <xf numFmtId="0" fontId="0" fillId="0" borderId="35" xfId="0" applyBorder="1" applyAlignment="1"/>
    <xf numFmtId="0" fontId="24" fillId="0" borderId="48" xfId="0" applyFont="1" applyBorder="1" applyAlignment="1">
      <alignment horizontal="left" vertical="top"/>
    </xf>
    <xf numFmtId="0" fontId="24" fillId="0" borderId="22" xfId="0" applyFont="1" applyBorder="1" applyAlignment="1">
      <alignment horizontal="left" vertical="top"/>
    </xf>
    <xf numFmtId="0" fontId="24" fillId="0" borderId="23" xfId="0" applyFont="1" applyBorder="1" applyAlignment="1">
      <alignment horizontal="left" vertical="top"/>
    </xf>
    <xf numFmtId="0" fontId="24" fillId="0" borderId="51" xfId="0" applyFont="1" applyBorder="1" applyAlignment="1">
      <alignment horizontal="left" vertical="top"/>
    </xf>
    <xf numFmtId="0" fontId="24" fillId="0" borderId="0" xfId="0" applyFont="1" applyBorder="1" applyAlignment="1">
      <alignment horizontal="left" vertical="top"/>
    </xf>
    <xf numFmtId="0" fontId="24" fillId="0" borderId="52" xfId="0" applyFont="1" applyBorder="1" applyAlignment="1">
      <alignment horizontal="left" vertical="top"/>
    </xf>
    <xf numFmtId="0" fontId="24" fillId="0" borderId="53" xfId="0" applyFont="1" applyBorder="1" applyAlignment="1">
      <alignment horizontal="left" vertical="top"/>
    </xf>
    <xf numFmtId="0" fontId="24" fillId="0" borderId="32" xfId="0" applyFont="1" applyBorder="1" applyAlignment="1">
      <alignment horizontal="left" vertical="top"/>
    </xf>
    <xf numFmtId="0" fontId="24" fillId="0" borderId="54" xfId="0" applyFont="1" applyBorder="1" applyAlignment="1">
      <alignment horizontal="left" vertical="top"/>
    </xf>
  </cellXfs>
  <cellStyles count="18">
    <cellStyle name="Millares [0]" xfId="1" builtinId="6"/>
    <cellStyle name="Millares 2" xfId="14"/>
    <cellStyle name="Millares 2 2" xfId="12"/>
    <cellStyle name="Millares 2 3" xfId="8"/>
    <cellStyle name="Millares 3" xfId="13"/>
    <cellStyle name="Millares 4 2" xfId="16"/>
    <cellStyle name="Moneda" xfId="2" builtinId="4"/>
    <cellStyle name="Moneda [0]" xfId="3" builtinId="7"/>
    <cellStyle name="Moneda 2" xfId="7"/>
    <cellStyle name="Moneda 3" xfId="10"/>
    <cellStyle name="Normal" xfId="0" builtinId="0"/>
    <cellStyle name="Normal 2" xfId="9"/>
    <cellStyle name="Normal 2 2" xfId="5"/>
    <cellStyle name="Normal 2 2 2" xfId="17"/>
    <cellStyle name="Porcentaje" xfId="4" builtinId="5"/>
    <cellStyle name="Porcentaje 2" xfId="6"/>
    <cellStyle name="Porcentaje 2 2" xfId="11"/>
    <cellStyle name="Porcentual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209550</xdr:colOff>
          <xdr:row>0</xdr:row>
          <xdr:rowOff>171450</xdr:rowOff>
        </xdr:from>
        <xdr:to>
          <xdr:col>0</xdr:col>
          <xdr:colOff>4067175</xdr:colOff>
          <xdr:row>3</xdr:row>
          <xdr:rowOff>333375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480218</xdr:colOff>
      <xdr:row>0</xdr:row>
      <xdr:rowOff>0</xdr:rowOff>
    </xdr:from>
    <xdr:to>
      <xdr:col>13</xdr:col>
      <xdr:colOff>733226</xdr:colOff>
      <xdr:row>3</xdr:row>
      <xdr:rowOff>253008</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61638" y="0"/>
          <a:ext cx="128170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504148</xdr:colOff>
      <xdr:row>0</xdr:row>
      <xdr:rowOff>58741</xdr:rowOff>
    </xdr:from>
    <xdr:to>
      <xdr:col>13</xdr:col>
      <xdr:colOff>712431</xdr:colOff>
      <xdr:row>3</xdr:row>
      <xdr:rowOff>254004</xdr:rowOff>
    </xdr:to>
    <xdr:pic>
      <xdr:nvPicPr>
        <xdr:cNvPr id="2" name="Imagen 1" descr="CAPITAL">
          <a:extLst>
            <a:ext uri="{FF2B5EF4-FFF2-40B4-BE49-F238E27FC236}">
              <a16:creationId xmlns:a16="http://schemas.microsoft.com/office/drawing/2014/main" id="{00000000-0008-0000-0000-00002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0148" y="58741"/>
          <a:ext cx="1141733" cy="1576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895350</xdr:colOff>
          <xdr:row>0</xdr:row>
          <xdr:rowOff>180975</xdr:rowOff>
        </xdr:from>
        <xdr:to>
          <xdr:col>1</xdr:col>
          <xdr:colOff>4210050</xdr:colOff>
          <xdr:row>3</xdr:row>
          <xdr:rowOff>95250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647700</xdr:colOff>
      <xdr:row>3</xdr:row>
      <xdr:rowOff>201216</xdr:rowOff>
    </xdr:to>
    <xdr:pic>
      <xdr:nvPicPr>
        <xdr:cNvPr id="2" name="Imagen 1" descr="CAPITAL">
          <a:extLst>
            <a:ext uri="{FF2B5EF4-FFF2-40B4-BE49-F238E27FC236}">
              <a16:creationId xmlns:a16="http://schemas.microsoft.com/office/drawing/2014/main" id="{90556F82-6E6E-4F99-964C-CE66B29187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5843" y="14883"/>
          <a:ext cx="945357" cy="786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514350</xdr:colOff>
      <xdr:row>0</xdr:row>
      <xdr:rowOff>76200</xdr:rowOff>
    </xdr:from>
    <xdr:to>
      <xdr:col>0</xdr:col>
      <xdr:colOff>2962275</xdr:colOff>
      <xdr:row>4</xdr:row>
      <xdr:rowOff>0</xdr:rowOff>
    </xdr:to>
    <xdr:sp macro="" textlink="">
      <xdr:nvSpPr>
        <xdr:cNvPr id="3" name="Object 1" hidden="1">
          <a:extLst>
            <a:ext uri="{63B3BB69-23CF-44E3-9099-C40C66FF867C}">
              <a14:compatExt xmlns:a14="http://schemas.microsoft.com/office/drawing/2010/main" spid="_x0000_s11265"/>
            </a:ext>
            <a:ext uri="{FF2B5EF4-FFF2-40B4-BE49-F238E27FC236}">
              <a16:creationId xmlns:a16="http://schemas.microsoft.com/office/drawing/2014/main" id="{F09EDEC6-049B-4A02-891C-3FF08391A0BD}"/>
            </a:ext>
          </a:extLst>
        </xdr:cNvPr>
        <xdr:cNvSpPr/>
      </xdr:nvSpPr>
      <xdr:spPr bwMode="auto">
        <a:xfrm>
          <a:off x="514350" y="76200"/>
          <a:ext cx="2447925" cy="723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514350</xdr:colOff>
      <xdr:row>0</xdr:row>
      <xdr:rowOff>76200</xdr:rowOff>
    </xdr:from>
    <xdr:to>
      <xdr:col>0</xdr:col>
      <xdr:colOff>2962275</xdr:colOff>
      <xdr:row>4</xdr:row>
      <xdr:rowOff>0</xdr:rowOff>
    </xdr:to>
    <xdr:pic>
      <xdr:nvPicPr>
        <xdr:cNvPr id="4" name="Picture 1">
          <a:extLst>
            <a:ext uri="{FF2B5EF4-FFF2-40B4-BE49-F238E27FC236}">
              <a16:creationId xmlns:a16="http://schemas.microsoft.com/office/drawing/2014/main" id="{F5F9FCF2-DDA8-4DD6-9B28-4C42F7893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4350" y="76200"/>
          <a:ext cx="244792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408215</xdr:colOff>
      <xdr:row>1</xdr:row>
      <xdr:rowOff>0</xdr:rowOff>
    </xdr:from>
    <xdr:to>
      <xdr:col>14</xdr:col>
      <xdr:colOff>693965</xdr:colOff>
      <xdr:row>4</xdr:row>
      <xdr:rowOff>136072</xdr:rowOff>
    </xdr:to>
    <xdr:pic>
      <xdr:nvPicPr>
        <xdr:cNvPr id="2" name="Imagen 2" descr="CAPIT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33840" y="200025"/>
          <a:ext cx="1047750" cy="736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152400</xdr:colOff>
          <xdr:row>1</xdr:row>
          <xdr:rowOff>38100</xdr:rowOff>
        </xdr:from>
        <xdr:to>
          <xdr:col>3</xdr:col>
          <xdr:colOff>0</xdr:colOff>
          <xdr:row>4</xdr:row>
          <xdr:rowOff>171450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52</xdr:row>
          <xdr:rowOff>95250</xdr:rowOff>
        </xdr:from>
        <xdr:to>
          <xdr:col>3</xdr:col>
          <xdr:colOff>0</xdr:colOff>
          <xdr:row>52</xdr:row>
          <xdr:rowOff>95250</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53</xdr:row>
          <xdr:rowOff>95250</xdr:rowOff>
        </xdr:from>
        <xdr:to>
          <xdr:col>3</xdr:col>
          <xdr:colOff>0</xdr:colOff>
          <xdr:row>53</xdr:row>
          <xdr:rowOff>95250</xdr:rowOff>
        </xdr:to>
        <xdr:sp macro="" textlink="">
          <xdr:nvSpPr>
            <xdr:cNvPr id="5123" name="Object 3" hidden="1">
              <a:extLst>
                <a:ext uri="{63B3BB69-23CF-44E3-9099-C40C66FF867C}">
                  <a14:compatExt spid="_x0000_s512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13</xdr:col>
      <xdr:colOff>408215</xdr:colOff>
      <xdr:row>0</xdr:row>
      <xdr:rowOff>0</xdr:rowOff>
    </xdr:from>
    <xdr:to>
      <xdr:col>14</xdr:col>
      <xdr:colOff>693965</xdr:colOff>
      <xdr:row>3</xdr:row>
      <xdr:rowOff>136072</xdr:rowOff>
    </xdr:to>
    <xdr:pic>
      <xdr:nvPicPr>
        <xdr:cNvPr id="2" name="Imagen 2"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28865" y="0"/>
          <a:ext cx="1047750" cy="736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152400</xdr:colOff>
          <xdr:row>0</xdr:row>
          <xdr:rowOff>38100</xdr:rowOff>
        </xdr:from>
        <xdr:to>
          <xdr:col>2</xdr:col>
          <xdr:colOff>876300</xdr:colOff>
          <xdr:row>3</xdr:row>
          <xdr:rowOff>161925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oleObject" Target="../embeddings/oleObject5.bin"/><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oleObject" Target="../embeddings/oleObject4.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4.vml"/><Relationship Id="rId1" Type="http://schemas.openxmlformats.org/officeDocument/2006/relationships/drawing" Target="../drawings/drawing5.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IN93"/>
  <sheetViews>
    <sheetView topLeftCell="C26" zoomScale="80" zoomScaleNormal="80" zoomScaleSheetLayoutView="70" workbookViewId="0">
      <selection activeCell="N40" sqref="N40:N41"/>
    </sheetView>
  </sheetViews>
  <sheetFormatPr baseColWidth="10" defaultColWidth="12.5703125" defaultRowHeight="15"/>
  <cols>
    <col min="1" max="1" width="64.85546875" style="9" customWidth="1"/>
    <col min="2" max="2" width="10.28515625" style="25" customWidth="1"/>
    <col min="3" max="3" width="29.140625" style="9" customWidth="1"/>
    <col min="4" max="4" width="12.28515625" style="9" customWidth="1"/>
    <col min="5" max="5" width="27.42578125" style="9" customWidth="1"/>
    <col min="6" max="6" width="27" style="9" customWidth="1"/>
    <col min="7" max="7" width="8" style="27" customWidth="1"/>
    <col min="8" max="8" width="16.7109375" style="9" customWidth="1"/>
    <col min="9" max="9" width="13.28515625" style="25" customWidth="1"/>
    <col min="10" max="10" width="32.7109375" style="28" customWidth="1"/>
    <col min="11" max="11" width="22.7109375" style="28" customWidth="1"/>
    <col min="12" max="12" width="12.28515625" style="9" customWidth="1"/>
    <col min="13" max="13" width="15" style="9" customWidth="1"/>
    <col min="14" max="14" width="16.85546875" style="9" customWidth="1"/>
    <col min="15" max="15" width="22.28515625" style="9" customWidth="1"/>
    <col min="16" max="16" width="12.5703125" style="9"/>
    <col min="17" max="17" width="26.7109375" style="9" customWidth="1"/>
    <col min="18" max="18" width="27.7109375" style="9" customWidth="1"/>
    <col min="19" max="19" width="33.85546875" style="9" customWidth="1"/>
    <col min="20" max="20" width="12.5703125" style="9" hidden="1" customWidth="1"/>
    <col min="21" max="21" width="24.28515625" style="9" customWidth="1"/>
    <col min="22" max="22" width="22.5703125" style="9" customWidth="1"/>
    <col min="23" max="24" width="12.5703125" style="9"/>
    <col min="25" max="25" width="16.85546875" style="9" customWidth="1"/>
    <col min="26" max="26" width="12.5703125" style="9"/>
    <col min="27" max="27" width="30.140625" style="9" customWidth="1"/>
    <col min="28" max="28" width="15.42578125" style="9" customWidth="1"/>
    <col min="29" max="29" width="15.85546875" style="9" customWidth="1"/>
    <col min="30" max="30" width="24.42578125" style="9" customWidth="1"/>
    <col min="31" max="31" width="17.140625" style="9" customWidth="1"/>
    <col min="32" max="16384" width="12.5703125" style="9"/>
  </cols>
  <sheetData>
    <row r="1" spans="1:248" ht="37.5" customHeight="1">
      <c r="A1" s="492"/>
      <c r="B1" s="495" t="s">
        <v>487</v>
      </c>
      <c r="C1" s="496"/>
      <c r="D1" s="496"/>
      <c r="E1" s="496"/>
      <c r="F1" s="496"/>
      <c r="G1" s="496"/>
      <c r="H1" s="497"/>
      <c r="I1" s="501" t="s">
        <v>488</v>
      </c>
      <c r="J1" s="502"/>
      <c r="K1" s="502"/>
      <c r="L1" s="503"/>
      <c r="M1" s="504"/>
      <c r="N1" s="505"/>
      <c r="O1" s="114"/>
    </row>
    <row r="2" spans="1:248" ht="37.5" customHeight="1">
      <c r="A2" s="493"/>
      <c r="B2" s="498"/>
      <c r="C2" s="499"/>
      <c r="D2" s="499"/>
      <c r="E2" s="499"/>
      <c r="F2" s="499"/>
      <c r="G2" s="499"/>
      <c r="H2" s="500"/>
      <c r="I2" s="501" t="s">
        <v>489</v>
      </c>
      <c r="J2" s="502"/>
      <c r="K2" s="502"/>
      <c r="L2" s="503"/>
      <c r="M2" s="506"/>
      <c r="N2" s="507"/>
      <c r="O2" s="114"/>
    </row>
    <row r="3" spans="1:248" ht="33.75" customHeight="1">
      <c r="A3" s="493"/>
      <c r="B3" s="495" t="s">
        <v>490</v>
      </c>
      <c r="C3" s="496"/>
      <c r="D3" s="496"/>
      <c r="E3" s="496"/>
      <c r="F3" s="496"/>
      <c r="G3" s="496"/>
      <c r="H3" s="497"/>
      <c r="I3" s="501" t="s">
        <v>491</v>
      </c>
      <c r="J3" s="502"/>
      <c r="K3" s="502"/>
      <c r="L3" s="503"/>
      <c r="M3" s="506"/>
      <c r="N3" s="507"/>
      <c r="O3" s="114"/>
    </row>
    <row r="4" spans="1:248" ht="38.25" customHeight="1">
      <c r="A4" s="494"/>
      <c r="B4" s="498"/>
      <c r="C4" s="499"/>
      <c r="D4" s="499"/>
      <c r="E4" s="499"/>
      <c r="F4" s="499"/>
      <c r="G4" s="499"/>
      <c r="H4" s="500"/>
      <c r="I4" s="501" t="s">
        <v>492</v>
      </c>
      <c r="J4" s="502"/>
      <c r="K4" s="502"/>
      <c r="L4" s="503"/>
      <c r="M4" s="508"/>
      <c r="N4" s="509"/>
      <c r="O4" s="114"/>
    </row>
    <row r="5" spans="1:248" ht="12" customHeight="1">
      <c r="A5" s="510"/>
      <c r="B5" s="510"/>
      <c r="C5" s="510"/>
      <c r="D5" s="510"/>
      <c r="E5" s="510"/>
      <c r="F5" s="510"/>
      <c r="G5" s="510"/>
      <c r="H5" s="510"/>
      <c r="I5" s="510"/>
      <c r="J5" s="510"/>
      <c r="K5" s="510"/>
      <c r="L5" s="510"/>
      <c r="M5" s="510"/>
      <c r="N5" s="510"/>
      <c r="O5" s="114"/>
    </row>
    <row r="6" spans="1:248" ht="31.5" customHeight="1">
      <c r="A6" s="501" t="s">
        <v>0</v>
      </c>
      <c r="B6" s="502"/>
      <c r="C6" s="502"/>
      <c r="D6" s="502"/>
      <c r="E6" s="502"/>
      <c r="F6" s="502"/>
      <c r="G6" s="502"/>
      <c r="H6" s="502"/>
      <c r="I6" s="502"/>
      <c r="J6" s="502"/>
      <c r="K6" s="502"/>
      <c r="L6" s="502"/>
      <c r="M6" s="502"/>
      <c r="N6" s="503"/>
      <c r="O6" s="114"/>
    </row>
    <row r="7" spans="1:248" ht="36" customHeight="1">
      <c r="A7" s="32" t="s">
        <v>1</v>
      </c>
      <c r="B7" s="511" t="s">
        <v>80</v>
      </c>
      <c r="C7" s="512"/>
      <c r="D7" s="512"/>
      <c r="E7" s="512"/>
      <c r="F7" s="512"/>
      <c r="G7" s="512"/>
      <c r="H7" s="512"/>
      <c r="I7" s="512"/>
      <c r="J7" s="512"/>
      <c r="K7" s="512"/>
      <c r="L7" s="512"/>
      <c r="M7" s="512"/>
      <c r="N7" s="512"/>
    </row>
    <row r="8" spans="1:248" ht="16.5" customHeight="1">
      <c r="A8" s="33" t="s">
        <v>2</v>
      </c>
      <c r="B8" s="513" t="s">
        <v>3</v>
      </c>
      <c r="C8" s="485"/>
      <c r="D8" s="485"/>
      <c r="E8" s="485"/>
      <c r="F8" s="486"/>
      <c r="G8" s="514" t="s">
        <v>4</v>
      </c>
      <c r="H8" s="515"/>
      <c r="I8" s="516"/>
      <c r="J8" s="520" t="s">
        <v>5</v>
      </c>
      <c r="K8" s="521"/>
      <c r="L8" s="521"/>
      <c r="M8" s="521"/>
      <c r="N8" s="522"/>
      <c r="O8" s="115"/>
      <c r="Q8" s="484"/>
      <c r="R8" s="484"/>
      <c r="S8" s="484"/>
      <c r="T8" s="484"/>
      <c r="U8" s="484"/>
      <c r="V8" s="57"/>
      <c r="W8" s="57"/>
      <c r="X8" s="57"/>
      <c r="Y8" s="57"/>
      <c r="Z8" s="57"/>
      <c r="AA8" s="57"/>
    </row>
    <row r="9" spans="1:248" ht="27" customHeight="1">
      <c r="A9" s="34" t="s">
        <v>6</v>
      </c>
      <c r="B9" s="485" t="s">
        <v>7</v>
      </c>
      <c r="C9" s="485"/>
      <c r="D9" s="485"/>
      <c r="E9" s="485"/>
      <c r="F9" s="486"/>
      <c r="G9" s="517"/>
      <c r="H9" s="518"/>
      <c r="I9" s="519"/>
      <c r="J9" s="105" t="s">
        <v>8</v>
      </c>
      <c r="K9" s="487" t="s">
        <v>9</v>
      </c>
      <c r="L9" s="487"/>
      <c r="M9" s="487"/>
      <c r="N9" s="105" t="s">
        <v>10</v>
      </c>
      <c r="O9" s="115"/>
      <c r="Q9" s="116"/>
      <c r="R9" s="116"/>
      <c r="S9" s="116"/>
      <c r="T9" s="116"/>
      <c r="U9" s="116"/>
      <c r="V9" s="57"/>
      <c r="W9" s="57"/>
      <c r="X9" s="57"/>
      <c r="Y9" s="57"/>
      <c r="Z9" s="57"/>
      <c r="AA9" s="57"/>
    </row>
    <row r="10" spans="1:248" ht="32.25" customHeight="1">
      <c r="A10" s="35" t="s">
        <v>11</v>
      </c>
      <c r="B10" s="488" t="s">
        <v>12</v>
      </c>
      <c r="C10" s="489"/>
      <c r="D10" s="489"/>
      <c r="E10" s="489"/>
      <c r="F10" s="490"/>
      <c r="G10" s="517"/>
      <c r="H10" s="518"/>
      <c r="I10" s="519"/>
      <c r="J10" s="36"/>
      <c r="K10" s="475"/>
      <c r="L10" s="475"/>
      <c r="M10" s="475"/>
      <c r="N10" s="37"/>
      <c r="O10" s="115"/>
      <c r="Q10" s="117"/>
      <c r="R10" s="491"/>
      <c r="S10" s="491"/>
      <c r="T10" s="491"/>
      <c r="U10" s="117"/>
      <c r="V10" s="57"/>
      <c r="W10" s="63"/>
      <c r="X10" s="63"/>
      <c r="Y10" s="57"/>
      <c r="Z10" s="57"/>
      <c r="AA10" s="57"/>
    </row>
    <row r="11" spans="1:248" ht="44.25" customHeight="1">
      <c r="A11" s="38" t="s">
        <v>13</v>
      </c>
      <c r="B11" s="488" t="s">
        <v>14</v>
      </c>
      <c r="C11" s="489"/>
      <c r="D11" s="489"/>
      <c r="E11" s="489"/>
      <c r="F11" s="490"/>
      <c r="G11" s="517"/>
      <c r="H11" s="518"/>
      <c r="I11" s="519"/>
      <c r="J11" s="36"/>
      <c r="K11" s="475"/>
      <c r="L11" s="475"/>
      <c r="M11" s="475"/>
      <c r="N11" s="39"/>
      <c r="O11" s="115"/>
      <c r="Q11" s="118"/>
      <c r="R11" s="461"/>
      <c r="S11" s="461"/>
      <c r="T11" s="461"/>
      <c r="U11" s="44"/>
      <c r="V11" s="57"/>
      <c r="W11" s="119"/>
      <c r="X11" s="46"/>
      <c r="Y11" s="47"/>
      <c r="Z11" s="57"/>
      <c r="AA11" s="57"/>
    </row>
    <row r="12" spans="1:248" ht="16.5" customHeight="1">
      <c r="A12" s="476" t="s">
        <v>15</v>
      </c>
      <c r="B12" s="478">
        <v>2020730010059</v>
      </c>
      <c r="C12" s="479"/>
      <c r="D12" s="479"/>
      <c r="E12" s="479"/>
      <c r="F12" s="480"/>
      <c r="G12" s="517"/>
      <c r="H12" s="518"/>
      <c r="I12" s="519"/>
      <c r="J12" s="36"/>
      <c r="K12" s="475"/>
      <c r="L12" s="475"/>
      <c r="M12" s="475"/>
      <c r="N12" s="39"/>
      <c r="O12" s="115"/>
      <c r="Q12" s="118"/>
      <c r="R12" s="461"/>
      <c r="S12" s="461"/>
      <c r="T12" s="461"/>
      <c r="U12" s="44"/>
      <c r="V12" s="57"/>
      <c r="W12" s="119"/>
      <c r="X12" s="46"/>
      <c r="Y12" s="47"/>
      <c r="Z12" s="57"/>
      <c r="AA12" s="57"/>
    </row>
    <row r="13" spans="1:248" ht="9" customHeight="1">
      <c r="A13" s="477"/>
      <c r="B13" s="481"/>
      <c r="C13" s="482"/>
      <c r="D13" s="482"/>
      <c r="E13" s="482"/>
      <c r="F13" s="483"/>
      <c r="G13" s="517"/>
      <c r="H13" s="518"/>
      <c r="I13" s="519"/>
      <c r="J13" s="40"/>
      <c r="K13" s="475"/>
      <c r="L13" s="475"/>
      <c r="M13" s="475"/>
      <c r="N13" s="41"/>
      <c r="O13" s="115"/>
      <c r="Q13" s="118"/>
      <c r="R13" s="120"/>
      <c r="S13" s="120"/>
      <c r="T13" s="120"/>
      <c r="U13" s="44"/>
      <c r="V13" s="57"/>
      <c r="W13" s="119"/>
      <c r="X13" s="46"/>
      <c r="Y13" s="47"/>
      <c r="Z13" s="57"/>
      <c r="AA13" s="57"/>
    </row>
    <row r="14" spans="1:248" ht="35.25" customHeight="1" thickBot="1">
      <c r="A14" s="474" t="s">
        <v>16</v>
      </c>
      <c r="B14" s="474"/>
      <c r="C14" s="474"/>
      <c r="D14" s="474"/>
      <c r="E14" s="474"/>
      <c r="F14" s="474"/>
      <c r="G14" s="517"/>
      <c r="H14" s="518"/>
      <c r="I14" s="519"/>
      <c r="J14" s="40"/>
      <c r="K14" s="475"/>
      <c r="L14" s="475"/>
      <c r="M14" s="475"/>
      <c r="N14" s="41"/>
      <c r="O14" s="115"/>
      <c r="Q14" s="121"/>
      <c r="R14" s="461"/>
      <c r="S14" s="461"/>
      <c r="T14" s="120"/>
      <c r="U14" s="44"/>
      <c r="V14" s="48"/>
      <c r="W14" s="119"/>
      <c r="X14" s="46"/>
      <c r="Y14" s="47"/>
      <c r="Z14" s="57"/>
      <c r="AA14" s="57"/>
    </row>
    <row r="15" spans="1:248" ht="25.5" customHeight="1">
      <c r="A15" s="462" t="s">
        <v>17</v>
      </c>
      <c r="B15" s="464" t="s">
        <v>18</v>
      </c>
      <c r="C15" s="465" t="s">
        <v>19</v>
      </c>
      <c r="D15" s="465" t="s">
        <v>20</v>
      </c>
      <c r="E15" s="465" t="s">
        <v>21</v>
      </c>
      <c r="F15" s="466" t="s">
        <v>22</v>
      </c>
      <c r="G15" s="467"/>
      <c r="H15" s="467"/>
      <c r="I15" s="468"/>
      <c r="J15" s="472" t="s">
        <v>23</v>
      </c>
      <c r="K15" s="457"/>
      <c r="L15" s="473" t="s">
        <v>24</v>
      </c>
      <c r="M15" s="473"/>
      <c r="N15" s="473"/>
      <c r="O15" s="27"/>
      <c r="P15" s="27"/>
      <c r="Q15" s="42"/>
      <c r="R15" s="458"/>
      <c r="S15" s="458"/>
      <c r="T15" s="43"/>
      <c r="U15" s="44"/>
      <c r="V15" s="43"/>
      <c r="W15" s="45"/>
      <c r="X15" s="46"/>
      <c r="Y15" s="47"/>
      <c r="Z15" s="43"/>
      <c r="AA15" s="43"/>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row>
    <row r="16" spans="1:248" ht="23.25" customHeight="1">
      <c r="A16" s="463"/>
      <c r="B16" s="457"/>
      <c r="C16" s="457"/>
      <c r="D16" s="457"/>
      <c r="E16" s="457"/>
      <c r="F16" s="469"/>
      <c r="G16" s="470"/>
      <c r="H16" s="470"/>
      <c r="I16" s="471"/>
      <c r="J16" s="472"/>
      <c r="K16" s="457"/>
      <c r="L16" s="457" t="s">
        <v>25</v>
      </c>
      <c r="M16" s="457" t="s">
        <v>26</v>
      </c>
      <c r="N16" s="428" t="s">
        <v>27</v>
      </c>
      <c r="O16" s="27"/>
      <c r="P16" s="27"/>
      <c r="Q16" s="48"/>
      <c r="R16" s="458"/>
      <c r="S16" s="458"/>
      <c r="T16" s="43"/>
      <c r="U16" s="49"/>
      <c r="V16" s="43"/>
      <c r="W16" s="45"/>
      <c r="X16" s="46"/>
      <c r="Y16" s="47"/>
      <c r="Z16" s="43"/>
      <c r="AA16" s="43"/>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row>
    <row r="17" spans="1:248" s="56" customFormat="1" ht="23.25" customHeight="1">
      <c r="A17" s="463"/>
      <c r="B17" s="457"/>
      <c r="C17" s="457"/>
      <c r="D17" s="457"/>
      <c r="E17" s="457"/>
      <c r="F17" s="106" t="s">
        <v>28</v>
      </c>
      <c r="G17" s="106" t="s">
        <v>29</v>
      </c>
      <c r="H17" s="106" t="s">
        <v>30</v>
      </c>
      <c r="I17" s="50" t="s">
        <v>31</v>
      </c>
      <c r="J17" s="109" t="s">
        <v>32</v>
      </c>
      <c r="K17" s="106" t="s">
        <v>33</v>
      </c>
      <c r="L17" s="457"/>
      <c r="M17" s="457"/>
      <c r="N17" s="428"/>
      <c r="O17" s="51"/>
      <c r="P17" s="51"/>
      <c r="Q17" s="52"/>
      <c r="R17" s="458"/>
      <c r="S17" s="458"/>
      <c r="T17" s="52"/>
      <c r="U17" s="53"/>
      <c r="V17" s="52"/>
      <c r="W17" s="54"/>
      <c r="X17" s="53"/>
      <c r="Y17" s="55"/>
      <c r="Z17" s="48"/>
      <c r="AA17" s="48"/>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row>
    <row r="18" spans="1:248" ht="21.75" hidden="1" customHeight="1">
      <c r="A18" s="459" t="s">
        <v>34</v>
      </c>
      <c r="B18" s="107" t="s">
        <v>35</v>
      </c>
      <c r="C18" s="451" t="s">
        <v>36</v>
      </c>
      <c r="D18" s="1">
        <v>20</v>
      </c>
      <c r="E18" s="2">
        <v>150850000</v>
      </c>
      <c r="F18" s="2">
        <v>150850000</v>
      </c>
      <c r="G18" s="8">
        <v>0</v>
      </c>
      <c r="H18" s="8">
        <v>0</v>
      </c>
      <c r="I18" s="8">
        <v>0</v>
      </c>
      <c r="J18" s="430">
        <v>44562</v>
      </c>
      <c r="K18" s="432">
        <v>44926</v>
      </c>
      <c r="L18" s="111" t="s">
        <v>37</v>
      </c>
      <c r="M18" s="111" t="s">
        <v>37</v>
      </c>
      <c r="N18" s="111">
        <v>0</v>
      </c>
      <c r="O18" s="27"/>
      <c r="P18" s="27"/>
      <c r="Q18" s="52"/>
      <c r="R18" s="108"/>
      <c r="S18" s="108"/>
      <c r="T18" s="57"/>
      <c r="U18" s="46"/>
      <c r="V18" s="57"/>
      <c r="W18" s="45"/>
      <c r="X18" s="46"/>
      <c r="Y18" s="47"/>
      <c r="Z18" s="43"/>
      <c r="AA18" s="43"/>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row>
    <row r="19" spans="1:248" ht="21.75" hidden="1" customHeight="1">
      <c r="A19" s="460"/>
      <c r="B19" s="107" t="s">
        <v>38</v>
      </c>
      <c r="C19" s="452"/>
      <c r="D19" s="3">
        <v>14</v>
      </c>
      <c r="E19" s="4">
        <v>150850000</v>
      </c>
      <c r="F19" s="4">
        <v>150850000</v>
      </c>
      <c r="G19" s="8">
        <v>0</v>
      </c>
      <c r="H19" s="8">
        <v>0</v>
      </c>
      <c r="I19" s="8">
        <v>0</v>
      </c>
      <c r="J19" s="431"/>
      <c r="K19" s="433"/>
      <c r="L19" s="111"/>
      <c r="M19" s="111"/>
      <c r="N19" s="111"/>
      <c r="O19" s="27"/>
      <c r="P19" s="27"/>
      <c r="Q19" s="52"/>
      <c r="R19" s="108"/>
      <c r="S19" s="108"/>
      <c r="T19" s="57"/>
      <c r="U19" s="46"/>
      <c r="V19" s="57"/>
      <c r="W19" s="45"/>
      <c r="X19" s="46"/>
      <c r="Y19" s="47"/>
      <c r="Z19" s="43"/>
      <c r="AA19" s="43"/>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row>
    <row r="20" spans="1:248" ht="21.75" hidden="1" customHeight="1">
      <c r="A20" s="449" t="s">
        <v>39</v>
      </c>
      <c r="B20" s="107" t="s">
        <v>35</v>
      </c>
      <c r="C20" s="451" t="s">
        <v>40</v>
      </c>
      <c r="D20" s="1">
        <v>8000</v>
      </c>
      <c r="E20" s="2">
        <v>209800000</v>
      </c>
      <c r="F20" s="2">
        <v>209800000</v>
      </c>
      <c r="G20" s="8">
        <v>0</v>
      </c>
      <c r="H20" s="8">
        <v>0</v>
      </c>
      <c r="I20" s="8">
        <v>0</v>
      </c>
      <c r="J20" s="432">
        <v>44562</v>
      </c>
      <c r="K20" s="432">
        <v>44926</v>
      </c>
      <c r="L20" s="111" t="s">
        <v>37</v>
      </c>
      <c r="M20" s="111" t="s">
        <v>37</v>
      </c>
      <c r="N20" s="111" t="s">
        <v>37</v>
      </c>
    </row>
    <row r="21" spans="1:248" ht="21.75" hidden="1" customHeight="1">
      <c r="A21" s="450"/>
      <c r="B21" s="107" t="s">
        <v>38</v>
      </c>
      <c r="C21" s="452"/>
      <c r="D21" s="3">
        <v>6925</v>
      </c>
      <c r="E21" s="4">
        <v>209800000</v>
      </c>
      <c r="F21" s="4">
        <v>209800000</v>
      </c>
      <c r="G21" s="8">
        <v>0</v>
      </c>
      <c r="H21" s="8">
        <v>0</v>
      </c>
      <c r="I21" s="8">
        <v>0</v>
      </c>
      <c r="J21" s="433"/>
      <c r="K21" s="433"/>
      <c r="L21" s="111" t="s">
        <v>37</v>
      </c>
      <c r="M21" s="111" t="s">
        <v>37</v>
      </c>
      <c r="N21" s="111" t="s">
        <v>37</v>
      </c>
      <c r="Q21" s="57"/>
      <c r="R21" s="57"/>
      <c r="S21" s="57"/>
      <c r="T21" s="57"/>
      <c r="U21" s="57"/>
      <c r="V21" s="57"/>
    </row>
    <row r="22" spans="1:248" ht="21.75" hidden="1" customHeight="1">
      <c r="A22" s="456" t="s">
        <v>41</v>
      </c>
      <c r="B22" s="107" t="s">
        <v>35</v>
      </c>
      <c r="C22" s="429" t="s">
        <v>42</v>
      </c>
      <c r="D22" s="5">
        <v>2</v>
      </c>
      <c r="E22" s="6">
        <v>172382500</v>
      </c>
      <c r="F22" s="6">
        <v>18000000</v>
      </c>
      <c r="G22" s="8">
        <v>0</v>
      </c>
      <c r="H22" s="8">
        <v>0</v>
      </c>
      <c r="I22" s="8">
        <v>0</v>
      </c>
      <c r="J22" s="453">
        <v>44562</v>
      </c>
      <c r="K22" s="453">
        <v>44926</v>
      </c>
      <c r="L22" s="434" t="s">
        <v>37</v>
      </c>
      <c r="M22" s="434" t="s">
        <v>37</v>
      </c>
      <c r="N22" s="434" t="s">
        <v>37</v>
      </c>
    </row>
    <row r="23" spans="1:248" ht="21.75" hidden="1" customHeight="1">
      <c r="A23" s="456"/>
      <c r="B23" s="107" t="s">
        <v>38</v>
      </c>
      <c r="C23" s="429"/>
      <c r="D23" s="1">
        <v>1</v>
      </c>
      <c r="E23" s="4">
        <v>18000000</v>
      </c>
      <c r="F23" s="4">
        <v>18000000</v>
      </c>
      <c r="G23" s="8">
        <v>0</v>
      </c>
      <c r="H23" s="8">
        <v>0</v>
      </c>
      <c r="I23" s="8">
        <v>0</v>
      </c>
      <c r="J23" s="453"/>
      <c r="K23" s="453"/>
      <c r="L23" s="435"/>
      <c r="M23" s="435"/>
      <c r="N23" s="435"/>
    </row>
    <row r="24" spans="1:248" ht="21.75" hidden="1" customHeight="1">
      <c r="A24" s="449" t="s">
        <v>43</v>
      </c>
      <c r="B24" s="107" t="s">
        <v>35</v>
      </c>
      <c r="C24" s="451" t="s">
        <v>44</v>
      </c>
      <c r="D24" s="1">
        <v>30</v>
      </c>
      <c r="E24" s="7">
        <v>0</v>
      </c>
      <c r="F24" s="7">
        <v>0</v>
      </c>
      <c r="G24" s="8">
        <v>0</v>
      </c>
      <c r="H24" s="8">
        <v>0</v>
      </c>
      <c r="I24" s="8">
        <v>0</v>
      </c>
      <c r="J24" s="453">
        <v>44562</v>
      </c>
      <c r="K24" s="453">
        <v>44926</v>
      </c>
      <c r="L24" s="434" t="s">
        <v>37</v>
      </c>
      <c r="M24" s="434" t="s">
        <v>37</v>
      </c>
      <c r="N24" s="434" t="s">
        <v>37</v>
      </c>
    </row>
    <row r="25" spans="1:248" ht="21.75" hidden="1" customHeight="1">
      <c r="A25" s="450"/>
      <c r="B25" s="107" t="s">
        <v>38</v>
      </c>
      <c r="C25" s="452"/>
      <c r="D25" s="1">
        <v>0</v>
      </c>
      <c r="E25" s="4"/>
      <c r="F25" s="4">
        <v>0</v>
      </c>
      <c r="G25" s="8">
        <v>0</v>
      </c>
      <c r="H25" s="8">
        <v>0</v>
      </c>
      <c r="I25" s="8">
        <v>0</v>
      </c>
      <c r="J25" s="453"/>
      <c r="K25" s="453"/>
      <c r="L25" s="435"/>
      <c r="M25" s="435"/>
      <c r="N25" s="435"/>
    </row>
    <row r="26" spans="1:248" ht="21" customHeight="1">
      <c r="A26" s="454" t="s">
        <v>45</v>
      </c>
      <c r="B26" s="107" t="s">
        <v>35</v>
      </c>
      <c r="C26" s="451" t="s">
        <v>46</v>
      </c>
      <c r="D26" s="1">
        <v>4</v>
      </c>
      <c r="E26" s="99">
        <v>700000000</v>
      </c>
      <c r="F26" s="4">
        <f>+E26</f>
        <v>700000000</v>
      </c>
      <c r="G26" s="8">
        <v>0</v>
      </c>
      <c r="H26" s="8">
        <v>0</v>
      </c>
      <c r="I26" s="8">
        <v>0</v>
      </c>
      <c r="J26" s="430">
        <v>44927</v>
      </c>
      <c r="K26" s="432">
        <v>45291</v>
      </c>
      <c r="L26" s="434">
        <f>+D27/D26</f>
        <v>0.75</v>
      </c>
      <c r="M26" s="434">
        <f>+E27/E26</f>
        <v>0.9909588085714286</v>
      </c>
      <c r="N26" s="434">
        <f>+L26*M26/M26</f>
        <v>0.75</v>
      </c>
      <c r="O26" s="58"/>
    </row>
    <row r="27" spans="1:248" ht="22.5" customHeight="1">
      <c r="A27" s="455"/>
      <c r="B27" s="107" t="s">
        <v>38</v>
      </c>
      <c r="C27" s="452"/>
      <c r="D27" s="1">
        <v>3</v>
      </c>
      <c r="E27" s="99">
        <v>693671166</v>
      </c>
      <c r="F27" s="4">
        <f t="shared" ref="F27:F41" si="0">+E27</f>
        <v>693671166</v>
      </c>
      <c r="G27" s="8">
        <v>0</v>
      </c>
      <c r="H27" s="8">
        <v>0</v>
      </c>
      <c r="I27" s="8">
        <v>0</v>
      </c>
      <c r="J27" s="431"/>
      <c r="K27" s="433"/>
      <c r="L27" s="435"/>
      <c r="M27" s="435"/>
      <c r="N27" s="435"/>
    </row>
    <row r="28" spans="1:248" ht="18.75" customHeight="1">
      <c r="A28" s="398" t="s">
        <v>47</v>
      </c>
      <c r="B28" s="110" t="s">
        <v>35</v>
      </c>
      <c r="C28" s="429" t="s">
        <v>48</v>
      </c>
      <c r="D28" s="1">
        <v>4</v>
      </c>
      <c r="E28" s="65">
        <v>300000000</v>
      </c>
      <c r="F28" s="4">
        <f t="shared" si="0"/>
        <v>300000000</v>
      </c>
      <c r="G28" s="8">
        <v>0</v>
      </c>
      <c r="H28" s="8">
        <v>0</v>
      </c>
      <c r="I28" s="8">
        <v>0</v>
      </c>
      <c r="J28" s="430">
        <v>44927</v>
      </c>
      <c r="K28" s="432">
        <v>45291</v>
      </c>
      <c r="L28" s="434">
        <f t="shared" ref="L28" si="1">+D29/D28</f>
        <v>0.75</v>
      </c>
      <c r="M28" s="434">
        <f t="shared" ref="M28" si="2">+E29/E28</f>
        <v>0.97323999999999999</v>
      </c>
      <c r="N28" s="434">
        <f t="shared" ref="N28" si="3">+L28*M28/M28</f>
        <v>0.75</v>
      </c>
      <c r="O28" s="58"/>
    </row>
    <row r="29" spans="1:248" ht="16.5" customHeight="1">
      <c r="A29" s="398"/>
      <c r="B29" s="107" t="s">
        <v>38</v>
      </c>
      <c r="C29" s="429"/>
      <c r="D29" s="1">
        <v>3</v>
      </c>
      <c r="E29" s="65">
        <f>281737000+10235000</f>
        <v>291972000</v>
      </c>
      <c r="F29" s="4">
        <f t="shared" si="0"/>
        <v>291972000</v>
      </c>
      <c r="G29" s="8">
        <v>0</v>
      </c>
      <c r="H29" s="8">
        <v>0</v>
      </c>
      <c r="I29" s="8">
        <v>0</v>
      </c>
      <c r="J29" s="431"/>
      <c r="K29" s="433"/>
      <c r="L29" s="435"/>
      <c r="M29" s="435"/>
      <c r="N29" s="435"/>
      <c r="O29" s="58"/>
    </row>
    <row r="30" spans="1:248" ht="21.75" customHeight="1">
      <c r="A30" s="449" t="s">
        <v>49</v>
      </c>
      <c r="B30" s="107" t="s">
        <v>35</v>
      </c>
      <c r="C30" s="429" t="s">
        <v>50</v>
      </c>
      <c r="D30" s="1">
        <v>15000</v>
      </c>
      <c r="E30" s="7">
        <v>310000000</v>
      </c>
      <c r="F30" s="4">
        <f t="shared" si="0"/>
        <v>310000000</v>
      </c>
      <c r="G30" s="8">
        <v>0</v>
      </c>
      <c r="H30" s="8">
        <v>0</v>
      </c>
      <c r="I30" s="8">
        <v>0</v>
      </c>
      <c r="J30" s="430">
        <v>44927</v>
      </c>
      <c r="K30" s="432">
        <v>45291</v>
      </c>
      <c r="L30" s="434">
        <f t="shared" ref="L30" si="4">+D31/D30</f>
        <v>0.95913333333333328</v>
      </c>
      <c r="M30" s="434">
        <f t="shared" ref="M30" si="5">+E31/E30</f>
        <v>0.99748387096774194</v>
      </c>
      <c r="N30" s="434">
        <f t="shared" ref="N30" si="6">+L30*M30/M30</f>
        <v>0.95913333333333328</v>
      </c>
    </row>
    <row r="31" spans="1:248" ht="21.75" customHeight="1">
      <c r="A31" s="450"/>
      <c r="B31" s="107" t="s">
        <v>38</v>
      </c>
      <c r="C31" s="429"/>
      <c r="D31" s="1">
        <v>14387</v>
      </c>
      <c r="E31" s="7">
        <f>76550000+158662000+74008000</f>
        <v>309220000</v>
      </c>
      <c r="F31" s="4">
        <f t="shared" si="0"/>
        <v>309220000</v>
      </c>
      <c r="G31" s="8">
        <v>0</v>
      </c>
      <c r="H31" s="8">
        <v>0</v>
      </c>
      <c r="I31" s="8">
        <v>0</v>
      </c>
      <c r="J31" s="431"/>
      <c r="K31" s="433"/>
      <c r="L31" s="435"/>
      <c r="M31" s="435"/>
      <c r="N31" s="435"/>
    </row>
    <row r="32" spans="1:248" ht="21.75" customHeight="1">
      <c r="A32" s="449" t="s">
        <v>51</v>
      </c>
      <c r="B32" s="107" t="s">
        <v>35</v>
      </c>
      <c r="C32" s="451" t="s">
        <v>52</v>
      </c>
      <c r="D32" s="10">
        <v>1</v>
      </c>
      <c r="E32" s="7">
        <v>340000000</v>
      </c>
      <c r="F32" s="4">
        <f t="shared" si="0"/>
        <v>340000000</v>
      </c>
      <c r="G32" s="8">
        <v>0</v>
      </c>
      <c r="H32" s="8">
        <v>0</v>
      </c>
      <c r="I32" s="8">
        <v>0</v>
      </c>
      <c r="J32" s="430">
        <v>44927</v>
      </c>
      <c r="K32" s="432">
        <v>45291</v>
      </c>
      <c r="L32" s="434">
        <f t="shared" ref="L32" si="7">+D33/D32</f>
        <v>0.8</v>
      </c>
      <c r="M32" s="434">
        <f t="shared" ref="M32" si="8">+E33/E32</f>
        <v>0.97846999999999995</v>
      </c>
      <c r="N32" s="434">
        <f t="shared" ref="N32" si="9">+L32*M32/M32</f>
        <v>0.8</v>
      </c>
    </row>
    <row r="33" spans="1:22" ht="21.75" customHeight="1">
      <c r="A33" s="450"/>
      <c r="B33" s="107" t="s">
        <v>38</v>
      </c>
      <c r="C33" s="452"/>
      <c r="D33" s="10">
        <v>0.8</v>
      </c>
      <c r="E33" s="7">
        <f>144750000+123064000+76124300-11258500</f>
        <v>332679800</v>
      </c>
      <c r="F33" s="4">
        <f t="shared" si="0"/>
        <v>332679800</v>
      </c>
      <c r="G33" s="8">
        <v>0</v>
      </c>
      <c r="H33" s="8">
        <v>0</v>
      </c>
      <c r="I33" s="8">
        <v>0</v>
      </c>
      <c r="J33" s="431"/>
      <c r="K33" s="433"/>
      <c r="L33" s="435"/>
      <c r="M33" s="435"/>
      <c r="N33" s="435"/>
    </row>
    <row r="34" spans="1:22" ht="15.75">
      <c r="A34" s="449" t="s">
        <v>41</v>
      </c>
      <c r="B34" s="107" t="s">
        <v>35</v>
      </c>
      <c r="C34" s="451" t="s">
        <v>81</v>
      </c>
      <c r="D34" s="5">
        <v>1</v>
      </c>
      <c r="E34" s="7">
        <v>81000000</v>
      </c>
      <c r="F34" s="4">
        <f t="shared" si="0"/>
        <v>81000000</v>
      </c>
      <c r="G34" s="8">
        <v>0</v>
      </c>
      <c r="H34" s="8">
        <v>0</v>
      </c>
      <c r="I34" s="8">
        <v>0</v>
      </c>
      <c r="J34" s="453">
        <v>44928</v>
      </c>
      <c r="K34" s="453">
        <v>45291</v>
      </c>
      <c r="L34" s="434">
        <f t="shared" ref="L34" si="10">+D35/D34</f>
        <v>1</v>
      </c>
      <c r="M34" s="434">
        <f t="shared" ref="M34" si="11">+E35/E34</f>
        <v>0.91157654320987658</v>
      </c>
      <c r="N34" s="434">
        <f t="shared" ref="N34" si="12">+L34*M34/M34</f>
        <v>1</v>
      </c>
    </row>
    <row r="35" spans="1:22" ht="15.75">
      <c r="A35" s="450"/>
      <c r="B35" s="107" t="s">
        <v>38</v>
      </c>
      <c r="C35" s="452"/>
      <c r="D35" s="5">
        <v>1</v>
      </c>
      <c r="E35" s="7">
        <v>73837700</v>
      </c>
      <c r="F35" s="4">
        <f t="shared" si="0"/>
        <v>73837700</v>
      </c>
      <c r="G35" s="8">
        <v>0</v>
      </c>
      <c r="H35" s="8">
        <v>0</v>
      </c>
      <c r="I35" s="8">
        <v>0</v>
      </c>
      <c r="J35" s="453"/>
      <c r="K35" s="453"/>
      <c r="L35" s="435"/>
      <c r="M35" s="435"/>
      <c r="N35" s="435"/>
    </row>
    <row r="36" spans="1:22" ht="21.75" customHeight="1">
      <c r="A36" s="449" t="s">
        <v>53</v>
      </c>
      <c r="B36" s="107" t="s">
        <v>35</v>
      </c>
      <c r="C36" s="451" t="s">
        <v>54</v>
      </c>
      <c r="D36" s="1">
        <v>10000</v>
      </c>
      <c r="E36" s="7">
        <v>419000000</v>
      </c>
      <c r="F36" s="4">
        <f t="shared" si="0"/>
        <v>419000000</v>
      </c>
      <c r="G36" s="8">
        <v>0</v>
      </c>
      <c r="H36" s="8">
        <v>0</v>
      </c>
      <c r="I36" s="8">
        <v>0</v>
      </c>
      <c r="J36" s="430">
        <v>44927</v>
      </c>
      <c r="K36" s="432">
        <v>45291</v>
      </c>
      <c r="L36" s="434">
        <f t="shared" ref="L36" si="13">+D37/D36</f>
        <v>1.0028999999999999</v>
      </c>
      <c r="M36" s="434">
        <f t="shared" ref="M36" si="14">+E37/E36</f>
        <v>0.99879809069212411</v>
      </c>
      <c r="N36" s="434">
        <f t="shared" ref="N36" si="15">+L36*M36/M36</f>
        <v>1.0028999999999999</v>
      </c>
    </row>
    <row r="37" spans="1:22" ht="29.25" customHeight="1">
      <c r="A37" s="450"/>
      <c r="B37" s="107" t="s">
        <v>38</v>
      </c>
      <c r="C37" s="452"/>
      <c r="D37" s="1">
        <v>10029</v>
      </c>
      <c r="E37" s="7">
        <f>163868000+131350000+123278400</f>
        <v>418496400</v>
      </c>
      <c r="F37" s="4">
        <f t="shared" si="0"/>
        <v>418496400</v>
      </c>
      <c r="G37" s="8">
        <v>0</v>
      </c>
      <c r="H37" s="8">
        <v>0</v>
      </c>
      <c r="I37" s="8">
        <v>0</v>
      </c>
      <c r="J37" s="431"/>
      <c r="K37" s="433"/>
      <c r="L37" s="435"/>
      <c r="M37" s="435"/>
      <c r="N37" s="435"/>
    </row>
    <row r="38" spans="1:22" ht="21.75" customHeight="1">
      <c r="A38" s="449" t="s">
        <v>55</v>
      </c>
      <c r="B38" s="107" t="s">
        <v>35</v>
      </c>
      <c r="C38" s="451" t="s">
        <v>56</v>
      </c>
      <c r="D38" s="1">
        <v>3000</v>
      </c>
      <c r="E38" s="7">
        <v>150000000</v>
      </c>
      <c r="F38" s="4">
        <f t="shared" si="0"/>
        <v>150000000</v>
      </c>
      <c r="G38" s="8">
        <v>0</v>
      </c>
      <c r="H38" s="8">
        <v>0</v>
      </c>
      <c r="I38" s="8">
        <v>0</v>
      </c>
      <c r="J38" s="430">
        <v>44927</v>
      </c>
      <c r="K38" s="432">
        <v>45291</v>
      </c>
      <c r="L38" s="434">
        <f t="shared" ref="L38" si="16">+D39/D38</f>
        <v>0.5</v>
      </c>
      <c r="M38" s="434">
        <f t="shared" ref="M38" si="17">+E39/E38</f>
        <v>0.8960866666666667</v>
      </c>
      <c r="N38" s="434">
        <f t="shared" ref="N38" si="18">+L38*M38/M38</f>
        <v>0.5</v>
      </c>
    </row>
    <row r="39" spans="1:22" ht="21.75" customHeight="1">
      <c r="A39" s="450"/>
      <c r="B39" s="107" t="s">
        <v>38</v>
      </c>
      <c r="C39" s="452"/>
      <c r="D39" s="1">
        <v>1500</v>
      </c>
      <c r="E39" s="7">
        <f>56820000+65759000+11834000</f>
        <v>134413000</v>
      </c>
      <c r="F39" s="4">
        <f t="shared" si="0"/>
        <v>134413000</v>
      </c>
      <c r="G39" s="8">
        <v>0</v>
      </c>
      <c r="H39" s="8">
        <v>0</v>
      </c>
      <c r="I39" s="8">
        <v>0</v>
      </c>
      <c r="J39" s="431"/>
      <c r="K39" s="433"/>
      <c r="L39" s="435"/>
      <c r="M39" s="435"/>
      <c r="N39" s="435"/>
    </row>
    <row r="40" spans="1:22" s="57" customFormat="1" ht="21.75" customHeight="1">
      <c r="A40" s="428" t="s">
        <v>57</v>
      </c>
      <c r="B40" s="107" t="s">
        <v>35</v>
      </c>
      <c r="C40" s="429"/>
      <c r="D40" s="1"/>
      <c r="E40" s="66">
        <f>E30+E32+E36+E38+E26+E28+E34</f>
        <v>2300000000</v>
      </c>
      <c r="F40" s="4">
        <f t="shared" si="0"/>
        <v>2300000000</v>
      </c>
      <c r="G40" s="8">
        <v>0</v>
      </c>
      <c r="H40" s="8">
        <v>0</v>
      </c>
      <c r="I40" s="8">
        <v>0</v>
      </c>
      <c r="J40" s="430">
        <v>44927</v>
      </c>
      <c r="K40" s="432">
        <v>45291</v>
      </c>
      <c r="L40" s="434"/>
      <c r="M40" s="434"/>
      <c r="N40" s="434"/>
      <c r="O40" s="59"/>
    </row>
    <row r="41" spans="1:22" s="57" customFormat="1" ht="21.75" customHeight="1">
      <c r="A41" s="428"/>
      <c r="B41" s="107" t="s">
        <v>38</v>
      </c>
      <c r="C41" s="429"/>
      <c r="D41" s="11"/>
      <c r="E41" s="100">
        <f>E31+E37+E33+E39+E27+E29+E35</f>
        <v>2254290066</v>
      </c>
      <c r="F41" s="4">
        <f t="shared" si="0"/>
        <v>2254290066</v>
      </c>
      <c r="G41" s="8">
        <v>0</v>
      </c>
      <c r="H41" s="8">
        <v>0</v>
      </c>
      <c r="I41" s="8">
        <v>0</v>
      </c>
      <c r="J41" s="431"/>
      <c r="K41" s="433"/>
      <c r="L41" s="435"/>
      <c r="M41" s="435"/>
      <c r="N41" s="435"/>
      <c r="Q41" s="9"/>
      <c r="R41" s="9"/>
      <c r="S41" s="9"/>
      <c r="T41" s="9"/>
      <c r="U41" s="9"/>
      <c r="V41" s="9"/>
    </row>
    <row r="42" spans="1:22" ht="15.75">
      <c r="A42" s="12" t="s">
        <v>58</v>
      </c>
      <c r="B42" s="436" t="s">
        <v>59</v>
      </c>
      <c r="C42" s="437"/>
      <c r="D42" s="438"/>
      <c r="E42" s="439" t="s">
        <v>60</v>
      </c>
      <c r="F42" s="440"/>
      <c r="G42" s="440"/>
      <c r="H42" s="440"/>
      <c r="I42" s="13"/>
      <c r="J42" s="441" t="s">
        <v>61</v>
      </c>
      <c r="K42" s="442"/>
      <c r="L42" s="442"/>
      <c r="M42" s="442"/>
      <c r="N42" s="443"/>
    </row>
    <row r="43" spans="1:22" ht="51" hidden="1" customHeight="1">
      <c r="A43" s="447" t="s">
        <v>62</v>
      </c>
      <c r="B43" s="447" t="s">
        <v>63</v>
      </c>
      <c r="C43" s="447"/>
      <c r="D43" s="447"/>
      <c r="E43" s="448" t="s">
        <v>64</v>
      </c>
      <c r="F43" s="448"/>
      <c r="G43" s="448"/>
      <c r="H43" s="107" t="s">
        <v>35</v>
      </c>
      <c r="I43" s="14">
        <v>0.747</v>
      </c>
      <c r="J43" s="444"/>
      <c r="K43" s="445"/>
      <c r="L43" s="445"/>
      <c r="M43" s="445"/>
      <c r="N43" s="446"/>
    </row>
    <row r="44" spans="1:22" ht="24" hidden="1" customHeight="1">
      <c r="A44" s="447"/>
      <c r="B44" s="447"/>
      <c r="C44" s="447"/>
      <c r="D44" s="447"/>
      <c r="E44" s="448"/>
      <c r="F44" s="448"/>
      <c r="G44" s="448"/>
      <c r="H44" s="107" t="s">
        <v>38</v>
      </c>
      <c r="I44" s="14">
        <v>0.48</v>
      </c>
      <c r="J44" s="444"/>
      <c r="K44" s="445"/>
      <c r="L44" s="445"/>
      <c r="M44" s="445"/>
      <c r="N44" s="446"/>
    </row>
    <row r="45" spans="1:22" ht="24" customHeight="1">
      <c r="A45" s="15"/>
      <c r="B45" s="112"/>
      <c r="C45" s="112"/>
      <c r="D45" s="112"/>
      <c r="E45" s="113"/>
      <c r="F45" s="113"/>
      <c r="G45" s="113"/>
      <c r="H45" s="107"/>
      <c r="I45" s="14"/>
      <c r="J45" s="444"/>
      <c r="K45" s="445"/>
      <c r="L45" s="445"/>
      <c r="M45" s="445"/>
      <c r="N45" s="446"/>
    </row>
    <row r="46" spans="1:22" ht="24.75" customHeight="1">
      <c r="A46" s="447" t="s">
        <v>62</v>
      </c>
      <c r="B46" s="447" t="s">
        <v>63</v>
      </c>
      <c r="C46" s="447"/>
      <c r="D46" s="447"/>
      <c r="E46" s="448" t="s">
        <v>64</v>
      </c>
      <c r="F46" s="448"/>
      <c r="G46" s="448"/>
      <c r="H46" s="107" t="s">
        <v>35</v>
      </c>
      <c r="I46" s="60">
        <v>0.75</v>
      </c>
      <c r="J46" s="444"/>
      <c r="K46" s="445"/>
      <c r="L46" s="445"/>
      <c r="M46" s="445"/>
      <c r="N46" s="446"/>
    </row>
    <row r="47" spans="1:22" ht="18.75" customHeight="1" thickBot="1">
      <c r="A47" s="447"/>
      <c r="B47" s="447"/>
      <c r="C47" s="447"/>
      <c r="D47" s="447"/>
      <c r="E47" s="448"/>
      <c r="F47" s="448"/>
      <c r="G47" s="448"/>
      <c r="H47" s="107" t="s">
        <v>38</v>
      </c>
      <c r="I47" s="61">
        <v>0.5625</v>
      </c>
      <c r="J47" s="444"/>
      <c r="K47" s="445"/>
      <c r="L47" s="445"/>
      <c r="M47" s="445"/>
      <c r="N47" s="446"/>
    </row>
    <row r="48" spans="1:22" ht="25.5" customHeight="1">
      <c r="A48" s="397" t="s">
        <v>65</v>
      </c>
      <c r="B48" s="397" t="s">
        <v>66</v>
      </c>
      <c r="C48" s="397"/>
      <c r="D48" s="397"/>
      <c r="E48" s="398" t="s">
        <v>67</v>
      </c>
      <c r="F48" s="398"/>
      <c r="G48" s="398"/>
      <c r="H48" s="107" t="s">
        <v>35</v>
      </c>
      <c r="I48" s="16">
        <v>1</v>
      </c>
      <c r="J48" s="444"/>
      <c r="K48" s="445"/>
      <c r="L48" s="445"/>
      <c r="M48" s="445"/>
      <c r="N48" s="446"/>
      <c r="Q48" s="29"/>
      <c r="R48" s="62"/>
    </row>
    <row r="49" spans="1:50" ht="27" customHeight="1">
      <c r="A49" s="397"/>
      <c r="B49" s="397"/>
      <c r="C49" s="397"/>
      <c r="D49" s="397"/>
      <c r="E49" s="398"/>
      <c r="F49" s="398"/>
      <c r="G49" s="398"/>
      <c r="H49" s="107" t="s">
        <v>38</v>
      </c>
      <c r="I49" s="16">
        <v>1</v>
      </c>
      <c r="J49" s="444"/>
      <c r="K49" s="445"/>
      <c r="L49" s="445"/>
      <c r="M49" s="445"/>
      <c r="N49" s="446"/>
    </row>
    <row r="50" spans="1:50" ht="24.75" hidden="1" customHeight="1">
      <c r="A50" s="396" t="s">
        <v>68</v>
      </c>
      <c r="B50" s="397" t="s">
        <v>69</v>
      </c>
      <c r="C50" s="397"/>
      <c r="D50" s="397"/>
      <c r="E50" s="398" t="s">
        <v>70</v>
      </c>
      <c r="F50" s="398"/>
      <c r="G50" s="398"/>
      <c r="H50" s="107" t="s">
        <v>35</v>
      </c>
      <c r="I50" s="17">
        <v>1</v>
      </c>
      <c r="J50" s="18"/>
      <c r="K50" s="18"/>
      <c r="L50" s="18"/>
      <c r="M50" s="18"/>
      <c r="N50" s="18"/>
    </row>
    <row r="51" spans="1:50" ht="30" hidden="1" customHeight="1">
      <c r="A51" s="396"/>
      <c r="B51" s="397"/>
      <c r="C51" s="397"/>
      <c r="D51" s="397"/>
      <c r="E51" s="398"/>
      <c r="F51" s="398"/>
      <c r="G51" s="398"/>
      <c r="H51" s="107" t="s">
        <v>38</v>
      </c>
      <c r="I51" s="19">
        <v>0.05</v>
      </c>
      <c r="J51" s="399" t="s">
        <v>71</v>
      </c>
      <c r="K51" s="400"/>
      <c r="L51" s="400"/>
      <c r="M51" s="400"/>
      <c r="N51" s="401"/>
    </row>
    <row r="52" spans="1:50" ht="24.75" customHeight="1">
      <c r="A52" s="396" t="s">
        <v>68</v>
      </c>
      <c r="B52" s="397" t="s">
        <v>69</v>
      </c>
      <c r="C52" s="397"/>
      <c r="D52" s="397"/>
      <c r="E52" s="398" t="s">
        <v>70</v>
      </c>
      <c r="F52" s="398"/>
      <c r="G52" s="398"/>
      <c r="H52" s="107" t="s">
        <v>35</v>
      </c>
      <c r="I52" s="17">
        <v>1</v>
      </c>
      <c r="J52" s="402"/>
      <c r="K52" s="403"/>
      <c r="L52" s="403"/>
      <c r="M52" s="403"/>
      <c r="N52" s="404"/>
    </row>
    <row r="53" spans="1:50" ht="15" customHeight="1">
      <c r="A53" s="396"/>
      <c r="B53" s="397"/>
      <c r="C53" s="397"/>
      <c r="D53" s="397"/>
      <c r="E53" s="398"/>
      <c r="F53" s="398"/>
      <c r="G53" s="398"/>
      <c r="H53" s="107" t="s">
        <v>38</v>
      </c>
      <c r="I53" s="17">
        <v>1</v>
      </c>
      <c r="J53" s="402"/>
      <c r="K53" s="403"/>
      <c r="L53" s="403"/>
      <c r="M53" s="403"/>
      <c r="N53" s="404"/>
    </row>
    <row r="54" spans="1:50" ht="18" customHeight="1">
      <c r="A54" s="398" t="s">
        <v>72</v>
      </c>
      <c r="B54" s="397" t="s">
        <v>73</v>
      </c>
      <c r="C54" s="397"/>
      <c r="D54" s="397"/>
      <c r="E54" s="398" t="s">
        <v>74</v>
      </c>
      <c r="F54" s="397"/>
      <c r="G54" s="397"/>
      <c r="H54" s="107" t="s">
        <v>35</v>
      </c>
      <c r="I54" s="20">
        <v>0.06</v>
      </c>
      <c r="J54" s="402"/>
      <c r="K54" s="403"/>
      <c r="L54" s="403"/>
      <c r="M54" s="403"/>
      <c r="N54" s="404"/>
    </row>
    <row r="55" spans="1:50" ht="20.25" customHeight="1">
      <c r="A55" s="398"/>
      <c r="B55" s="397"/>
      <c r="C55" s="397"/>
      <c r="D55" s="397"/>
      <c r="E55" s="397"/>
      <c r="F55" s="397"/>
      <c r="G55" s="397"/>
      <c r="H55" s="107" t="s">
        <v>38</v>
      </c>
      <c r="I55" s="21">
        <v>4.4999999999999998E-2</v>
      </c>
      <c r="J55" s="402"/>
      <c r="K55" s="403"/>
      <c r="L55" s="403"/>
      <c r="M55" s="403"/>
      <c r="N55" s="404"/>
    </row>
    <row r="56" spans="1:50" ht="18" customHeight="1">
      <c r="A56" s="398" t="s">
        <v>75</v>
      </c>
      <c r="B56" s="397" t="s">
        <v>76</v>
      </c>
      <c r="C56" s="397"/>
      <c r="D56" s="397"/>
      <c r="E56" s="398" t="s">
        <v>77</v>
      </c>
      <c r="F56" s="398"/>
      <c r="G56" s="398"/>
      <c r="H56" s="107" t="s">
        <v>35</v>
      </c>
      <c r="I56" s="20">
        <v>0.1</v>
      </c>
      <c r="J56" s="402"/>
      <c r="K56" s="403"/>
      <c r="L56" s="403"/>
      <c r="M56" s="403"/>
      <c r="N56" s="404"/>
    </row>
    <row r="57" spans="1:50" ht="39.75" customHeight="1">
      <c r="A57" s="398"/>
      <c r="B57" s="397"/>
      <c r="C57" s="397"/>
      <c r="D57" s="397"/>
      <c r="E57" s="398"/>
      <c r="F57" s="398"/>
      <c r="G57" s="398"/>
      <c r="H57" s="107" t="s">
        <v>38</v>
      </c>
      <c r="I57" s="21">
        <v>7.4999999999999997E-2</v>
      </c>
      <c r="J57" s="405"/>
      <c r="K57" s="406"/>
      <c r="L57" s="406"/>
      <c r="M57" s="406"/>
      <c r="N57" s="407"/>
    </row>
    <row r="58" spans="1:50" ht="15" customHeight="1" thickBot="1">
      <c r="A58" s="22"/>
      <c r="B58" s="422"/>
      <c r="C58" s="423"/>
      <c r="D58" s="424"/>
      <c r="E58" s="425"/>
      <c r="F58" s="426"/>
      <c r="G58" s="427"/>
      <c r="H58" s="23"/>
      <c r="I58" s="24"/>
      <c r="J58" s="408" t="s">
        <v>78</v>
      </c>
      <c r="K58" s="408"/>
      <c r="L58" s="408"/>
      <c r="M58" s="408"/>
      <c r="N58" s="409"/>
    </row>
    <row r="59" spans="1:50" ht="15.75" customHeight="1">
      <c r="A59" s="416" t="s">
        <v>79</v>
      </c>
      <c r="B59" s="417"/>
      <c r="C59" s="417"/>
      <c r="D59" s="417"/>
      <c r="E59" s="417"/>
      <c r="F59" s="417"/>
      <c r="G59" s="417"/>
      <c r="H59" s="417"/>
      <c r="I59" s="418"/>
      <c r="J59" s="410"/>
      <c r="K59" s="411"/>
      <c r="L59" s="411"/>
      <c r="M59" s="411"/>
      <c r="N59" s="412"/>
      <c r="O59" s="57"/>
    </row>
    <row r="60" spans="1:50" ht="18.75" customHeight="1">
      <c r="A60" s="419"/>
      <c r="B60" s="420"/>
      <c r="C60" s="420"/>
      <c r="D60" s="420"/>
      <c r="E60" s="420"/>
      <c r="F60" s="420"/>
      <c r="G60" s="420"/>
      <c r="H60" s="420"/>
      <c r="I60" s="421"/>
      <c r="J60" s="413"/>
      <c r="K60" s="414"/>
      <c r="L60" s="414"/>
      <c r="M60" s="414"/>
      <c r="N60" s="415"/>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row>
    <row r="61" spans="1:50" ht="15.75">
      <c r="F61" s="57"/>
      <c r="G61" s="43"/>
      <c r="H61" s="57"/>
      <c r="I61" s="63"/>
      <c r="J61" s="64"/>
      <c r="K61" s="64"/>
      <c r="L61" s="57"/>
      <c r="M61" s="57"/>
      <c r="N61" s="57"/>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row>
    <row r="62" spans="1:50" ht="15.75">
      <c r="E62" s="26"/>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row>
    <row r="63" spans="1:50" ht="15.75">
      <c r="C63" s="29"/>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row>
    <row r="64" spans="1:50" ht="15.75">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row>
    <row r="65" spans="3:50" ht="15.75">
      <c r="C65" s="29"/>
      <c r="F65" s="29"/>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row>
    <row r="66" spans="3:50" ht="15.75">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row>
    <row r="67" spans="3:50" ht="15.75">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row>
    <row r="68" spans="3:50" ht="15.75">
      <c r="E68" s="29"/>
      <c r="J68" s="30"/>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row>
    <row r="69" spans="3:50" ht="15.75">
      <c r="C69" s="29"/>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row>
    <row r="70" spans="3:50" ht="15.75">
      <c r="J70" s="31"/>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2"/>
      <c r="AX70" s="122"/>
    </row>
    <row r="71" spans="3:50" ht="15.75">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row>
    <row r="72" spans="3:50" ht="15.75">
      <c r="E72" s="29"/>
      <c r="J72" s="31"/>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row>
    <row r="73" spans="3:50" ht="15.75">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row>
    <row r="74" spans="3:50" ht="15.75">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row>
    <row r="75" spans="3:50" ht="15.75">
      <c r="J75" s="31"/>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row>
    <row r="76" spans="3:50" ht="15.75">
      <c r="E76" s="29"/>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c r="AU76" s="122"/>
      <c r="AV76" s="122"/>
      <c r="AW76" s="122"/>
      <c r="AX76" s="122"/>
    </row>
    <row r="77" spans="3:50" ht="15.75">
      <c r="E77" s="26"/>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c r="AV77" s="122"/>
      <c r="AW77" s="122"/>
      <c r="AX77" s="122"/>
    </row>
    <row r="78" spans="3:50" ht="15.75">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row>
    <row r="79" spans="3:50" ht="15.75">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row>
    <row r="80" spans="3:50" ht="15.75">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row>
    <row r="81" spans="15:50" ht="15.75">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row>
    <row r="82" spans="15:50" ht="15.75">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row>
    <row r="83" spans="15:50" ht="15.75">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row>
    <row r="84" spans="15:50" ht="15.75">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row>
    <row r="85" spans="15:50" ht="15.75">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row>
    <row r="86" spans="15:50" ht="15.75">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row>
    <row r="87" spans="15:50" ht="15.75">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row>
    <row r="88" spans="15:50" ht="15.75">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row>
    <row r="89" spans="15:50" ht="15.75">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122"/>
      <c r="AV89" s="122"/>
      <c r="AW89" s="122"/>
      <c r="AX89" s="122"/>
    </row>
    <row r="90" spans="15:50" ht="15.75">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c r="AW90" s="122"/>
      <c r="AX90" s="122"/>
    </row>
    <row r="91" spans="15:50" ht="15.75">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c r="AW91" s="122"/>
      <c r="AX91" s="122"/>
    </row>
    <row r="92" spans="15:50" ht="15.75">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122"/>
      <c r="AV92" s="122"/>
      <c r="AW92" s="122"/>
      <c r="AX92" s="122"/>
    </row>
    <row r="93" spans="15:50">
      <c r="P93" s="57"/>
      <c r="Q93" s="57"/>
      <c r="R93" s="57"/>
      <c r="S93" s="57"/>
      <c r="T93" s="57"/>
      <c r="U93" s="57"/>
      <c r="V93" s="57"/>
      <c r="W93" s="57"/>
      <c r="X93" s="57"/>
      <c r="Y93" s="57"/>
      <c r="Z93" s="57"/>
      <c r="AA93" s="57"/>
      <c r="AB93" s="57"/>
      <c r="AC93" s="57"/>
      <c r="AD93" s="57"/>
      <c r="AE93" s="57"/>
      <c r="AF93" s="57"/>
      <c r="AG93" s="57"/>
      <c r="AH93" s="57"/>
      <c r="AI93" s="57"/>
      <c r="AJ93" s="57"/>
      <c r="AK93" s="57"/>
    </row>
  </sheetData>
  <mergeCells count="152">
    <mergeCell ref="M26:M27"/>
    <mergeCell ref="L28:L29"/>
    <mergeCell ref="M28:M29"/>
    <mergeCell ref="L36:L37"/>
    <mergeCell ref="M36:M37"/>
    <mergeCell ref="N26:N27"/>
    <mergeCell ref="N28:N29"/>
    <mergeCell ref="N36:N37"/>
    <mergeCell ref="A1:A4"/>
    <mergeCell ref="B1:H2"/>
    <mergeCell ref="I1:L1"/>
    <mergeCell ref="M1:N4"/>
    <mergeCell ref="I2:L2"/>
    <mergeCell ref="B3:H4"/>
    <mergeCell ref="I3:L3"/>
    <mergeCell ref="I4:L4"/>
    <mergeCell ref="A5:N5"/>
    <mergeCell ref="A6:N6"/>
    <mergeCell ref="B7:N7"/>
    <mergeCell ref="B8:F8"/>
    <mergeCell ref="G8:I14"/>
    <mergeCell ref="J8:N8"/>
    <mergeCell ref="B11:F11"/>
    <mergeCell ref="K11:M11"/>
    <mergeCell ref="R11:T11"/>
    <mergeCell ref="A12:A13"/>
    <mergeCell ref="B12:F13"/>
    <mergeCell ref="K12:M12"/>
    <mergeCell ref="R12:T12"/>
    <mergeCell ref="K13:M13"/>
    <mergeCell ref="Q8:U8"/>
    <mergeCell ref="B9:F9"/>
    <mergeCell ref="K9:M9"/>
    <mergeCell ref="B10:F10"/>
    <mergeCell ref="K10:M10"/>
    <mergeCell ref="R10:T10"/>
    <mergeCell ref="M16:M17"/>
    <mergeCell ref="N16:N17"/>
    <mergeCell ref="R16:S16"/>
    <mergeCell ref="R17:S17"/>
    <mergeCell ref="A18:A19"/>
    <mergeCell ref="C18:C19"/>
    <mergeCell ref="J18:J19"/>
    <mergeCell ref="K18:K19"/>
    <mergeCell ref="R14:S14"/>
    <mergeCell ref="A15:A17"/>
    <mergeCell ref="B15:B17"/>
    <mergeCell ref="C15:C17"/>
    <mergeCell ref="D15:D17"/>
    <mergeCell ref="E15:E17"/>
    <mergeCell ref="F15:I16"/>
    <mergeCell ref="J15:K16"/>
    <mergeCell ref="L15:N15"/>
    <mergeCell ref="R15:S15"/>
    <mergeCell ref="A14:F14"/>
    <mergeCell ref="K14:M14"/>
    <mergeCell ref="A20:A21"/>
    <mergeCell ref="C20:C21"/>
    <mergeCell ref="J20:J21"/>
    <mergeCell ref="K20:K21"/>
    <mergeCell ref="A22:A23"/>
    <mergeCell ref="C22:C23"/>
    <mergeCell ref="J22:J23"/>
    <mergeCell ref="K22:K23"/>
    <mergeCell ref="L16:L17"/>
    <mergeCell ref="M22:M23"/>
    <mergeCell ref="N22:N23"/>
    <mergeCell ref="A24:A25"/>
    <mergeCell ref="C24:C25"/>
    <mergeCell ref="J24:J25"/>
    <mergeCell ref="K24:K25"/>
    <mergeCell ref="L24:L25"/>
    <mergeCell ref="M24:M25"/>
    <mergeCell ref="N24:N25"/>
    <mergeCell ref="A26:A27"/>
    <mergeCell ref="C26:C27"/>
    <mergeCell ref="J26:J27"/>
    <mergeCell ref="K26:K27"/>
    <mergeCell ref="A28:A29"/>
    <mergeCell ref="C28:C29"/>
    <mergeCell ref="J28:J29"/>
    <mergeCell ref="K28:K29"/>
    <mergeCell ref="L22:L23"/>
    <mergeCell ref="L26:L27"/>
    <mergeCell ref="N30:N31"/>
    <mergeCell ref="A32:A33"/>
    <mergeCell ref="C32:C33"/>
    <mergeCell ref="J32:J33"/>
    <mergeCell ref="K32:K33"/>
    <mergeCell ref="L32:L33"/>
    <mergeCell ref="M32:M33"/>
    <mergeCell ref="N32:N33"/>
    <mergeCell ref="A30:A31"/>
    <mergeCell ref="C30:C31"/>
    <mergeCell ref="J30:J31"/>
    <mergeCell ref="K30:K31"/>
    <mergeCell ref="L30:L31"/>
    <mergeCell ref="M30:M31"/>
    <mergeCell ref="N34:N35"/>
    <mergeCell ref="A36:A37"/>
    <mergeCell ref="C36:C37"/>
    <mergeCell ref="J36:J37"/>
    <mergeCell ref="K36:K37"/>
    <mergeCell ref="A38:A39"/>
    <mergeCell ref="C38:C39"/>
    <mergeCell ref="J38:J39"/>
    <mergeCell ref="K38:K39"/>
    <mergeCell ref="L38:L39"/>
    <mergeCell ref="A34:A35"/>
    <mergeCell ref="C34:C35"/>
    <mergeCell ref="J34:J35"/>
    <mergeCell ref="K34:K35"/>
    <mergeCell ref="L34:L35"/>
    <mergeCell ref="M34:M35"/>
    <mergeCell ref="M38:M39"/>
    <mergeCell ref="N38:N39"/>
    <mergeCell ref="A40:A41"/>
    <mergeCell ref="C40:C41"/>
    <mergeCell ref="J40:J41"/>
    <mergeCell ref="K40:K41"/>
    <mergeCell ref="L40:L41"/>
    <mergeCell ref="M40:M41"/>
    <mergeCell ref="N40:N41"/>
    <mergeCell ref="B42:D42"/>
    <mergeCell ref="E42:H42"/>
    <mergeCell ref="J42:N49"/>
    <mergeCell ref="A43:A44"/>
    <mergeCell ref="B43:D44"/>
    <mergeCell ref="E43:G44"/>
    <mergeCell ref="A46:A47"/>
    <mergeCell ref="B46:D47"/>
    <mergeCell ref="E46:G47"/>
    <mergeCell ref="A48:A49"/>
    <mergeCell ref="B48:D49"/>
    <mergeCell ref="E48:G49"/>
    <mergeCell ref="A50:A51"/>
    <mergeCell ref="B50:D51"/>
    <mergeCell ref="E50:G51"/>
    <mergeCell ref="J51:N57"/>
    <mergeCell ref="A52:A53"/>
    <mergeCell ref="B52:D53"/>
    <mergeCell ref="E52:G53"/>
    <mergeCell ref="A54:A55"/>
    <mergeCell ref="J58:N60"/>
    <mergeCell ref="A59:I60"/>
    <mergeCell ref="B54:D55"/>
    <mergeCell ref="E54:G55"/>
    <mergeCell ref="A56:A57"/>
    <mergeCell ref="B56:D57"/>
    <mergeCell ref="E56:G57"/>
    <mergeCell ref="B58:D58"/>
    <mergeCell ref="E58:G58"/>
  </mergeCells>
  <printOptions horizontalCentered="1"/>
  <pageMargins left="0.31496062992125984" right="0.31496062992125984" top="0.35433070866141736" bottom="0.35433070866141736" header="0.31496062992125984" footer="0.31496062992125984"/>
  <pageSetup scale="42" orientation="landscape" r:id="rId1"/>
  <drawing r:id="rId2"/>
  <legacyDrawing r:id="rId3"/>
  <oleObjects>
    <mc:AlternateContent xmlns:mc="http://schemas.openxmlformats.org/markup-compatibility/2006">
      <mc:Choice Requires="x14">
        <oleObject shapeId="1025" r:id="rId4">
          <objectPr defaultSize="0" autoPict="0" r:id="rId5">
            <anchor moveWithCells="1" sizeWithCells="1">
              <from>
                <xdr:col>0</xdr:col>
                <xdr:colOff>209550</xdr:colOff>
                <xdr:row>0</xdr:row>
                <xdr:rowOff>171450</xdr:rowOff>
              </from>
              <to>
                <xdr:col>0</xdr:col>
                <xdr:colOff>4067175</xdr:colOff>
                <xdr:row>3</xdr:row>
                <xdr:rowOff>333375</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Y994"/>
  <sheetViews>
    <sheetView topLeftCell="A138" workbookViewId="0">
      <selection activeCell="H148" sqref="H148"/>
    </sheetView>
  </sheetViews>
  <sheetFormatPr baseColWidth="10" defaultColWidth="9.140625" defaultRowHeight="15"/>
  <cols>
    <col min="1" max="1" width="11.85546875" style="67" customWidth="1"/>
    <col min="2" max="2" width="15.7109375" style="80" customWidth="1"/>
    <col min="3" max="3" width="48" style="67" customWidth="1"/>
    <col min="4" max="4" width="15" style="98" customWidth="1"/>
    <col min="5" max="5" width="33.28515625" style="98" customWidth="1"/>
    <col min="6" max="6" width="14.28515625" style="67" bestFit="1" customWidth="1"/>
    <col min="7" max="7" width="9.140625" style="67"/>
    <col min="8" max="8" width="14" style="67" customWidth="1"/>
    <col min="9" max="21" width="9.140625" style="67"/>
    <col min="22" max="22" width="67.5703125" style="67" customWidth="1"/>
    <col min="23" max="16384" width="9.140625" style="67"/>
  </cols>
  <sheetData>
    <row r="1" spans="1:25" ht="15" customHeight="1" thickBot="1">
      <c r="A1" s="525" t="s">
        <v>82</v>
      </c>
      <c r="B1" s="525"/>
      <c r="C1" s="525"/>
      <c r="D1" s="525"/>
      <c r="E1" s="525"/>
      <c r="F1" s="525"/>
      <c r="G1" s="525"/>
      <c r="H1" s="525"/>
      <c r="I1" s="525"/>
      <c r="J1" s="525"/>
      <c r="K1" s="525"/>
      <c r="L1" s="525"/>
      <c r="M1" s="525"/>
      <c r="N1" s="525"/>
      <c r="O1" s="525"/>
      <c r="P1" s="525"/>
      <c r="Q1" s="525"/>
      <c r="R1" s="525"/>
      <c r="S1" s="525"/>
      <c r="T1" s="525"/>
      <c r="U1" s="525"/>
      <c r="V1" s="525"/>
    </row>
    <row r="2" spans="1:25" ht="15" customHeight="1" thickBot="1">
      <c r="A2" s="525"/>
      <c r="B2" s="525"/>
      <c r="C2" s="525"/>
      <c r="D2" s="525"/>
      <c r="E2" s="525"/>
      <c r="F2" s="525"/>
      <c r="G2" s="525"/>
      <c r="H2" s="525"/>
      <c r="I2" s="525"/>
      <c r="J2" s="525"/>
      <c r="K2" s="525"/>
      <c r="L2" s="525"/>
      <c r="M2" s="525"/>
      <c r="N2" s="525"/>
      <c r="O2" s="525"/>
      <c r="P2" s="525"/>
      <c r="Q2" s="525"/>
      <c r="R2" s="525"/>
      <c r="S2" s="525"/>
      <c r="T2" s="525"/>
      <c r="U2" s="525"/>
      <c r="V2" s="525"/>
    </row>
    <row r="3" spans="1:25" ht="15" customHeight="1" thickBot="1">
      <c r="A3" s="525"/>
      <c r="B3" s="525"/>
      <c r="C3" s="525"/>
      <c r="D3" s="525"/>
      <c r="E3" s="525"/>
      <c r="F3" s="525"/>
      <c r="G3" s="525"/>
      <c r="H3" s="525"/>
      <c r="I3" s="525"/>
      <c r="J3" s="525"/>
      <c r="K3" s="525"/>
      <c r="L3" s="525"/>
      <c r="M3" s="525"/>
      <c r="N3" s="525"/>
      <c r="O3" s="525"/>
      <c r="P3" s="525"/>
      <c r="Q3" s="525"/>
      <c r="R3" s="525"/>
      <c r="S3" s="525"/>
      <c r="T3" s="525"/>
      <c r="U3" s="525"/>
      <c r="V3" s="525"/>
    </row>
    <row r="4" spans="1:25" ht="16.5" thickBot="1">
      <c r="A4" s="68" t="s">
        <v>83</v>
      </c>
      <c r="B4" s="69" t="s">
        <v>84</v>
      </c>
      <c r="C4" s="68" t="s">
        <v>85</v>
      </c>
      <c r="D4" s="70" t="s">
        <v>86</v>
      </c>
      <c r="E4" s="70" t="s">
        <v>87</v>
      </c>
      <c r="F4" s="526" t="s">
        <v>88</v>
      </c>
      <c r="G4" s="526"/>
      <c r="H4" s="526"/>
      <c r="I4" s="526"/>
      <c r="J4" s="526"/>
      <c r="K4" s="526"/>
      <c r="L4" s="526"/>
      <c r="M4" s="526"/>
      <c r="N4" s="526"/>
      <c r="O4" s="526"/>
      <c r="P4" s="526"/>
      <c r="Q4" s="526"/>
      <c r="R4" s="526"/>
      <c r="S4" s="526"/>
      <c r="T4" s="526"/>
      <c r="U4" s="526"/>
      <c r="V4" s="526"/>
      <c r="W4" s="71"/>
      <c r="X4" s="71"/>
      <c r="Y4" s="71"/>
    </row>
    <row r="5" spans="1:25" ht="16.5" thickBot="1">
      <c r="A5" s="72">
        <v>1</v>
      </c>
      <c r="B5" s="73" t="s">
        <v>89</v>
      </c>
      <c r="C5" s="74" t="s">
        <v>90</v>
      </c>
      <c r="D5" s="75" t="s">
        <v>91</v>
      </c>
      <c r="E5" s="75">
        <v>30240000</v>
      </c>
      <c r="F5" s="76" t="s">
        <v>92</v>
      </c>
      <c r="G5" s="74"/>
      <c r="H5" s="74"/>
      <c r="I5" s="74"/>
      <c r="J5" s="74"/>
      <c r="K5" s="74"/>
      <c r="L5" s="74"/>
      <c r="M5" s="74"/>
      <c r="N5" s="74"/>
      <c r="O5" s="74"/>
      <c r="P5" s="74"/>
      <c r="Q5" s="74"/>
      <c r="R5" s="74"/>
      <c r="S5" s="74"/>
      <c r="T5" s="74"/>
      <c r="U5" s="74"/>
      <c r="V5" s="74"/>
      <c r="W5" s="71"/>
      <c r="X5" s="71"/>
      <c r="Y5" s="71"/>
    </row>
    <row r="6" spans="1:25" ht="16.5" thickBot="1">
      <c r="A6" s="72">
        <v>2</v>
      </c>
      <c r="B6" s="73" t="s">
        <v>93</v>
      </c>
      <c r="C6" s="74" t="s">
        <v>94</v>
      </c>
      <c r="D6" s="75" t="s">
        <v>95</v>
      </c>
      <c r="E6" s="75">
        <v>16376000</v>
      </c>
      <c r="F6" s="77" t="s">
        <v>96</v>
      </c>
      <c r="G6" s="74"/>
      <c r="H6" s="74"/>
      <c r="I6" s="74"/>
      <c r="J6" s="74"/>
      <c r="K6" s="74"/>
      <c r="L6" s="74"/>
      <c r="M6" s="74"/>
      <c r="N6" s="74"/>
      <c r="O6" s="74"/>
      <c r="P6" s="74"/>
      <c r="Q6" s="74"/>
      <c r="R6" s="74"/>
      <c r="S6" s="74"/>
      <c r="T6" s="74"/>
      <c r="U6" s="74"/>
      <c r="V6" s="74"/>
      <c r="W6" s="71"/>
      <c r="X6" s="71"/>
      <c r="Y6" s="71"/>
    </row>
    <row r="7" spans="1:25" ht="16.5" thickBot="1">
      <c r="A7" s="72">
        <v>3</v>
      </c>
      <c r="B7" s="73" t="s">
        <v>97</v>
      </c>
      <c r="C7" s="74" t="s">
        <v>98</v>
      </c>
      <c r="D7" s="75" t="s">
        <v>99</v>
      </c>
      <c r="E7" s="75">
        <v>25200000</v>
      </c>
      <c r="F7" s="77" t="s">
        <v>100</v>
      </c>
      <c r="G7" s="74"/>
      <c r="H7" s="74"/>
      <c r="I7" s="74"/>
      <c r="J7" s="74"/>
      <c r="K7" s="74"/>
      <c r="L7" s="74"/>
      <c r="M7" s="74"/>
      <c r="N7" s="74"/>
      <c r="O7" s="74"/>
      <c r="P7" s="74"/>
      <c r="Q7" s="74"/>
      <c r="R7" s="74"/>
      <c r="S7" s="74"/>
      <c r="T7" s="74"/>
      <c r="U7" s="74"/>
      <c r="V7" s="74"/>
      <c r="W7" s="71"/>
      <c r="X7" s="71"/>
      <c r="Y7" s="71"/>
    </row>
    <row r="8" spans="1:25" ht="16.5" thickBot="1">
      <c r="A8" s="72">
        <v>4</v>
      </c>
      <c r="B8" s="73" t="s">
        <v>101</v>
      </c>
      <c r="C8" s="74" t="s">
        <v>102</v>
      </c>
      <c r="D8" s="75" t="s">
        <v>103</v>
      </c>
      <c r="E8" s="75">
        <v>17850000</v>
      </c>
      <c r="F8" s="77" t="s">
        <v>104</v>
      </c>
      <c r="G8" s="74"/>
      <c r="H8" s="74"/>
      <c r="I8" s="74"/>
      <c r="J8" s="74"/>
      <c r="K8" s="74"/>
      <c r="L8" s="74"/>
      <c r="M8" s="74"/>
      <c r="N8" s="74"/>
      <c r="O8" s="74"/>
      <c r="P8" s="74"/>
      <c r="Q8" s="74"/>
      <c r="R8" s="74"/>
      <c r="S8" s="74"/>
      <c r="T8" s="74"/>
      <c r="U8" s="74"/>
      <c r="V8" s="74"/>
      <c r="W8" s="71"/>
      <c r="X8" s="71"/>
      <c r="Y8" s="71"/>
    </row>
    <row r="9" spans="1:25" ht="16.5" thickBot="1">
      <c r="A9" s="72">
        <v>5</v>
      </c>
      <c r="B9" s="73" t="s">
        <v>101</v>
      </c>
      <c r="C9" s="74" t="s">
        <v>105</v>
      </c>
      <c r="D9" s="75" t="s">
        <v>106</v>
      </c>
      <c r="E9" s="75">
        <v>20300000</v>
      </c>
      <c r="F9" s="77" t="s">
        <v>107</v>
      </c>
      <c r="G9" s="74"/>
      <c r="H9" s="74"/>
      <c r="I9" s="74"/>
      <c r="J9" s="74"/>
      <c r="K9" s="74"/>
      <c r="L9" s="74"/>
      <c r="M9" s="74"/>
      <c r="N9" s="74"/>
      <c r="O9" s="74"/>
      <c r="P9" s="74"/>
      <c r="Q9" s="74"/>
      <c r="R9" s="74"/>
      <c r="S9" s="74"/>
      <c r="T9" s="74"/>
      <c r="U9" s="74"/>
      <c r="V9" s="74"/>
      <c r="W9" s="71"/>
      <c r="X9" s="71"/>
      <c r="Y9" s="71"/>
    </row>
    <row r="10" spans="1:25" ht="16.5" thickBot="1">
      <c r="A10" s="72">
        <v>6</v>
      </c>
      <c r="B10" s="73" t="s">
        <v>108</v>
      </c>
      <c r="C10" s="74" t="s">
        <v>109</v>
      </c>
      <c r="D10" s="75" t="s">
        <v>110</v>
      </c>
      <c r="E10" s="75">
        <v>20300000</v>
      </c>
      <c r="F10" s="77" t="s">
        <v>111</v>
      </c>
      <c r="G10" s="74"/>
      <c r="H10" s="74"/>
      <c r="I10" s="74"/>
      <c r="J10" s="74"/>
      <c r="K10" s="74"/>
      <c r="L10" s="74"/>
      <c r="M10" s="74"/>
      <c r="N10" s="74"/>
      <c r="O10" s="74"/>
      <c r="P10" s="74"/>
      <c r="Q10" s="74"/>
      <c r="R10" s="74"/>
      <c r="S10" s="74"/>
      <c r="T10" s="74"/>
      <c r="U10" s="74"/>
      <c r="V10" s="74"/>
      <c r="W10" s="71"/>
      <c r="X10" s="71"/>
      <c r="Y10" s="71"/>
    </row>
    <row r="11" spans="1:25" ht="16.5" thickBot="1">
      <c r="A11" s="72">
        <v>7</v>
      </c>
      <c r="B11" s="73" t="s">
        <v>112</v>
      </c>
      <c r="C11" s="74" t="s">
        <v>113</v>
      </c>
      <c r="D11" s="75" t="s">
        <v>114</v>
      </c>
      <c r="E11" s="75">
        <v>18739000</v>
      </c>
      <c r="F11" s="77" t="s">
        <v>115</v>
      </c>
      <c r="G11" s="74"/>
      <c r="H11" s="74"/>
      <c r="I11" s="74"/>
      <c r="J11" s="74"/>
      <c r="K11" s="74"/>
      <c r="L11" s="74"/>
      <c r="M11" s="74"/>
      <c r="N11" s="74"/>
      <c r="O11" s="74"/>
      <c r="P11" s="74"/>
      <c r="Q11" s="74"/>
      <c r="R11" s="74"/>
      <c r="S11" s="74"/>
      <c r="T11" s="74"/>
      <c r="U11" s="74"/>
      <c r="V11" s="74"/>
      <c r="W11" s="71"/>
      <c r="X11" s="71"/>
      <c r="Y11" s="71"/>
    </row>
    <row r="12" spans="1:25" ht="16.5" thickBot="1">
      <c r="A12" s="72">
        <v>8</v>
      </c>
      <c r="B12" s="73" t="s">
        <v>112</v>
      </c>
      <c r="C12" s="74" t="s">
        <v>116</v>
      </c>
      <c r="D12" s="75" t="s">
        <v>117</v>
      </c>
      <c r="E12" s="75">
        <v>25200000</v>
      </c>
      <c r="F12" s="77" t="s">
        <v>118</v>
      </c>
      <c r="G12" s="74"/>
      <c r="H12" s="74"/>
      <c r="I12" s="74"/>
      <c r="J12" s="74"/>
      <c r="K12" s="74"/>
      <c r="L12" s="74"/>
      <c r="M12" s="74"/>
      <c r="N12" s="74"/>
      <c r="O12" s="74"/>
      <c r="P12" s="74"/>
      <c r="Q12" s="74"/>
      <c r="R12" s="74"/>
      <c r="S12" s="74"/>
      <c r="T12" s="74"/>
      <c r="U12" s="74"/>
      <c r="V12" s="74"/>
      <c r="W12" s="71"/>
      <c r="X12" s="71"/>
      <c r="Y12" s="71"/>
    </row>
    <row r="13" spans="1:25" ht="16.5" thickBot="1">
      <c r="A13" s="72">
        <v>9</v>
      </c>
      <c r="B13" s="73" t="s">
        <v>112</v>
      </c>
      <c r="C13" s="74" t="s">
        <v>119</v>
      </c>
      <c r="D13" s="75" t="s">
        <v>120</v>
      </c>
      <c r="E13" s="75">
        <v>25200000</v>
      </c>
      <c r="F13" s="77" t="s">
        <v>121</v>
      </c>
      <c r="G13" s="74"/>
      <c r="H13" s="74"/>
      <c r="I13" s="74"/>
      <c r="J13" s="74"/>
      <c r="K13" s="74"/>
      <c r="L13" s="74"/>
      <c r="M13" s="74"/>
      <c r="N13" s="74"/>
      <c r="O13" s="74"/>
      <c r="P13" s="74"/>
      <c r="Q13" s="74"/>
      <c r="R13" s="74"/>
      <c r="S13" s="74"/>
      <c r="T13" s="74"/>
      <c r="U13" s="74"/>
      <c r="V13" s="74"/>
      <c r="W13" s="71"/>
      <c r="X13" s="71"/>
      <c r="Y13" s="71"/>
    </row>
    <row r="14" spans="1:25" ht="16.5" thickBot="1">
      <c r="A14" s="72">
        <v>10</v>
      </c>
      <c r="B14" s="73" t="s">
        <v>112</v>
      </c>
      <c r="C14" s="74" t="s">
        <v>122</v>
      </c>
      <c r="D14" s="75" t="s">
        <v>123</v>
      </c>
      <c r="E14" s="75">
        <v>21600000</v>
      </c>
      <c r="F14" s="77" t="s">
        <v>124</v>
      </c>
      <c r="G14" s="74"/>
      <c r="H14" s="74"/>
      <c r="I14" s="74"/>
      <c r="J14" s="74"/>
      <c r="K14" s="74"/>
      <c r="L14" s="74"/>
      <c r="M14" s="74"/>
      <c r="N14" s="74"/>
      <c r="O14" s="74"/>
      <c r="P14" s="74"/>
      <c r="Q14" s="74"/>
      <c r="R14" s="74"/>
      <c r="S14" s="74"/>
      <c r="T14" s="74"/>
      <c r="U14" s="74"/>
      <c r="V14" s="74"/>
      <c r="W14" s="71"/>
      <c r="X14" s="71"/>
      <c r="Y14" s="71"/>
    </row>
    <row r="15" spans="1:25" ht="16.5" thickBot="1">
      <c r="A15" s="72">
        <v>11</v>
      </c>
      <c r="B15" s="73" t="s">
        <v>125</v>
      </c>
      <c r="C15" s="74" t="s">
        <v>126</v>
      </c>
      <c r="D15" s="75" t="s">
        <v>127</v>
      </c>
      <c r="E15" s="75">
        <v>29750000</v>
      </c>
      <c r="F15" s="77" t="s">
        <v>128</v>
      </c>
      <c r="G15" s="74"/>
      <c r="H15" s="74"/>
      <c r="I15" s="74"/>
      <c r="J15" s="74"/>
      <c r="K15" s="74"/>
      <c r="L15" s="74"/>
      <c r="M15" s="74"/>
      <c r="N15" s="74"/>
      <c r="O15" s="74"/>
      <c r="P15" s="74"/>
      <c r="Q15" s="74"/>
      <c r="R15" s="74"/>
      <c r="S15" s="74"/>
      <c r="T15" s="74"/>
      <c r="U15" s="74"/>
      <c r="V15" s="74"/>
      <c r="W15" s="71"/>
      <c r="X15" s="71"/>
      <c r="Y15" s="71"/>
    </row>
    <row r="16" spans="1:25" ht="16.5" thickBot="1">
      <c r="A16" s="72">
        <v>12</v>
      </c>
      <c r="B16" s="73" t="s">
        <v>125</v>
      </c>
      <c r="C16" s="74" t="s">
        <v>129</v>
      </c>
      <c r="D16" s="75" t="s">
        <v>130</v>
      </c>
      <c r="E16" s="75">
        <v>25200000</v>
      </c>
      <c r="F16" s="77" t="s">
        <v>131</v>
      </c>
      <c r="G16" s="74"/>
      <c r="H16" s="74"/>
      <c r="I16" s="74"/>
      <c r="J16" s="74"/>
      <c r="K16" s="74"/>
      <c r="L16" s="74"/>
      <c r="M16" s="74"/>
      <c r="N16" s="74"/>
      <c r="O16" s="74"/>
      <c r="P16" s="74"/>
      <c r="Q16" s="74"/>
      <c r="R16" s="74"/>
      <c r="S16" s="74"/>
      <c r="T16" s="74"/>
      <c r="U16" s="74"/>
      <c r="V16" s="74"/>
      <c r="W16" s="71"/>
      <c r="X16" s="71"/>
      <c r="Y16" s="71"/>
    </row>
    <row r="17" spans="1:25" ht="16.5" thickBot="1">
      <c r="A17" s="72">
        <v>13</v>
      </c>
      <c r="B17" s="73" t="s">
        <v>125</v>
      </c>
      <c r="C17" s="74" t="s">
        <v>132</v>
      </c>
      <c r="D17" s="75" t="s">
        <v>133</v>
      </c>
      <c r="E17" s="75">
        <v>11445000</v>
      </c>
      <c r="F17" s="77" t="s">
        <v>134</v>
      </c>
      <c r="G17" s="74"/>
      <c r="H17" s="74"/>
      <c r="I17" s="74"/>
      <c r="J17" s="74"/>
      <c r="K17" s="74"/>
      <c r="L17" s="74"/>
      <c r="M17" s="74"/>
      <c r="N17" s="74"/>
      <c r="O17" s="74"/>
      <c r="P17" s="74"/>
      <c r="Q17" s="74"/>
      <c r="R17" s="74"/>
      <c r="S17" s="74"/>
      <c r="T17" s="74"/>
      <c r="U17" s="74"/>
      <c r="V17" s="74"/>
      <c r="W17" s="71"/>
      <c r="X17" s="71"/>
      <c r="Y17" s="71"/>
    </row>
    <row r="18" spans="1:25" ht="16.5" thickBot="1">
      <c r="A18" s="72">
        <v>14</v>
      </c>
      <c r="B18" s="73" t="s">
        <v>135</v>
      </c>
      <c r="C18" s="74" t="s">
        <v>136</v>
      </c>
      <c r="D18" s="75" t="s">
        <v>137</v>
      </c>
      <c r="E18" s="75">
        <v>29750000</v>
      </c>
      <c r="F18" s="77" t="s">
        <v>138</v>
      </c>
      <c r="G18" s="74"/>
      <c r="H18" s="74"/>
      <c r="I18" s="74"/>
      <c r="J18" s="74"/>
      <c r="K18" s="74"/>
      <c r="L18" s="74"/>
      <c r="M18" s="74"/>
      <c r="N18" s="74"/>
      <c r="O18" s="74"/>
      <c r="P18" s="74"/>
      <c r="Q18" s="74"/>
      <c r="R18" s="74"/>
      <c r="S18" s="74"/>
      <c r="T18" s="74"/>
      <c r="U18" s="74"/>
      <c r="V18" s="74"/>
      <c r="W18" s="71"/>
      <c r="X18" s="71"/>
      <c r="Y18" s="71"/>
    </row>
    <row r="19" spans="1:25" ht="16.5" thickBot="1">
      <c r="A19" s="72">
        <v>15</v>
      </c>
      <c r="B19" s="73" t="s">
        <v>135</v>
      </c>
      <c r="C19" s="74" t="s">
        <v>139</v>
      </c>
      <c r="D19" s="75" t="s">
        <v>140</v>
      </c>
      <c r="E19" s="75">
        <v>25200000</v>
      </c>
      <c r="F19" s="77" t="s">
        <v>141</v>
      </c>
      <c r="G19" s="74"/>
      <c r="H19" s="74"/>
      <c r="I19" s="74"/>
      <c r="J19" s="74"/>
      <c r="K19" s="74"/>
      <c r="L19" s="74"/>
      <c r="M19" s="74"/>
      <c r="N19" s="74"/>
      <c r="O19" s="74"/>
      <c r="P19" s="74"/>
      <c r="Q19" s="74"/>
      <c r="R19" s="74"/>
      <c r="S19" s="74"/>
      <c r="T19" s="74"/>
      <c r="U19" s="74"/>
      <c r="V19" s="74"/>
      <c r="W19" s="71"/>
      <c r="X19" s="71"/>
      <c r="Y19" s="71"/>
    </row>
    <row r="20" spans="1:25" ht="16.5" thickBot="1">
      <c r="A20" s="72">
        <v>16</v>
      </c>
      <c r="B20" s="73" t="s">
        <v>142</v>
      </c>
      <c r="C20" s="74" t="s">
        <v>143</v>
      </c>
      <c r="D20" s="75" t="s">
        <v>144</v>
      </c>
      <c r="E20" s="75">
        <v>21600000</v>
      </c>
      <c r="F20" s="77" t="s">
        <v>145</v>
      </c>
      <c r="G20" s="74"/>
      <c r="H20" s="74"/>
      <c r="I20" s="74"/>
      <c r="J20" s="74"/>
      <c r="K20" s="74"/>
      <c r="L20" s="74"/>
      <c r="M20" s="74"/>
      <c r="N20" s="74"/>
      <c r="O20" s="74"/>
      <c r="P20" s="74"/>
      <c r="Q20" s="74"/>
      <c r="R20" s="74"/>
      <c r="S20" s="74"/>
      <c r="T20" s="74"/>
      <c r="U20" s="74"/>
      <c r="V20" s="74"/>
      <c r="W20" s="71"/>
      <c r="X20" s="71"/>
      <c r="Y20" s="71"/>
    </row>
    <row r="21" spans="1:25" ht="16.5" thickBot="1">
      <c r="A21" s="72">
        <v>17</v>
      </c>
      <c r="B21" s="73" t="s">
        <v>146</v>
      </c>
      <c r="C21" s="74" t="s">
        <v>147</v>
      </c>
      <c r="D21" s="75" t="s">
        <v>148</v>
      </c>
      <c r="E21" s="75">
        <v>21600000</v>
      </c>
      <c r="F21" s="77" t="s">
        <v>149</v>
      </c>
      <c r="G21" s="74"/>
      <c r="H21" s="74"/>
      <c r="I21" s="74"/>
      <c r="J21" s="74"/>
      <c r="K21" s="74"/>
      <c r="L21" s="74"/>
      <c r="M21" s="74"/>
      <c r="N21" s="74"/>
      <c r="O21" s="74"/>
      <c r="P21" s="74"/>
      <c r="Q21" s="74"/>
      <c r="R21" s="74"/>
      <c r="S21" s="74"/>
      <c r="T21" s="74"/>
      <c r="U21" s="74"/>
      <c r="V21" s="74"/>
      <c r="W21" s="71"/>
      <c r="X21" s="71"/>
      <c r="Y21" s="71"/>
    </row>
    <row r="22" spans="1:25" ht="16.5" thickBot="1">
      <c r="A22" s="72">
        <v>18</v>
      </c>
      <c r="B22" s="73" t="s">
        <v>150</v>
      </c>
      <c r="C22" s="74" t="s">
        <v>151</v>
      </c>
      <c r="D22" s="75" t="s">
        <v>152</v>
      </c>
      <c r="E22" s="75">
        <v>25200000</v>
      </c>
      <c r="F22" s="77" t="s">
        <v>153</v>
      </c>
      <c r="G22" s="74"/>
      <c r="H22" s="74"/>
      <c r="I22" s="74"/>
      <c r="J22" s="74"/>
      <c r="K22" s="74"/>
      <c r="L22" s="74"/>
      <c r="M22" s="74"/>
      <c r="N22" s="74"/>
      <c r="O22" s="74"/>
      <c r="P22" s="74"/>
      <c r="Q22" s="74"/>
      <c r="R22" s="74"/>
      <c r="S22" s="74"/>
      <c r="T22" s="74"/>
      <c r="U22" s="74"/>
      <c r="V22" s="74"/>
      <c r="W22" s="71"/>
      <c r="X22" s="71"/>
      <c r="Y22" s="71"/>
    </row>
    <row r="23" spans="1:25" ht="16.5" thickBot="1">
      <c r="A23" s="72">
        <v>19</v>
      </c>
      <c r="B23" s="73" t="s">
        <v>150</v>
      </c>
      <c r="C23" s="74" t="s">
        <v>154</v>
      </c>
      <c r="D23" s="75" t="s">
        <v>155</v>
      </c>
      <c r="E23" s="75">
        <v>33250000</v>
      </c>
      <c r="F23" s="77" t="s">
        <v>156</v>
      </c>
      <c r="G23" s="74"/>
      <c r="H23" s="74"/>
      <c r="I23" s="74"/>
      <c r="J23" s="74"/>
      <c r="K23" s="74"/>
      <c r="L23" s="74"/>
      <c r="M23" s="74"/>
      <c r="N23" s="74"/>
      <c r="O23" s="74"/>
      <c r="P23" s="74"/>
      <c r="Q23" s="74"/>
      <c r="R23" s="74"/>
      <c r="S23" s="74"/>
      <c r="T23" s="74"/>
      <c r="U23" s="74"/>
      <c r="V23" s="74"/>
      <c r="W23" s="71"/>
      <c r="X23" s="71"/>
      <c r="Y23" s="71"/>
    </row>
    <row r="24" spans="1:25" ht="16.5" thickBot="1">
      <c r="A24" s="72">
        <v>20</v>
      </c>
      <c r="B24" s="73" t="s">
        <v>157</v>
      </c>
      <c r="C24" s="74" t="s">
        <v>158</v>
      </c>
      <c r="D24" s="75" t="s">
        <v>159</v>
      </c>
      <c r="E24" s="75">
        <v>15300000</v>
      </c>
      <c r="F24" s="77" t="s">
        <v>160</v>
      </c>
      <c r="G24" s="74"/>
      <c r="H24" s="74"/>
      <c r="I24" s="74"/>
      <c r="J24" s="74"/>
      <c r="K24" s="74"/>
      <c r="L24" s="74"/>
      <c r="M24" s="74"/>
      <c r="N24" s="74"/>
      <c r="O24" s="74"/>
      <c r="P24" s="74"/>
      <c r="Q24" s="74"/>
      <c r="R24" s="74"/>
      <c r="S24" s="74"/>
      <c r="T24" s="74"/>
      <c r="U24" s="74"/>
      <c r="V24" s="74"/>
      <c r="W24" s="71"/>
      <c r="X24" s="71"/>
      <c r="Y24" s="71"/>
    </row>
    <row r="25" spans="1:25" ht="16.5" thickBot="1">
      <c r="A25" s="72">
        <v>21</v>
      </c>
      <c r="B25" s="73" t="s">
        <v>157</v>
      </c>
      <c r="C25" s="74" t="s">
        <v>161</v>
      </c>
      <c r="D25" s="75" t="s">
        <v>162</v>
      </c>
      <c r="E25" s="75">
        <v>14329000</v>
      </c>
      <c r="F25" s="77" t="s">
        <v>163</v>
      </c>
      <c r="G25" s="74"/>
      <c r="H25" s="74"/>
      <c r="I25" s="74"/>
      <c r="J25" s="74"/>
      <c r="K25" s="74"/>
      <c r="L25" s="74"/>
      <c r="M25" s="74"/>
      <c r="N25" s="74"/>
      <c r="O25" s="74"/>
      <c r="P25" s="74"/>
      <c r="Q25" s="74"/>
      <c r="R25" s="74"/>
      <c r="S25" s="74"/>
      <c r="T25" s="74"/>
      <c r="U25" s="74"/>
      <c r="V25" s="74"/>
      <c r="W25" s="71"/>
      <c r="X25" s="71"/>
      <c r="Y25" s="71"/>
    </row>
    <row r="26" spans="1:25" ht="16.5" thickBot="1">
      <c r="A26" s="72">
        <v>22</v>
      </c>
      <c r="B26" s="73" t="s">
        <v>157</v>
      </c>
      <c r="C26" s="74" t="s">
        <v>164</v>
      </c>
      <c r="D26" s="75" t="s">
        <v>165</v>
      </c>
      <c r="E26" s="75">
        <v>29750000</v>
      </c>
      <c r="F26" s="77" t="s">
        <v>166</v>
      </c>
      <c r="G26" s="74"/>
      <c r="H26" s="74"/>
      <c r="I26" s="74"/>
      <c r="J26" s="74"/>
      <c r="K26" s="74"/>
      <c r="L26" s="74"/>
      <c r="M26" s="74"/>
      <c r="N26" s="74"/>
      <c r="O26" s="74"/>
      <c r="P26" s="74"/>
      <c r="Q26" s="74"/>
      <c r="R26" s="74"/>
      <c r="S26" s="74"/>
      <c r="T26" s="74"/>
      <c r="U26" s="74"/>
      <c r="V26" s="74"/>
      <c r="W26" s="71"/>
      <c r="X26" s="71"/>
      <c r="Y26" s="71"/>
    </row>
    <row r="27" spans="1:25" ht="16.5" thickBot="1">
      <c r="A27" s="72">
        <v>23</v>
      </c>
      <c r="B27" s="73" t="s">
        <v>157</v>
      </c>
      <c r="C27" s="74" t="s">
        <v>167</v>
      </c>
      <c r="D27" s="75" t="s">
        <v>168</v>
      </c>
      <c r="E27" s="75">
        <v>25200000</v>
      </c>
      <c r="F27" s="77" t="s">
        <v>169</v>
      </c>
      <c r="G27" s="74"/>
      <c r="H27" s="74"/>
      <c r="I27" s="74"/>
      <c r="J27" s="74"/>
      <c r="K27" s="74"/>
      <c r="L27" s="74"/>
      <c r="M27" s="74"/>
      <c r="N27" s="74"/>
      <c r="O27" s="74"/>
      <c r="P27" s="74"/>
      <c r="Q27" s="74"/>
      <c r="R27" s="74"/>
      <c r="S27" s="74"/>
      <c r="T27" s="74"/>
      <c r="U27" s="74"/>
      <c r="V27" s="74"/>
      <c r="W27" s="71"/>
      <c r="X27" s="71"/>
      <c r="Y27" s="71"/>
    </row>
    <row r="28" spans="1:25" ht="16.5" thickBot="1">
      <c r="A28" s="72">
        <v>24</v>
      </c>
      <c r="B28" s="73" t="s">
        <v>157</v>
      </c>
      <c r="C28" s="74" t="s">
        <v>170</v>
      </c>
      <c r="D28" s="75" t="s">
        <v>171</v>
      </c>
      <c r="E28" s="75">
        <v>25200000</v>
      </c>
      <c r="F28" s="77" t="s">
        <v>172</v>
      </c>
      <c r="G28" s="74"/>
      <c r="H28" s="74"/>
      <c r="I28" s="74"/>
      <c r="J28" s="74"/>
      <c r="K28" s="74"/>
      <c r="L28" s="74"/>
      <c r="M28" s="74"/>
      <c r="N28" s="74"/>
      <c r="O28" s="74"/>
      <c r="P28" s="74"/>
      <c r="Q28" s="74"/>
      <c r="R28" s="74"/>
      <c r="S28" s="74"/>
      <c r="T28" s="74"/>
      <c r="U28" s="74"/>
      <c r="V28" s="74"/>
      <c r="W28" s="71"/>
      <c r="X28" s="71"/>
      <c r="Y28" s="71"/>
    </row>
    <row r="29" spans="1:25" ht="16.5" thickBot="1">
      <c r="A29" s="72">
        <v>25</v>
      </c>
      <c r="B29" s="73" t="s">
        <v>173</v>
      </c>
      <c r="C29" s="74" t="s">
        <v>174</v>
      </c>
      <c r="D29" s="75" t="s">
        <v>175</v>
      </c>
      <c r="E29" s="75">
        <v>25200000</v>
      </c>
      <c r="F29" s="77" t="s">
        <v>176</v>
      </c>
      <c r="G29" s="74"/>
      <c r="H29" s="74"/>
      <c r="I29" s="74"/>
      <c r="J29" s="74"/>
      <c r="K29" s="74"/>
      <c r="L29" s="74"/>
      <c r="M29" s="74"/>
      <c r="N29" s="74"/>
      <c r="O29" s="74"/>
      <c r="P29" s="74"/>
      <c r="Q29" s="74"/>
      <c r="R29" s="74"/>
      <c r="S29" s="74"/>
      <c r="T29" s="74"/>
      <c r="U29" s="74"/>
      <c r="V29" s="74"/>
      <c r="W29" s="71"/>
      <c r="X29" s="71"/>
      <c r="Y29" s="71"/>
    </row>
    <row r="30" spans="1:25" ht="16.5" thickBot="1">
      <c r="A30" s="72">
        <v>26</v>
      </c>
      <c r="B30" s="73" t="s">
        <v>173</v>
      </c>
      <c r="C30" s="74" t="s">
        <v>177</v>
      </c>
      <c r="D30" s="75" t="s">
        <v>178</v>
      </c>
      <c r="E30" s="75">
        <v>14329000</v>
      </c>
      <c r="F30" s="77" t="s">
        <v>179</v>
      </c>
      <c r="G30" s="74"/>
      <c r="H30" s="74"/>
      <c r="I30" s="74"/>
      <c r="J30" s="74"/>
      <c r="K30" s="74"/>
      <c r="L30" s="74"/>
      <c r="M30" s="74"/>
      <c r="N30" s="74"/>
      <c r="O30" s="74"/>
      <c r="P30" s="74"/>
      <c r="Q30" s="74"/>
      <c r="R30" s="74"/>
      <c r="S30" s="74"/>
      <c r="T30" s="74"/>
      <c r="U30" s="74"/>
      <c r="V30" s="74"/>
      <c r="W30" s="71"/>
      <c r="X30" s="71"/>
      <c r="Y30" s="71"/>
    </row>
    <row r="31" spans="1:25" ht="16.5" thickBot="1">
      <c r="A31" s="72">
        <v>27</v>
      </c>
      <c r="B31" s="73" t="s">
        <v>180</v>
      </c>
      <c r="C31" s="74" t="s">
        <v>181</v>
      </c>
      <c r="D31" s="75" t="s">
        <v>182</v>
      </c>
      <c r="E31" s="75">
        <v>21600000</v>
      </c>
      <c r="F31" s="77" t="s">
        <v>183</v>
      </c>
      <c r="G31" s="74"/>
      <c r="H31" s="74"/>
      <c r="I31" s="74"/>
      <c r="J31" s="74"/>
      <c r="K31" s="74"/>
      <c r="L31" s="74"/>
      <c r="M31" s="74"/>
      <c r="N31" s="74"/>
      <c r="O31" s="74"/>
      <c r="P31" s="74"/>
      <c r="Q31" s="74"/>
      <c r="R31" s="74"/>
      <c r="S31" s="74"/>
      <c r="T31" s="74"/>
      <c r="U31" s="74"/>
      <c r="V31" s="74"/>
      <c r="W31" s="71"/>
      <c r="X31" s="71"/>
      <c r="Y31" s="71"/>
    </row>
    <row r="32" spans="1:25" ht="16.5" thickBot="1">
      <c r="A32" s="72">
        <v>28</v>
      </c>
      <c r="B32" s="73" t="s">
        <v>180</v>
      </c>
      <c r="C32" s="74" t="s">
        <v>184</v>
      </c>
      <c r="D32" s="75" t="s">
        <v>185</v>
      </c>
      <c r="E32" s="75">
        <v>21600000</v>
      </c>
      <c r="F32" s="77" t="s">
        <v>186</v>
      </c>
      <c r="G32" s="74"/>
      <c r="H32" s="74"/>
      <c r="I32" s="74"/>
      <c r="J32" s="74"/>
      <c r="K32" s="74"/>
      <c r="L32" s="74"/>
      <c r="M32" s="74"/>
      <c r="N32" s="74"/>
      <c r="O32" s="74"/>
      <c r="P32" s="74"/>
      <c r="Q32" s="74"/>
      <c r="R32" s="74"/>
      <c r="S32" s="74"/>
      <c r="T32" s="74"/>
      <c r="U32" s="74"/>
      <c r="V32" s="74"/>
      <c r="W32" s="71"/>
      <c r="X32" s="71"/>
      <c r="Y32" s="71"/>
    </row>
    <row r="33" spans="1:25" ht="16.5" thickBot="1">
      <c r="A33" s="72">
        <v>29</v>
      </c>
      <c r="B33" s="73" t="s">
        <v>187</v>
      </c>
      <c r="C33" s="74" t="s">
        <v>188</v>
      </c>
      <c r="D33" s="75" t="s">
        <v>189</v>
      </c>
      <c r="E33" s="75">
        <v>26460000</v>
      </c>
      <c r="F33" s="77" t="s">
        <v>190</v>
      </c>
      <c r="G33" s="74"/>
      <c r="H33" s="74"/>
      <c r="I33" s="74"/>
      <c r="J33" s="74"/>
      <c r="K33" s="74"/>
      <c r="L33" s="74"/>
      <c r="M33" s="74"/>
      <c r="N33" s="74"/>
      <c r="O33" s="74"/>
      <c r="P33" s="74"/>
      <c r="Q33" s="74"/>
      <c r="R33" s="74"/>
      <c r="S33" s="74"/>
      <c r="T33" s="74"/>
      <c r="U33" s="74"/>
      <c r="V33" s="74"/>
      <c r="W33" s="71"/>
      <c r="X33" s="71"/>
      <c r="Y33" s="71"/>
    </row>
    <row r="34" spans="1:25" ht="16.5" thickBot="1">
      <c r="A34" s="72">
        <v>30</v>
      </c>
      <c r="B34" s="73" t="s">
        <v>191</v>
      </c>
      <c r="C34" s="74" t="s">
        <v>192</v>
      </c>
      <c r="D34" s="75" t="s">
        <v>193</v>
      </c>
      <c r="E34" s="75">
        <v>21600000</v>
      </c>
      <c r="F34" s="77" t="s">
        <v>194</v>
      </c>
      <c r="G34" s="74"/>
      <c r="H34" s="74"/>
      <c r="I34" s="74"/>
      <c r="J34" s="74"/>
      <c r="K34" s="74"/>
      <c r="L34" s="74"/>
      <c r="M34" s="74"/>
      <c r="N34" s="74"/>
      <c r="O34" s="74"/>
      <c r="P34" s="74"/>
      <c r="Q34" s="74"/>
      <c r="R34" s="74"/>
      <c r="S34" s="74"/>
      <c r="T34" s="74"/>
      <c r="U34" s="74"/>
      <c r="V34" s="74"/>
      <c r="W34" s="71"/>
      <c r="X34" s="71"/>
      <c r="Y34" s="71"/>
    </row>
    <row r="35" spans="1:25" ht="16.5" thickBot="1">
      <c r="A35" s="72">
        <v>31</v>
      </c>
      <c r="B35" s="73" t="s">
        <v>191</v>
      </c>
      <c r="C35" s="74" t="s">
        <v>195</v>
      </c>
      <c r="D35" s="75" t="s">
        <v>196</v>
      </c>
      <c r="E35" s="75">
        <v>12271000</v>
      </c>
      <c r="F35" s="77" t="s">
        <v>197</v>
      </c>
      <c r="G35" s="74"/>
      <c r="H35" s="74"/>
      <c r="I35" s="74"/>
      <c r="J35" s="74"/>
      <c r="K35" s="74"/>
      <c r="L35" s="74"/>
      <c r="M35" s="74"/>
      <c r="N35" s="74"/>
      <c r="O35" s="74"/>
      <c r="P35" s="74"/>
      <c r="Q35" s="74"/>
      <c r="R35" s="74"/>
      <c r="S35" s="74"/>
      <c r="T35" s="74"/>
      <c r="U35" s="74"/>
      <c r="V35" s="74"/>
      <c r="W35" s="71"/>
      <c r="X35" s="71"/>
      <c r="Y35" s="71"/>
    </row>
    <row r="36" spans="1:25" ht="16.5" thickBot="1">
      <c r="A36" s="72">
        <v>32</v>
      </c>
      <c r="B36" s="73" t="s">
        <v>191</v>
      </c>
      <c r="C36" s="74" t="s">
        <v>198</v>
      </c>
      <c r="D36" s="75" t="s">
        <v>199</v>
      </c>
      <c r="E36" s="75">
        <v>25200000</v>
      </c>
      <c r="F36" s="77" t="s">
        <v>200</v>
      </c>
      <c r="G36" s="74"/>
      <c r="H36" s="74"/>
      <c r="I36" s="74"/>
      <c r="J36" s="74"/>
      <c r="K36" s="74"/>
      <c r="L36" s="74"/>
      <c r="M36" s="74"/>
      <c r="N36" s="74"/>
      <c r="O36" s="74"/>
      <c r="P36" s="74"/>
      <c r="Q36" s="74"/>
      <c r="R36" s="74"/>
      <c r="S36" s="74"/>
      <c r="T36" s="74"/>
      <c r="U36" s="74"/>
      <c r="V36" s="74"/>
      <c r="W36" s="71"/>
      <c r="X36" s="71"/>
      <c r="Y36" s="71"/>
    </row>
    <row r="37" spans="1:25" ht="16.5" thickBot="1">
      <c r="A37" s="72">
        <v>33</v>
      </c>
      <c r="B37" s="73" t="s">
        <v>191</v>
      </c>
      <c r="C37" s="74" t="s">
        <v>201</v>
      </c>
      <c r="D37" s="75" t="s">
        <v>202</v>
      </c>
      <c r="E37" s="75">
        <v>17400000</v>
      </c>
      <c r="F37" s="77" t="s">
        <v>203</v>
      </c>
      <c r="G37" s="74"/>
      <c r="H37" s="74"/>
      <c r="I37" s="74"/>
      <c r="J37" s="74"/>
      <c r="K37" s="74"/>
      <c r="L37" s="74"/>
      <c r="M37" s="74"/>
      <c r="N37" s="74"/>
      <c r="O37" s="74"/>
      <c r="P37" s="74"/>
      <c r="Q37" s="74"/>
      <c r="R37" s="74"/>
      <c r="S37" s="74"/>
      <c r="T37" s="74"/>
      <c r="U37" s="74"/>
      <c r="V37" s="74"/>
      <c r="W37" s="71"/>
      <c r="X37" s="71"/>
      <c r="Y37" s="71"/>
    </row>
    <row r="38" spans="1:25" ht="16.5" thickBot="1">
      <c r="A38" s="72">
        <v>34</v>
      </c>
      <c r="B38" s="73" t="s">
        <v>204</v>
      </c>
      <c r="C38" s="74" t="s">
        <v>205</v>
      </c>
      <c r="D38" s="75" t="s">
        <v>206</v>
      </c>
      <c r="E38" s="75">
        <v>10518000</v>
      </c>
      <c r="F38" s="77" t="s">
        <v>207</v>
      </c>
      <c r="G38" s="74"/>
      <c r="H38" s="74"/>
      <c r="I38" s="74"/>
      <c r="J38" s="74"/>
      <c r="K38" s="74"/>
      <c r="L38" s="74"/>
      <c r="M38" s="74"/>
      <c r="N38" s="74"/>
      <c r="O38" s="74"/>
      <c r="P38" s="74"/>
      <c r="Q38" s="74"/>
      <c r="R38" s="74"/>
      <c r="S38" s="74"/>
      <c r="T38" s="74"/>
      <c r="U38" s="74"/>
      <c r="V38" s="74"/>
      <c r="W38" s="71"/>
      <c r="X38" s="71"/>
      <c r="Y38" s="71"/>
    </row>
    <row r="39" spans="1:25" ht="16.5" thickBot="1">
      <c r="A39" s="72">
        <v>35</v>
      </c>
      <c r="B39" s="73" t="s">
        <v>204</v>
      </c>
      <c r="C39" s="74" t="s">
        <v>208</v>
      </c>
      <c r="D39" s="75" t="s">
        <v>209</v>
      </c>
      <c r="E39" s="75">
        <v>21600000</v>
      </c>
      <c r="F39" s="77" t="s">
        <v>210</v>
      </c>
      <c r="G39" s="74"/>
      <c r="H39" s="74"/>
      <c r="I39" s="74"/>
      <c r="J39" s="74"/>
      <c r="K39" s="74"/>
      <c r="L39" s="74"/>
      <c r="M39" s="74"/>
      <c r="N39" s="74"/>
      <c r="O39" s="74"/>
      <c r="P39" s="74"/>
      <c r="Q39" s="74"/>
      <c r="R39" s="74"/>
      <c r="S39" s="74"/>
      <c r="T39" s="74"/>
      <c r="U39" s="74"/>
      <c r="V39" s="74"/>
      <c r="W39" s="71"/>
      <c r="X39" s="71"/>
      <c r="Y39" s="71"/>
    </row>
    <row r="40" spans="1:25" ht="16.5" thickBot="1">
      <c r="A40" s="72">
        <v>36</v>
      </c>
      <c r="B40" s="73" t="s">
        <v>204</v>
      </c>
      <c r="C40" s="74" t="s">
        <v>211</v>
      </c>
      <c r="D40" s="75" t="s">
        <v>212</v>
      </c>
      <c r="E40" s="75">
        <v>15300000</v>
      </c>
      <c r="F40" s="77" t="s">
        <v>213</v>
      </c>
      <c r="G40" s="74"/>
      <c r="H40" s="74"/>
      <c r="I40" s="74"/>
      <c r="J40" s="74"/>
      <c r="K40" s="74"/>
      <c r="L40" s="74"/>
      <c r="M40" s="74"/>
      <c r="N40" s="74"/>
      <c r="O40" s="74"/>
      <c r="P40" s="74"/>
      <c r="Q40" s="74"/>
      <c r="R40" s="74"/>
      <c r="S40" s="74"/>
      <c r="T40" s="74"/>
      <c r="U40" s="74"/>
      <c r="V40" s="74"/>
      <c r="W40" s="71"/>
      <c r="X40" s="71"/>
      <c r="Y40" s="71"/>
    </row>
    <row r="41" spans="1:25" ht="16.5" thickBot="1">
      <c r="A41" s="72">
        <v>37</v>
      </c>
      <c r="B41" s="73" t="s">
        <v>204</v>
      </c>
      <c r="C41" s="74" t="s">
        <v>214</v>
      </c>
      <c r="D41" s="75" t="s">
        <v>215</v>
      </c>
      <c r="E41" s="75">
        <v>21315000</v>
      </c>
      <c r="F41" s="77" t="s">
        <v>216</v>
      </c>
      <c r="G41" s="74"/>
      <c r="H41" s="74"/>
      <c r="I41" s="74"/>
      <c r="J41" s="74"/>
      <c r="K41" s="74"/>
      <c r="L41" s="74"/>
      <c r="M41" s="74"/>
      <c r="N41" s="74"/>
      <c r="O41" s="74"/>
      <c r="P41" s="74"/>
      <c r="Q41" s="74"/>
      <c r="R41" s="74"/>
      <c r="S41" s="74"/>
      <c r="T41" s="74"/>
      <c r="U41" s="74"/>
      <c r="V41" s="74"/>
      <c r="W41" s="71"/>
      <c r="X41" s="71"/>
      <c r="Y41" s="71"/>
    </row>
    <row r="42" spans="1:25" ht="16.5" thickBot="1">
      <c r="A42" s="72">
        <v>38</v>
      </c>
      <c r="B42" s="73" t="s">
        <v>204</v>
      </c>
      <c r="C42" s="74" t="s">
        <v>217</v>
      </c>
      <c r="D42" s="75" t="s">
        <v>218</v>
      </c>
      <c r="E42" s="75">
        <v>21600000</v>
      </c>
      <c r="F42" s="77" t="s">
        <v>219</v>
      </c>
      <c r="G42" s="74"/>
      <c r="H42" s="74"/>
      <c r="I42" s="74"/>
      <c r="J42" s="74"/>
      <c r="K42" s="74"/>
      <c r="L42" s="74"/>
      <c r="M42" s="74"/>
      <c r="N42" s="74"/>
      <c r="O42" s="74"/>
      <c r="P42" s="74"/>
      <c r="Q42" s="74"/>
      <c r="R42" s="74"/>
      <c r="S42" s="74"/>
      <c r="T42" s="74"/>
      <c r="U42" s="74"/>
      <c r="V42" s="74"/>
      <c r="W42" s="71"/>
      <c r="X42" s="71"/>
      <c r="Y42" s="71"/>
    </row>
    <row r="43" spans="1:25" ht="16.5" thickBot="1">
      <c r="A43" s="72">
        <v>39</v>
      </c>
      <c r="B43" s="73" t="s">
        <v>204</v>
      </c>
      <c r="C43" s="74" t="s">
        <v>220</v>
      </c>
      <c r="D43" s="75" t="s">
        <v>221</v>
      </c>
      <c r="E43" s="75">
        <v>21600000</v>
      </c>
      <c r="F43" s="77" t="s">
        <v>222</v>
      </c>
      <c r="G43" s="74"/>
      <c r="H43" s="74"/>
      <c r="I43" s="74"/>
      <c r="J43" s="74"/>
      <c r="K43" s="74"/>
      <c r="L43" s="74"/>
      <c r="M43" s="74"/>
      <c r="N43" s="74"/>
      <c r="O43" s="74"/>
      <c r="P43" s="74"/>
      <c r="Q43" s="74"/>
      <c r="R43" s="74"/>
      <c r="S43" s="74"/>
      <c r="T43" s="74"/>
      <c r="U43" s="74"/>
      <c r="V43" s="74"/>
      <c r="W43" s="71"/>
      <c r="X43" s="71"/>
      <c r="Y43" s="71"/>
    </row>
    <row r="44" spans="1:25" ht="16.5" thickBot="1">
      <c r="A44" s="72">
        <v>40</v>
      </c>
      <c r="B44" s="73" t="s">
        <v>223</v>
      </c>
      <c r="C44" s="74" t="s">
        <v>224</v>
      </c>
      <c r="D44" s="75" t="s">
        <v>225</v>
      </c>
      <c r="E44" s="75">
        <v>44450000</v>
      </c>
      <c r="F44" s="77" t="s">
        <v>226</v>
      </c>
      <c r="G44" s="74"/>
      <c r="H44" s="74"/>
      <c r="I44" s="74"/>
      <c r="J44" s="74"/>
      <c r="K44" s="74"/>
      <c r="L44" s="74"/>
      <c r="M44" s="74"/>
      <c r="N44" s="74"/>
      <c r="O44" s="74"/>
      <c r="P44" s="74"/>
      <c r="Q44" s="74"/>
      <c r="R44" s="74"/>
      <c r="S44" s="74"/>
      <c r="T44" s="74"/>
      <c r="U44" s="74"/>
      <c r="V44" s="74"/>
      <c r="W44" s="71"/>
      <c r="X44" s="71"/>
      <c r="Y44" s="71"/>
    </row>
    <row r="45" spans="1:25" ht="16.5" thickBot="1">
      <c r="A45" s="72">
        <v>41</v>
      </c>
      <c r="B45" s="73" t="s">
        <v>223</v>
      </c>
      <c r="C45" s="74" t="s">
        <v>227</v>
      </c>
      <c r="D45" s="75" t="s">
        <v>228</v>
      </c>
      <c r="E45" s="75">
        <v>25200000</v>
      </c>
      <c r="F45" s="77" t="s">
        <v>229</v>
      </c>
      <c r="G45" s="74"/>
      <c r="H45" s="74"/>
      <c r="I45" s="74"/>
      <c r="J45" s="74"/>
      <c r="K45" s="74"/>
      <c r="L45" s="74"/>
      <c r="M45" s="74"/>
      <c r="N45" s="74"/>
      <c r="O45" s="74"/>
      <c r="P45" s="74"/>
      <c r="Q45" s="74"/>
      <c r="R45" s="74"/>
      <c r="S45" s="74"/>
      <c r="T45" s="74"/>
      <c r="U45" s="74"/>
      <c r="V45" s="74"/>
      <c r="W45" s="71"/>
      <c r="X45" s="71"/>
      <c r="Y45" s="71"/>
    </row>
    <row r="46" spans="1:25" ht="16.5" thickBot="1">
      <c r="A46" s="72">
        <v>42</v>
      </c>
      <c r="B46" s="73" t="s">
        <v>223</v>
      </c>
      <c r="C46" s="74" t="s">
        <v>230</v>
      </c>
      <c r="D46" s="75" t="s">
        <v>231</v>
      </c>
      <c r="E46" s="75">
        <v>21600000</v>
      </c>
      <c r="F46" s="77" t="s">
        <v>232</v>
      </c>
      <c r="G46" s="74"/>
      <c r="H46" s="74"/>
      <c r="I46" s="74"/>
      <c r="J46" s="74"/>
      <c r="K46" s="74"/>
      <c r="L46" s="74"/>
      <c r="M46" s="74"/>
      <c r="N46" s="74"/>
      <c r="O46" s="74"/>
      <c r="P46" s="74"/>
      <c r="Q46" s="74"/>
      <c r="R46" s="74"/>
      <c r="S46" s="74"/>
      <c r="T46" s="74"/>
      <c r="U46" s="74"/>
      <c r="V46" s="74"/>
      <c r="W46" s="71"/>
      <c r="X46" s="71"/>
      <c r="Y46" s="71"/>
    </row>
    <row r="47" spans="1:25" ht="16.5" thickBot="1">
      <c r="A47" s="72">
        <v>43</v>
      </c>
      <c r="B47" s="73" t="s">
        <v>223</v>
      </c>
      <c r="C47" s="74" t="s">
        <v>233</v>
      </c>
      <c r="D47" s="75" t="s">
        <v>234</v>
      </c>
      <c r="E47" s="75">
        <v>18739000</v>
      </c>
      <c r="F47" s="77" t="s">
        <v>235</v>
      </c>
      <c r="G47" s="74"/>
      <c r="H47" s="74"/>
      <c r="I47" s="74"/>
      <c r="J47" s="74"/>
      <c r="K47" s="74"/>
      <c r="L47" s="74"/>
      <c r="M47" s="74"/>
      <c r="N47" s="74"/>
      <c r="O47" s="74"/>
      <c r="P47" s="74"/>
      <c r="Q47" s="74"/>
      <c r="R47" s="74"/>
      <c r="S47" s="74"/>
      <c r="T47" s="74"/>
      <c r="U47" s="74"/>
      <c r="V47" s="74"/>
      <c r="W47" s="71"/>
      <c r="X47" s="71"/>
      <c r="Y47" s="71"/>
    </row>
    <row r="48" spans="1:25" ht="16.5" thickBot="1">
      <c r="A48" s="72">
        <v>44</v>
      </c>
      <c r="B48" s="73" t="s">
        <v>223</v>
      </c>
      <c r="C48" s="74" t="s">
        <v>236</v>
      </c>
      <c r="D48" s="75" t="s">
        <v>237</v>
      </c>
      <c r="E48" s="75">
        <v>21600000</v>
      </c>
      <c r="F48" s="77" t="s">
        <v>238</v>
      </c>
      <c r="G48" s="74"/>
      <c r="H48" s="74"/>
      <c r="I48" s="74"/>
      <c r="J48" s="74"/>
      <c r="K48" s="74"/>
      <c r="L48" s="74"/>
      <c r="M48" s="74"/>
      <c r="N48" s="74"/>
      <c r="O48" s="74"/>
      <c r="P48" s="74"/>
      <c r="Q48" s="74"/>
      <c r="R48" s="74"/>
      <c r="S48" s="74"/>
      <c r="T48" s="74"/>
      <c r="U48" s="74"/>
      <c r="V48" s="74"/>
      <c r="W48" s="71"/>
      <c r="X48" s="71"/>
      <c r="Y48" s="71"/>
    </row>
    <row r="49" spans="1:25" ht="16.5" thickBot="1">
      <c r="A49" s="72">
        <v>45</v>
      </c>
      <c r="B49" s="73" t="s">
        <v>223</v>
      </c>
      <c r="C49" s="74" t="s">
        <v>239</v>
      </c>
      <c r="D49" s="75" t="s">
        <v>240</v>
      </c>
      <c r="E49" s="75">
        <v>10020000</v>
      </c>
      <c r="F49" s="77" t="s">
        <v>241</v>
      </c>
      <c r="G49" s="74"/>
      <c r="H49" s="74"/>
      <c r="I49" s="74"/>
      <c r="J49" s="74"/>
      <c r="K49" s="74"/>
      <c r="L49" s="74"/>
      <c r="M49" s="74"/>
      <c r="N49" s="74"/>
      <c r="O49" s="74"/>
      <c r="P49" s="74"/>
      <c r="Q49" s="74"/>
      <c r="R49" s="74"/>
      <c r="S49" s="74"/>
      <c r="T49" s="74"/>
      <c r="U49" s="74"/>
      <c r="V49" s="74"/>
      <c r="W49" s="71"/>
      <c r="X49" s="71"/>
      <c r="Y49" s="71"/>
    </row>
    <row r="50" spans="1:25" ht="16.5" thickBot="1">
      <c r="A50" s="72">
        <v>46</v>
      </c>
      <c r="B50" s="73" t="s">
        <v>223</v>
      </c>
      <c r="C50" s="74" t="s">
        <v>242</v>
      </c>
      <c r="D50" s="75" t="s">
        <v>243</v>
      </c>
      <c r="E50" s="75">
        <v>14329000</v>
      </c>
      <c r="F50" s="77" t="s">
        <v>244</v>
      </c>
      <c r="G50" s="74"/>
      <c r="H50" s="74"/>
      <c r="I50" s="74"/>
      <c r="J50" s="74"/>
      <c r="K50" s="74"/>
      <c r="L50" s="74"/>
      <c r="M50" s="74"/>
      <c r="N50" s="74"/>
      <c r="O50" s="74"/>
      <c r="P50" s="74"/>
      <c r="Q50" s="74"/>
      <c r="R50" s="74"/>
      <c r="S50" s="74"/>
      <c r="T50" s="74"/>
      <c r="U50" s="74"/>
      <c r="V50" s="74"/>
      <c r="W50" s="71"/>
      <c r="X50" s="71"/>
      <c r="Y50" s="71"/>
    </row>
    <row r="51" spans="1:25" ht="16.5" thickBot="1">
      <c r="A51" s="72">
        <v>47</v>
      </c>
      <c r="B51" s="73" t="s">
        <v>245</v>
      </c>
      <c r="C51" s="74" t="s">
        <v>246</v>
      </c>
      <c r="D51" s="75" t="s">
        <v>247</v>
      </c>
      <c r="E51" s="75">
        <v>21600000</v>
      </c>
      <c r="F51" s="77" t="s">
        <v>248</v>
      </c>
      <c r="G51" s="74"/>
      <c r="H51" s="74"/>
      <c r="I51" s="74"/>
      <c r="J51" s="74"/>
      <c r="K51" s="74"/>
      <c r="L51" s="74"/>
      <c r="M51" s="74"/>
      <c r="N51" s="74"/>
      <c r="O51" s="74"/>
      <c r="P51" s="74"/>
      <c r="Q51" s="74"/>
      <c r="R51" s="74"/>
      <c r="S51" s="74"/>
      <c r="T51" s="74"/>
      <c r="U51" s="74"/>
      <c r="V51" s="74"/>
      <c r="W51" s="71"/>
      <c r="X51" s="71"/>
      <c r="Y51" s="71"/>
    </row>
    <row r="52" spans="1:25" ht="16.5" thickBot="1">
      <c r="A52" s="72">
        <v>48</v>
      </c>
      <c r="B52" s="73" t="s">
        <v>245</v>
      </c>
      <c r="C52" s="74" t="s">
        <v>249</v>
      </c>
      <c r="D52" s="75" t="s">
        <v>250</v>
      </c>
      <c r="E52" s="75">
        <v>21600000</v>
      </c>
      <c r="F52" s="77" t="s">
        <v>251</v>
      </c>
      <c r="G52" s="74"/>
      <c r="H52" s="74"/>
      <c r="I52" s="74"/>
      <c r="J52" s="74"/>
      <c r="K52" s="74"/>
      <c r="L52" s="74"/>
      <c r="M52" s="74"/>
      <c r="N52" s="74"/>
      <c r="O52" s="74"/>
      <c r="P52" s="74"/>
      <c r="Q52" s="74"/>
      <c r="R52" s="74"/>
      <c r="S52" s="74"/>
      <c r="T52" s="74"/>
      <c r="U52" s="74"/>
      <c r="V52" s="74"/>
      <c r="W52" s="71"/>
      <c r="X52" s="71"/>
      <c r="Y52" s="71"/>
    </row>
    <row r="53" spans="1:25" ht="16.5" thickBot="1">
      <c r="A53" s="72">
        <v>49</v>
      </c>
      <c r="B53" s="73" t="s">
        <v>252</v>
      </c>
      <c r="C53" s="74" t="s">
        <v>253</v>
      </c>
      <c r="D53" s="75" t="s">
        <v>254</v>
      </c>
      <c r="E53" s="75">
        <v>17400000</v>
      </c>
      <c r="F53" s="77" t="s">
        <v>255</v>
      </c>
      <c r="G53" s="74"/>
      <c r="H53" s="74"/>
      <c r="I53" s="74"/>
      <c r="J53" s="74"/>
      <c r="K53" s="74"/>
      <c r="L53" s="74"/>
      <c r="M53" s="74"/>
      <c r="N53" s="74"/>
      <c r="O53" s="74"/>
      <c r="P53" s="74"/>
      <c r="Q53" s="74"/>
      <c r="R53" s="74"/>
      <c r="S53" s="74"/>
      <c r="T53" s="74"/>
      <c r="U53" s="74"/>
      <c r="V53" s="74"/>
      <c r="W53" s="71"/>
      <c r="X53" s="71"/>
      <c r="Y53" s="71"/>
    </row>
    <row r="54" spans="1:25" ht="16.5" thickBot="1">
      <c r="A54" s="72">
        <v>50</v>
      </c>
      <c r="B54" s="73" t="s">
        <v>252</v>
      </c>
      <c r="C54" s="74" t="s">
        <v>256</v>
      </c>
      <c r="D54" s="75" t="s">
        <v>257</v>
      </c>
      <c r="E54" s="75">
        <v>21600000</v>
      </c>
      <c r="F54" s="77" t="s">
        <v>258</v>
      </c>
      <c r="G54" s="74"/>
      <c r="H54" s="74"/>
      <c r="I54" s="74"/>
      <c r="J54" s="74"/>
      <c r="K54" s="74"/>
      <c r="L54" s="74"/>
      <c r="M54" s="74"/>
      <c r="N54" s="74"/>
      <c r="O54" s="74"/>
      <c r="P54" s="74"/>
      <c r="Q54" s="74"/>
      <c r="R54" s="74"/>
      <c r="S54" s="74"/>
      <c r="T54" s="74"/>
      <c r="U54" s="74"/>
      <c r="V54" s="74"/>
      <c r="W54" s="71"/>
      <c r="X54" s="71"/>
      <c r="Y54" s="71"/>
    </row>
    <row r="55" spans="1:25" ht="16.5" thickBot="1">
      <c r="A55" s="72">
        <v>51</v>
      </c>
      <c r="B55" s="73" t="s">
        <v>252</v>
      </c>
      <c r="C55" s="74" t="s">
        <v>259</v>
      </c>
      <c r="D55" s="75" t="s">
        <v>260</v>
      </c>
      <c r="E55" s="75">
        <v>21315000</v>
      </c>
      <c r="F55" s="77" t="s">
        <v>261</v>
      </c>
      <c r="G55" s="74"/>
      <c r="H55" s="74"/>
      <c r="I55" s="74"/>
      <c r="J55" s="74"/>
      <c r="K55" s="74"/>
      <c r="L55" s="74"/>
      <c r="M55" s="74"/>
      <c r="N55" s="74"/>
      <c r="O55" s="74"/>
      <c r="P55" s="74"/>
      <c r="Q55" s="74"/>
      <c r="R55" s="74"/>
      <c r="S55" s="74"/>
      <c r="T55" s="74"/>
      <c r="U55" s="74"/>
      <c r="V55" s="74"/>
      <c r="W55" s="71"/>
      <c r="X55" s="71"/>
      <c r="Y55" s="71"/>
    </row>
    <row r="56" spans="1:25" ht="16.5" thickBot="1">
      <c r="A56" s="72">
        <v>52</v>
      </c>
      <c r="B56" s="73" t="s">
        <v>252</v>
      </c>
      <c r="C56" s="74" t="s">
        <v>262</v>
      </c>
      <c r="D56" s="75" t="s">
        <v>263</v>
      </c>
      <c r="E56" s="75">
        <v>25200000</v>
      </c>
      <c r="F56" s="77" t="s">
        <v>264</v>
      </c>
      <c r="G56" s="74"/>
      <c r="H56" s="74"/>
      <c r="I56" s="74"/>
      <c r="J56" s="74"/>
      <c r="K56" s="74"/>
      <c r="L56" s="74"/>
      <c r="M56" s="74"/>
      <c r="N56" s="74"/>
      <c r="O56" s="74"/>
      <c r="P56" s="74"/>
      <c r="Q56" s="74"/>
      <c r="R56" s="74"/>
      <c r="S56" s="74"/>
      <c r="T56" s="74"/>
      <c r="U56" s="74"/>
      <c r="V56" s="74"/>
      <c r="W56" s="71"/>
      <c r="X56" s="71"/>
      <c r="Y56" s="71"/>
    </row>
    <row r="57" spans="1:25" ht="16.5" thickBot="1">
      <c r="A57" s="72">
        <v>53</v>
      </c>
      <c r="B57" s="73" t="s">
        <v>252</v>
      </c>
      <c r="C57" s="74" t="s">
        <v>265</v>
      </c>
      <c r="D57" s="75" t="s">
        <v>266</v>
      </c>
      <c r="E57" s="75">
        <v>25200000</v>
      </c>
      <c r="F57" s="77" t="s">
        <v>267</v>
      </c>
      <c r="G57" s="74"/>
      <c r="H57" s="74"/>
      <c r="I57" s="74"/>
      <c r="J57" s="74"/>
      <c r="K57" s="74"/>
      <c r="L57" s="74"/>
      <c r="M57" s="74"/>
      <c r="N57" s="74"/>
      <c r="O57" s="74"/>
      <c r="P57" s="74"/>
      <c r="Q57" s="74"/>
      <c r="R57" s="74"/>
      <c r="S57" s="74"/>
      <c r="T57" s="74"/>
      <c r="U57" s="74"/>
      <c r="V57" s="74"/>
      <c r="W57" s="71"/>
      <c r="X57" s="71"/>
      <c r="Y57" s="71"/>
    </row>
    <row r="58" spans="1:25" ht="16.5" thickBot="1">
      <c r="A58" s="72">
        <v>54</v>
      </c>
      <c r="B58" s="73" t="s">
        <v>252</v>
      </c>
      <c r="C58" s="74" t="s">
        <v>268</v>
      </c>
      <c r="D58" s="75" t="s">
        <v>269</v>
      </c>
      <c r="E58" s="75">
        <v>21600000</v>
      </c>
      <c r="F58" s="77" t="s">
        <v>270</v>
      </c>
      <c r="G58" s="74"/>
      <c r="H58" s="74"/>
      <c r="I58" s="74"/>
      <c r="J58" s="74"/>
      <c r="K58" s="74"/>
      <c r="L58" s="74"/>
      <c r="M58" s="74"/>
      <c r="N58" s="74"/>
      <c r="O58" s="74"/>
      <c r="P58" s="74"/>
      <c r="Q58" s="74"/>
      <c r="R58" s="74"/>
      <c r="S58" s="74"/>
      <c r="T58" s="74"/>
      <c r="U58" s="74"/>
      <c r="V58" s="74"/>
      <c r="W58" s="71"/>
      <c r="X58" s="71"/>
      <c r="Y58" s="71"/>
    </row>
    <row r="59" spans="1:25" ht="16.5" thickBot="1">
      <c r="A59" s="72">
        <v>55</v>
      </c>
      <c r="B59" s="73" t="s">
        <v>271</v>
      </c>
      <c r="C59" s="74" t="s">
        <v>272</v>
      </c>
      <c r="D59" s="75" t="s">
        <v>273</v>
      </c>
      <c r="E59" s="75">
        <v>17400000</v>
      </c>
      <c r="F59" s="77" t="s">
        <v>274</v>
      </c>
      <c r="G59" s="74"/>
      <c r="H59" s="74"/>
      <c r="I59" s="74"/>
      <c r="J59" s="74"/>
      <c r="K59" s="74"/>
      <c r="L59" s="74"/>
      <c r="M59" s="74"/>
      <c r="N59" s="74"/>
      <c r="O59" s="74"/>
      <c r="P59" s="74"/>
      <c r="Q59" s="74"/>
      <c r="R59" s="74"/>
      <c r="S59" s="74"/>
      <c r="T59" s="74"/>
      <c r="U59" s="74"/>
      <c r="V59" s="74"/>
      <c r="W59" s="71"/>
      <c r="X59" s="71"/>
      <c r="Y59" s="71"/>
    </row>
    <row r="60" spans="1:25" ht="16.5" thickBot="1">
      <c r="A60" s="72">
        <v>56</v>
      </c>
      <c r="B60" s="73" t="s">
        <v>275</v>
      </c>
      <c r="C60" s="74" t="s">
        <v>276</v>
      </c>
      <c r="D60" s="75" t="s">
        <v>277</v>
      </c>
      <c r="E60" s="75">
        <v>21600000</v>
      </c>
      <c r="F60" s="77" t="s">
        <v>278</v>
      </c>
      <c r="G60" s="74"/>
      <c r="H60" s="74"/>
      <c r="I60" s="74"/>
      <c r="J60" s="74"/>
      <c r="K60" s="74"/>
      <c r="L60" s="74"/>
      <c r="M60" s="74"/>
      <c r="N60" s="74"/>
      <c r="O60" s="74"/>
      <c r="P60" s="74"/>
      <c r="Q60" s="74"/>
      <c r="R60" s="74"/>
      <c r="S60" s="74"/>
      <c r="T60" s="74"/>
      <c r="U60" s="74"/>
      <c r="V60" s="74"/>
      <c r="W60" s="71"/>
      <c r="X60" s="71"/>
      <c r="Y60" s="71"/>
    </row>
    <row r="61" spans="1:25" ht="16.5" thickBot="1">
      <c r="A61" s="72">
        <v>57</v>
      </c>
      <c r="B61" s="73" t="s">
        <v>279</v>
      </c>
      <c r="C61" s="74" t="s">
        <v>280</v>
      </c>
      <c r="D61" s="75" t="s">
        <v>281</v>
      </c>
      <c r="E61" s="75">
        <v>25500000</v>
      </c>
      <c r="F61" s="77" t="s">
        <v>282</v>
      </c>
      <c r="G61" s="74"/>
      <c r="H61" s="74"/>
      <c r="I61" s="74"/>
      <c r="J61" s="74"/>
      <c r="K61" s="74"/>
      <c r="L61" s="74"/>
      <c r="M61" s="74"/>
      <c r="N61" s="74"/>
      <c r="O61" s="74"/>
      <c r="P61" s="74"/>
      <c r="Q61" s="74"/>
      <c r="R61" s="74"/>
      <c r="S61" s="74"/>
      <c r="T61" s="74"/>
      <c r="U61" s="74"/>
      <c r="V61" s="74"/>
      <c r="W61" s="71"/>
      <c r="X61" s="71"/>
      <c r="Y61" s="71"/>
    </row>
    <row r="62" spans="1:25" ht="16.5" thickBot="1">
      <c r="A62" s="72">
        <v>58</v>
      </c>
      <c r="B62" s="73" t="s">
        <v>283</v>
      </c>
      <c r="C62" s="74" t="s">
        <v>284</v>
      </c>
      <c r="D62" s="75" t="s">
        <v>285</v>
      </c>
      <c r="E62" s="75">
        <v>15300000</v>
      </c>
      <c r="F62" s="77" t="s">
        <v>286</v>
      </c>
      <c r="G62" s="74"/>
      <c r="H62" s="74"/>
      <c r="I62" s="74"/>
      <c r="J62" s="74"/>
      <c r="K62" s="74"/>
      <c r="L62" s="74"/>
      <c r="M62" s="74"/>
      <c r="N62" s="74"/>
      <c r="O62" s="74"/>
      <c r="P62" s="74"/>
      <c r="Q62" s="74"/>
      <c r="R62" s="74"/>
      <c r="S62" s="74"/>
      <c r="T62" s="74"/>
      <c r="U62" s="74"/>
      <c r="V62" s="74"/>
      <c r="W62" s="71"/>
      <c r="X62" s="71"/>
      <c r="Y62" s="71"/>
    </row>
    <row r="63" spans="1:25" ht="16.5" thickBot="1">
      <c r="A63" s="72">
        <v>59</v>
      </c>
      <c r="B63" s="73" t="s">
        <v>283</v>
      </c>
      <c r="C63" s="74" t="s">
        <v>287</v>
      </c>
      <c r="D63" s="75" t="s">
        <v>288</v>
      </c>
      <c r="E63" s="75">
        <v>33250000</v>
      </c>
      <c r="F63" s="77" t="s">
        <v>289</v>
      </c>
      <c r="G63" s="74"/>
      <c r="H63" s="74"/>
      <c r="I63" s="74"/>
      <c r="J63" s="74"/>
      <c r="K63" s="74"/>
      <c r="L63" s="74"/>
      <c r="M63" s="74"/>
      <c r="N63" s="74"/>
      <c r="O63" s="74"/>
      <c r="P63" s="74"/>
      <c r="Q63" s="74"/>
      <c r="R63" s="74"/>
      <c r="S63" s="74"/>
      <c r="T63" s="74"/>
      <c r="U63" s="74"/>
      <c r="V63" s="74"/>
      <c r="W63" s="71"/>
      <c r="X63" s="71"/>
      <c r="Y63" s="71"/>
    </row>
    <row r="64" spans="1:25" ht="16.5" thickBot="1">
      <c r="A64" s="72">
        <v>60</v>
      </c>
      <c r="B64" s="73" t="s">
        <v>290</v>
      </c>
      <c r="C64" s="74" t="s">
        <v>291</v>
      </c>
      <c r="D64" s="75" t="s">
        <v>292</v>
      </c>
      <c r="E64" s="75">
        <v>11445000</v>
      </c>
      <c r="F64" s="77" t="s">
        <v>293</v>
      </c>
      <c r="G64" s="74"/>
      <c r="H64" s="74"/>
      <c r="I64" s="74"/>
      <c r="J64" s="74"/>
      <c r="K64" s="74"/>
      <c r="L64" s="74"/>
      <c r="M64" s="74"/>
      <c r="N64" s="74"/>
      <c r="O64" s="74"/>
      <c r="P64" s="74"/>
      <c r="Q64" s="74"/>
      <c r="R64" s="74"/>
      <c r="S64" s="74"/>
      <c r="T64" s="74"/>
      <c r="U64" s="74"/>
      <c r="V64" s="74"/>
      <c r="W64" s="71"/>
      <c r="X64" s="71"/>
      <c r="Y64" s="71"/>
    </row>
    <row r="65" spans="1:25" ht="16.5" thickBot="1">
      <c r="A65" s="72">
        <v>61</v>
      </c>
      <c r="B65" s="73" t="s">
        <v>294</v>
      </c>
      <c r="C65" s="74" t="s">
        <v>295</v>
      </c>
      <c r="D65" s="75" t="s">
        <v>296</v>
      </c>
      <c r="E65" s="75">
        <v>26772000</v>
      </c>
      <c r="F65" s="77" t="s">
        <v>297</v>
      </c>
      <c r="G65" s="74"/>
      <c r="H65" s="74"/>
      <c r="I65" s="74"/>
      <c r="J65" s="74"/>
      <c r="K65" s="74"/>
      <c r="L65" s="74"/>
      <c r="M65" s="74"/>
      <c r="N65" s="74"/>
      <c r="O65" s="74"/>
      <c r="P65" s="74"/>
      <c r="Q65" s="74"/>
      <c r="R65" s="74"/>
      <c r="S65" s="74"/>
      <c r="T65" s="74"/>
      <c r="U65" s="74"/>
      <c r="V65" s="74"/>
      <c r="W65" s="71"/>
      <c r="X65" s="71"/>
      <c r="Y65" s="71"/>
    </row>
    <row r="66" spans="1:25" ht="16.5" thickBot="1">
      <c r="A66" s="72">
        <v>62</v>
      </c>
      <c r="B66" s="73" t="s">
        <v>298</v>
      </c>
      <c r="C66" s="74" t="s">
        <v>299</v>
      </c>
      <c r="D66" s="75" t="s">
        <v>300</v>
      </c>
      <c r="E66" s="75">
        <v>21600000</v>
      </c>
      <c r="F66" s="77" t="s">
        <v>301</v>
      </c>
      <c r="G66" s="74"/>
      <c r="H66" s="74"/>
      <c r="I66" s="74"/>
      <c r="J66" s="74"/>
      <c r="K66" s="74"/>
      <c r="L66" s="74"/>
      <c r="M66" s="74"/>
      <c r="N66" s="74"/>
      <c r="O66" s="74"/>
      <c r="P66" s="74"/>
      <c r="Q66" s="74"/>
      <c r="R66" s="74"/>
      <c r="S66" s="74"/>
      <c r="T66" s="74"/>
      <c r="U66" s="74"/>
      <c r="V66" s="74"/>
      <c r="W66" s="71"/>
      <c r="X66" s="71"/>
      <c r="Y66" s="71"/>
    </row>
    <row r="67" spans="1:25" ht="16.5" thickBot="1">
      <c r="A67" s="72">
        <v>63</v>
      </c>
      <c r="B67" s="73" t="s">
        <v>302</v>
      </c>
      <c r="C67" s="74" t="s">
        <v>303</v>
      </c>
      <c r="D67" s="75" t="s">
        <v>304</v>
      </c>
      <c r="E67" s="75">
        <v>21600000</v>
      </c>
      <c r="F67" s="77" t="s">
        <v>305</v>
      </c>
      <c r="G67" s="74"/>
      <c r="H67" s="74"/>
      <c r="I67" s="74"/>
      <c r="J67" s="74"/>
      <c r="K67" s="74"/>
      <c r="L67" s="74"/>
      <c r="M67" s="74"/>
      <c r="N67" s="74"/>
      <c r="O67" s="74"/>
      <c r="P67" s="74"/>
      <c r="Q67" s="74"/>
      <c r="R67" s="74"/>
      <c r="S67" s="74"/>
      <c r="T67" s="74"/>
      <c r="U67" s="74"/>
      <c r="V67" s="74"/>
      <c r="W67" s="71"/>
      <c r="X67" s="71"/>
      <c r="Y67" s="71"/>
    </row>
    <row r="68" spans="1:25" ht="16.5" thickBot="1">
      <c r="A68" s="72">
        <v>64</v>
      </c>
      <c r="B68" s="73" t="s">
        <v>306</v>
      </c>
      <c r="C68" s="74" t="s">
        <v>307</v>
      </c>
      <c r="D68" s="75" t="s">
        <v>308</v>
      </c>
      <c r="E68" s="75">
        <v>12282000</v>
      </c>
      <c r="F68" s="77" t="s">
        <v>309</v>
      </c>
      <c r="G68" s="74"/>
      <c r="H68" s="74"/>
      <c r="I68" s="74"/>
      <c r="J68" s="74"/>
      <c r="K68" s="74"/>
      <c r="L68" s="74"/>
      <c r="M68" s="74"/>
      <c r="N68" s="74"/>
      <c r="O68" s="74"/>
      <c r="P68" s="74"/>
      <c r="Q68" s="74"/>
      <c r="R68" s="74"/>
      <c r="S68" s="74"/>
      <c r="T68" s="74"/>
      <c r="U68" s="74"/>
      <c r="V68" s="74"/>
      <c r="W68" s="71"/>
      <c r="X68" s="71"/>
      <c r="Y68" s="71"/>
    </row>
    <row r="69" spans="1:25" ht="16.5" thickBot="1">
      <c r="A69" s="72">
        <v>65</v>
      </c>
      <c r="B69" s="73" t="s">
        <v>306</v>
      </c>
      <c r="C69" s="74" t="s">
        <v>310</v>
      </c>
      <c r="D69" s="75" t="s">
        <v>311</v>
      </c>
      <c r="E69" s="75">
        <v>29750000</v>
      </c>
      <c r="F69" s="77" t="s">
        <v>312</v>
      </c>
      <c r="G69" s="74"/>
      <c r="H69" s="74"/>
      <c r="I69" s="74"/>
      <c r="J69" s="74"/>
      <c r="K69" s="74"/>
      <c r="L69" s="74"/>
      <c r="M69" s="74"/>
      <c r="N69" s="74"/>
      <c r="O69" s="74"/>
      <c r="P69" s="74"/>
      <c r="Q69" s="74"/>
      <c r="R69" s="74"/>
      <c r="S69" s="74"/>
      <c r="T69" s="74"/>
      <c r="U69" s="74"/>
      <c r="V69" s="74"/>
      <c r="W69" s="71"/>
      <c r="X69" s="71"/>
      <c r="Y69" s="71"/>
    </row>
    <row r="70" spans="1:25" ht="16.5" thickBot="1">
      <c r="A70" s="72">
        <v>66</v>
      </c>
      <c r="B70" s="73" t="s">
        <v>306</v>
      </c>
      <c r="C70" s="74" t="s">
        <v>313</v>
      </c>
      <c r="D70" s="75" t="s">
        <v>314</v>
      </c>
      <c r="E70" s="75">
        <v>16062000</v>
      </c>
      <c r="F70" s="77" t="s">
        <v>315</v>
      </c>
      <c r="G70" s="74"/>
      <c r="H70" s="74"/>
      <c r="I70" s="74"/>
      <c r="J70" s="74"/>
      <c r="K70" s="74"/>
      <c r="L70" s="74"/>
      <c r="M70" s="74"/>
      <c r="N70" s="74"/>
      <c r="O70" s="74"/>
      <c r="P70" s="74"/>
      <c r="Q70" s="74"/>
      <c r="R70" s="74"/>
      <c r="S70" s="74"/>
      <c r="T70" s="74"/>
      <c r="U70" s="74"/>
      <c r="V70" s="74"/>
      <c r="W70" s="71"/>
      <c r="X70" s="71"/>
      <c r="Y70" s="71"/>
    </row>
    <row r="71" spans="1:25" ht="16.5" thickBot="1">
      <c r="A71" s="72">
        <v>67</v>
      </c>
      <c r="B71" s="73" t="s">
        <v>316</v>
      </c>
      <c r="C71" s="74" t="s">
        <v>317</v>
      </c>
      <c r="D71" s="75" t="s">
        <v>318</v>
      </c>
      <c r="E71" s="75">
        <v>25200000</v>
      </c>
      <c r="F71" s="77" t="s">
        <v>319</v>
      </c>
      <c r="G71" s="74"/>
      <c r="H71" s="74"/>
      <c r="I71" s="74"/>
      <c r="J71" s="74"/>
      <c r="K71" s="74"/>
      <c r="L71" s="74"/>
      <c r="M71" s="74"/>
      <c r="N71" s="74"/>
      <c r="O71" s="74"/>
      <c r="P71" s="74"/>
      <c r="Q71" s="74"/>
      <c r="R71" s="74"/>
      <c r="S71" s="74"/>
      <c r="T71" s="74"/>
      <c r="U71" s="74"/>
      <c r="V71" s="74"/>
      <c r="W71" s="71"/>
      <c r="X71" s="71"/>
      <c r="Y71" s="71"/>
    </row>
    <row r="72" spans="1:25" ht="16.5" thickBot="1">
      <c r="A72" s="72">
        <v>68</v>
      </c>
      <c r="B72" s="73" t="s">
        <v>320</v>
      </c>
      <c r="C72" s="74" t="s">
        <v>321</v>
      </c>
      <c r="D72" s="75" t="s">
        <v>322</v>
      </c>
      <c r="E72" s="75">
        <v>12282000</v>
      </c>
      <c r="F72" s="77" t="s">
        <v>323</v>
      </c>
      <c r="G72" s="74"/>
      <c r="H72" s="74"/>
      <c r="I72" s="74"/>
      <c r="J72" s="74"/>
      <c r="K72" s="74"/>
      <c r="L72" s="74"/>
      <c r="M72" s="74"/>
      <c r="N72" s="74"/>
      <c r="O72" s="74"/>
      <c r="P72" s="74"/>
      <c r="Q72" s="74"/>
      <c r="R72" s="74"/>
      <c r="S72" s="74"/>
      <c r="T72" s="74"/>
      <c r="U72" s="74"/>
      <c r="V72" s="74"/>
      <c r="W72" s="71"/>
      <c r="X72" s="71"/>
      <c r="Y72" s="71"/>
    </row>
    <row r="73" spans="1:25" ht="16.5" thickBot="1">
      <c r="A73" s="72">
        <v>69</v>
      </c>
      <c r="B73" s="73" t="s">
        <v>324</v>
      </c>
      <c r="C73" s="74" t="s">
        <v>325</v>
      </c>
      <c r="D73" s="75" t="s">
        <v>326</v>
      </c>
      <c r="E73" s="75">
        <v>18000000</v>
      </c>
      <c r="F73" s="77" t="s">
        <v>327</v>
      </c>
      <c r="G73" s="74"/>
      <c r="H73" s="74"/>
      <c r="I73" s="74"/>
      <c r="J73" s="74"/>
      <c r="K73" s="74"/>
      <c r="L73" s="74"/>
      <c r="M73" s="74"/>
      <c r="N73" s="74"/>
      <c r="O73" s="74"/>
      <c r="P73" s="74"/>
      <c r="Q73" s="74"/>
      <c r="R73" s="74"/>
      <c r="S73" s="74"/>
      <c r="T73" s="74"/>
      <c r="U73" s="74"/>
      <c r="V73" s="74"/>
      <c r="W73" s="71"/>
      <c r="X73" s="71"/>
      <c r="Y73" s="71"/>
    </row>
    <row r="74" spans="1:25" ht="16.5" thickBot="1">
      <c r="A74" s="72">
        <v>70</v>
      </c>
      <c r="B74" s="73" t="s">
        <v>324</v>
      </c>
      <c r="C74" s="74" t="s">
        <v>328</v>
      </c>
      <c r="D74" s="75" t="s">
        <v>329</v>
      </c>
      <c r="E74" s="75">
        <v>21600000</v>
      </c>
      <c r="F74" s="77" t="s">
        <v>330</v>
      </c>
      <c r="G74" s="74"/>
      <c r="H74" s="74"/>
      <c r="I74" s="74"/>
      <c r="J74" s="74"/>
      <c r="K74" s="74"/>
      <c r="L74" s="74"/>
      <c r="M74" s="74"/>
      <c r="N74" s="74"/>
      <c r="O74" s="74"/>
      <c r="P74" s="74"/>
      <c r="Q74" s="74"/>
      <c r="R74" s="74"/>
      <c r="S74" s="74"/>
      <c r="T74" s="74"/>
      <c r="U74" s="74"/>
      <c r="V74" s="74"/>
      <c r="W74" s="71"/>
      <c r="X74" s="71"/>
      <c r="Y74" s="71"/>
    </row>
    <row r="75" spans="1:25" ht="16.5" thickBot="1">
      <c r="A75" s="72">
        <v>71</v>
      </c>
      <c r="B75" s="73" t="s">
        <v>324</v>
      </c>
      <c r="C75" s="74" t="s">
        <v>331</v>
      </c>
      <c r="D75" s="75" t="s">
        <v>332</v>
      </c>
      <c r="E75" s="75">
        <v>18000000</v>
      </c>
      <c r="F75" s="77" t="s">
        <v>333</v>
      </c>
      <c r="G75" s="74"/>
      <c r="H75" s="74"/>
      <c r="I75" s="74"/>
      <c r="J75" s="74"/>
      <c r="K75" s="74"/>
      <c r="L75" s="74"/>
      <c r="M75" s="74"/>
      <c r="N75" s="74"/>
      <c r="O75" s="74"/>
      <c r="P75" s="74"/>
      <c r="Q75" s="74"/>
      <c r="R75" s="74"/>
      <c r="S75" s="74"/>
      <c r="T75" s="74"/>
      <c r="U75" s="74"/>
      <c r="V75" s="74"/>
      <c r="W75" s="71"/>
      <c r="X75" s="71"/>
      <c r="Y75" s="71"/>
    </row>
    <row r="76" spans="1:25" ht="16.5" thickBot="1">
      <c r="A76" s="72">
        <v>72</v>
      </c>
      <c r="B76" s="73" t="s">
        <v>324</v>
      </c>
      <c r="C76" s="74" t="s">
        <v>334</v>
      </c>
      <c r="D76" s="75" t="s">
        <v>335</v>
      </c>
      <c r="E76" s="75">
        <v>21600000</v>
      </c>
      <c r="F76" s="77" t="s">
        <v>336</v>
      </c>
      <c r="G76" s="74"/>
      <c r="H76" s="74"/>
      <c r="I76" s="74"/>
      <c r="J76" s="74"/>
      <c r="K76" s="74"/>
      <c r="L76" s="74"/>
      <c r="M76" s="74"/>
      <c r="N76" s="74"/>
      <c r="O76" s="74"/>
      <c r="P76" s="74"/>
      <c r="Q76" s="74"/>
      <c r="R76" s="74"/>
      <c r="S76" s="74"/>
      <c r="T76" s="74"/>
      <c r="U76" s="74"/>
      <c r="V76" s="74"/>
      <c r="W76" s="71"/>
      <c r="X76" s="71"/>
      <c r="Y76" s="71"/>
    </row>
    <row r="77" spans="1:25" ht="16.5" thickBot="1">
      <c r="A77" s="72">
        <v>73</v>
      </c>
      <c r="B77" s="73" t="s">
        <v>337</v>
      </c>
      <c r="C77" s="74" t="s">
        <v>338</v>
      </c>
      <c r="D77" s="75" t="s">
        <v>339</v>
      </c>
      <c r="E77" s="75">
        <v>10717000</v>
      </c>
      <c r="F77" s="77" t="s">
        <v>340</v>
      </c>
      <c r="G77" s="74"/>
      <c r="H77" s="74"/>
      <c r="I77" s="74"/>
      <c r="J77" s="74"/>
      <c r="K77" s="74"/>
      <c r="L77" s="74"/>
      <c r="M77" s="74"/>
      <c r="N77" s="74"/>
      <c r="O77" s="74"/>
      <c r="P77" s="74"/>
      <c r="Q77" s="74"/>
      <c r="R77" s="74"/>
      <c r="S77" s="74"/>
      <c r="T77" s="74"/>
      <c r="U77" s="74"/>
      <c r="V77" s="74"/>
      <c r="W77" s="71"/>
      <c r="X77" s="71"/>
      <c r="Y77" s="71"/>
    </row>
    <row r="78" spans="1:25" ht="16.5" thickBot="1">
      <c r="A78" s="72">
        <v>74</v>
      </c>
      <c r="B78" s="73" t="s">
        <v>337</v>
      </c>
      <c r="C78" s="74" t="s">
        <v>341</v>
      </c>
      <c r="D78" s="75" t="s">
        <v>342</v>
      </c>
      <c r="E78" s="75">
        <v>21600000</v>
      </c>
      <c r="F78" s="77" t="s">
        <v>343</v>
      </c>
      <c r="G78" s="74"/>
      <c r="H78" s="74"/>
      <c r="I78" s="74"/>
      <c r="J78" s="74"/>
      <c r="K78" s="74"/>
      <c r="L78" s="74"/>
      <c r="M78" s="74"/>
      <c r="N78" s="74"/>
      <c r="O78" s="74"/>
      <c r="P78" s="74"/>
      <c r="Q78" s="74"/>
      <c r="R78" s="74"/>
      <c r="S78" s="74"/>
      <c r="T78" s="74"/>
      <c r="U78" s="74"/>
      <c r="V78" s="74"/>
      <c r="W78" s="71"/>
      <c r="X78" s="71"/>
      <c r="Y78" s="71"/>
    </row>
    <row r="79" spans="1:25" ht="16.5" thickBot="1">
      <c r="A79" s="72">
        <v>75</v>
      </c>
      <c r="B79" s="73" t="s">
        <v>344</v>
      </c>
      <c r="C79" s="74" t="s">
        <v>345</v>
      </c>
      <c r="D79" s="75" t="s">
        <v>346</v>
      </c>
      <c r="E79" s="75">
        <v>24000000</v>
      </c>
      <c r="F79" s="77" t="s">
        <v>347</v>
      </c>
      <c r="G79" s="74"/>
      <c r="H79" s="74"/>
      <c r="I79" s="74"/>
      <c r="J79" s="74"/>
      <c r="K79" s="74"/>
      <c r="L79" s="74"/>
      <c r="M79" s="74"/>
      <c r="N79" s="74"/>
      <c r="O79" s="74"/>
      <c r="P79" s="74"/>
      <c r="Q79" s="74"/>
      <c r="R79" s="74"/>
      <c r="S79" s="74"/>
      <c r="T79" s="74"/>
      <c r="U79" s="74"/>
      <c r="V79" s="74"/>
      <c r="W79" s="71"/>
      <c r="X79" s="71"/>
      <c r="Y79" s="71"/>
    </row>
    <row r="80" spans="1:25" ht="16.5" thickBot="1">
      <c r="A80" s="72">
        <v>76</v>
      </c>
      <c r="B80" s="73" t="s">
        <v>344</v>
      </c>
      <c r="C80" s="74" t="s">
        <v>348</v>
      </c>
      <c r="D80" s="75" t="s">
        <v>349</v>
      </c>
      <c r="E80" s="75">
        <v>25500000</v>
      </c>
      <c r="F80" s="77" t="s">
        <v>350</v>
      </c>
      <c r="G80" s="74"/>
      <c r="H80" s="74"/>
      <c r="I80" s="74"/>
      <c r="J80" s="74"/>
      <c r="K80" s="74"/>
      <c r="L80" s="74"/>
      <c r="M80" s="74"/>
      <c r="N80" s="74"/>
      <c r="O80" s="74"/>
      <c r="P80" s="74"/>
      <c r="Q80" s="74"/>
      <c r="R80" s="74"/>
      <c r="S80" s="74"/>
      <c r="T80" s="74"/>
      <c r="U80" s="74"/>
      <c r="V80" s="74"/>
      <c r="W80" s="71"/>
      <c r="X80" s="71"/>
      <c r="Y80" s="71"/>
    </row>
    <row r="81" spans="1:25" ht="16.5" thickBot="1">
      <c r="A81" s="72">
        <v>77</v>
      </c>
      <c r="B81" s="73" t="s">
        <v>351</v>
      </c>
      <c r="C81" s="74" t="s">
        <v>352</v>
      </c>
      <c r="D81" s="75" t="s">
        <v>353</v>
      </c>
      <c r="E81" s="75">
        <v>21600000</v>
      </c>
      <c r="F81" s="77" t="s">
        <v>354</v>
      </c>
      <c r="G81" s="74"/>
      <c r="H81" s="74"/>
      <c r="I81" s="74"/>
      <c r="J81" s="74"/>
      <c r="K81" s="74"/>
      <c r="L81" s="74"/>
      <c r="M81" s="74"/>
      <c r="N81" s="74"/>
      <c r="O81" s="74"/>
      <c r="P81" s="74"/>
      <c r="Q81" s="74"/>
      <c r="R81" s="74"/>
      <c r="S81" s="74"/>
      <c r="T81" s="74"/>
      <c r="U81" s="74"/>
      <c r="V81" s="74"/>
      <c r="W81" s="71"/>
      <c r="X81" s="71"/>
      <c r="Y81" s="71"/>
    </row>
    <row r="82" spans="1:25" ht="16.5" thickBot="1">
      <c r="A82" s="72">
        <v>78</v>
      </c>
      <c r="B82" s="73" t="s">
        <v>351</v>
      </c>
      <c r="C82" s="74" t="s">
        <v>355</v>
      </c>
      <c r="D82" s="75" t="s">
        <v>356</v>
      </c>
      <c r="E82" s="75">
        <v>14500000</v>
      </c>
      <c r="F82" s="77" t="s">
        <v>357</v>
      </c>
      <c r="G82" s="74"/>
      <c r="H82" s="74"/>
      <c r="I82" s="74"/>
      <c r="J82" s="74"/>
      <c r="K82" s="74"/>
      <c r="L82" s="74"/>
      <c r="M82" s="74"/>
      <c r="N82" s="74"/>
      <c r="O82" s="74"/>
      <c r="P82" s="74"/>
      <c r="Q82" s="74"/>
      <c r="R82" s="74"/>
      <c r="S82" s="74"/>
      <c r="T82" s="74"/>
      <c r="U82" s="74"/>
      <c r="V82" s="74"/>
      <c r="W82" s="71"/>
      <c r="X82" s="71"/>
      <c r="Y82" s="71"/>
    </row>
    <row r="83" spans="1:25" ht="16.5" thickBot="1">
      <c r="A83" s="72">
        <v>79</v>
      </c>
      <c r="B83" s="73" t="s">
        <v>358</v>
      </c>
      <c r="C83" s="74" t="s">
        <v>359</v>
      </c>
      <c r="D83" s="75" t="s">
        <v>360</v>
      </c>
      <c r="E83" s="75">
        <v>14500000</v>
      </c>
      <c r="F83" s="77" t="s">
        <v>361</v>
      </c>
      <c r="G83" s="74"/>
      <c r="H83" s="74"/>
      <c r="I83" s="74"/>
      <c r="J83" s="74"/>
      <c r="K83" s="74"/>
      <c r="L83" s="74"/>
      <c r="M83" s="74"/>
      <c r="N83" s="74"/>
      <c r="O83" s="74"/>
      <c r="P83" s="74"/>
      <c r="Q83" s="74"/>
      <c r="R83" s="74"/>
      <c r="S83" s="74"/>
      <c r="T83" s="74"/>
      <c r="U83" s="74"/>
      <c r="V83" s="74"/>
      <c r="W83" s="71"/>
      <c r="X83" s="71"/>
      <c r="Y83" s="71"/>
    </row>
    <row r="84" spans="1:25" ht="16.5" thickBot="1">
      <c r="A84" s="72">
        <v>80</v>
      </c>
      <c r="B84" s="73" t="s">
        <v>362</v>
      </c>
      <c r="C84" s="74" t="s">
        <v>363</v>
      </c>
      <c r="D84" s="75" t="s">
        <v>364</v>
      </c>
      <c r="E84" s="75">
        <v>26772000</v>
      </c>
      <c r="F84" s="77" t="s">
        <v>365</v>
      </c>
      <c r="G84" s="74"/>
      <c r="H84" s="74"/>
      <c r="I84" s="74"/>
      <c r="J84" s="74"/>
      <c r="K84" s="74"/>
      <c r="L84" s="74"/>
      <c r="M84" s="74"/>
      <c r="N84" s="74"/>
      <c r="O84" s="74"/>
      <c r="P84" s="74"/>
      <c r="Q84" s="74"/>
      <c r="R84" s="74"/>
      <c r="S84" s="74"/>
      <c r="T84" s="74"/>
      <c r="U84" s="74"/>
      <c r="V84" s="74"/>
      <c r="W84" s="71"/>
      <c r="X84" s="71"/>
      <c r="Y84" s="71"/>
    </row>
    <row r="85" spans="1:25" ht="16.5" thickBot="1">
      <c r="A85" s="72">
        <v>81</v>
      </c>
      <c r="B85" s="73" t="s">
        <v>362</v>
      </c>
      <c r="C85" s="74" t="s">
        <v>366</v>
      </c>
      <c r="D85" s="75" t="s">
        <v>367</v>
      </c>
      <c r="E85" s="75">
        <v>18900000</v>
      </c>
      <c r="F85" s="77" t="s">
        <v>368</v>
      </c>
      <c r="G85" s="74"/>
      <c r="H85" s="74"/>
      <c r="I85" s="74"/>
      <c r="J85" s="74"/>
      <c r="K85" s="74"/>
      <c r="L85" s="74"/>
      <c r="M85" s="74"/>
      <c r="N85" s="74"/>
      <c r="O85" s="74"/>
      <c r="P85" s="74"/>
      <c r="Q85" s="74"/>
      <c r="R85" s="74"/>
      <c r="S85" s="74"/>
      <c r="T85" s="74"/>
      <c r="U85" s="74"/>
      <c r="V85" s="74"/>
      <c r="W85" s="71"/>
      <c r="X85" s="71"/>
      <c r="Y85" s="71"/>
    </row>
    <row r="86" spans="1:25" ht="16.5" thickBot="1">
      <c r="A86" s="72">
        <v>82</v>
      </c>
      <c r="B86" s="73" t="s">
        <v>369</v>
      </c>
      <c r="C86" s="74" t="s">
        <v>370</v>
      </c>
      <c r="D86" s="75" t="s">
        <v>371</v>
      </c>
      <c r="E86" s="75">
        <v>18000000</v>
      </c>
      <c r="F86" s="77" t="s">
        <v>372</v>
      </c>
      <c r="G86" s="74"/>
      <c r="H86" s="74"/>
      <c r="I86" s="74"/>
      <c r="J86" s="74"/>
      <c r="K86" s="74"/>
      <c r="L86" s="74"/>
      <c r="M86" s="74"/>
      <c r="N86" s="74"/>
      <c r="O86" s="74"/>
      <c r="P86" s="74"/>
      <c r="Q86" s="74"/>
      <c r="R86" s="74"/>
      <c r="S86" s="74"/>
      <c r="T86" s="74"/>
      <c r="U86" s="74"/>
      <c r="V86" s="74"/>
      <c r="W86" s="71"/>
      <c r="X86" s="71"/>
      <c r="Y86" s="71"/>
    </row>
    <row r="87" spans="1:25" ht="16.5" thickBot="1">
      <c r="A87" s="72">
        <v>83</v>
      </c>
      <c r="B87" s="73" t="s">
        <v>369</v>
      </c>
      <c r="C87" s="74" t="s">
        <v>373</v>
      </c>
      <c r="D87" s="75" t="s">
        <v>374</v>
      </c>
      <c r="E87" s="75">
        <v>12282000</v>
      </c>
      <c r="F87" s="77" t="s">
        <v>375</v>
      </c>
      <c r="G87" s="74"/>
      <c r="H87" s="74"/>
      <c r="I87" s="74"/>
      <c r="J87" s="74"/>
      <c r="K87" s="74"/>
      <c r="L87" s="74"/>
      <c r="M87" s="74"/>
      <c r="N87" s="74"/>
      <c r="O87" s="74"/>
      <c r="P87" s="74"/>
      <c r="Q87" s="74"/>
      <c r="R87" s="74"/>
      <c r="S87" s="74"/>
      <c r="T87" s="74"/>
      <c r="U87" s="74"/>
      <c r="V87" s="74"/>
      <c r="W87" s="71"/>
      <c r="X87" s="71"/>
      <c r="Y87" s="71"/>
    </row>
    <row r="88" spans="1:25" ht="16.5" thickBot="1">
      <c r="A88" s="72">
        <v>84</v>
      </c>
      <c r="B88" s="73" t="s">
        <v>369</v>
      </c>
      <c r="C88" s="74" t="s">
        <v>376</v>
      </c>
      <c r="D88" s="75" t="s">
        <v>377</v>
      </c>
      <c r="E88" s="75">
        <v>21600000</v>
      </c>
      <c r="F88" s="77" t="s">
        <v>186</v>
      </c>
      <c r="G88" s="74"/>
      <c r="H88" s="74"/>
      <c r="I88" s="74"/>
      <c r="J88" s="74"/>
      <c r="K88" s="74"/>
      <c r="L88" s="74"/>
      <c r="M88" s="74"/>
      <c r="N88" s="74"/>
      <c r="O88" s="74"/>
      <c r="P88" s="74"/>
      <c r="Q88" s="74"/>
      <c r="R88" s="74"/>
      <c r="S88" s="74"/>
      <c r="T88" s="74"/>
      <c r="U88" s="74"/>
      <c r="V88" s="74"/>
      <c r="W88" s="71"/>
      <c r="X88" s="71"/>
      <c r="Y88" s="71"/>
    </row>
    <row r="89" spans="1:25" ht="16.5" thickBot="1">
      <c r="A89" s="72">
        <v>85</v>
      </c>
      <c r="B89" s="73" t="s">
        <v>378</v>
      </c>
      <c r="C89" s="74" t="s">
        <v>379</v>
      </c>
      <c r="D89" s="75" t="s">
        <v>380</v>
      </c>
      <c r="E89" s="75">
        <v>14500000</v>
      </c>
      <c r="F89" s="77" t="s">
        <v>381</v>
      </c>
      <c r="G89" s="74"/>
      <c r="H89" s="74"/>
      <c r="I89" s="74"/>
      <c r="J89" s="74"/>
      <c r="K89" s="74"/>
      <c r="L89" s="74"/>
      <c r="M89" s="74"/>
      <c r="N89" s="74"/>
      <c r="O89" s="74"/>
      <c r="P89" s="74"/>
      <c r="Q89" s="74"/>
      <c r="R89" s="74"/>
      <c r="S89" s="74"/>
      <c r="T89" s="74"/>
      <c r="U89" s="74"/>
      <c r="V89" s="74"/>
      <c r="W89" s="71"/>
      <c r="X89" s="71"/>
      <c r="Y89" s="71"/>
    </row>
    <row r="90" spans="1:25" ht="16.5" thickBot="1">
      <c r="A90" s="72">
        <v>86</v>
      </c>
      <c r="B90" s="73" t="s">
        <v>382</v>
      </c>
      <c r="C90" s="74" t="s">
        <v>383</v>
      </c>
      <c r="D90" s="75" t="s">
        <v>384</v>
      </c>
      <c r="E90" s="75">
        <v>12750000</v>
      </c>
      <c r="F90" s="77" t="s">
        <v>385</v>
      </c>
      <c r="G90" s="74"/>
      <c r="H90" s="74"/>
      <c r="I90" s="74"/>
      <c r="J90" s="74"/>
      <c r="K90" s="74"/>
      <c r="L90" s="74"/>
      <c r="M90" s="74"/>
      <c r="N90" s="74"/>
      <c r="O90" s="74"/>
      <c r="P90" s="74"/>
      <c r="Q90" s="74"/>
      <c r="R90" s="74"/>
      <c r="S90" s="74"/>
      <c r="T90" s="74"/>
      <c r="U90" s="74"/>
      <c r="V90" s="74"/>
      <c r="W90" s="71"/>
      <c r="X90" s="71"/>
      <c r="Y90" s="71"/>
    </row>
    <row r="91" spans="1:25" ht="16.5" thickBot="1">
      <c r="A91" s="72">
        <v>87</v>
      </c>
      <c r="B91" s="73" t="s">
        <v>386</v>
      </c>
      <c r="C91" s="74" t="s">
        <v>387</v>
      </c>
      <c r="D91" s="75" t="s">
        <v>388</v>
      </c>
      <c r="E91" s="75">
        <v>12282000</v>
      </c>
      <c r="F91" s="77" t="s">
        <v>389</v>
      </c>
      <c r="G91" s="74"/>
      <c r="H91" s="74"/>
      <c r="I91" s="74"/>
      <c r="J91" s="74"/>
      <c r="K91" s="74"/>
      <c r="L91" s="74"/>
      <c r="M91" s="74"/>
      <c r="N91" s="74"/>
      <c r="O91" s="74"/>
      <c r="P91" s="74"/>
      <c r="Q91" s="74"/>
      <c r="R91" s="74"/>
      <c r="S91" s="74"/>
      <c r="T91" s="74"/>
      <c r="U91" s="74"/>
      <c r="V91" s="74"/>
      <c r="W91" s="71"/>
      <c r="X91" s="71"/>
      <c r="Y91" s="71"/>
    </row>
    <row r="92" spans="1:25" ht="16.5" thickBot="1">
      <c r="A92" s="72">
        <v>88</v>
      </c>
      <c r="B92" s="73" t="s">
        <v>390</v>
      </c>
      <c r="C92" s="74" t="s">
        <v>391</v>
      </c>
      <c r="D92" s="75" t="s">
        <v>392</v>
      </c>
      <c r="E92" s="75">
        <v>21600000</v>
      </c>
      <c r="F92" s="77" t="s">
        <v>393</v>
      </c>
      <c r="G92" s="74"/>
      <c r="H92" s="74"/>
      <c r="I92" s="74"/>
      <c r="J92" s="74"/>
      <c r="K92" s="74"/>
      <c r="L92" s="74"/>
      <c r="M92" s="74"/>
      <c r="N92" s="74"/>
      <c r="O92" s="74"/>
      <c r="P92" s="74"/>
      <c r="Q92" s="74"/>
      <c r="R92" s="74"/>
      <c r="S92" s="74"/>
      <c r="T92" s="74"/>
      <c r="U92" s="74"/>
      <c r="V92" s="74"/>
      <c r="W92" s="71"/>
      <c r="X92" s="71"/>
      <c r="Y92" s="71"/>
    </row>
    <row r="93" spans="1:25" ht="16.5" thickBot="1">
      <c r="A93" s="72">
        <v>89</v>
      </c>
      <c r="B93" s="73" t="s">
        <v>390</v>
      </c>
      <c r="C93" s="74" t="s">
        <v>394</v>
      </c>
      <c r="D93" s="75" t="s">
        <v>395</v>
      </c>
      <c r="E93" s="75">
        <v>10235000</v>
      </c>
      <c r="F93" s="77" t="s">
        <v>396</v>
      </c>
      <c r="G93" s="74"/>
      <c r="H93" s="74"/>
      <c r="I93" s="74"/>
      <c r="J93" s="74"/>
      <c r="K93" s="74"/>
      <c r="L93" s="74"/>
      <c r="M93" s="74"/>
      <c r="N93" s="74"/>
      <c r="O93" s="74"/>
      <c r="P93" s="74"/>
      <c r="Q93" s="74"/>
      <c r="R93" s="74"/>
      <c r="S93" s="74"/>
      <c r="T93" s="74"/>
      <c r="U93" s="74"/>
      <c r="V93" s="74"/>
      <c r="W93" s="71"/>
      <c r="X93" s="71"/>
      <c r="Y93" s="71"/>
    </row>
    <row r="94" spans="1:25" ht="16.5" thickBot="1">
      <c r="A94" s="72">
        <v>90</v>
      </c>
      <c r="B94" s="73" t="s">
        <v>397</v>
      </c>
      <c r="C94" s="74" t="s">
        <v>398</v>
      </c>
      <c r="D94" s="75" t="s">
        <v>399</v>
      </c>
      <c r="E94" s="75">
        <v>12282000</v>
      </c>
      <c r="F94" s="77" t="s">
        <v>400</v>
      </c>
      <c r="G94" s="74"/>
      <c r="H94" s="74"/>
      <c r="I94" s="74"/>
      <c r="J94" s="74"/>
      <c r="K94" s="74"/>
      <c r="L94" s="74"/>
      <c r="M94" s="74"/>
      <c r="N94" s="74"/>
      <c r="O94" s="74"/>
      <c r="P94" s="74"/>
      <c r="Q94" s="74"/>
      <c r="R94" s="74"/>
      <c r="S94" s="74"/>
      <c r="T94" s="74"/>
      <c r="U94" s="74"/>
      <c r="V94" s="74"/>
      <c r="W94" s="71"/>
      <c r="X94" s="71"/>
      <c r="Y94" s="71"/>
    </row>
    <row r="95" spans="1:25" ht="16.5" thickBot="1">
      <c r="A95" s="72">
        <v>91</v>
      </c>
      <c r="B95" s="73" t="s">
        <v>401</v>
      </c>
      <c r="C95" s="74" t="s">
        <v>402</v>
      </c>
      <c r="D95" s="75" t="s">
        <v>403</v>
      </c>
      <c r="E95" s="75">
        <v>14400000</v>
      </c>
      <c r="F95" s="77" t="s">
        <v>404</v>
      </c>
      <c r="G95" s="74"/>
      <c r="H95" s="74"/>
      <c r="I95" s="74"/>
      <c r="J95" s="74"/>
      <c r="K95" s="74"/>
      <c r="L95" s="74"/>
      <c r="M95" s="74"/>
      <c r="N95" s="74"/>
      <c r="O95" s="74"/>
      <c r="P95" s="74"/>
      <c r="Q95" s="74"/>
      <c r="R95" s="74"/>
      <c r="S95" s="74"/>
      <c r="T95" s="74"/>
      <c r="U95" s="74"/>
      <c r="V95" s="74"/>
      <c r="W95" s="71"/>
      <c r="X95" s="71"/>
      <c r="Y95" s="71"/>
    </row>
    <row r="96" spans="1:25" ht="15.75" thickBot="1">
      <c r="A96" s="527" t="s">
        <v>405</v>
      </c>
      <c r="B96" s="527"/>
      <c r="C96" s="527"/>
      <c r="D96" s="527"/>
      <c r="E96" s="528">
        <f>SUM(E5:E95)</f>
        <v>1880088000</v>
      </c>
      <c r="F96" s="529"/>
      <c r="G96" s="529"/>
      <c r="H96" s="529"/>
      <c r="I96" s="529"/>
      <c r="J96" s="529"/>
      <c r="K96" s="529"/>
      <c r="L96" s="529"/>
      <c r="M96" s="529"/>
      <c r="N96" s="529"/>
      <c r="O96" s="529"/>
      <c r="P96" s="529"/>
      <c r="Q96" s="529"/>
      <c r="R96" s="529"/>
      <c r="S96" s="529"/>
      <c r="T96" s="529"/>
      <c r="U96" s="529"/>
      <c r="V96" s="529"/>
    </row>
    <row r="97" spans="1:22" ht="15.75" thickBot="1">
      <c r="A97" s="527"/>
      <c r="B97" s="527"/>
      <c r="C97" s="527"/>
      <c r="D97" s="527"/>
      <c r="E97" s="528"/>
      <c r="F97" s="529"/>
      <c r="G97" s="529"/>
      <c r="H97" s="529"/>
      <c r="I97" s="529"/>
      <c r="J97" s="529"/>
      <c r="K97" s="529"/>
      <c r="L97" s="529"/>
      <c r="M97" s="529"/>
      <c r="N97" s="529"/>
      <c r="O97" s="529"/>
      <c r="P97" s="529"/>
      <c r="Q97" s="529"/>
      <c r="R97" s="529"/>
      <c r="S97" s="529"/>
      <c r="T97" s="529"/>
      <c r="U97" s="529"/>
      <c r="V97" s="529"/>
    </row>
    <row r="98" spans="1:22" ht="15.75" thickBot="1">
      <c r="A98" s="527"/>
      <c r="B98" s="527"/>
      <c r="C98" s="527"/>
      <c r="D98" s="527"/>
      <c r="E98" s="528"/>
      <c r="F98" s="529"/>
      <c r="G98" s="529"/>
      <c r="H98" s="529"/>
      <c r="I98" s="529"/>
      <c r="J98" s="529"/>
      <c r="K98" s="529"/>
      <c r="L98" s="529"/>
      <c r="M98" s="529"/>
      <c r="N98" s="529"/>
      <c r="O98" s="529"/>
      <c r="P98" s="529"/>
      <c r="Q98" s="529"/>
      <c r="R98" s="529"/>
      <c r="S98" s="529"/>
      <c r="T98" s="529"/>
      <c r="U98" s="529"/>
      <c r="V98" s="529"/>
    </row>
    <row r="99" spans="1:22" ht="16.5" customHeight="1" thickBot="1">
      <c r="A99" s="527"/>
      <c r="B99" s="527"/>
      <c r="C99" s="527"/>
      <c r="D99" s="527"/>
      <c r="E99" s="528"/>
      <c r="F99" s="529"/>
      <c r="G99" s="529"/>
      <c r="H99" s="529"/>
      <c r="I99" s="529"/>
      <c r="J99" s="529"/>
      <c r="K99" s="529"/>
      <c r="L99" s="529"/>
      <c r="M99" s="529"/>
      <c r="N99" s="529"/>
      <c r="O99" s="529"/>
      <c r="P99" s="529"/>
      <c r="Q99" s="529"/>
      <c r="R99" s="529"/>
      <c r="S99" s="529"/>
      <c r="T99" s="529"/>
      <c r="U99" s="529"/>
      <c r="V99" s="529"/>
    </row>
    <row r="100" spans="1:22" ht="15.75">
      <c r="A100" s="523"/>
      <c r="B100" s="523"/>
      <c r="C100" s="524"/>
      <c r="D100" s="524"/>
      <c r="E100" s="78"/>
      <c r="F100" s="79"/>
    </row>
    <row r="101" spans="1:22">
      <c r="D101" s="81"/>
      <c r="E101" s="81"/>
      <c r="F101" s="79"/>
    </row>
    <row r="102" spans="1:22" s="85" customFormat="1">
      <c r="A102" s="82" t="s">
        <v>406</v>
      </c>
      <c r="B102" s="83" t="s">
        <v>407</v>
      </c>
      <c r="C102" s="82" t="s">
        <v>408</v>
      </c>
      <c r="D102" s="84" t="s">
        <v>409</v>
      </c>
      <c r="E102" s="84" t="s">
        <v>410</v>
      </c>
      <c r="F102" s="82" t="s">
        <v>411</v>
      </c>
      <c r="G102" s="82" t="s">
        <v>412</v>
      </c>
      <c r="H102" s="82"/>
      <c r="I102" s="82" t="s">
        <v>413</v>
      </c>
      <c r="J102" s="82" t="s">
        <v>414</v>
      </c>
      <c r="K102" s="82" t="s">
        <v>415</v>
      </c>
    </row>
    <row r="103" spans="1:22" s="85" customFormat="1" ht="42.75">
      <c r="A103" s="86">
        <v>4905</v>
      </c>
      <c r="B103" s="87">
        <v>45113</v>
      </c>
      <c r="C103" s="86">
        <v>3250</v>
      </c>
      <c r="D103" s="86">
        <v>1110539390</v>
      </c>
      <c r="E103" s="88" t="s">
        <v>416</v>
      </c>
      <c r="F103" s="89">
        <v>10708000</v>
      </c>
      <c r="G103" s="89">
        <v>5354000</v>
      </c>
      <c r="H103" s="89">
        <f>+F103-I103</f>
        <v>5354000</v>
      </c>
      <c r="I103" s="89">
        <v>5354000</v>
      </c>
      <c r="J103" s="90" t="s">
        <v>417</v>
      </c>
      <c r="K103" s="88" t="s">
        <v>418</v>
      </c>
    </row>
    <row r="104" spans="1:22" s="85" customFormat="1" ht="42.75">
      <c r="A104" s="86">
        <v>5023</v>
      </c>
      <c r="B104" s="87">
        <v>45118</v>
      </c>
      <c r="C104" s="86">
        <v>2950</v>
      </c>
      <c r="D104" s="86">
        <v>1110577174</v>
      </c>
      <c r="E104" s="88" t="s">
        <v>419</v>
      </c>
      <c r="F104" s="89">
        <v>10235000</v>
      </c>
      <c r="G104" s="89">
        <v>4094000</v>
      </c>
      <c r="H104" s="89">
        <f t="shared" ref="H104:H144" si="0">+F104-I104</f>
        <v>4094000</v>
      </c>
      <c r="I104" s="89">
        <v>6141000</v>
      </c>
      <c r="J104" s="90" t="s">
        <v>417</v>
      </c>
      <c r="K104" s="88" t="s">
        <v>420</v>
      </c>
    </row>
    <row r="105" spans="1:22" s="85" customFormat="1" ht="42.75">
      <c r="A105" s="86">
        <v>5100</v>
      </c>
      <c r="B105" s="87">
        <v>45124</v>
      </c>
      <c r="C105" s="86">
        <v>3310</v>
      </c>
      <c r="D105" s="86">
        <v>1081512654</v>
      </c>
      <c r="E105" s="88" t="s">
        <v>421</v>
      </c>
      <c r="F105" s="89">
        <v>8188000</v>
      </c>
      <c r="G105" s="89">
        <v>4094000</v>
      </c>
      <c r="H105" s="89">
        <f t="shared" si="0"/>
        <v>4094000</v>
      </c>
      <c r="I105" s="89">
        <v>4094000</v>
      </c>
      <c r="J105" s="90" t="s">
        <v>417</v>
      </c>
      <c r="K105" s="88" t="s">
        <v>422</v>
      </c>
    </row>
    <row r="106" spans="1:22" s="85" customFormat="1" ht="42.75">
      <c r="A106" s="86">
        <v>5103</v>
      </c>
      <c r="B106" s="87">
        <v>45124</v>
      </c>
      <c r="C106" s="86">
        <v>3437</v>
      </c>
      <c r="D106" s="86">
        <v>1006130042</v>
      </c>
      <c r="E106" s="88" t="s">
        <v>423</v>
      </c>
      <c r="F106" s="89">
        <v>10708000</v>
      </c>
      <c r="G106" s="89">
        <v>5354000</v>
      </c>
      <c r="H106" s="89">
        <f t="shared" si="0"/>
        <v>5354000</v>
      </c>
      <c r="I106" s="89">
        <v>5354000</v>
      </c>
      <c r="J106" s="90" t="s">
        <v>417</v>
      </c>
      <c r="K106" s="88" t="s">
        <v>424</v>
      </c>
    </row>
    <row r="107" spans="1:22" s="85" customFormat="1" ht="42.75">
      <c r="A107" s="86">
        <v>5105</v>
      </c>
      <c r="B107" s="87">
        <v>45124</v>
      </c>
      <c r="C107" s="86">
        <v>3442</v>
      </c>
      <c r="D107" s="86">
        <v>14231187</v>
      </c>
      <c r="E107" s="88" t="s">
        <v>425</v>
      </c>
      <c r="F107" s="89">
        <v>14400000</v>
      </c>
      <c r="G107" s="89">
        <v>7200000</v>
      </c>
      <c r="H107" s="89">
        <f t="shared" si="0"/>
        <v>7200000</v>
      </c>
      <c r="I107" s="89">
        <v>7200000</v>
      </c>
      <c r="J107" s="90" t="s">
        <v>417</v>
      </c>
      <c r="K107" s="88" t="s">
        <v>426</v>
      </c>
    </row>
    <row r="108" spans="1:22" s="85" customFormat="1" ht="42.75">
      <c r="A108" s="86">
        <v>5139</v>
      </c>
      <c r="B108" s="87">
        <v>45125</v>
      </c>
      <c r="C108" s="86">
        <v>3441</v>
      </c>
      <c r="D108" s="86">
        <v>1110528385</v>
      </c>
      <c r="E108" s="88" t="s">
        <v>427</v>
      </c>
      <c r="F108" s="89">
        <v>10708000</v>
      </c>
      <c r="G108" s="89">
        <v>2677000</v>
      </c>
      <c r="H108" s="89">
        <f t="shared" si="0"/>
        <v>2677000</v>
      </c>
      <c r="I108" s="89">
        <v>8031000</v>
      </c>
      <c r="J108" s="90" t="s">
        <v>417</v>
      </c>
      <c r="K108" s="88" t="s">
        <v>428</v>
      </c>
    </row>
    <row r="109" spans="1:22" s="85" customFormat="1" ht="42.75">
      <c r="A109" s="86">
        <v>5153</v>
      </c>
      <c r="B109" s="87">
        <v>45126</v>
      </c>
      <c r="C109" s="86">
        <v>3439</v>
      </c>
      <c r="D109" s="86">
        <v>1110581269</v>
      </c>
      <c r="E109" s="88" t="s">
        <v>429</v>
      </c>
      <c r="F109" s="89">
        <v>10708000</v>
      </c>
      <c r="G109" s="89">
        <v>5354000</v>
      </c>
      <c r="H109" s="89">
        <f t="shared" si="0"/>
        <v>5354000</v>
      </c>
      <c r="I109" s="89">
        <v>5354000</v>
      </c>
      <c r="J109" s="90" t="s">
        <v>417</v>
      </c>
      <c r="K109" s="88" t="s">
        <v>430</v>
      </c>
    </row>
    <row r="110" spans="1:22" s="85" customFormat="1" ht="42.75">
      <c r="A110" s="86">
        <v>5154</v>
      </c>
      <c r="B110" s="87">
        <v>45126</v>
      </c>
      <c r="C110" s="86">
        <v>3318</v>
      </c>
      <c r="D110" s="86">
        <v>1234639319</v>
      </c>
      <c r="E110" s="88" t="s">
        <v>431</v>
      </c>
      <c r="F110" s="89">
        <v>8188000</v>
      </c>
      <c r="G110" s="89">
        <v>4094000</v>
      </c>
      <c r="H110" s="89">
        <f t="shared" si="0"/>
        <v>4094000</v>
      </c>
      <c r="I110" s="89">
        <v>4094000</v>
      </c>
      <c r="J110" s="90" t="s">
        <v>417</v>
      </c>
      <c r="K110" s="88" t="s">
        <v>432</v>
      </c>
    </row>
    <row r="111" spans="1:22" s="85" customFormat="1" ht="42.75">
      <c r="A111" s="86">
        <v>5214</v>
      </c>
      <c r="B111" s="87">
        <v>45131</v>
      </c>
      <c r="C111" s="86">
        <v>3469</v>
      </c>
      <c r="D111" s="86">
        <v>1110487488</v>
      </c>
      <c r="E111" s="88" t="s">
        <v>433</v>
      </c>
      <c r="F111" s="89">
        <v>12180000</v>
      </c>
      <c r="G111" s="90">
        <v>0</v>
      </c>
      <c r="H111" s="89">
        <f t="shared" si="0"/>
        <v>0</v>
      </c>
      <c r="I111" s="89">
        <v>12180000</v>
      </c>
      <c r="J111" s="90" t="s">
        <v>417</v>
      </c>
      <c r="K111" s="88" t="s">
        <v>434</v>
      </c>
    </row>
    <row r="112" spans="1:22" s="85" customFormat="1" ht="42.75">
      <c r="A112" s="86">
        <v>5216</v>
      </c>
      <c r="B112" s="87">
        <v>45131</v>
      </c>
      <c r="C112" s="86">
        <v>3682</v>
      </c>
      <c r="D112" s="86">
        <v>1110538518</v>
      </c>
      <c r="E112" s="88" t="s">
        <v>435</v>
      </c>
      <c r="F112" s="89">
        <v>12180000</v>
      </c>
      <c r="G112" s="89">
        <v>6090000</v>
      </c>
      <c r="H112" s="89">
        <f t="shared" si="0"/>
        <v>6090000</v>
      </c>
      <c r="I112" s="89">
        <v>6090000</v>
      </c>
      <c r="J112" s="90" t="s">
        <v>417</v>
      </c>
      <c r="K112" s="88" t="s">
        <v>436</v>
      </c>
    </row>
    <row r="113" spans="1:11" s="85" customFormat="1" ht="42.75">
      <c r="A113" s="86">
        <v>5232</v>
      </c>
      <c r="B113" s="87">
        <v>45132</v>
      </c>
      <c r="C113" s="86">
        <v>3434</v>
      </c>
      <c r="D113" s="86">
        <v>1110545268</v>
      </c>
      <c r="E113" s="88" t="s">
        <v>437</v>
      </c>
      <c r="F113" s="89">
        <v>10708000</v>
      </c>
      <c r="G113" s="89">
        <v>5354000</v>
      </c>
      <c r="H113" s="89">
        <f t="shared" si="0"/>
        <v>5354000</v>
      </c>
      <c r="I113" s="89">
        <v>5354000</v>
      </c>
      <c r="J113" s="90" t="s">
        <v>417</v>
      </c>
      <c r="K113" s="88" t="s">
        <v>438</v>
      </c>
    </row>
    <row r="114" spans="1:11" s="85" customFormat="1" ht="42.75">
      <c r="A114" s="86">
        <v>5351</v>
      </c>
      <c r="B114" s="87">
        <v>45138</v>
      </c>
      <c r="C114" s="86">
        <v>3636</v>
      </c>
      <c r="D114" s="86">
        <v>65784663</v>
      </c>
      <c r="E114" s="88" t="s">
        <v>439</v>
      </c>
      <c r="F114" s="89">
        <v>10708000</v>
      </c>
      <c r="G114" s="89">
        <v>2677000</v>
      </c>
      <c r="H114" s="89">
        <f t="shared" si="0"/>
        <v>2677000</v>
      </c>
      <c r="I114" s="89">
        <v>8031000</v>
      </c>
      <c r="J114" s="90" t="s">
        <v>417</v>
      </c>
      <c r="K114" s="88" t="s">
        <v>440</v>
      </c>
    </row>
    <row r="115" spans="1:11" s="85" customFormat="1" ht="42.75">
      <c r="A115" s="86">
        <v>5368</v>
      </c>
      <c r="B115" s="87">
        <v>45138</v>
      </c>
      <c r="C115" s="86">
        <v>3639</v>
      </c>
      <c r="D115" s="86">
        <v>1110462195</v>
      </c>
      <c r="E115" s="88" t="s">
        <v>441</v>
      </c>
      <c r="F115" s="89">
        <v>14400000</v>
      </c>
      <c r="G115" s="89">
        <v>7200000</v>
      </c>
      <c r="H115" s="89">
        <f t="shared" si="0"/>
        <v>7200000</v>
      </c>
      <c r="I115" s="89">
        <v>7200000</v>
      </c>
      <c r="J115" s="90" t="s">
        <v>417</v>
      </c>
      <c r="K115" s="88" t="s">
        <v>442</v>
      </c>
    </row>
    <row r="116" spans="1:11" s="85" customFormat="1" ht="42.75">
      <c r="A116" s="86">
        <v>5402</v>
      </c>
      <c r="B116" s="87">
        <v>45140</v>
      </c>
      <c r="C116" s="86">
        <v>3440</v>
      </c>
      <c r="D116" s="86">
        <v>10167717</v>
      </c>
      <c r="E116" s="88" t="s">
        <v>443</v>
      </c>
      <c r="F116" s="89">
        <v>14400000</v>
      </c>
      <c r="G116" s="89">
        <v>3600000</v>
      </c>
      <c r="H116" s="89">
        <f t="shared" si="0"/>
        <v>3600000</v>
      </c>
      <c r="I116" s="89">
        <v>10800000</v>
      </c>
      <c r="J116" s="90" t="s">
        <v>417</v>
      </c>
      <c r="K116" s="88" t="s">
        <v>444</v>
      </c>
    </row>
    <row r="117" spans="1:11" s="85" customFormat="1" ht="42.75">
      <c r="A117" s="86">
        <v>5574</v>
      </c>
      <c r="B117" s="87">
        <v>45154</v>
      </c>
      <c r="C117" s="86">
        <v>3683</v>
      </c>
      <c r="D117" s="86">
        <v>38141434</v>
      </c>
      <c r="E117" s="88" t="s">
        <v>445</v>
      </c>
      <c r="F117" s="89">
        <v>14400000</v>
      </c>
      <c r="G117" s="89">
        <v>3600000</v>
      </c>
      <c r="H117" s="89">
        <f t="shared" si="0"/>
        <v>3600000</v>
      </c>
      <c r="I117" s="89">
        <v>10800000</v>
      </c>
      <c r="J117" s="90" t="s">
        <v>417</v>
      </c>
      <c r="K117" s="88" t="s">
        <v>446</v>
      </c>
    </row>
    <row r="118" spans="1:11" s="85" customFormat="1" ht="34.5">
      <c r="A118" s="86">
        <v>5871</v>
      </c>
      <c r="B118" s="87">
        <v>45167</v>
      </c>
      <c r="C118" s="86">
        <v>3928</v>
      </c>
      <c r="D118" s="86">
        <v>1110562091</v>
      </c>
      <c r="E118" s="88" t="s">
        <v>447</v>
      </c>
      <c r="F118" s="89">
        <v>10800000</v>
      </c>
      <c r="G118" s="89">
        <v>3600000</v>
      </c>
      <c r="H118" s="89">
        <f t="shared" si="0"/>
        <v>3600000</v>
      </c>
      <c r="I118" s="89">
        <v>7200000</v>
      </c>
      <c r="J118" s="90" t="s">
        <v>417</v>
      </c>
      <c r="K118" s="88" t="s">
        <v>448</v>
      </c>
    </row>
    <row r="119" spans="1:11" s="85" customFormat="1" ht="42.75">
      <c r="A119" s="86">
        <v>5963</v>
      </c>
      <c r="B119" s="87">
        <v>45170</v>
      </c>
      <c r="C119" s="86">
        <v>3681</v>
      </c>
      <c r="D119" s="86">
        <v>1022334359</v>
      </c>
      <c r="E119" s="88" t="s">
        <v>449</v>
      </c>
      <c r="F119" s="89">
        <v>14400000</v>
      </c>
      <c r="G119" s="90">
        <v>0</v>
      </c>
      <c r="H119" s="89">
        <f t="shared" si="0"/>
        <v>0</v>
      </c>
      <c r="I119" s="89">
        <v>14400000</v>
      </c>
      <c r="J119" s="90" t="s">
        <v>417</v>
      </c>
      <c r="K119" s="88" t="s">
        <v>450</v>
      </c>
    </row>
    <row r="120" spans="1:11" s="85" customFormat="1" ht="42.75">
      <c r="A120" s="86">
        <v>5987</v>
      </c>
      <c r="B120" s="87">
        <v>45174</v>
      </c>
      <c r="C120" s="86">
        <v>3847</v>
      </c>
      <c r="D120" s="86">
        <v>1110479703</v>
      </c>
      <c r="E120" s="88" t="s">
        <v>451</v>
      </c>
      <c r="F120" s="89">
        <v>7983300</v>
      </c>
      <c r="G120" s="90">
        <v>0</v>
      </c>
      <c r="H120" s="89">
        <f t="shared" si="0"/>
        <v>0</v>
      </c>
      <c r="I120" s="89">
        <v>7983300</v>
      </c>
      <c r="J120" s="90" t="s">
        <v>417</v>
      </c>
      <c r="K120" s="88" t="s">
        <v>452</v>
      </c>
    </row>
    <row r="121" spans="1:11" s="85" customFormat="1" ht="34.5">
      <c r="A121" s="86">
        <v>5988</v>
      </c>
      <c r="B121" s="87">
        <v>45174</v>
      </c>
      <c r="C121" s="86">
        <v>4034</v>
      </c>
      <c r="D121" s="86">
        <v>65768017</v>
      </c>
      <c r="E121" s="88" t="s">
        <v>453</v>
      </c>
      <c r="F121" s="89">
        <v>10800000</v>
      </c>
      <c r="G121" s="89">
        <v>3600000</v>
      </c>
      <c r="H121" s="89">
        <f t="shared" si="0"/>
        <v>3600000</v>
      </c>
      <c r="I121" s="89">
        <v>7200000</v>
      </c>
      <c r="J121" s="90" t="s">
        <v>417</v>
      </c>
      <c r="K121" s="88" t="s">
        <v>454</v>
      </c>
    </row>
    <row r="122" spans="1:11" s="85" customFormat="1" ht="34.5">
      <c r="A122" s="86">
        <v>6003</v>
      </c>
      <c r="B122" s="87">
        <v>45176</v>
      </c>
      <c r="C122" s="86">
        <v>3967</v>
      </c>
      <c r="D122" s="86">
        <v>1110504449</v>
      </c>
      <c r="E122" s="88" t="s">
        <v>455</v>
      </c>
      <c r="F122" s="89">
        <v>7650000</v>
      </c>
      <c r="G122" s="90">
        <v>0</v>
      </c>
      <c r="H122" s="89">
        <f t="shared" si="0"/>
        <v>0</v>
      </c>
      <c r="I122" s="89">
        <v>7650000</v>
      </c>
      <c r="J122" s="90" t="s">
        <v>417</v>
      </c>
      <c r="K122" s="88" t="s">
        <v>454</v>
      </c>
    </row>
    <row r="123" spans="1:11" s="85" customFormat="1" ht="34.5">
      <c r="A123" s="86">
        <v>6083</v>
      </c>
      <c r="B123" s="87">
        <v>45182</v>
      </c>
      <c r="C123" s="86">
        <v>4080</v>
      </c>
      <c r="D123" s="86">
        <v>1110579050</v>
      </c>
      <c r="E123" s="88" t="s">
        <v>456</v>
      </c>
      <c r="F123" s="89">
        <v>8880000</v>
      </c>
      <c r="G123" s="89">
        <v>3600000</v>
      </c>
      <c r="H123" s="89">
        <f t="shared" si="0"/>
        <v>3600000</v>
      </c>
      <c r="I123" s="89">
        <v>5280000</v>
      </c>
      <c r="J123" s="90" t="s">
        <v>417</v>
      </c>
      <c r="K123" s="88" t="s">
        <v>454</v>
      </c>
    </row>
    <row r="124" spans="1:11" s="85" customFormat="1" ht="34.5">
      <c r="A124" s="86">
        <v>6197</v>
      </c>
      <c r="B124" s="87">
        <v>45187</v>
      </c>
      <c r="C124" s="86">
        <v>4086</v>
      </c>
      <c r="D124" s="86">
        <v>1110593750</v>
      </c>
      <c r="E124" s="88" t="s">
        <v>457</v>
      </c>
      <c r="F124" s="89">
        <v>6960000</v>
      </c>
      <c r="G124" s="90">
        <v>0</v>
      </c>
      <c r="H124" s="89">
        <f t="shared" si="0"/>
        <v>0</v>
      </c>
      <c r="I124" s="89">
        <v>6960000</v>
      </c>
      <c r="J124" s="90" t="s">
        <v>417</v>
      </c>
      <c r="K124" s="88" t="s">
        <v>454</v>
      </c>
    </row>
    <row r="125" spans="1:11" s="85" customFormat="1" ht="42.75">
      <c r="A125" s="86">
        <v>6208</v>
      </c>
      <c r="B125" s="87">
        <v>45188</v>
      </c>
      <c r="C125" s="86">
        <v>4163</v>
      </c>
      <c r="D125" s="86">
        <v>65783083</v>
      </c>
      <c r="E125" s="88" t="s">
        <v>458</v>
      </c>
      <c r="F125" s="89">
        <v>4905000</v>
      </c>
      <c r="G125" s="90">
        <v>0</v>
      </c>
      <c r="H125" s="89">
        <f t="shared" si="0"/>
        <v>0</v>
      </c>
      <c r="I125" s="89">
        <v>4905000</v>
      </c>
      <c r="J125" s="90" t="s">
        <v>417</v>
      </c>
      <c r="K125" s="88" t="s">
        <v>459</v>
      </c>
    </row>
    <row r="126" spans="1:11" s="85" customFormat="1" ht="34.5">
      <c r="A126" s="86">
        <v>6217</v>
      </c>
      <c r="B126" s="87">
        <v>45188</v>
      </c>
      <c r="C126" s="86">
        <v>4179</v>
      </c>
      <c r="D126" s="86">
        <v>1110536424</v>
      </c>
      <c r="E126" s="88" t="s">
        <v>460</v>
      </c>
      <c r="F126" s="89">
        <v>8280000</v>
      </c>
      <c r="G126" s="90">
        <v>0</v>
      </c>
      <c r="H126" s="89">
        <f t="shared" si="0"/>
        <v>0</v>
      </c>
      <c r="I126" s="89">
        <v>8280000</v>
      </c>
      <c r="J126" s="90" t="s">
        <v>417</v>
      </c>
      <c r="K126" s="88" t="s">
        <v>454</v>
      </c>
    </row>
    <row r="127" spans="1:11" s="85" customFormat="1" ht="34.5">
      <c r="A127" s="86">
        <v>6233</v>
      </c>
      <c r="B127" s="87">
        <v>45188</v>
      </c>
      <c r="C127" s="86">
        <v>4149</v>
      </c>
      <c r="D127" s="86">
        <v>5829099</v>
      </c>
      <c r="E127" s="88" t="s">
        <v>461</v>
      </c>
      <c r="F127" s="89">
        <v>8400000</v>
      </c>
      <c r="G127" s="90">
        <v>0</v>
      </c>
      <c r="H127" s="89">
        <f t="shared" si="0"/>
        <v>0</v>
      </c>
      <c r="I127" s="89">
        <v>8400000</v>
      </c>
      <c r="J127" s="90" t="s">
        <v>417</v>
      </c>
      <c r="K127" s="88" t="s">
        <v>462</v>
      </c>
    </row>
    <row r="128" spans="1:11" s="85" customFormat="1" ht="34.5">
      <c r="A128" s="86">
        <v>6234</v>
      </c>
      <c r="B128" s="87">
        <v>45188</v>
      </c>
      <c r="C128" s="86">
        <v>4156</v>
      </c>
      <c r="D128" s="86">
        <v>1110574748</v>
      </c>
      <c r="E128" s="88" t="s">
        <v>463</v>
      </c>
      <c r="F128" s="89">
        <v>8160000</v>
      </c>
      <c r="G128" s="90">
        <v>0</v>
      </c>
      <c r="H128" s="89">
        <f t="shared" si="0"/>
        <v>0</v>
      </c>
      <c r="I128" s="89">
        <v>8160000</v>
      </c>
      <c r="J128" s="90" t="s">
        <v>417</v>
      </c>
      <c r="K128" s="88" t="s">
        <v>454</v>
      </c>
    </row>
    <row r="129" spans="1:11" s="85" customFormat="1" ht="34.5">
      <c r="A129" s="86">
        <v>6246</v>
      </c>
      <c r="B129" s="87">
        <v>45189</v>
      </c>
      <c r="C129" s="86">
        <v>4241</v>
      </c>
      <c r="D129" s="86">
        <v>52473056</v>
      </c>
      <c r="E129" s="88" t="s">
        <v>464</v>
      </c>
      <c r="F129" s="89">
        <v>4908400</v>
      </c>
      <c r="G129" s="89">
        <v>1753000</v>
      </c>
      <c r="H129" s="89">
        <f t="shared" si="0"/>
        <v>1753000</v>
      </c>
      <c r="I129" s="89">
        <v>3155400</v>
      </c>
      <c r="J129" s="90" t="s">
        <v>417</v>
      </c>
      <c r="K129" s="88" t="s">
        <v>454</v>
      </c>
    </row>
    <row r="130" spans="1:11" s="85" customFormat="1" ht="34.5">
      <c r="A130" s="86">
        <v>6323</v>
      </c>
      <c r="B130" s="87">
        <v>45190</v>
      </c>
      <c r="C130" s="86">
        <v>4270</v>
      </c>
      <c r="D130" s="86">
        <v>14135937</v>
      </c>
      <c r="E130" s="88" t="s">
        <v>465</v>
      </c>
      <c r="F130" s="89">
        <v>8160000</v>
      </c>
      <c r="G130" s="90">
        <v>0</v>
      </c>
      <c r="H130" s="89">
        <f t="shared" si="0"/>
        <v>0</v>
      </c>
      <c r="I130" s="89">
        <v>8160000</v>
      </c>
      <c r="J130" s="90" t="s">
        <v>417</v>
      </c>
      <c r="K130" s="88" t="s">
        <v>466</v>
      </c>
    </row>
    <row r="131" spans="1:11" s="85" customFormat="1" ht="34.5">
      <c r="A131" s="86">
        <v>6338</v>
      </c>
      <c r="B131" s="87">
        <v>45191</v>
      </c>
      <c r="C131" s="86">
        <v>4238</v>
      </c>
      <c r="D131" s="86">
        <v>1110530833</v>
      </c>
      <c r="E131" s="88" t="s">
        <v>467</v>
      </c>
      <c r="F131" s="89">
        <v>10080000</v>
      </c>
      <c r="G131" s="90">
        <v>0</v>
      </c>
      <c r="H131" s="89">
        <f t="shared" si="0"/>
        <v>0</v>
      </c>
      <c r="I131" s="89">
        <v>10080000</v>
      </c>
      <c r="J131" s="90" t="s">
        <v>417</v>
      </c>
      <c r="K131" s="88" t="s">
        <v>454</v>
      </c>
    </row>
    <row r="132" spans="1:11" s="85" customFormat="1" ht="34.5">
      <c r="A132" s="86">
        <v>6344</v>
      </c>
      <c r="B132" s="87">
        <v>45191</v>
      </c>
      <c r="C132" s="86">
        <v>4248</v>
      </c>
      <c r="D132" s="86">
        <v>28542746</v>
      </c>
      <c r="E132" s="88" t="s">
        <v>468</v>
      </c>
      <c r="F132" s="89">
        <v>7920000</v>
      </c>
      <c r="G132" s="90">
        <v>0</v>
      </c>
      <c r="H132" s="89">
        <f t="shared" si="0"/>
        <v>0</v>
      </c>
      <c r="I132" s="89">
        <v>7920000</v>
      </c>
      <c r="J132" s="90" t="s">
        <v>417</v>
      </c>
      <c r="K132" s="88" t="s">
        <v>454</v>
      </c>
    </row>
    <row r="133" spans="1:11" s="85" customFormat="1" ht="34.5">
      <c r="A133" s="86">
        <v>6349</v>
      </c>
      <c r="B133" s="87">
        <v>45191</v>
      </c>
      <c r="C133" s="86">
        <v>4313</v>
      </c>
      <c r="D133" s="86">
        <v>93397800</v>
      </c>
      <c r="E133" s="88" t="s">
        <v>469</v>
      </c>
      <c r="F133" s="89">
        <v>5695000</v>
      </c>
      <c r="G133" s="90">
        <v>0</v>
      </c>
      <c r="H133" s="89">
        <f t="shared" si="0"/>
        <v>0</v>
      </c>
      <c r="I133" s="89">
        <v>5695000</v>
      </c>
      <c r="J133" s="90" t="s">
        <v>417</v>
      </c>
      <c r="K133" s="88" t="s">
        <v>448</v>
      </c>
    </row>
    <row r="134" spans="1:11" s="85" customFormat="1" ht="34.5">
      <c r="A134" s="86">
        <v>6351</v>
      </c>
      <c r="B134" s="87">
        <v>45191</v>
      </c>
      <c r="C134" s="86">
        <v>4247</v>
      </c>
      <c r="D134" s="86">
        <v>1110537556</v>
      </c>
      <c r="E134" s="88" t="s">
        <v>470</v>
      </c>
      <c r="F134" s="89">
        <v>3674000</v>
      </c>
      <c r="G134" s="90">
        <v>0</v>
      </c>
      <c r="H134" s="89">
        <f t="shared" si="0"/>
        <v>0</v>
      </c>
      <c r="I134" s="89">
        <v>3674000</v>
      </c>
      <c r="J134" s="90" t="s">
        <v>417</v>
      </c>
      <c r="K134" s="88" t="s">
        <v>454</v>
      </c>
    </row>
    <row r="135" spans="1:11" s="85" customFormat="1" ht="34.5">
      <c r="A135" s="86">
        <v>6401</v>
      </c>
      <c r="B135" s="87">
        <v>45194</v>
      </c>
      <c r="C135" s="86">
        <v>4263</v>
      </c>
      <c r="D135" s="86">
        <v>1110553018</v>
      </c>
      <c r="E135" s="88" t="s">
        <v>471</v>
      </c>
      <c r="F135" s="89">
        <v>6283333</v>
      </c>
      <c r="G135" s="90">
        <v>0</v>
      </c>
      <c r="H135" s="89">
        <f t="shared" si="0"/>
        <v>0</v>
      </c>
      <c r="I135" s="89">
        <v>6283333</v>
      </c>
      <c r="J135" s="90" t="s">
        <v>417</v>
      </c>
      <c r="K135" s="88" t="s">
        <v>454</v>
      </c>
    </row>
    <row r="136" spans="1:11" s="85" customFormat="1" ht="34.5">
      <c r="A136" s="86">
        <v>6402</v>
      </c>
      <c r="B136" s="87">
        <v>45194</v>
      </c>
      <c r="C136" s="86">
        <v>4321</v>
      </c>
      <c r="D136" s="86">
        <v>1110584543</v>
      </c>
      <c r="E136" s="88" t="s">
        <v>472</v>
      </c>
      <c r="F136" s="89">
        <v>5525000</v>
      </c>
      <c r="G136" s="90">
        <v>0</v>
      </c>
      <c r="H136" s="89">
        <f t="shared" si="0"/>
        <v>0</v>
      </c>
      <c r="I136" s="89">
        <v>5525000</v>
      </c>
      <c r="J136" s="90" t="s">
        <v>417</v>
      </c>
      <c r="K136" s="88" t="s">
        <v>473</v>
      </c>
    </row>
    <row r="137" spans="1:11" s="85" customFormat="1" ht="34.5">
      <c r="A137" s="86">
        <v>6406</v>
      </c>
      <c r="B137" s="87">
        <v>45194</v>
      </c>
      <c r="C137" s="86">
        <v>4245</v>
      </c>
      <c r="D137" s="86">
        <v>1015427692</v>
      </c>
      <c r="E137" s="88" t="s">
        <v>474</v>
      </c>
      <c r="F137" s="89">
        <v>7920000</v>
      </c>
      <c r="G137" s="90">
        <v>0</v>
      </c>
      <c r="H137" s="89">
        <f t="shared" si="0"/>
        <v>0</v>
      </c>
      <c r="I137" s="89">
        <v>7920000</v>
      </c>
      <c r="J137" s="90" t="s">
        <v>417</v>
      </c>
      <c r="K137" s="88" t="s">
        <v>454</v>
      </c>
    </row>
    <row r="138" spans="1:11" s="85" customFormat="1" ht="34.5">
      <c r="A138" s="86">
        <v>6415</v>
      </c>
      <c r="B138" s="87">
        <v>45195</v>
      </c>
      <c r="C138" s="86">
        <v>4239</v>
      </c>
      <c r="D138" s="86">
        <v>1110572727</v>
      </c>
      <c r="E138" s="88" t="s">
        <v>475</v>
      </c>
      <c r="F138" s="89">
        <v>9183333</v>
      </c>
      <c r="G138" s="90">
        <v>0</v>
      </c>
      <c r="H138" s="89">
        <f t="shared" si="0"/>
        <v>0</v>
      </c>
      <c r="I138" s="89">
        <v>9183333</v>
      </c>
      <c r="J138" s="90" t="s">
        <v>417</v>
      </c>
      <c r="K138" s="88" t="s">
        <v>454</v>
      </c>
    </row>
    <row r="139" spans="1:11" s="85" customFormat="1" ht="34.5">
      <c r="A139" s="86">
        <v>6433</v>
      </c>
      <c r="B139" s="87">
        <v>45195</v>
      </c>
      <c r="C139" s="86">
        <v>4310</v>
      </c>
      <c r="D139" s="86">
        <v>1110561337</v>
      </c>
      <c r="E139" s="88" t="s">
        <v>476</v>
      </c>
      <c r="F139" s="89">
        <v>7920000</v>
      </c>
      <c r="G139" s="90">
        <v>0</v>
      </c>
      <c r="H139" s="89">
        <f t="shared" si="0"/>
        <v>0</v>
      </c>
      <c r="I139" s="89">
        <v>7920000</v>
      </c>
      <c r="J139" s="90" t="s">
        <v>417</v>
      </c>
      <c r="K139" s="88" t="s">
        <v>477</v>
      </c>
    </row>
    <row r="140" spans="1:11" s="85" customFormat="1" ht="34.5">
      <c r="A140" s="86">
        <v>6447</v>
      </c>
      <c r="B140" s="87">
        <v>45196</v>
      </c>
      <c r="C140" s="86">
        <v>4417</v>
      </c>
      <c r="D140" s="86">
        <v>1110448627</v>
      </c>
      <c r="E140" s="88" t="s">
        <v>478</v>
      </c>
      <c r="F140" s="89">
        <v>7800000</v>
      </c>
      <c r="G140" s="90">
        <v>0</v>
      </c>
      <c r="H140" s="89">
        <f t="shared" si="0"/>
        <v>0</v>
      </c>
      <c r="I140" s="89">
        <v>7800000</v>
      </c>
      <c r="J140" s="90" t="s">
        <v>417</v>
      </c>
      <c r="K140" s="88" t="s">
        <v>454</v>
      </c>
    </row>
    <row r="141" spans="1:11" s="85" customFormat="1" ht="34.5">
      <c r="A141" s="86">
        <v>6475</v>
      </c>
      <c r="B141" s="87">
        <v>45197</v>
      </c>
      <c r="C141" s="86">
        <v>4237</v>
      </c>
      <c r="D141" s="86">
        <v>1110564168</v>
      </c>
      <c r="E141" s="88" t="s">
        <v>479</v>
      </c>
      <c r="F141" s="89">
        <v>11280000</v>
      </c>
      <c r="G141" s="90">
        <v>0</v>
      </c>
      <c r="H141" s="89">
        <f t="shared" si="0"/>
        <v>0</v>
      </c>
      <c r="I141" s="89">
        <v>11280000</v>
      </c>
      <c r="J141" s="90" t="s">
        <v>417</v>
      </c>
      <c r="K141" s="88" t="s">
        <v>454</v>
      </c>
    </row>
    <row r="142" spans="1:11" s="85" customFormat="1" ht="34.5">
      <c r="A142" s="86">
        <v>6503</v>
      </c>
      <c r="B142" s="87">
        <v>45198</v>
      </c>
      <c r="C142" s="86">
        <v>4322</v>
      </c>
      <c r="D142" s="86">
        <v>1110596663</v>
      </c>
      <c r="E142" s="88" t="s">
        <v>480</v>
      </c>
      <c r="F142" s="89">
        <v>8298700</v>
      </c>
      <c r="G142" s="90">
        <v>0</v>
      </c>
      <c r="H142" s="89">
        <f t="shared" si="0"/>
        <v>0</v>
      </c>
      <c r="I142" s="89">
        <v>8298700</v>
      </c>
      <c r="J142" s="90" t="s">
        <v>417</v>
      </c>
      <c r="K142" s="88" t="s">
        <v>473</v>
      </c>
    </row>
    <row r="143" spans="1:11" s="85" customFormat="1" ht="34.5">
      <c r="A143" s="86">
        <v>6504</v>
      </c>
      <c r="B143" s="87">
        <v>45198</v>
      </c>
      <c r="C143" s="86">
        <v>4323</v>
      </c>
      <c r="D143" s="86">
        <v>1110466132</v>
      </c>
      <c r="E143" s="88" t="s">
        <v>481</v>
      </c>
      <c r="F143" s="89">
        <v>7560000</v>
      </c>
      <c r="G143" s="90">
        <v>0</v>
      </c>
      <c r="H143" s="89">
        <f t="shared" si="0"/>
        <v>0</v>
      </c>
      <c r="I143" s="89">
        <v>7560000</v>
      </c>
      <c r="J143" s="90" t="s">
        <v>417</v>
      </c>
      <c r="K143" s="88" t="s">
        <v>454</v>
      </c>
    </row>
    <row r="144" spans="1:11" s="85" customFormat="1" ht="34.5">
      <c r="A144" s="86">
        <v>6507</v>
      </c>
      <c r="B144" s="87">
        <v>45198</v>
      </c>
      <c r="C144" s="86">
        <v>4429</v>
      </c>
      <c r="D144" s="86">
        <v>65631426</v>
      </c>
      <c r="E144" s="88" t="s">
        <v>482</v>
      </c>
      <c r="F144" s="89">
        <v>3215500</v>
      </c>
      <c r="G144" s="90">
        <v>0</v>
      </c>
      <c r="H144" s="89">
        <f t="shared" si="0"/>
        <v>0</v>
      </c>
      <c r="I144" s="89">
        <v>3215500</v>
      </c>
      <c r="J144" s="90" t="s">
        <v>417</v>
      </c>
      <c r="K144" s="88" t="s">
        <v>454</v>
      </c>
    </row>
    <row r="145" spans="1:22" s="85" customFormat="1">
      <c r="E145" s="91" t="s">
        <v>483</v>
      </c>
      <c r="F145" s="92">
        <f>SUM(F103:F144)</f>
        <v>385460566</v>
      </c>
      <c r="H145" s="93"/>
    </row>
    <row r="146" spans="1:22">
      <c r="D146" s="81"/>
      <c r="E146" s="81"/>
      <c r="F146" s="79"/>
    </row>
    <row r="147" spans="1:22">
      <c r="D147" s="81"/>
      <c r="E147" s="81"/>
      <c r="F147" s="79"/>
    </row>
    <row r="148" spans="1:22" ht="15.75" thickBot="1">
      <c r="D148" s="81"/>
      <c r="E148" s="94"/>
      <c r="F148" s="101">
        <f>+E96+F145</f>
        <v>2265548566</v>
      </c>
    </row>
    <row r="149" spans="1:22" ht="30.75" thickBot="1">
      <c r="D149" s="81"/>
      <c r="E149" s="103" t="s">
        <v>484</v>
      </c>
      <c r="F149" s="104">
        <f>+F148-11258500</f>
        <v>2254290066</v>
      </c>
      <c r="G149" s="95" t="s">
        <v>485</v>
      </c>
    </row>
    <row r="150" spans="1:22" ht="16.5" thickBot="1">
      <c r="A150" s="72">
        <v>90</v>
      </c>
      <c r="B150" s="73" t="s">
        <v>397</v>
      </c>
      <c r="C150" s="74" t="s">
        <v>398</v>
      </c>
      <c r="D150" s="75" t="s">
        <v>399</v>
      </c>
      <c r="E150" s="102">
        <v>12282000</v>
      </c>
      <c r="F150" s="96" t="s">
        <v>400</v>
      </c>
      <c r="G150" s="74"/>
      <c r="H150" s="74"/>
      <c r="I150" s="74"/>
      <c r="J150" s="74"/>
      <c r="K150" s="74"/>
      <c r="L150" s="74"/>
      <c r="M150" s="74"/>
      <c r="N150" s="74"/>
      <c r="O150" s="74"/>
      <c r="P150" s="74"/>
      <c r="Q150" s="74"/>
      <c r="R150" s="74"/>
      <c r="S150" s="74"/>
      <c r="T150" s="74"/>
      <c r="U150" s="74"/>
      <c r="V150" s="74"/>
    </row>
    <row r="151" spans="1:22" ht="45">
      <c r="D151" s="81"/>
      <c r="E151" s="97" t="s">
        <v>486</v>
      </c>
      <c r="F151" s="79"/>
    </row>
    <row r="152" spans="1:22">
      <c r="D152" s="81"/>
      <c r="E152" s="81"/>
      <c r="F152" s="79"/>
    </row>
    <row r="153" spans="1:22">
      <c r="D153" s="81"/>
      <c r="E153" s="81"/>
      <c r="F153" s="79"/>
    </row>
    <row r="154" spans="1:22">
      <c r="D154" s="81"/>
      <c r="E154" s="81"/>
      <c r="F154" s="79"/>
    </row>
    <row r="155" spans="1:22">
      <c r="D155" s="81"/>
      <c r="E155" s="81"/>
      <c r="F155" s="79"/>
    </row>
    <row r="156" spans="1:22">
      <c r="D156" s="81"/>
      <c r="E156" s="81"/>
      <c r="F156" s="79"/>
    </row>
    <row r="157" spans="1:22">
      <c r="D157" s="81"/>
      <c r="E157" s="81"/>
      <c r="F157" s="79"/>
    </row>
    <row r="158" spans="1:22">
      <c r="D158" s="81"/>
      <c r="E158" s="81"/>
      <c r="F158" s="79"/>
    </row>
    <row r="159" spans="1:22">
      <c r="D159" s="81"/>
      <c r="E159" s="81"/>
      <c r="F159" s="79"/>
    </row>
    <row r="160" spans="1:22">
      <c r="D160" s="81"/>
      <c r="E160" s="81"/>
      <c r="F160" s="79"/>
    </row>
    <row r="161" spans="4:6">
      <c r="D161" s="81"/>
      <c r="E161" s="81"/>
      <c r="F161" s="79"/>
    </row>
    <row r="162" spans="4:6">
      <c r="D162" s="81"/>
      <c r="E162" s="81"/>
      <c r="F162" s="79"/>
    </row>
    <row r="163" spans="4:6">
      <c r="D163" s="81"/>
      <c r="E163" s="81"/>
      <c r="F163" s="79"/>
    </row>
    <row r="164" spans="4:6">
      <c r="D164" s="81"/>
      <c r="E164" s="81"/>
      <c r="F164" s="79"/>
    </row>
    <row r="165" spans="4:6">
      <c r="D165" s="81"/>
      <c r="E165" s="81"/>
      <c r="F165" s="79"/>
    </row>
    <row r="166" spans="4:6">
      <c r="D166" s="81"/>
      <c r="E166" s="81"/>
      <c r="F166" s="79"/>
    </row>
    <row r="167" spans="4:6">
      <c r="D167" s="81"/>
      <c r="E167" s="81"/>
      <c r="F167" s="79"/>
    </row>
    <row r="168" spans="4:6">
      <c r="D168" s="81"/>
      <c r="E168" s="81"/>
      <c r="F168" s="79"/>
    </row>
    <row r="169" spans="4:6">
      <c r="D169" s="81"/>
      <c r="E169" s="81"/>
      <c r="F169" s="79"/>
    </row>
    <row r="170" spans="4:6">
      <c r="D170" s="81"/>
      <c r="E170" s="81"/>
      <c r="F170" s="79"/>
    </row>
    <row r="171" spans="4:6">
      <c r="D171" s="81"/>
      <c r="E171" s="81"/>
      <c r="F171" s="79"/>
    </row>
    <row r="172" spans="4:6">
      <c r="D172" s="81"/>
      <c r="E172" s="81"/>
      <c r="F172" s="79"/>
    </row>
    <row r="173" spans="4:6">
      <c r="D173" s="81"/>
      <c r="E173" s="81"/>
      <c r="F173" s="79"/>
    </row>
    <row r="174" spans="4:6">
      <c r="D174" s="81"/>
      <c r="E174" s="81"/>
      <c r="F174" s="79"/>
    </row>
    <row r="175" spans="4:6">
      <c r="D175" s="81"/>
      <c r="E175" s="81"/>
      <c r="F175" s="79"/>
    </row>
    <row r="176" spans="4:6">
      <c r="D176" s="81"/>
      <c r="E176" s="81"/>
      <c r="F176" s="79"/>
    </row>
    <row r="177" spans="4:6">
      <c r="D177" s="81"/>
      <c r="E177" s="81"/>
      <c r="F177" s="79"/>
    </row>
    <row r="178" spans="4:6">
      <c r="D178" s="81"/>
      <c r="E178" s="81"/>
      <c r="F178" s="79"/>
    </row>
    <row r="179" spans="4:6">
      <c r="D179" s="81"/>
      <c r="E179" s="81"/>
      <c r="F179" s="79"/>
    </row>
    <row r="180" spans="4:6">
      <c r="D180" s="81"/>
      <c r="E180" s="81"/>
      <c r="F180" s="79"/>
    </row>
    <row r="181" spans="4:6">
      <c r="D181" s="81"/>
      <c r="E181" s="81"/>
      <c r="F181" s="79"/>
    </row>
    <row r="182" spans="4:6">
      <c r="D182" s="81"/>
      <c r="E182" s="81"/>
      <c r="F182" s="79"/>
    </row>
    <row r="183" spans="4:6">
      <c r="D183" s="81"/>
      <c r="E183" s="81"/>
      <c r="F183" s="79"/>
    </row>
    <row r="184" spans="4:6">
      <c r="D184" s="81"/>
      <c r="E184" s="81"/>
      <c r="F184" s="79"/>
    </row>
    <row r="185" spans="4:6">
      <c r="D185" s="81"/>
      <c r="E185" s="81"/>
      <c r="F185" s="79"/>
    </row>
    <row r="186" spans="4:6">
      <c r="D186" s="81"/>
      <c r="E186" s="81"/>
      <c r="F186" s="79"/>
    </row>
    <row r="187" spans="4:6">
      <c r="D187" s="81"/>
      <c r="E187" s="81"/>
      <c r="F187" s="79"/>
    </row>
    <row r="188" spans="4:6">
      <c r="D188" s="81"/>
      <c r="E188" s="81"/>
      <c r="F188" s="79"/>
    </row>
    <row r="189" spans="4:6">
      <c r="D189" s="81"/>
      <c r="E189" s="81"/>
      <c r="F189" s="79"/>
    </row>
    <row r="190" spans="4:6">
      <c r="D190" s="81"/>
      <c r="E190" s="81"/>
      <c r="F190" s="79"/>
    </row>
    <row r="191" spans="4:6">
      <c r="D191" s="81"/>
      <c r="E191" s="81"/>
      <c r="F191" s="79"/>
    </row>
    <row r="192" spans="4:6">
      <c r="D192" s="81"/>
      <c r="E192" s="81"/>
      <c r="F192" s="79"/>
    </row>
    <row r="193" spans="4:6">
      <c r="D193" s="81"/>
      <c r="E193" s="81"/>
      <c r="F193" s="79"/>
    </row>
    <row r="194" spans="4:6">
      <c r="D194" s="81"/>
      <c r="E194" s="81"/>
      <c r="F194" s="79"/>
    </row>
    <row r="195" spans="4:6">
      <c r="D195" s="81"/>
      <c r="E195" s="81"/>
      <c r="F195" s="79"/>
    </row>
    <row r="196" spans="4:6">
      <c r="D196" s="81"/>
      <c r="E196" s="81"/>
      <c r="F196" s="79"/>
    </row>
    <row r="197" spans="4:6">
      <c r="D197" s="81"/>
      <c r="E197" s="81"/>
      <c r="F197" s="79"/>
    </row>
    <row r="198" spans="4:6">
      <c r="D198" s="81"/>
      <c r="E198" s="81"/>
      <c r="F198" s="79"/>
    </row>
    <row r="199" spans="4:6">
      <c r="D199" s="81"/>
      <c r="E199" s="81"/>
      <c r="F199" s="79"/>
    </row>
    <row r="200" spans="4:6">
      <c r="D200" s="81"/>
      <c r="E200" s="81"/>
      <c r="F200" s="79"/>
    </row>
    <row r="201" spans="4:6">
      <c r="D201" s="81"/>
      <c r="E201" s="81"/>
      <c r="F201" s="79"/>
    </row>
    <row r="202" spans="4:6">
      <c r="D202" s="81"/>
      <c r="E202" s="81"/>
      <c r="F202" s="79"/>
    </row>
    <row r="203" spans="4:6">
      <c r="D203" s="81"/>
      <c r="E203" s="81"/>
      <c r="F203" s="79"/>
    </row>
    <row r="204" spans="4:6">
      <c r="D204" s="81"/>
      <c r="E204" s="81"/>
      <c r="F204" s="79"/>
    </row>
    <row r="205" spans="4:6">
      <c r="D205" s="81"/>
      <c r="E205" s="81"/>
      <c r="F205" s="79"/>
    </row>
    <row r="206" spans="4:6">
      <c r="D206" s="81"/>
      <c r="E206" s="81"/>
      <c r="F206" s="79"/>
    </row>
    <row r="207" spans="4:6">
      <c r="D207" s="81"/>
      <c r="E207" s="81"/>
      <c r="F207" s="79"/>
    </row>
    <row r="208" spans="4:6">
      <c r="D208" s="81"/>
      <c r="E208" s="81"/>
      <c r="F208" s="79"/>
    </row>
    <row r="209" spans="4:6">
      <c r="D209" s="81"/>
      <c r="E209" s="81"/>
      <c r="F209" s="79"/>
    </row>
    <row r="210" spans="4:6">
      <c r="D210" s="81"/>
      <c r="E210" s="81"/>
      <c r="F210" s="79"/>
    </row>
    <row r="211" spans="4:6">
      <c r="D211" s="81"/>
      <c r="E211" s="81"/>
      <c r="F211" s="79"/>
    </row>
    <row r="212" spans="4:6">
      <c r="D212" s="81"/>
      <c r="E212" s="81"/>
      <c r="F212" s="79"/>
    </row>
    <row r="213" spans="4:6">
      <c r="D213" s="81"/>
      <c r="E213" s="81"/>
      <c r="F213" s="79"/>
    </row>
    <row r="214" spans="4:6">
      <c r="D214" s="81"/>
      <c r="E214" s="81"/>
      <c r="F214" s="79"/>
    </row>
    <row r="215" spans="4:6">
      <c r="D215" s="81"/>
      <c r="E215" s="81"/>
      <c r="F215" s="79"/>
    </row>
    <row r="216" spans="4:6">
      <c r="D216" s="81"/>
      <c r="E216" s="81"/>
      <c r="F216" s="79"/>
    </row>
    <row r="217" spans="4:6">
      <c r="D217" s="81"/>
      <c r="E217" s="81"/>
      <c r="F217" s="79"/>
    </row>
    <row r="218" spans="4:6">
      <c r="D218" s="81"/>
      <c r="E218" s="81"/>
      <c r="F218" s="79"/>
    </row>
    <row r="219" spans="4:6">
      <c r="D219" s="81"/>
      <c r="E219" s="81"/>
      <c r="F219" s="79"/>
    </row>
    <row r="220" spans="4:6">
      <c r="D220" s="81"/>
      <c r="E220" s="81"/>
      <c r="F220" s="79"/>
    </row>
    <row r="221" spans="4:6">
      <c r="D221" s="81"/>
      <c r="E221" s="81"/>
      <c r="F221" s="79"/>
    </row>
    <row r="222" spans="4:6">
      <c r="D222" s="81"/>
      <c r="E222" s="81"/>
      <c r="F222" s="79"/>
    </row>
    <row r="223" spans="4:6">
      <c r="D223" s="81"/>
      <c r="E223" s="81"/>
      <c r="F223" s="79"/>
    </row>
    <row r="224" spans="4:6">
      <c r="D224" s="81"/>
      <c r="E224" s="81"/>
      <c r="F224" s="79"/>
    </row>
    <row r="225" spans="4:6">
      <c r="D225" s="81"/>
      <c r="E225" s="81"/>
      <c r="F225" s="79"/>
    </row>
    <row r="226" spans="4:6">
      <c r="D226" s="81"/>
      <c r="E226" s="81"/>
      <c r="F226" s="79"/>
    </row>
    <row r="227" spans="4:6">
      <c r="D227" s="81"/>
      <c r="E227" s="81"/>
      <c r="F227" s="79"/>
    </row>
    <row r="228" spans="4:6">
      <c r="D228" s="81"/>
      <c r="E228" s="81"/>
      <c r="F228" s="79"/>
    </row>
    <row r="229" spans="4:6">
      <c r="D229" s="81"/>
      <c r="E229" s="81"/>
      <c r="F229" s="79"/>
    </row>
    <row r="230" spans="4:6">
      <c r="D230" s="81"/>
      <c r="E230" s="81"/>
      <c r="F230" s="79"/>
    </row>
    <row r="231" spans="4:6">
      <c r="D231" s="81"/>
      <c r="E231" s="81"/>
      <c r="F231" s="79"/>
    </row>
    <row r="232" spans="4:6">
      <c r="D232" s="81"/>
      <c r="E232" s="81"/>
      <c r="F232" s="79"/>
    </row>
    <row r="233" spans="4:6">
      <c r="D233" s="81"/>
      <c r="E233" s="81"/>
      <c r="F233" s="79"/>
    </row>
    <row r="234" spans="4:6">
      <c r="D234" s="81"/>
      <c r="E234" s="81"/>
      <c r="F234" s="79"/>
    </row>
    <row r="235" spans="4:6">
      <c r="D235" s="81"/>
      <c r="E235" s="81"/>
      <c r="F235" s="79"/>
    </row>
    <row r="236" spans="4:6">
      <c r="D236" s="81"/>
      <c r="E236" s="81"/>
      <c r="F236" s="79"/>
    </row>
    <row r="237" spans="4:6">
      <c r="D237" s="81"/>
      <c r="E237" s="81"/>
      <c r="F237" s="79"/>
    </row>
    <row r="238" spans="4:6">
      <c r="D238" s="81"/>
      <c r="E238" s="81"/>
      <c r="F238" s="79"/>
    </row>
    <row r="239" spans="4:6">
      <c r="D239" s="81"/>
      <c r="E239" s="81"/>
      <c r="F239" s="79"/>
    </row>
    <row r="240" spans="4:6">
      <c r="D240" s="81"/>
      <c r="E240" s="81"/>
      <c r="F240" s="79"/>
    </row>
    <row r="241" spans="4:6">
      <c r="D241" s="81"/>
      <c r="E241" s="81"/>
      <c r="F241" s="79"/>
    </row>
    <row r="242" spans="4:6">
      <c r="D242" s="81"/>
      <c r="E242" s="81"/>
      <c r="F242" s="79"/>
    </row>
    <row r="243" spans="4:6">
      <c r="D243" s="81"/>
      <c r="E243" s="81"/>
      <c r="F243" s="79"/>
    </row>
    <row r="244" spans="4:6">
      <c r="D244" s="81"/>
      <c r="E244" s="81"/>
      <c r="F244" s="79"/>
    </row>
    <row r="245" spans="4:6">
      <c r="D245" s="81"/>
      <c r="E245" s="81"/>
      <c r="F245" s="79"/>
    </row>
    <row r="246" spans="4:6">
      <c r="D246" s="81"/>
      <c r="E246" s="81"/>
      <c r="F246" s="79"/>
    </row>
    <row r="247" spans="4:6">
      <c r="D247" s="81"/>
      <c r="E247" s="81"/>
      <c r="F247" s="79"/>
    </row>
    <row r="248" spans="4:6">
      <c r="D248" s="81"/>
      <c r="E248" s="81"/>
      <c r="F248" s="79"/>
    </row>
    <row r="249" spans="4:6">
      <c r="D249" s="81"/>
      <c r="E249" s="81"/>
      <c r="F249" s="79"/>
    </row>
    <row r="250" spans="4:6">
      <c r="D250" s="81"/>
      <c r="E250" s="81"/>
      <c r="F250" s="79"/>
    </row>
    <row r="251" spans="4:6">
      <c r="D251" s="81"/>
      <c r="E251" s="81"/>
      <c r="F251" s="79"/>
    </row>
    <row r="252" spans="4:6">
      <c r="D252" s="81"/>
      <c r="E252" s="81"/>
      <c r="F252" s="79"/>
    </row>
    <row r="253" spans="4:6">
      <c r="D253" s="81"/>
      <c r="E253" s="81"/>
      <c r="F253" s="79"/>
    </row>
    <row r="254" spans="4:6">
      <c r="D254" s="81"/>
      <c r="E254" s="81"/>
      <c r="F254" s="79"/>
    </row>
    <row r="255" spans="4:6">
      <c r="D255" s="81"/>
      <c r="E255" s="81"/>
      <c r="F255" s="79"/>
    </row>
    <row r="256" spans="4:6">
      <c r="D256" s="81"/>
      <c r="E256" s="81"/>
      <c r="F256" s="79"/>
    </row>
    <row r="257" spans="4:6">
      <c r="D257" s="81"/>
      <c r="E257" s="81"/>
      <c r="F257" s="79"/>
    </row>
    <row r="258" spans="4:6">
      <c r="D258" s="81"/>
      <c r="E258" s="81"/>
      <c r="F258" s="79"/>
    </row>
    <row r="259" spans="4:6">
      <c r="D259" s="81"/>
      <c r="E259" s="81"/>
      <c r="F259" s="79"/>
    </row>
    <row r="260" spans="4:6">
      <c r="D260" s="81"/>
      <c r="E260" s="81"/>
      <c r="F260" s="79"/>
    </row>
    <row r="261" spans="4:6">
      <c r="D261" s="81"/>
      <c r="E261" s="81"/>
      <c r="F261" s="79"/>
    </row>
    <row r="262" spans="4:6">
      <c r="D262" s="81"/>
      <c r="E262" s="81"/>
      <c r="F262" s="79"/>
    </row>
    <row r="263" spans="4:6">
      <c r="D263" s="81"/>
      <c r="E263" s="81"/>
      <c r="F263" s="79"/>
    </row>
    <row r="264" spans="4:6">
      <c r="D264" s="81"/>
      <c r="E264" s="81"/>
      <c r="F264" s="79"/>
    </row>
    <row r="265" spans="4:6">
      <c r="D265" s="81"/>
      <c r="E265" s="81"/>
      <c r="F265" s="79"/>
    </row>
    <row r="266" spans="4:6">
      <c r="D266" s="81"/>
      <c r="E266" s="81"/>
      <c r="F266" s="79"/>
    </row>
    <row r="267" spans="4:6">
      <c r="D267" s="81"/>
      <c r="E267" s="81"/>
      <c r="F267" s="79"/>
    </row>
    <row r="268" spans="4:6">
      <c r="D268" s="81"/>
      <c r="E268" s="81"/>
      <c r="F268" s="79"/>
    </row>
    <row r="269" spans="4:6">
      <c r="D269" s="81"/>
      <c r="E269" s="81"/>
      <c r="F269" s="79"/>
    </row>
    <row r="270" spans="4:6">
      <c r="D270" s="81"/>
      <c r="E270" s="81"/>
      <c r="F270" s="79"/>
    </row>
    <row r="271" spans="4:6">
      <c r="D271" s="81"/>
      <c r="E271" s="81"/>
      <c r="F271" s="79"/>
    </row>
    <row r="272" spans="4:6">
      <c r="D272" s="81"/>
      <c r="E272" s="81"/>
      <c r="F272" s="79"/>
    </row>
    <row r="273" spans="4:6">
      <c r="D273" s="81"/>
      <c r="E273" s="81"/>
      <c r="F273" s="79"/>
    </row>
    <row r="274" spans="4:6">
      <c r="D274" s="81"/>
      <c r="E274" s="81"/>
      <c r="F274" s="79"/>
    </row>
    <row r="275" spans="4:6">
      <c r="D275" s="81"/>
      <c r="E275" s="81"/>
      <c r="F275" s="79"/>
    </row>
    <row r="276" spans="4:6">
      <c r="D276" s="81"/>
      <c r="E276" s="81"/>
      <c r="F276" s="79"/>
    </row>
    <row r="277" spans="4:6">
      <c r="D277" s="81"/>
      <c r="E277" s="81"/>
      <c r="F277" s="79"/>
    </row>
    <row r="278" spans="4:6">
      <c r="D278" s="81"/>
      <c r="E278" s="81"/>
      <c r="F278" s="79"/>
    </row>
    <row r="279" spans="4:6">
      <c r="D279" s="81"/>
      <c r="E279" s="81"/>
      <c r="F279" s="79"/>
    </row>
    <row r="280" spans="4:6">
      <c r="D280" s="81"/>
      <c r="E280" s="81"/>
      <c r="F280" s="79"/>
    </row>
    <row r="281" spans="4:6">
      <c r="D281" s="81"/>
      <c r="E281" s="81"/>
      <c r="F281" s="79"/>
    </row>
    <row r="282" spans="4:6">
      <c r="D282" s="81"/>
      <c r="E282" s="81"/>
      <c r="F282" s="79"/>
    </row>
    <row r="283" spans="4:6">
      <c r="D283" s="81"/>
      <c r="E283" s="81"/>
      <c r="F283" s="79"/>
    </row>
    <row r="284" spans="4:6">
      <c r="D284" s="81"/>
      <c r="E284" s="81"/>
      <c r="F284" s="79"/>
    </row>
    <row r="285" spans="4:6">
      <c r="D285" s="81"/>
      <c r="E285" s="81"/>
      <c r="F285" s="79"/>
    </row>
    <row r="286" spans="4:6">
      <c r="D286" s="81"/>
      <c r="E286" s="81"/>
      <c r="F286" s="79"/>
    </row>
    <row r="287" spans="4:6">
      <c r="D287" s="81"/>
      <c r="E287" s="81"/>
      <c r="F287" s="79"/>
    </row>
    <row r="288" spans="4:6">
      <c r="D288" s="81"/>
      <c r="E288" s="81"/>
      <c r="F288" s="79"/>
    </row>
    <row r="289" spans="4:6">
      <c r="D289" s="81"/>
      <c r="E289" s="81"/>
      <c r="F289" s="79"/>
    </row>
    <row r="290" spans="4:6">
      <c r="D290" s="81"/>
      <c r="E290" s="81"/>
      <c r="F290" s="79"/>
    </row>
    <row r="291" spans="4:6">
      <c r="D291" s="81"/>
      <c r="E291" s="81"/>
      <c r="F291" s="79"/>
    </row>
    <row r="292" spans="4:6">
      <c r="D292" s="81"/>
      <c r="E292" s="81"/>
      <c r="F292" s="79"/>
    </row>
    <row r="293" spans="4:6">
      <c r="D293" s="81"/>
      <c r="E293" s="81"/>
      <c r="F293" s="79"/>
    </row>
    <row r="294" spans="4:6">
      <c r="D294" s="81"/>
      <c r="E294" s="81"/>
      <c r="F294" s="79"/>
    </row>
    <row r="295" spans="4:6">
      <c r="D295" s="81"/>
      <c r="E295" s="81"/>
      <c r="F295" s="79"/>
    </row>
    <row r="296" spans="4:6">
      <c r="D296" s="81"/>
      <c r="E296" s="81"/>
      <c r="F296" s="79"/>
    </row>
    <row r="297" spans="4:6">
      <c r="D297" s="81"/>
      <c r="E297" s="81"/>
      <c r="F297" s="79"/>
    </row>
    <row r="298" spans="4:6">
      <c r="D298" s="81"/>
      <c r="E298" s="81"/>
      <c r="F298" s="79"/>
    </row>
    <row r="299" spans="4:6">
      <c r="D299" s="81"/>
      <c r="E299" s="81"/>
      <c r="F299" s="79"/>
    </row>
    <row r="300" spans="4:6">
      <c r="D300" s="81"/>
      <c r="E300" s="81"/>
      <c r="F300" s="79"/>
    </row>
    <row r="301" spans="4:6">
      <c r="D301" s="81"/>
      <c r="E301" s="81"/>
      <c r="F301" s="79"/>
    </row>
    <row r="302" spans="4:6">
      <c r="D302" s="81"/>
      <c r="E302" s="81"/>
      <c r="F302" s="79"/>
    </row>
    <row r="303" spans="4:6">
      <c r="D303" s="81"/>
      <c r="E303" s="81"/>
      <c r="F303" s="79"/>
    </row>
    <row r="304" spans="4:6">
      <c r="D304" s="81"/>
      <c r="E304" s="81"/>
      <c r="F304" s="79"/>
    </row>
    <row r="305" spans="4:6">
      <c r="D305" s="81"/>
      <c r="E305" s="81"/>
      <c r="F305" s="79"/>
    </row>
    <row r="306" spans="4:6">
      <c r="D306" s="81"/>
      <c r="E306" s="81"/>
      <c r="F306" s="79"/>
    </row>
    <row r="307" spans="4:6">
      <c r="D307" s="81"/>
      <c r="E307" s="81"/>
      <c r="F307" s="79"/>
    </row>
    <row r="308" spans="4:6">
      <c r="D308" s="81"/>
      <c r="E308" s="81"/>
      <c r="F308" s="79"/>
    </row>
    <row r="309" spans="4:6">
      <c r="D309" s="81"/>
      <c r="E309" s="81"/>
      <c r="F309" s="79"/>
    </row>
    <row r="310" spans="4:6">
      <c r="D310" s="81"/>
      <c r="E310" s="81"/>
      <c r="F310" s="79"/>
    </row>
    <row r="311" spans="4:6">
      <c r="D311" s="81"/>
      <c r="E311" s="81"/>
      <c r="F311" s="79"/>
    </row>
    <row r="312" spans="4:6">
      <c r="D312" s="81"/>
      <c r="E312" s="81"/>
      <c r="F312" s="79"/>
    </row>
    <row r="313" spans="4:6">
      <c r="D313" s="81"/>
      <c r="E313" s="81"/>
      <c r="F313" s="79"/>
    </row>
    <row r="314" spans="4:6">
      <c r="D314" s="81"/>
      <c r="E314" s="81"/>
      <c r="F314" s="79"/>
    </row>
    <row r="315" spans="4:6">
      <c r="D315" s="81"/>
      <c r="E315" s="81"/>
      <c r="F315" s="79"/>
    </row>
    <row r="316" spans="4:6">
      <c r="D316" s="81"/>
      <c r="E316" s="81"/>
      <c r="F316" s="79"/>
    </row>
    <row r="317" spans="4:6">
      <c r="D317" s="81"/>
      <c r="E317" s="81"/>
      <c r="F317" s="79"/>
    </row>
    <row r="318" spans="4:6">
      <c r="D318" s="81"/>
      <c r="E318" s="81"/>
      <c r="F318" s="79"/>
    </row>
    <row r="319" spans="4:6">
      <c r="D319" s="81"/>
      <c r="E319" s="81"/>
      <c r="F319" s="79"/>
    </row>
    <row r="320" spans="4:6">
      <c r="D320" s="81"/>
      <c r="E320" s="81"/>
      <c r="F320" s="79"/>
    </row>
    <row r="321" spans="4:6">
      <c r="D321" s="81"/>
      <c r="E321" s="81"/>
      <c r="F321" s="79"/>
    </row>
    <row r="322" spans="4:6">
      <c r="D322" s="81"/>
      <c r="E322" s="81"/>
      <c r="F322" s="79"/>
    </row>
    <row r="323" spans="4:6">
      <c r="D323" s="81"/>
      <c r="E323" s="81"/>
      <c r="F323" s="79"/>
    </row>
    <row r="324" spans="4:6">
      <c r="D324" s="81"/>
      <c r="E324" s="81"/>
      <c r="F324" s="79"/>
    </row>
    <row r="325" spans="4:6">
      <c r="D325" s="81"/>
      <c r="E325" s="81"/>
      <c r="F325" s="79"/>
    </row>
    <row r="326" spans="4:6">
      <c r="D326" s="81"/>
      <c r="E326" s="81"/>
      <c r="F326" s="79"/>
    </row>
    <row r="327" spans="4:6">
      <c r="D327" s="81"/>
      <c r="E327" s="81"/>
      <c r="F327" s="79"/>
    </row>
    <row r="328" spans="4:6">
      <c r="D328" s="81"/>
      <c r="E328" s="81"/>
      <c r="F328" s="79"/>
    </row>
    <row r="329" spans="4:6">
      <c r="D329" s="81"/>
      <c r="E329" s="81"/>
      <c r="F329" s="79"/>
    </row>
    <row r="330" spans="4:6">
      <c r="D330" s="81"/>
      <c r="E330" s="81"/>
      <c r="F330" s="79"/>
    </row>
    <row r="331" spans="4:6">
      <c r="D331" s="81"/>
      <c r="E331" s="81"/>
      <c r="F331" s="79"/>
    </row>
    <row r="332" spans="4:6">
      <c r="D332" s="81"/>
      <c r="E332" s="81"/>
      <c r="F332" s="79"/>
    </row>
    <row r="333" spans="4:6">
      <c r="D333" s="81"/>
      <c r="E333" s="81"/>
      <c r="F333" s="79"/>
    </row>
    <row r="334" spans="4:6">
      <c r="D334" s="81"/>
      <c r="E334" s="81"/>
      <c r="F334" s="79"/>
    </row>
    <row r="335" spans="4:6">
      <c r="D335" s="81"/>
      <c r="E335" s="81"/>
      <c r="F335" s="79"/>
    </row>
    <row r="336" spans="4:6">
      <c r="D336" s="81"/>
      <c r="E336" s="81"/>
      <c r="F336" s="79"/>
    </row>
    <row r="337" spans="4:6">
      <c r="D337" s="81"/>
      <c r="E337" s="81"/>
      <c r="F337" s="79"/>
    </row>
    <row r="338" spans="4:6">
      <c r="D338" s="81"/>
      <c r="E338" s="81"/>
      <c r="F338" s="79"/>
    </row>
    <row r="339" spans="4:6">
      <c r="D339" s="81"/>
      <c r="E339" s="81"/>
      <c r="F339" s="79"/>
    </row>
    <row r="340" spans="4:6">
      <c r="D340" s="81"/>
      <c r="E340" s="81"/>
      <c r="F340" s="79"/>
    </row>
    <row r="341" spans="4:6">
      <c r="D341" s="81"/>
      <c r="E341" s="81"/>
      <c r="F341" s="79"/>
    </row>
    <row r="342" spans="4:6">
      <c r="D342" s="81"/>
      <c r="E342" s="81"/>
      <c r="F342" s="79"/>
    </row>
    <row r="343" spans="4:6">
      <c r="D343" s="81"/>
      <c r="E343" s="81"/>
      <c r="F343" s="79"/>
    </row>
    <row r="344" spans="4:6">
      <c r="D344" s="81"/>
      <c r="E344" s="81"/>
      <c r="F344" s="79"/>
    </row>
    <row r="345" spans="4:6">
      <c r="D345" s="81"/>
      <c r="E345" s="81"/>
      <c r="F345" s="79"/>
    </row>
    <row r="346" spans="4:6">
      <c r="D346" s="81"/>
      <c r="E346" s="81"/>
      <c r="F346" s="79"/>
    </row>
    <row r="347" spans="4:6">
      <c r="D347" s="81"/>
      <c r="E347" s="81"/>
      <c r="F347" s="79"/>
    </row>
    <row r="348" spans="4:6">
      <c r="D348" s="81"/>
      <c r="E348" s="81"/>
      <c r="F348" s="79"/>
    </row>
    <row r="349" spans="4:6">
      <c r="D349" s="81"/>
      <c r="E349" s="81"/>
      <c r="F349" s="79"/>
    </row>
    <row r="350" spans="4:6">
      <c r="D350" s="81"/>
      <c r="E350" s="81"/>
      <c r="F350" s="79"/>
    </row>
    <row r="351" spans="4:6">
      <c r="D351" s="81"/>
      <c r="E351" s="81"/>
      <c r="F351" s="79"/>
    </row>
    <row r="352" spans="4:6">
      <c r="D352" s="81"/>
      <c r="E352" s="81"/>
      <c r="F352" s="79"/>
    </row>
    <row r="353" spans="4:6">
      <c r="D353" s="81"/>
      <c r="E353" s="81"/>
      <c r="F353" s="79"/>
    </row>
    <row r="354" spans="4:6">
      <c r="D354" s="81"/>
      <c r="E354" s="81"/>
      <c r="F354" s="79"/>
    </row>
    <row r="355" spans="4:6">
      <c r="D355" s="81"/>
      <c r="E355" s="81"/>
      <c r="F355" s="79"/>
    </row>
    <row r="356" spans="4:6">
      <c r="D356" s="81"/>
      <c r="E356" s="81"/>
      <c r="F356" s="79"/>
    </row>
    <row r="357" spans="4:6">
      <c r="D357" s="81"/>
      <c r="E357" s="81"/>
      <c r="F357" s="79"/>
    </row>
    <row r="358" spans="4:6">
      <c r="D358" s="81"/>
      <c r="E358" s="81"/>
      <c r="F358" s="79"/>
    </row>
    <row r="359" spans="4:6">
      <c r="D359" s="81"/>
      <c r="E359" s="81"/>
      <c r="F359" s="79"/>
    </row>
    <row r="360" spans="4:6">
      <c r="D360" s="81"/>
      <c r="E360" s="81"/>
      <c r="F360" s="79"/>
    </row>
    <row r="361" spans="4:6">
      <c r="D361" s="81"/>
      <c r="E361" s="81"/>
      <c r="F361" s="79"/>
    </row>
    <row r="362" spans="4:6">
      <c r="D362" s="81"/>
      <c r="E362" s="81"/>
      <c r="F362" s="79"/>
    </row>
    <row r="363" spans="4:6">
      <c r="D363" s="81"/>
      <c r="E363" s="81"/>
      <c r="F363" s="79"/>
    </row>
    <row r="364" spans="4:6">
      <c r="D364" s="81"/>
      <c r="E364" s="81"/>
      <c r="F364" s="79"/>
    </row>
    <row r="365" spans="4:6">
      <c r="D365" s="81"/>
      <c r="E365" s="81"/>
      <c r="F365" s="79"/>
    </row>
    <row r="366" spans="4:6">
      <c r="D366" s="81"/>
      <c r="E366" s="81"/>
      <c r="F366" s="79"/>
    </row>
    <row r="367" spans="4:6">
      <c r="D367" s="81"/>
      <c r="E367" s="81"/>
      <c r="F367" s="79"/>
    </row>
    <row r="368" spans="4:6">
      <c r="D368" s="81"/>
      <c r="E368" s="81"/>
      <c r="F368" s="79"/>
    </row>
    <row r="369" spans="4:6">
      <c r="D369" s="81"/>
      <c r="E369" s="81"/>
      <c r="F369" s="79"/>
    </row>
    <row r="370" spans="4:6">
      <c r="D370" s="81"/>
      <c r="E370" s="81"/>
      <c r="F370" s="79"/>
    </row>
    <row r="371" spans="4:6">
      <c r="D371" s="81"/>
      <c r="E371" s="81"/>
      <c r="F371" s="79"/>
    </row>
    <row r="372" spans="4:6">
      <c r="D372" s="81"/>
      <c r="E372" s="81"/>
      <c r="F372" s="79"/>
    </row>
    <row r="373" spans="4:6">
      <c r="D373" s="81"/>
      <c r="E373" s="81"/>
      <c r="F373" s="79"/>
    </row>
    <row r="374" spans="4:6">
      <c r="D374" s="81"/>
      <c r="E374" s="81"/>
      <c r="F374" s="79"/>
    </row>
    <row r="375" spans="4:6">
      <c r="D375" s="81"/>
      <c r="E375" s="81"/>
      <c r="F375" s="79"/>
    </row>
    <row r="376" spans="4:6">
      <c r="D376" s="81"/>
      <c r="E376" s="81"/>
      <c r="F376" s="79"/>
    </row>
    <row r="377" spans="4:6">
      <c r="D377" s="81"/>
      <c r="E377" s="81"/>
      <c r="F377" s="79"/>
    </row>
    <row r="378" spans="4:6">
      <c r="D378" s="81"/>
      <c r="E378" s="81"/>
      <c r="F378" s="79"/>
    </row>
    <row r="379" spans="4:6">
      <c r="D379" s="81"/>
      <c r="E379" s="81"/>
      <c r="F379" s="79"/>
    </row>
    <row r="380" spans="4:6">
      <c r="D380" s="81"/>
      <c r="E380" s="81"/>
      <c r="F380" s="79"/>
    </row>
    <row r="381" spans="4:6">
      <c r="D381" s="81"/>
      <c r="E381" s="81"/>
      <c r="F381" s="79"/>
    </row>
    <row r="382" spans="4:6">
      <c r="D382" s="81"/>
      <c r="E382" s="81"/>
      <c r="F382" s="79"/>
    </row>
    <row r="383" spans="4:6">
      <c r="D383" s="81"/>
      <c r="E383" s="81"/>
      <c r="F383" s="79"/>
    </row>
    <row r="384" spans="4:6">
      <c r="D384" s="81"/>
      <c r="E384" s="81"/>
      <c r="F384" s="79"/>
    </row>
    <row r="385" spans="4:6">
      <c r="D385" s="81"/>
      <c r="E385" s="81"/>
      <c r="F385" s="79"/>
    </row>
    <row r="386" spans="4:6">
      <c r="D386" s="81"/>
      <c r="E386" s="81"/>
      <c r="F386" s="79"/>
    </row>
    <row r="387" spans="4:6">
      <c r="D387" s="81"/>
      <c r="E387" s="81"/>
      <c r="F387" s="79"/>
    </row>
    <row r="388" spans="4:6">
      <c r="D388" s="81"/>
      <c r="E388" s="81"/>
      <c r="F388" s="79"/>
    </row>
    <row r="389" spans="4:6">
      <c r="D389" s="81"/>
      <c r="E389" s="81"/>
      <c r="F389" s="79"/>
    </row>
    <row r="390" spans="4:6">
      <c r="D390" s="81"/>
      <c r="E390" s="81"/>
      <c r="F390" s="79"/>
    </row>
    <row r="391" spans="4:6">
      <c r="D391" s="81"/>
      <c r="E391" s="81"/>
      <c r="F391" s="79"/>
    </row>
    <row r="392" spans="4:6">
      <c r="D392" s="81"/>
      <c r="E392" s="81"/>
      <c r="F392" s="79"/>
    </row>
    <row r="393" spans="4:6">
      <c r="D393" s="81"/>
      <c r="E393" s="81"/>
      <c r="F393" s="79"/>
    </row>
    <row r="394" spans="4:6">
      <c r="D394" s="81"/>
      <c r="E394" s="81"/>
      <c r="F394" s="79"/>
    </row>
    <row r="395" spans="4:6">
      <c r="D395" s="81"/>
      <c r="E395" s="81"/>
      <c r="F395" s="79"/>
    </row>
    <row r="396" spans="4:6">
      <c r="D396" s="81"/>
      <c r="E396" s="81"/>
      <c r="F396" s="79"/>
    </row>
    <row r="397" spans="4:6">
      <c r="D397" s="81"/>
      <c r="E397" s="81"/>
      <c r="F397" s="79"/>
    </row>
    <row r="398" spans="4:6">
      <c r="D398" s="81"/>
      <c r="E398" s="81"/>
      <c r="F398" s="79"/>
    </row>
    <row r="399" spans="4:6">
      <c r="D399" s="81"/>
      <c r="E399" s="81"/>
      <c r="F399" s="79"/>
    </row>
    <row r="400" spans="4:6">
      <c r="D400" s="81"/>
      <c r="E400" s="81"/>
      <c r="F400" s="79"/>
    </row>
    <row r="401" spans="4:6">
      <c r="D401" s="81"/>
      <c r="E401" s="81"/>
      <c r="F401" s="79"/>
    </row>
    <row r="402" spans="4:6">
      <c r="D402" s="81"/>
      <c r="E402" s="81"/>
      <c r="F402" s="79"/>
    </row>
    <row r="403" spans="4:6">
      <c r="D403" s="81"/>
      <c r="E403" s="81"/>
      <c r="F403" s="79"/>
    </row>
    <row r="404" spans="4:6">
      <c r="D404" s="81"/>
      <c r="E404" s="81"/>
      <c r="F404" s="79"/>
    </row>
    <row r="405" spans="4:6">
      <c r="D405" s="81"/>
      <c r="E405" s="81"/>
      <c r="F405" s="79"/>
    </row>
    <row r="406" spans="4:6">
      <c r="D406" s="81"/>
      <c r="E406" s="81"/>
      <c r="F406" s="79"/>
    </row>
    <row r="407" spans="4:6">
      <c r="D407" s="81"/>
      <c r="E407" s="81"/>
      <c r="F407" s="79"/>
    </row>
    <row r="408" spans="4:6">
      <c r="D408" s="81"/>
      <c r="E408" s="81"/>
      <c r="F408" s="79"/>
    </row>
    <row r="409" spans="4:6">
      <c r="D409" s="81"/>
      <c r="E409" s="81"/>
      <c r="F409" s="79"/>
    </row>
    <row r="410" spans="4:6">
      <c r="D410" s="81"/>
      <c r="E410" s="81"/>
      <c r="F410" s="79"/>
    </row>
    <row r="411" spans="4:6">
      <c r="D411" s="81"/>
      <c r="E411" s="81"/>
      <c r="F411" s="79"/>
    </row>
    <row r="412" spans="4:6">
      <c r="D412" s="81"/>
      <c r="E412" s="81"/>
      <c r="F412" s="79"/>
    </row>
    <row r="413" spans="4:6">
      <c r="D413" s="81"/>
      <c r="E413" s="81"/>
      <c r="F413" s="79"/>
    </row>
    <row r="414" spans="4:6">
      <c r="D414" s="81"/>
      <c r="E414" s="81"/>
      <c r="F414" s="79"/>
    </row>
    <row r="415" spans="4:6">
      <c r="D415" s="81"/>
      <c r="E415" s="81"/>
      <c r="F415" s="79"/>
    </row>
    <row r="416" spans="4:6">
      <c r="D416" s="81"/>
      <c r="E416" s="81"/>
      <c r="F416" s="79"/>
    </row>
    <row r="417" spans="4:6">
      <c r="D417" s="81"/>
      <c r="E417" s="81"/>
      <c r="F417" s="79"/>
    </row>
    <row r="418" spans="4:6">
      <c r="D418" s="81"/>
      <c r="E418" s="81"/>
      <c r="F418" s="79"/>
    </row>
    <row r="419" spans="4:6">
      <c r="D419" s="81"/>
      <c r="E419" s="81"/>
      <c r="F419" s="79"/>
    </row>
    <row r="420" spans="4:6">
      <c r="D420" s="81"/>
      <c r="E420" s="81"/>
      <c r="F420" s="79"/>
    </row>
    <row r="421" spans="4:6">
      <c r="D421" s="81"/>
      <c r="E421" s="81"/>
      <c r="F421" s="79"/>
    </row>
    <row r="422" spans="4:6">
      <c r="D422" s="81"/>
      <c r="E422" s="81"/>
      <c r="F422" s="79"/>
    </row>
    <row r="423" spans="4:6">
      <c r="D423" s="81"/>
      <c r="E423" s="81"/>
      <c r="F423" s="79"/>
    </row>
    <row r="424" spans="4:6">
      <c r="D424" s="81"/>
      <c r="E424" s="81"/>
      <c r="F424" s="79"/>
    </row>
    <row r="425" spans="4:6">
      <c r="D425" s="81"/>
      <c r="E425" s="81"/>
      <c r="F425" s="79"/>
    </row>
    <row r="426" spans="4:6">
      <c r="D426" s="81"/>
      <c r="E426" s="81"/>
      <c r="F426" s="79"/>
    </row>
    <row r="427" spans="4:6">
      <c r="D427" s="81"/>
      <c r="E427" s="81"/>
      <c r="F427" s="79"/>
    </row>
    <row r="428" spans="4:6">
      <c r="D428" s="81"/>
      <c r="E428" s="81"/>
      <c r="F428" s="79"/>
    </row>
    <row r="429" spans="4:6">
      <c r="D429" s="81"/>
      <c r="E429" s="81"/>
      <c r="F429" s="79"/>
    </row>
    <row r="430" spans="4:6">
      <c r="D430" s="81"/>
      <c r="E430" s="81"/>
      <c r="F430" s="79"/>
    </row>
    <row r="431" spans="4:6">
      <c r="D431" s="81"/>
      <c r="E431" s="81"/>
      <c r="F431" s="79"/>
    </row>
    <row r="432" spans="4:6">
      <c r="D432" s="81"/>
      <c r="E432" s="81"/>
      <c r="F432" s="79"/>
    </row>
    <row r="433" spans="4:6">
      <c r="D433" s="81"/>
      <c r="E433" s="81"/>
      <c r="F433" s="79"/>
    </row>
    <row r="434" spans="4:6">
      <c r="D434" s="81"/>
      <c r="E434" s="81"/>
      <c r="F434" s="79"/>
    </row>
    <row r="435" spans="4:6">
      <c r="D435" s="81"/>
      <c r="E435" s="81"/>
      <c r="F435" s="79"/>
    </row>
    <row r="436" spans="4:6">
      <c r="D436" s="81"/>
      <c r="E436" s="81"/>
      <c r="F436" s="79"/>
    </row>
    <row r="437" spans="4:6">
      <c r="D437" s="81"/>
      <c r="E437" s="81"/>
      <c r="F437" s="79"/>
    </row>
    <row r="438" spans="4:6">
      <c r="D438" s="81"/>
      <c r="E438" s="81"/>
      <c r="F438" s="79"/>
    </row>
    <row r="439" spans="4:6">
      <c r="D439" s="81"/>
      <c r="E439" s="81"/>
      <c r="F439" s="79"/>
    </row>
    <row r="440" spans="4:6">
      <c r="D440" s="81"/>
      <c r="E440" s="81"/>
      <c r="F440" s="79"/>
    </row>
    <row r="441" spans="4:6">
      <c r="D441" s="81"/>
      <c r="E441" s="81"/>
      <c r="F441" s="79"/>
    </row>
    <row r="442" spans="4:6">
      <c r="D442" s="81"/>
      <c r="E442" s="81"/>
      <c r="F442" s="79"/>
    </row>
    <row r="443" spans="4:6">
      <c r="D443" s="81"/>
      <c r="E443" s="81"/>
      <c r="F443" s="79"/>
    </row>
    <row r="444" spans="4:6">
      <c r="D444" s="81"/>
      <c r="E444" s="81"/>
      <c r="F444" s="79"/>
    </row>
    <row r="445" spans="4:6">
      <c r="D445" s="81"/>
      <c r="E445" s="81"/>
      <c r="F445" s="79"/>
    </row>
    <row r="446" spans="4:6">
      <c r="D446" s="81"/>
      <c r="E446" s="81"/>
      <c r="F446" s="79"/>
    </row>
    <row r="447" spans="4:6">
      <c r="D447" s="81"/>
      <c r="E447" s="81"/>
      <c r="F447" s="79"/>
    </row>
    <row r="448" spans="4:6">
      <c r="D448" s="81"/>
      <c r="E448" s="81"/>
      <c r="F448" s="79"/>
    </row>
    <row r="449" spans="4:6">
      <c r="D449" s="81"/>
      <c r="E449" s="81"/>
      <c r="F449" s="79"/>
    </row>
    <row r="450" spans="4:6">
      <c r="D450" s="81"/>
      <c r="E450" s="81"/>
      <c r="F450" s="79"/>
    </row>
    <row r="451" spans="4:6">
      <c r="D451" s="81"/>
      <c r="E451" s="81"/>
      <c r="F451" s="79"/>
    </row>
    <row r="452" spans="4:6">
      <c r="D452" s="81"/>
      <c r="E452" s="81"/>
      <c r="F452" s="79"/>
    </row>
    <row r="453" spans="4:6">
      <c r="D453" s="81"/>
      <c r="E453" s="81"/>
      <c r="F453" s="79"/>
    </row>
    <row r="454" spans="4:6">
      <c r="D454" s="81"/>
      <c r="E454" s="81"/>
      <c r="F454" s="79"/>
    </row>
    <row r="455" spans="4:6">
      <c r="D455" s="81"/>
      <c r="E455" s="81"/>
      <c r="F455" s="79"/>
    </row>
    <row r="456" spans="4:6">
      <c r="D456" s="81"/>
      <c r="E456" s="81"/>
      <c r="F456" s="79"/>
    </row>
    <row r="457" spans="4:6">
      <c r="D457" s="81"/>
      <c r="E457" s="81"/>
      <c r="F457" s="79"/>
    </row>
    <row r="458" spans="4:6">
      <c r="D458" s="81"/>
      <c r="E458" s="81"/>
      <c r="F458" s="79"/>
    </row>
    <row r="459" spans="4:6">
      <c r="D459" s="81"/>
      <c r="E459" s="81"/>
      <c r="F459" s="79"/>
    </row>
    <row r="460" spans="4:6">
      <c r="D460" s="81"/>
      <c r="E460" s="81"/>
      <c r="F460" s="79"/>
    </row>
    <row r="461" spans="4:6">
      <c r="D461" s="81"/>
      <c r="E461" s="81"/>
      <c r="F461" s="79"/>
    </row>
    <row r="462" spans="4:6">
      <c r="D462" s="81"/>
      <c r="E462" s="81"/>
      <c r="F462" s="79"/>
    </row>
    <row r="463" spans="4:6">
      <c r="D463" s="81"/>
      <c r="E463" s="81"/>
      <c r="F463" s="79"/>
    </row>
    <row r="464" spans="4:6">
      <c r="D464" s="81"/>
      <c r="E464" s="81"/>
      <c r="F464" s="79"/>
    </row>
    <row r="465" spans="4:6">
      <c r="D465" s="81"/>
      <c r="E465" s="81"/>
      <c r="F465" s="79"/>
    </row>
    <row r="466" spans="4:6">
      <c r="D466" s="81"/>
      <c r="E466" s="81"/>
      <c r="F466" s="79"/>
    </row>
    <row r="467" spans="4:6">
      <c r="D467" s="81"/>
      <c r="E467" s="81"/>
      <c r="F467" s="79"/>
    </row>
    <row r="468" spans="4:6">
      <c r="D468" s="81"/>
      <c r="E468" s="81"/>
      <c r="F468" s="79"/>
    </row>
    <row r="469" spans="4:6">
      <c r="D469" s="81"/>
      <c r="E469" s="81"/>
      <c r="F469" s="79"/>
    </row>
    <row r="470" spans="4:6">
      <c r="D470" s="81"/>
      <c r="E470" s="81"/>
      <c r="F470" s="79"/>
    </row>
    <row r="471" spans="4:6">
      <c r="D471" s="81"/>
      <c r="E471" s="81"/>
      <c r="F471" s="79"/>
    </row>
    <row r="472" spans="4:6">
      <c r="D472" s="81"/>
      <c r="E472" s="81"/>
      <c r="F472" s="79"/>
    </row>
    <row r="473" spans="4:6">
      <c r="D473" s="81"/>
      <c r="E473" s="81"/>
      <c r="F473" s="79"/>
    </row>
    <row r="474" spans="4:6">
      <c r="D474" s="81"/>
      <c r="E474" s="81"/>
      <c r="F474" s="79"/>
    </row>
    <row r="475" spans="4:6">
      <c r="D475" s="81"/>
      <c r="E475" s="81"/>
      <c r="F475" s="79"/>
    </row>
    <row r="476" spans="4:6">
      <c r="D476" s="81"/>
      <c r="E476" s="81"/>
      <c r="F476" s="79"/>
    </row>
    <row r="477" spans="4:6">
      <c r="D477" s="81"/>
      <c r="E477" s="81"/>
      <c r="F477" s="79"/>
    </row>
    <row r="478" spans="4:6">
      <c r="D478" s="81"/>
      <c r="E478" s="81"/>
      <c r="F478" s="79"/>
    </row>
    <row r="479" spans="4:6">
      <c r="D479" s="81"/>
      <c r="E479" s="81"/>
      <c r="F479" s="79"/>
    </row>
    <row r="480" spans="4:6">
      <c r="D480" s="81"/>
      <c r="E480" s="81"/>
      <c r="F480" s="79"/>
    </row>
    <row r="481" spans="4:6">
      <c r="D481" s="81"/>
      <c r="E481" s="81"/>
      <c r="F481" s="79"/>
    </row>
    <row r="482" spans="4:6">
      <c r="D482" s="81"/>
      <c r="E482" s="81"/>
      <c r="F482" s="79"/>
    </row>
    <row r="483" spans="4:6">
      <c r="D483" s="81"/>
      <c r="E483" s="81"/>
      <c r="F483" s="79"/>
    </row>
    <row r="484" spans="4:6">
      <c r="D484" s="81"/>
      <c r="E484" s="81"/>
      <c r="F484" s="79"/>
    </row>
    <row r="485" spans="4:6">
      <c r="D485" s="81"/>
      <c r="E485" s="81"/>
      <c r="F485" s="79"/>
    </row>
    <row r="486" spans="4:6">
      <c r="D486" s="81"/>
      <c r="E486" s="81"/>
      <c r="F486" s="79"/>
    </row>
    <row r="487" spans="4:6">
      <c r="D487" s="81"/>
      <c r="E487" s="81"/>
      <c r="F487" s="79"/>
    </row>
    <row r="488" spans="4:6">
      <c r="D488" s="81"/>
      <c r="E488" s="81"/>
      <c r="F488" s="79"/>
    </row>
    <row r="489" spans="4:6">
      <c r="D489" s="81"/>
      <c r="E489" s="81"/>
      <c r="F489" s="79"/>
    </row>
    <row r="490" spans="4:6">
      <c r="D490" s="81"/>
      <c r="E490" s="81"/>
      <c r="F490" s="79"/>
    </row>
    <row r="491" spans="4:6">
      <c r="D491" s="81"/>
      <c r="E491" s="81"/>
      <c r="F491" s="79"/>
    </row>
    <row r="492" spans="4:6">
      <c r="D492" s="81"/>
      <c r="E492" s="81"/>
      <c r="F492" s="79"/>
    </row>
    <row r="493" spans="4:6">
      <c r="D493" s="81"/>
      <c r="E493" s="81"/>
      <c r="F493" s="79"/>
    </row>
    <row r="494" spans="4:6">
      <c r="D494" s="81"/>
      <c r="E494" s="81"/>
      <c r="F494" s="79"/>
    </row>
    <row r="495" spans="4:6">
      <c r="D495" s="81"/>
      <c r="E495" s="81"/>
      <c r="F495" s="79"/>
    </row>
    <row r="496" spans="4:6">
      <c r="D496" s="81"/>
      <c r="E496" s="81"/>
      <c r="F496" s="79"/>
    </row>
    <row r="497" spans="4:6">
      <c r="D497" s="81"/>
      <c r="E497" s="81"/>
      <c r="F497" s="79"/>
    </row>
    <row r="498" spans="4:6">
      <c r="D498" s="81"/>
      <c r="E498" s="81"/>
      <c r="F498" s="79"/>
    </row>
    <row r="499" spans="4:6">
      <c r="D499" s="81"/>
      <c r="E499" s="81"/>
      <c r="F499" s="79"/>
    </row>
    <row r="500" spans="4:6">
      <c r="D500" s="81"/>
      <c r="E500" s="81"/>
      <c r="F500" s="79"/>
    </row>
    <row r="501" spans="4:6">
      <c r="D501" s="81"/>
      <c r="E501" s="81"/>
      <c r="F501" s="79"/>
    </row>
    <row r="502" spans="4:6">
      <c r="D502" s="81"/>
      <c r="E502" s="81"/>
      <c r="F502" s="79"/>
    </row>
    <row r="503" spans="4:6">
      <c r="D503" s="81"/>
      <c r="E503" s="81"/>
      <c r="F503" s="79"/>
    </row>
    <row r="504" spans="4:6">
      <c r="D504" s="81"/>
      <c r="E504" s="81"/>
      <c r="F504" s="79"/>
    </row>
    <row r="505" spans="4:6">
      <c r="D505" s="81"/>
      <c r="E505" s="81"/>
      <c r="F505" s="79"/>
    </row>
    <row r="506" spans="4:6">
      <c r="D506" s="81"/>
      <c r="E506" s="81"/>
      <c r="F506" s="79"/>
    </row>
    <row r="507" spans="4:6">
      <c r="D507" s="81"/>
      <c r="E507" s="81"/>
      <c r="F507" s="79"/>
    </row>
    <row r="508" spans="4:6">
      <c r="D508" s="81"/>
      <c r="E508" s="81"/>
      <c r="F508" s="79"/>
    </row>
    <row r="509" spans="4:6">
      <c r="D509" s="81"/>
      <c r="E509" s="81"/>
      <c r="F509" s="79"/>
    </row>
    <row r="510" spans="4:6">
      <c r="D510" s="81"/>
      <c r="E510" s="81"/>
      <c r="F510" s="79"/>
    </row>
    <row r="511" spans="4:6">
      <c r="D511" s="81"/>
      <c r="E511" s="81"/>
      <c r="F511" s="79"/>
    </row>
    <row r="512" spans="4:6">
      <c r="D512" s="81"/>
      <c r="E512" s="81"/>
      <c r="F512" s="79"/>
    </row>
    <row r="513" spans="4:6">
      <c r="D513" s="81"/>
      <c r="E513" s="81"/>
      <c r="F513" s="79"/>
    </row>
    <row r="514" spans="4:6">
      <c r="D514" s="81"/>
      <c r="E514" s="81"/>
      <c r="F514" s="79"/>
    </row>
    <row r="515" spans="4:6">
      <c r="D515" s="81"/>
      <c r="E515" s="81"/>
      <c r="F515" s="79"/>
    </row>
    <row r="516" spans="4:6">
      <c r="D516" s="81"/>
      <c r="E516" s="81"/>
      <c r="F516" s="79"/>
    </row>
    <row r="517" spans="4:6">
      <c r="D517" s="81"/>
      <c r="E517" s="81"/>
      <c r="F517" s="79"/>
    </row>
    <row r="518" spans="4:6">
      <c r="D518" s="81"/>
      <c r="E518" s="81"/>
      <c r="F518" s="79"/>
    </row>
    <row r="519" spans="4:6">
      <c r="D519" s="81"/>
      <c r="E519" s="81"/>
      <c r="F519" s="79"/>
    </row>
    <row r="520" spans="4:6">
      <c r="D520" s="81"/>
      <c r="E520" s="81"/>
      <c r="F520" s="79"/>
    </row>
    <row r="521" spans="4:6">
      <c r="D521" s="81"/>
      <c r="E521" s="81"/>
      <c r="F521" s="79"/>
    </row>
    <row r="522" spans="4:6">
      <c r="D522" s="81"/>
      <c r="E522" s="81"/>
      <c r="F522" s="79"/>
    </row>
    <row r="523" spans="4:6">
      <c r="D523" s="81"/>
      <c r="E523" s="81"/>
      <c r="F523" s="79"/>
    </row>
    <row r="524" spans="4:6">
      <c r="D524" s="81"/>
      <c r="E524" s="81"/>
      <c r="F524" s="79"/>
    </row>
    <row r="525" spans="4:6">
      <c r="D525" s="81"/>
      <c r="E525" s="81"/>
      <c r="F525" s="79"/>
    </row>
    <row r="526" spans="4:6">
      <c r="D526" s="81"/>
      <c r="E526" s="81"/>
      <c r="F526" s="79"/>
    </row>
    <row r="527" spans="4:6">
      <c r="D527" s="81"/>
      <c r="E527" s="81"/>
      <c r="F527" s="79"/>
    </row>
    <row r="528" spans="4:6">
      <c r="D528" s="81"/>
      <c r="E528" s="81"/>
      <c r="F528" s="79"/>
    </row>
    <row r="529" spans="4:6">
      <c r="D529" s="81"/>
      <c r="E529" s="81"/>
      <c r="F529" s="79"/>
    </row>
    <row r="530" spans="4:6">
      <c r="D530" s="81"/>
      <c r="E530" s="81"/>
      <c r="F530" s="79"/>
    </row>
    <row r="531" spans="4:6">
      <c r="D531" s="81"/>
      <c r="E531" s="81"/>
      <c r="F531" s="79"/>
    </row>
    <row r="532" spans="4:6">
      <c r="D532" s="81"/>
      <c r="E532" s="81"/>
      <c r="F532" s="79"/>
    </row>
    <row r="533" spans="4:6">
      <c r="D533" s="81"/>
      <c r="E533" s="81"/>
      <c r="F533" s="79"/>
    </row>
    <row r="534" spans="4:6">
      <c r="D534" s="81"/>
      <c r="E534" s="81"/>
      <c r="F534" s="79"/>
    </row>
    <row r="535" spans="4:6">
      <c r="D535" s="81"/>
      <c r="E535" s="81"/>
      <c r="F535" s="79"/>
    </row>
    <row r="536" spans="4:6">
      <c r="D536" s="81"/>
      <c r="E536" s="81"/>
      <c r="F536" s="79"/>
    </row>
    <row r="537" spans="4:6">
      <c r="D537" s="81"/>
      <c r="E537" s="81"/>
      <c r="F537" s="79"/>
    </row>
    <row r="538" spans="4:6">
      <c r="D538" s="81"/>
      <c r="E538" s="81"/>
      <c r="F538" s="79"/>
    </row>
    <row r="539" spans="4:6">
      <c r="D539" s="81"/>
      <c r="E539" s="81"/>
      <c r="F539" s="79"/>
    </row>
    <row r="540" spans="4:6">
      <c r="D540" s="81"/>
      <c r="E540" s="81"/>
      <c r="F540" s="79"/>
    </row>
    <row r="541" spans="4:6">
      <c r="D541" s="81"/>
      <c r="E541" s="81"/>
      <c r="F541" s="79"/>
    </row>
    <row r="542" spans="4:6">
      <c r="D542" s="81"/>
      <c r="E542" s="81"/>
      <c r="F542" s="79"/>
    </row>
    <row r="543" spans="4:6">
      <c r="D543" s="81"/>
      <c r="E543" s="81"/>
      <c r="F543" s="79"/>
    </row>
    <row r="544" spans="4:6">
      <c r="D544" s="81"/>
      <c r="E544" s="81"/>
      <c r="F544" s="79"/>
    </row>
    <row r="545" spans="4:6">
      <c r="D545" s="81"/>
      <c r="E545" s="81"/>
      <c r="F545" s="79"/>
    </row>
    <row r="546" spans="4:6">
      <c r="D546" s="81"/>
      <c r="E546" s="81"/>
      <c r="F546" s="79"/>
    </row>
    <row r="547" spans="4:6">
      <c r="D547" s="81"/>
      <c r="E547" s="81"/>
      <c r="F547" s="79"/>
    </row>
    <row r="548" spans="4:6">
      <c r="D548" s="81"/>
      <c r="E548" s="81"/>
      <c r="F548" s="79"/>
    </row>
    <row r="549" spans="4:6">
      <c r="D549" s="81"/>
      <c r="E549" s="81"/>
      <c r="F549" s="79"/>
    </row>
    <row r="550" spans="4:6">
      <c r="D550" s="81"/>
      <c r="E550" s="81"/>
      <c r="F550" s="79"/>
    </row>
    <row r="551" spans="4:6">
      <c r="D551" s="81"/>
      <c r="E551" s="81"/>
      <c r="F551" s="79"/>
    </row>
    <row r="552" spans="4:6">
      <c r="D552" s="81"/>
      <c r="E552" s="81"/>
      <c r="F552" s="79"/>
    </row>
    <row r="553" spans="4:6">
      <c r="D553" s="81"/>
      <c r="E553" s="81"/>
      <c r="F553" s="79"/>
    </row>
    <row r="554" spans="4:6">
      <c r="D554" s="81"/>
      <c r="E554" s="81"/>
      <c r="F554" s="79"/>
    </row>
    <row r="555" spans="4:6">
      <c r="D555" s="81"/>
      <c r="E555" s="81"/>
      <c r="F555" s="79"/>
    </row>
    <row r="556" spans="4:6">
      <c r="D556" s="81"/>
      <c r="E556" s="81"/>
      <c r="F556" s="79"/>
    </row>
    <row r="557" spans="4:6">
      <c r="D557" s="81"/>
      <c r="E557" s="81"/>
      <c r="F557" s="79"/>
    </row>
    <row r="558" spans="4:6">
      <c r="D558" s="81"/>
      <c r="E558" s="81"/>
      <c r="F558" s="79"/>
    </row>
    <row r="559" spans="4:6">
      <c r="D559" s="81"/>
      <c r="E559" s="81"/>
      <c r="F559" s="79"/>
    </row>
    <row r="560" spans="4:6">
      <c r="D560" s="81"/>
      <c r="E560" s="81"/>
      <c r="F560" s="79"/>
    </row>
    <row r="561" spans="4:6">
      <c r="D561" s="81"/>
      <c r="E561" s="81"/>
      <c r="F561" s="79"/>
    </row>
    <row r="562" spans="4:6">
      <c r="D562" s="81"/>
      <c r="E562" s="81"/>
      <c r="F562" s="79"/>
    </row>
    <row r="563" spans="4:6">
      <c r="D563" s="81"/>
      <c r="E563" s="81"/>
      <c r="F563" s="79"/>
    </row>
    <row r="564" spans="4:6">
      <c r="D564" s="81"/>
      <c r="E564" s="81"/>
      <c r="F564" s="79"/>
    </row>
    <row r="565" spans="4:6">
      <c r="D565" s="81"/>
      <c r="E565" s="81"/>
      <c r="F565" s="79"/>
    </row>
    <row r="566" spans="4:6">
      <c r="D566" s="81"/>
      <c r="E566" s="81"/>
      <c r="F566" s="79"/>
    </row>
    <row r="567" spans="4:6">
      <c r="D567" s="81"/>
      <c r="E567" s="81"/>
      <c r="F567" s="79"/>
    </row>
    <row r="568" spans="4:6">
      <c r="D568" s="81"/>
      <c r="E568" s="81"/>
      <c r="F568" s="79"/>
    </row>
    <row r="569" spans="4:6">
      <c r="D569" s="81"/>
      <c r="E569" s="81"/>
      <c r="F569" s="79"/>
    </row>
    <row r="570" spans="4:6">
      <c r="D570" s="81"/>
      <c r="E570" s="81"/>
      <c r="F570" s="79"/>
    </row>
    <row r="571" spans="4:6">
      <c r="D571" s="81"/>
      <c r="E571" s="81"/>
      <c r="F571" s="79"/>
    </row>
    <row r="572" spans="4:6">
      <c r="D572" s="81"/>
      <c r="E572" s="81"/>
      <c r="F572" s="79"/>
    </row>
    <row r="573" spans="4:6">
      <c r="D573" s="81"/>
      <c r="E573" s="81"/>
      <c r="F573" s="79"/>
    </row>
    <row r="574" spans="4:6">
      <c r="D574" s="81"/>
      <c r="E574" s="81"/>
      <c r="F574" s="79"/>
    </row>
    <row r="575" spans="4:6">
      <c r="D575" s="81"/>
      <c r="E575" s="81"/>
      <c r="F575" s="79"/>
    </row>
    <row r="576" spans="4:6">
      <c r="D576" s="81"/>
      <c r="E576" s="81"/>
      <c r="F576" s="79"/>
    </row>
    <row r="577" spans="4:6">
      <c r="D577" s="81"/>
      <c r="E577" s="81"/>
      <c r="F577" s="79"/>
    </row>
    <row r="578" spans="4:6">
      <c r="D578" s="81"/>
      <c r="E578" s="81"/>
      <c r="F578" s="79"/>
    </row>
    <row r="579" spans="4:6">
      <c r="D579" s="81"/>
      <c r="E579" s="81"/>
      <c r="F579" s="79"/>
    </row>
    <row r="580" spans="4:6">
      <c r="D580" s="81"/>
      <c r="E580" s="81"/>
      <c r="F580" s="79"/>
    </row>
    <row r="581" spans="4:6">
      <c r="D581" s="81"/>
      <c r="E581" s="81"/>
      <c r="F581" s="79"/>
    </row>
    <row r="582" spans="4:6">
      <c r="D582" s="81"/>
      <c r="E582" s="81"/>
      <c r="F582" s="79"/>
    </row>
    <row r="583" spans="4:6">
      <c r="D583" s="81"/>
      <c r="E583" s="81"/>
      <c r="F583" s="79"/>
    </row>
    <row r="584" spans="4:6">
      <c r="D584" s="81"/>
      <c r="E584" s="81"/>
      <c r="F584" s="79"/>
    </row>
    <row r="585" spans="4:6">
      <c r="D585" s="81"/>
      <c r="E585" s="81"/>
      <c r="F585" s="79"/>
    </row>
    <row r="586" spans="4:6">
      <c r="D586" s="81"/>
      <c r="E586" s="81"/>
      <c r="F586" s="79"/>
    </row>
    <row r="587" spans="4:6">
      <c r="D587" s="81"/>
      <c r="E587" s="81"/>
      <c r="F587" s="79"/>
    </row>
    <row r="588" spans="4:6">
      <c r="D588" s="81"/>
      <c r="E588" s="81"/>
      <c r="F588" s="79"/>
    </row>
    <row r="589" spans="4:6">
      <c r="D589" s="81"/>
      <c r="E589" s="81"/>
      <c r="F589" s="79"/>
    </row>
    <row r="590" spans="4:6">
      <c r="D590" s="81"/>
      <c r="E590" s="81"/>
      <c r="F590" s="79"/>
    </row>
    <row r="591" spans="4:6">
      <c r="D591" s="81"/>
      <c r="E591" s="81"/>
      <c r="F591" s="79"/>
    </row>
    <row r="592" spans="4:6">
      <c r="D592" s="81"/>
      <c r="E592" s="81"/>
      <c r="F592" s="79"/>
    </row>
    <row r="593" spans="4:6">
      <c r="D593" s="81"/>
      <c r="E593" s="81"/>
      <c r="F593" s="79"/>
    </row>
    <row r="594" spans="4:6">
      <c r="D594" s="81"/>
      <c r="E594" s="81"/>
      <c r="F594" s="79"/>
    </row>
    <row r="595" spans="4:6">
      <c r="D595" s="81"/>
      <c r="E595" s="81"/>
      <c r="F595" s="79"/>
    </row>
    <row r="596" spans="4:6">
      <c r="D596" s="81"/>
      <c r="E596" s="81"/>
      <c r="F596" s="79"/>
    </row>
    <row r="597" spans="4:6">
      <c r="D597" s="81"/>
      <c r="E597" s="81"/>
      <c r="F597" s="79"/>
    </row>
    <row r="598" spans="4:6">
      <c r="D598" s="81"/>
      <c r="E598" s="81"/>
      <c r="F598" s="79"/>
    </row>
    <row r="599" spans="4:6">
      <c r="D599" s="81"/>
      <c r="E599" s="81"/>
      <c r="F599" s="79"/>
    </row>
    <row r="600" spans="4:6">
      <c r="D600" s="81"/>
      <c r="E600" s="81"/>
      <c r="F600" s="79"/>
    </row>
    <row r="601" spans="4:6">
      <c r="D601" s="81"/>
      <c r="E601" s="81"/>
      <c r="F601" s="79"/>
    </row>
    <row r="602" spans="4:6">
      <c r="D602" s="81"/>
      <c r="E602" s="81"/>
      <c r="F602" s="79"/>
    </row>
    <row r="603" spans="4:6">
      <c r="D603" s="81"/>
      <c r="E603" s="81"/>
      <c r="F603" s="79"/>
    </row>
    <row r="604" spans="4:6">
      <c r="D604" s="81"/>
      <c r="E604" s="81"/>
      <c r="F604" s="79"/>
    </row>
    <row r="605" spans="4:6">
      <c r="D605" s="81"/>
      <c r="E605" s="81"/>
      <c r="F605" s="79"/>
    </row>
    <row r="606" spans="4:6">
      <c r="D606" s="81"/>
      <c r="E606" s="81"/>
      <c r="F606" s="79"/>
    </row>
    <row r="607" spans="4:6">
      <c r="D607" s="81"/>
      <c r="E607" s="81"/>
      <c r="F607" s="79"/>
    </row>
    <row r="608" spans="4:6">
      <c r="D608" s="81"/>
      <c r="E608" s="81"/>
      <c r="F608" s="79"/>
    </row>
    <row r="609" spans="4:6">
      <c r="D609" s="81"/>
      <c r="E609" s="81"/>
      <c r="F609" s="79"/>
    </row>
    <row r="610" spans="4:6">
      <c r="D610" s="81"/>
      <c r="E610" s="81"/>
      <c r="F610" s="79"/>
    </row>
    <row r="611" spans="4:6">
      <c r="D611" s="81"/>
      <c r="E611" s="81"/>
      <c r="F611" s="79"/>
    </row>
    <row r="612" spans="4:6">
      <c r="D612" s="81"/>
      <c r="E612" s="81"/>
      <c r="F612" s="79"/>
    </row>
    <row r="613" spans="4:6">
      <c r="D613" s="81"/>
      <c r="E613" s="81"/>
      <c r="F613" s="79"/>
    </row>
    <row r="614" spans="4:6">
      <c r="D614" s="81"/>
      <c r="E614" s="81"/>
      <c r="F614" s="79"/>
    </row>
    <row r="615" spans="4:6">
      <c r="D615" s="81"/>
      <c r="E615" s="81"/>
      <c r="F615" s="79"/>
    </row>
    <row r="616" spans="4:6">
      <c r="D616" s="81"/>
      <c r="E616" s="81"/>
      <c r="F616" s="79"/>
    </row>
    <row r="617" spans="4:6">
      <c r="D617" s="81"/>
      <c r="E617" s="81"/>
      <c r="F617" s="79"/>
    </row>
    <row r="618" spans="4:6">
      <c r="D618" s="81"/>
      <c r="E618" s="81"/>
      <c r="F618" s="79"/>
    </row>
    <row r="619" spans="4:6">
      <c r="D619" s="81"/>
      <c r="E619" s="81"/>
      <c r="F619" s="79"/>
    </row>
    <row r="620" spans="4:6">
      <c r="D620" s="81"/>
      <c r="E620" s="81"/>
      <c r="F620" s="79"/>
    </row>
    <row r="621" spans="4:6">
      <c r="D621" s="81"/>
      <c r="E621" s="81"/>
      <c r="F621" s="79"/>
    </row>
    <row r="622" spans="4:6">
      <c r="D622" s="81"/>
      <c r="E622" s="81"/>
      <c r="F622" s="79"/>
    </row>
    <row r="623" spans="4:6">
      <c r="D623" s="81"/>
      <c r="E623" s="81"/>
      <c r="F623" s="79"/>
    </row>
    <row r="624" spans="4:6">
      <c r="D624" s="81"/>
      <c r="E624" s="81"/>
      <c r="F624" s="79"/>
    </row>
    <row r="625" spans="4:6">
      <c r="D625" s="81"/>
      <c r="E625" s="81"/>
      <c r="F625" s="79"/>
    </row>
    <row r="626" spans="4:6">
      <c r="D626" s="81"/>
      <c r="E626" s="81"/>
      <c r="F626" s="79"/>
    </row>
    <row r="627" spans="4:6">
      <c r="D627" s="81"/>
      <c r="E627" s="81"/>
      <c r="F627" s="79"/>
    </row>
    <row r="628" spans="4:6">
      <c r="D628" s="81"/>
      <c r="E628" s="81"/>
      <c r="F628" s="79"/>
    </row>
    <row r="629" spans="4:6">
      <c r="D629" s="81"/>
      <c r="E629" s="81"/>
      <c r="F629" s="79"/>
    </row>
    <row r="630" spans="4:6">
      <c r="D630" s="81"/>
      <c r="E630" s="81"/>
      <c r="F630" s="79"/>
    </row>
    <row r="631" spans="4:6">
      <c r="D631" s="81"/>
      <c r="E631" s="81"/>
      <c r="F631" s="79"/>
    </row>
    <row r="632" spans="4:6">
      <c r="D632" s="81"/>
      <c r="E632" s="81"/>
      <c r="F632" s="79"/>
    </row>
    <row r="633" spans="4:6">
      <c r="D633" s="81"/>
      <c r="E633" s="81"/>
      <c r="F633" s="79"/>
    </row>
    <row r="634" spans="4:6">
      <c r="D634" s="81"/>
      <c r="E634" s="81"/>
      <c r="F634" s="79"/>
    </row>
    <row r="635" spans="4:6">
      <c r="D635" s="81"/>
      <c r="E635" s="81"/>
      <c r="F635" s="79"/>
    </row>
    <row r="636" spans="4:6">
      <c r="D636" s="81"/>
      <c r="E636" s="81"/>
      <c r="F636" s="79"/>
    </row>
    <row r="637" spans="4:6">
      <c r="D637" s="81"/>
      <c r="E637" s="81"/>
      <c r="F637" s="79"/>
    </row>
    <row r="638" spans="4:6">
      <c r="D638" s="81"/>
      <c r="E638" s="81"/>
      <c r="F638" s="79"/>
    </row>
    <row r="639" spans="4:6">
      <c r="D639" s="81"/>
      <c r="E639" s="81"/>
      <c r="F639" s="79"/>
    </row>
    <row r="640" spans="4:6">
      <c r="D640" s="81"/>
      <c r="E640" s="81"/>
      <c r="F640" s="79"/>
    </row>
    <row r="641" spans="4:6">
      <c r="D641" s="81"/>
      <c r="E641" s="81"/>
      <c r="F641" s="79"/>
    </row>
    <row r="642" spans="4:6">
      <c r="D642" s="81"/>
      <c r="E642" s="81"/>
      <c r="F642" s="79"/>
    </row>
    <row r="643" spans="4:6">
      <c r="D643" s="81"/>
      <c r="E643" s="81"/>
      <c r="F643" s="79"/>
    </row>
    <row r="644" spans="4:6">
      <c r="D644" s="81"/>
      <c r="E644" s="81"/>
      <c r="F644" s="79"/>
    </row>
    <row r="645" spans="4:6">
      <c r="D645" s="81"/>
      <c r="E645" s="81"/>
      <c r="F645" s="79"/>
    </row>
    <row r="646" spans="4:6">
      <c r="D646" s="81"/>
      <c r="E646" s="81"/>
      <c r="F646" s="79"/>
    </row>
    <row r="647" spans="4:6">
      <c r="D647" s="81"/>
      <c r="E647" s="81"/>
      <c r="F647" s="79"/>
    </row>
    <row r="648" spans="4:6">
      <c r="D648" s="81"/>
      <c r="E648" s="81"/>
      <c r="F648" s="79"/>
    </row>
    <row r="649" spans="4:6">
      <c r="D649" s="81"/>
      <c r="E649" s="81"/>
      <c r="F649" s="79"/>
    </row>
    <row r="650" spans="4:6">
      <c r="D650" s="81"/>
      <c r="E650" s="81"/>
      <c r="F650" s="79"/>
    </row>
    <row r="651" spans="4:6">
      <c r="D651" s="81"/>
      <c r="E651" s="81"/>
      <c r="F651" s="79"/>
    </row>
    <row r="652" spans="4:6">
      <c r="D652" s="81"/>
      <c r="E652" s="81"/>
      <c r="F652" s="79"/>
    </row>
    <row r="653" spans="4:6">
      <c r="D653" s="81"/>
      <c r="E653" s="81"/>
      <c r="F653" s="79"/>
    </row>
    <row r="654" spans="4:6">
      <c r="D654" s="81"/>
      <c r="E654" s="81"/>
      <c r="F654" s="79"/>
    </row>
    <row r="655" spans="4:6">
      <c r="D655" s="81"/>
      <c r="E655" s="81"/>
      <c r="F655" s="79"/>
    </row>
    <row r="656" spans="4:6">
      <c r="D656" s="81"/>
      <c r="E656" s="81"/>
      <c r="F656" s="79"/>
    </row>
    <row r="657" spans="4:6">
      <c r="D657" s="81"/>
      <c r="E657" s="81"/>
      <c r="F657" s="79"/>
    </row>
    <row r="658" spans="4:6">
      <c r="D658" s="81"/>
      <c r="E658" s="81"/>
      <c r="F658" s="79"/>
    </row>
    <row r="659" spans="4:6">
      <c r="D659" s="81"/>
      <c r="E659" s="81"/>
      <c r="F659" s="79"/>
    </row>
    <row r="660" spans="4:6">
      <c r="D660" s="81"/>
      <c r="E660" s="81"/>
      <c r="F660" s="79"/>
    </row>
    <row r="661" spans="4:6">
      <c r="D661" s="81"/>
      <c r="E661" s="81"/>
      <c r="F661" s="79"/>
    </row>
    <row r="662" spans="4:6">
      <c r="D662" s="81"/>
      <c r="E662" s="81"/>
      <c r="F662" s="79"/>
    </row>
    <row r="663" spans="4:6">
      <c r="D663" s="81"/>
      <c r="E663" s="81"/>
      <c r="F663" s="79"/>
    </row>
    <row r="664" spans="4:6">
      <c r="D664" s="81"/>
      <c r="E664" s="81"/>
      <c r="F664" s="79"/>
    </row>
    <row r="665" spans="4:6">
      <c r="D665" s="81"/>
      <c r="E665" s="81"/>
      <c r="F665" s="79"/>
    </row>
    <row r="666" spans="4:6">
      <c r="D666" s="81"/>
      <c r="E666" s="81"/>
      <c r="F666" s="79"/>
    </row>
    <row r="667" spans="4:6">
      <c r="D667" s="81"/>
      <c r="E667" s="81"/>
      <c r="F667" s="79"/>
    </row>
    <row r="668" spans="4:6">
      <c r="D668" s="81"/>
      <c r="E668" s="81"/>
      <c r="F668" s="79"/>
    </row>
    <row r="669" spans="4:6">
      <c r="D669" s="81"/>
      <c r="E669" s="81"/>
      <c r="F669" s="79"/>
    </row>
    <row r="670" spans="4:6">
      <c r="D670" s="81"/>
      <c r="E670" s="81"/>
      <c r="F670" s="79"/>
    </row>
    <row r="671" spans="4:6">
      <c r="D671" s="81"/>
      <c r="E671" s="81"/>
      <c r="F671" s="79"/>
    </row>
    <row r="672" spans="4:6">
      <c r="D672" s="81"/>
      <c r="E672" s="81"/>
      <c r="F672" s="79"/>
    </row>
    <row r="673" spans="4:6">
      <c r="D673" s="81"/>
      <c r="E673" s="81"/>
      <c r="F673" s="79"/>
    </row>
    <row r="674" spans="4:6">
      <c r="D674" s="81"/>
      <c r="E674" s="81"/>
      <c r="F674" s="79"/>
    </row>
    <row r="675" spans="4:6">
      <c r="D675" s="81"/>
      <c r="E675" s="81"/>
      <c r="F675" s="79"/>
    </row>
    <row r="676" spans="4:6">
      <c r="D676" s="81"/>
      <c r="E676" s="81"/>
      <c r="F676" s="79"/>
    </row>
    <row r="677" spans="4:6">
      <c r="D677" s="81"/>
      <c r="E677" s="81"/>
      <c r="F677" s="79"/>
    </row>
    <row r="678" spans="4:6">
      <c r="D678" s="81"/>
      <c r="E678" s="81"/>
      <c r="F678" s="79"/>
    </row>
    <row r="679" spans="4:6">
      <c r="D679" s="81"/>
      <c r="E679" s="81"/>
      <c r="F679" s="79"/>
    </row>
    <row r="680" spans="4:6">
      <c r="D680" s="81"/>
      <c r="E680" s="81"/>
      <c r="F680" s="79"/>
    </row>
    <row r="681" spans="4:6">
      <c r="D681" s="81"/>
      <c r="E681" s="81"/>
      <c r="F681" s="79"/>
    </row>
    <row r="682" spans="4:6">
      <c r="D682" s="81"/>
      <c r="E682" s="81"/>
      <c r="F682" s="79"/>
    </row>
    <row r="683" spans="4:6">
      <c r="D683" s="81"/>
      <c r="E683" s="81"/>
      <c r="F683" s="79"/>
    </row>
    <row r="684" spans="4:6">
      <c r="D684" s="81"/>
      <c r="E684" s="81"/>
      <c r="F684" s="79"/>
    </row>
    <row r="685" spans="4:6">
      <c r="D685" s="81"/>
      <c r="E685" s="81"/>
      <c r="F685" s="79"/>
    </row>
    <row r="686" spans="4:6">
      <c r="D686" s="81"/>
      <c r="E686" s="81"/>
      <c r="F686" s="79"/>
    </row>
    <row r="687" spans="4:6">
      <c r="D687" s="81"/>
      <c r="E687" s="81"/>
      <c r="F687" s="79"/>
    </row>
    <row r="688" spans="4:6">
      <c r="D688" s="81"/>
      <c r="E688" s="81"/>
      <c r="F688" s="79"/>
    </row>
    <row r="689" spans="4:6">
      <c r="D689" s="81"/>
      <c r="E689" s="81"/>
      <c r="F689" s="79"/>
    </row>
    <row r="690" spans="4:6">
      <c r="D690" s="81"/>
      <c r="E690" s="81"/>
      <c r="F690" s="79"/>
    </row>
    <row r="691" spans="4:6">
      <c r="D691" s="81"/>
      <c r="E691" s="81"/>
      <c r="F691" s="79"/>
    </row>
    <row r="692" spans="4:6">
      <c r="D692" s="81"/>
      <c r="E692" s="81"/>
      <c r="F692" s="79"/>
    </row>
    <row r="693" spans="4:6">
      <c r="D693" s="81"/>
      <c r="E693" s="81"/>
      <c r="F693" s="79"/>
    </row>
    <row r="694" spans="4:6">
      <c r="D694" s="81"/>
      <c r="E694" s="81"/>
      <c r="F694" s="79"/>
    </row>
    <row r="695" spans="4:6">
      <c r="D695" s="81"/>
      <c r="E695" s="81"/>
      <c r="F695" s="79"/>
    </row>
    <row r="696" spans="4:6">
      <c r="D696" s="81"/>
      <c r="E696" s="81"/>
      <c r="F696" s="79"/>
    </row>
    <row r="697" spans="4:6">
      <c r="D697" s="81"/>
      <c r="E697" s="81"/>
      <c r="F697" s="79"/>
    </row>
    <row r="698" spans="4:6">
      <c r="D698" s="81"/>
      <c r="E698" s="81"/>
      <c r="F698" s="79"/>
    </row>
    <row r="699" spans="4:6">
      <c r="D699" s="81"/>
      <c r="E699" s="81"/>
      <c r="F699" s="79"/>
    </row>
    <row r="700" spans="4:6">
      <c r="D700" s="81"/>
      <c r="E700" s="81"/>
      <c r="F700" s="79"/>
    </row>
    <row r="701" spans="4:6">
      <c r="D701" s="81"/>
      <c r="E701" s="81"/>
      <c r="F701" s="79"/>
    </row>
    <row r="702" spans="4:6">
      <c r="D702" s="81"/>
      <c r="E702" s="81"/>
      <c r="F702" s="79"/>
    </row>
    <row r="703" spans="4:6">
      <c r="D703" s="81"/>
      <c r="E703" s="81"/>
      <c r="F703" s="79"/>
    </row>
    <row r="704" spans="4:6">
      <c r="D704" s="81"/>
      <c r="E704" s="81"/>
      <c r="F704" s="79"/>
    </row>
    <row r="705" spans="4:6">
      <c r="D705" s="81"/>
      <c r="E705" s="81"/>
      <c r="F705" s="79"/>
    </row>
    <row r="706" spans="4:6">
      <c r="D706" s="81"/>
      <c r="E706" s="81"/>
      <c r="F706" s="79"/>
    </row>
    <row r="707" spans="4:6">
      <c r="D707" s="81"/>
      <c r="E707" s="81"/>
      <c r="F707" s="79"/>
    </row>
    <row r="708" spans="4:6">
      <c r="D708" s="81"/>
      <c r="E708" s="81"/>
      <c r="F708" s="79"/>
    </row>
    <row r="709" spans="4:6">
      <c r="D709" s="81"/>
      <c r="E709" s="81"/>
      <c r="F709" s="79"/>
    </row>
    <row r="710" spans="4:6">
      <c r="D710" s="81"/>
      <c r="E710" s="81"/>
      <c r="F710" s="79"/>
    </row>
    <row r="711" spans="4:6">
      <c r="D711" s="81"/>
      <c r="E711" s="81"/>
      <c r="F711" s="79"/>
    </row>
    <row r="712" spans="4:6">
      <c r="D712" s="81"/>
      <c r="E712" s="81"/>
      <c r="F712" s="79"/>
    </row>
    <row r="713" spans="4:6">
      <c r="D713" s="81"/>
      <c r="E713" s="81"/>
      <c r="F713" s="79"/>
    </row>
    <row r="714" spans="4:6">
      <c r="D714" s="81"/>
      <c r="E714" s="81"/>
      <c r="F714" s="79"/>
    </row>
    <row r="715" spans="4:6">
      <c r="D715" s="81"/>
      <c r="E715" s="81"/>
      <c r="F715" s="79"/>
    </row>
    <row r="716" spans="4:6">
      <c r="D716" s="81"/>
      <c r="E716" s="81"/>
      <c r="F716" s="79"/>
    </row>
    <row r="717" spans="4:6">
      <c r="D717" s="81"/>
      <c r="E717" s="81"/>
      <c r="F717" s="79"/>
    </row>
    <row r="718" spans="4:6">
      <c r="D718" s="81"/>
      <c r="E718" s="81"/>
      <c r="F718" s="79"/>
    </row>
    <row r="719" spans="4:6">
      <c r="D719" s="81"/>
      <c r="E719" s="81"/>
      <c r="F719" s="79"/>
    </row>
    <row r="720" spans="4:6">
      <c r="D720" s="81"/>
      <c r="E720" s="81"/>
      <c r="F720" s="79"/>
    </row>
    <row r="721" spans="4:6">
      <c r="D721" s="81"/>
      <c r="E721" s="81"/>
      <c r="F721" s="79"/>
    </row>
    <row r="722" spans="4:6">
      <c r="D722" s="81"/>
      <c r="E722" s="81"/>
      <c r="F722" s="79"/>
    </row>
    <row r="723" spans="4:6">
      <c r="D723" s="81"/>
      <c r="E723" s="81"/>
      <c r="F723" s="79"/>
    </row>
    <row r="724" spans="4:6">
      <c r="D724" s="81"/>
      <c r="E724" s="81"/>
      <c r="F724" s="79"/>
    </row>
    <row r="725" spans="4:6">
      <c r="D725" s="81"/>
      <c r="E725" s="81"/>
      <c r="F725" s="79"/>
    </row>
    <row r="726" spans="4:6">
      <c r="D726" s="81"/>
      <c r="E726" s="81"/>
      <c r="F726" s="79"/>
    </row>
    <row r="727" spans="4:6">
      <c r="D727" s="81"/>
      <c r="E727" s="81"/>
      <c r="F727" s="79"/>
    </row>
    <row r="728" spans="4:6">
      <c r="D728" s="81"/>
      <c r="E728" s="81"/>
      <c r="F728" s="79"/>
    </row>
    <row r="729" spans="4:6">
      <c r="D729" s="81"/>
      <c r="E729" s="81"/>
      <c r="F729" s="79"/>
    </row>
    <row r="730" spans="4:6">
      <c r="D730" s="81"/>
      <c r="E730" s="81"/>
      <c r="F730" s="79"/>
    </row>
    <row r="731" spans="4:6">
      <c r="D731" s="81"/>
      <c r="E731" s="81"/>
      <c r="F731" s="79"/>
    </row>
    <row r="732" spans="4:6">
      <c r="D732" s="81"/>
      <c r="E732" s="81"/>
      <c r="F732" s="79"/>
    </row>
    <row r="733" spans="4:6">
      <c r="D733" s="81"/>
      <c r="E733" s="81"/>
      <c r="F733" s="79"/>
    </row>
    <row r="734" spans="4:6">
      <c r="D734" s="81"/>
      <c r="E734" s="81"/>
      <c r="F734" s="79"/>
    </row>
    <row r="735" spans="4:6">
      <c r="D735" s="81"/>
      <c r="E735" s="81"/>
      <c r="F735" s="79"/>
    </row>
    <row r="736" spans="4:6">
      <c r="D736" s="81"/>
      <c r="E736" s="81"/>
      <c r="F736" s="79"/>
    </row>
    <row r="737" spans="4:6">
      <c r="D737" s="81"/>
      <c r="E737" s="81"/>
      <c r="F737" s="79"/>
    </row>
    <row r="738" spans="4:6">
      <c r="D738" s="81"/>
      <c r="E738" s="81"/>
      <c r="F738" s="79"/>
    </row>
    <row r="739" spans="4:6">
      <c r="D739" s="81"/>
      <c r="E739" s="81"/>
      <c r="F739" s="79"/>
    </row>
    <row r="740" spans="4:6">
      <c r="D740" s="81"/>
      <c r="E740" s="81"/>
      <c r="F740" s="79"/>
    </row>
    <row r="741" spans="4:6">
      <c r="D741" s="81"/>
      <c r="E741" s="81"/>
      <c r="F741" s="79"/>
    </row>
    <row r="742" spans="4:6">
      <c r="D742" s="81"/>
      <c r="E742" s="81"/>
      <c r="F742" s="79"/>
    </row>
    <row r="743" spans="4:6">
      <c r="D743" s="81"/>
      <c r="E743" s="81"/>
      <c r="F743" s="79"/>
    </row>
    <row r="744" spans="4:6">
      <c r="D744" s="81"/>
      <c r="E744" s="81"/>
      <c r="F744" s="79"/>
    </row>
    <row r="745" spans="4:6">
      <c r="D745" s="81"/>
      <c r="E745" s="81"/>
      <c r="F745" s="79"/>
    </row>
    <row r="746" spans="4:6">
      <c r="D746" s="81"/>
      <c r="E746" s="81"/>
      <c r="F746" s="79"/>
    </row>
    <row r="747" spans="4:6">
      <c r="D747" s="81"/>
      <c r="E747" s="81"/>
      <c r="F747" s="79"/>
    </row>
    <row r="748" spans="4:6">
      <c r="D748" s="81"/>
      <c r="E748" s="81"/>
      <c r="F748" s="79"/>
    </row>
    <row r="749" spans="4:6">
      <c r="D749" s="81"/>
      <c r="E749" s="81"/>
      <c r="F749" s="79"/>
    </row>
    <row r="750" spans="4:6">
      <c r="D750" s="81"/>
      <c r="E750" s="81"/>
      <c r="F750" s="79"/>
    </row>
    <row r="751" spans="4:6">
      <c r="D751" s="81"/>
      <c r="E751" s="81"/>
      <c r="F751" s="79"/>
    </row>
    <row r="752" spans="4:6">
      <c r="D752" s="81"/>
      <c r="E752" s="81"/>
      <c r="F752" s="79"/>
    </row>
    <row r="753" spans="4:6">
      <c r="D753" s="81"/>
      <c r="E753" s="81"/>
      <c r="F753" s="79"/>
    </row>
    <row r="754" spans="4:6">
      <c r="D754" s="81"/>
      <c r="E754" s="81"/>
      <c r="F754" s="79"/>
    </row>
    <row r="755" spans="4:6">
      <c r="D755" s="81"/>
      <c r="E755" s="81"/>
      <c r="F755" s="79"/>
    </row>
    <row r="756" spans="4:6">
      <c r="D756" s="81"/>
      <c r="E756" s="81"/>
      <c r="F756" s="79"/>
    </row>
    <row r="757" spans="4:6">
      <c r="D757" s="81"/>
      <c r="E757" s="81"/>
      <c r="F757" s="79"/>
    </row>
    <row r="758" spans="4:6">
      <c r="D758" s="81"/>
      <c r="E758" s="81"/>
      <c r="F758" s="79"/>
    </row>
    <row r="759" spans="4:6">
      <c r="D759" s="81"/>
      <c r="E759" s="81"/>
      <c r="F759" s="79"/>
    </row>
    <row r="760" spans="4:6">
      <c r="D760" s="81"/>
      <c r="E760" s="81"/>
      <c r="F760" s="79"/>
    </row>
    <row r="761" spans="4:6">
      <c r="D761" s="81"/>
      <c r="E761" s="81"/>
      <c r="F761" s="79"/>
    </row>
    <row r="762" spans="4:6">
      <c r="D762" s="81"/>
      <c r="E762" s="81"/>
      <c r="F762" s="79"/>
    </row>
    <row r="763" spans="4:6">
      <c r="D763" s="81"/>
      <c r="E763" s="81"/>
      <c r="F763" s="79"/>
    </row>
    <row r="764" spans="4:6">
      <c r="D764" s="81"/>
      <c r="E764" s="81"/>
      <c r="F764" s="79"/>
    </row>
    <row r="765" spans="4:6">
      <c r="D765" s="81"/>
      <c r="E765" s="81"/>
      <c r="F765" s="79"/>
    </row>
    <row r="766" spans="4:6">
      <c r="D766" s="81"/>
      <c r="E766" s="81"/>
      <c r="F766" s="79"/>
    </row>
    <row r="767" spans="4:6">
      <c r="D767" s="81"/>
      <c r="E767" s="81"/>
      <c r="F767" s="79"/>
    </row>
    <row r="768" spans="4:6">
      <c r="D768" s="81"/>
      <c r="E768" s="81"/>
      <c r="F768" s="79"/>
    </row>
    <row r="769" spans="4:6">
      <c r="D769" s="81"/>
      <c r="E769" s="81"/>
      <c r="F769" s="79"/>
    </row>
    <row r="770" spans="4:6">
      <c r="D770" s="81"/>
      <c r="E770" s="81"/>
      <c r="F770" s="79"/>
    </row>
    <row r="771" spans="4:6">
      <c r="D771" s="81"/>
      <c r="E771" s="81"/>
      <c r="F771" s="79"/>
    </row>
    <row r="772" spans="4:6">
      <c r="D772" s="81"/>
      <c r="E772" s="81"/>
      <c r="F772" s="79"/>
    </row>
    <row r="773" spans="4:6">
      <c r="D773" s="81"/>
      <c r="E773" s="81"/>
      <c r="F773" s="79"/>
    </row>
    <row r="774" spans="4:6">
      <c r="D774" s="81"/>
      <c r="E774" s="81"/>
      <c r="F774" s="79"/>
    </row>
    <row r="775" spans="4:6">
      <c r="D775" s="81"/>
      <c r="E775" s="81"/>
      <c r="F775" s="79"/>
    </row>
    <row r="776" spans="4:6">
      <c r="D776" s="81"/>
      <c r="E776" s="81"/>
      <c r="F776" s="79"/>
    </row>
    <row r="777" spans="4:6">
      <c r="D777" s="81"/>
      <c r="E777" s="81"/>
      <c r="F777" s="79"/>
    </row>
    <row r="778" spans="4:6">
      <c r="D778" s="81"/>
      <c r="E778" s="81"/>
      <c r="F778" s="79"/>
    </row>
    <row r="779" spans="4:6">
      <c r="D779" s="81"/>
      <c r="E779" s="81"/>
      <c r="F779" s="79"/>
    </row>
    <row r="780" spans="4:6">
      <c r="D780" s="81"/>
      <c r="E780" s="81"/>
      <c r="F780" s="79"/>
    </row>
    <row r="781" spans="4:6">
      <c r="D781" s="81"/>
      <c r="E781" s="81"/>
      <c r="F781" s="79"/>
    </row>
    <row r="782" spans="4:6">
      <c r="D782" s="81"/>
      <c r="E782" s="81"/>
      <c r="F782" s="79"/>
    </row>
    <row r="783" spans="4:6">
      <c r="D783" s="81"/>
      <c r="E783" s="81"/>
      <c r="F783" s="79"/>
    </row>
    <row r="784" spans="4:6">
      <c r="D784" s="81"/>
      <c r="E784" s="81"/>
      <c r="F784" s="79"/>
    </row>
    <row r="785" spans="4:6">
      <c r="D785" s="81"/>
      <c r="E785" s="81"/>
      <c r="F785" s="79"/>
    </row>
    <row r="786" spans="4:6">
      <c r="D786" s="81"/>
      <c r="E786" s="81"/>
      <c r="F786" s="79"/>
    </row>
    <row r="787" spans="4:6">
      <c r="D787" s="81"/>
      <c r="E787" s="81"/>
      <c r="F787" s="79"/>
    </row>
    <row r="788" spans="4:6">
      <c r="D788" s="81"/>
      <c r="E788" s="81"/>
      <c r="F788" s="79"/>
    </row>
    <row r="789" spans="4:6">
      <c r="D789" s="81"/>
      <c r="E789" s="81"/>
      <c r="F789" s="79"/>
    </row>
    <row r="790" spans="4:6">
      <c r="D790" s="81"/>
      <c r="E790" s="81"/>
      <c r="F790" s="79"/>
    </row>
    <row r="791" spans="4:6">
      <c r="D791" s="81"/>
      <c r="E791" s="81"/>
      <c r="F791" s="79"/>
    </row>
    <row r="792" spans="4:6">
      <c r="D792" s="81"/>
      <c r="E792" s="81"/>
      <c r="F792" s="79"/>
    </row>
    <row r="793" spans="4:6">
      <c r="D793" s="81"/>
      <c r="E793" s="81"/>
      <c r="F793" s="79"/>
    </row>
    <row r="794" spans="4:6">
      <c r="D794" s="81"/>
      <c r="E794" s="81"/>
      <c r="F794" s="79"/>
    </row>
    <row r="795" spans="4:6">
      <c r="D795" s="81"/>
      <c r="E795" s="81"/>
      <c r="F795" s="79"/>
    </row>
    <row r="796" spans="4:6">
      <c r="D796" s="81"/>
      <c r="E796" s="81"/>
      <c r="F796" s="79"/>
    </row>
    <row r="797" spans="4:6">
      <c r="D797" s="81"/>
      <c r="E797" s="81"/>
      <c r="F797" s="79"/>
    </row>
    <row r="798" spans="4:6">
      <c r="D798" s="81"/>
      <c r="E798" s="81"/>
      <c r="F798" s="79"/>
    </row>
    <row r="799" spans="4:6">
      <c r="D799" s="81"/>
      <c r="E799" s="81"/>
      <c r="F799" s="79"/>
    </row>
    <row r="800" spans="4:6">
      <c r="D800" s="81"/>
      <c r="E800" s="81"/>
      <c r="F800" s="79"/>
    </row>
    <row r="801" spans="4:6">
      <c r="D801" s="81"/>
      <c r="E801" s="81"/>
      <c r="F801" s="79"/>
    </row>
    <row r="802" spans="4:6">
      <c r="D802" s="81"/>
      <c r="E802" s="81"/>
      <c r="F802" s="79"/>
    </row>
    <row r="803" spans="4:6">
      <c r="D803" s="81"/>
      <c r="E803" s="81"/>
      <c r="F803" s="79"/>
    </row>
    <row r="804" spans="4:6">
      <c r="D804" s="81"/>
      <c r="E804" s="81"/>
      <c r="F804" s="79"/>
    </row>
    <row r="805" spans="4:6">
      <c r="D805" s="81"/>
      <c r="E805" s="81"/>
      <c r="F805" s="79"/>
    </row>
    <row r="806" spans="4:6">
      <c r="D806" s="81"/>
      <c r="E806" s="81"/>
      <c r="F806" s="79"/>
    </row>
    <row r="807" spans="4:6">
      <c r="D807" s="81"/>
      <c r="E807" s="81"/>
      <c r="F807" s="79"/>
    </row>
    <row r="808" spans="4:6">
      <c r="D808" s="81"/>
      <c r="E808" s="81"/>
      <c r="F808" s="79"/>
    </row>
    <row r="809" spans="4:6">
      <c r="D809" s="81"/>
      <c r="E809" s="81"/>
      <c r="F809" s="79"/>
    </row>
    <row r="810" spans="4:6">
      <c r="D810" s="81"/>
      <c r="E810" s="81"/>
      <c r="F810" s="79"/>
    </row>
    <row r="811" spans="4:6">
      <c r="D811" s="81"/>
      <c r="E811" s="81"/>
      <c r="F811" s="79"/>
    </row>
    <row r="812" spans="4:6">
      <c r="D812" s="81"/>
      <c r="E812" s="81"/>
      <c r="F812" s="79"/>
    </row>
    <row r="813" spans="4:6">
      <c r="D813" s="81"/>
      <c r="E813" s="81"/>
      <c r="F813" s="79"/>
    </row>
    <row r="814" spans="4:6">
      <c r="D814" s="81"/>
      <c r="E814" s="81"/>
      <c r="F814" s="79"/>
    </row>
    <row r="815" spans="4:6">
      <c r="D815" s="81"/>
      <c r="E815" s="81"/>
      <c r="F815" s="79"/>
    </row>
    <row r="816" spans="4:6">
      <c r="D816" s="81"/>
      <c r="E816" s="81"/>
      <c r="F816" s="79"/>
    </row>
    <row r="817" spans="4:6">
      <c r="D817" s="81"/>
      <c r="E817" s="81"/>
      <c r="F817" s="79"/>
    </row>
    <row r="818" spans="4:6">
      <c r="D818" s="81"/>
      <c r="E818" s="81"/>
      <c r="F818" s="79"/>
    </row>
    <row r="819" spans="4:6">
      <c r="D819" s="81"/>
      <c r="E819" s="81"/>
      <c r="F819" s="79"/>
    </row>
    <row r="820" spans="4:6">
      <c r="D820" s="81"/>
      <c r="E820" s="81"/>
      <c r="F820" s="79"/>
    </row>
    <row r="821" spans="4:6">
      <c r="D821" s="81"/>
      <c r="E821" s="81"/>
      <c r="F821" s="79"/>
    </row>
    <row r="822" spans="4:6">
      <c r="D822" s="81"/>
      <c r="E822" s="81"/>
      <c r="F822" s="79"/>
    </row>
    <row r="823" spans="4:6">
      <c r="D823" s="81"/>
      <c r="E823" s="81"/>
      <c r="F823" s="79"/>
    </row>
    <row r="824" spans="4:6">
      <c r="D824" s="81"/>
      <c r="E824" s="81"/>
      <c r="F824" s="79"/>
    </row>
    <row r="825" spans="4:6">
      <c r="D825" s="81"/>
      <c r="E825" s="81"/>
      <c r="F825" s="79"/>
    </row>
    <row r="826" spans="4:6">
      <c r="D826" s="81"/>
      <c r="E826" s="81"/>
      <c r="F826" s="79"/>
    </row>
    <row r="827" spans="4:6">
      <c r="D827" s="81"/>
      <c r="E827" s="81"/>
      <c r="F827" s="79"/>
    </row>
    <row r="828" spans="4:6">
      <c r="D828" s="81"/>
      <c r="E828" s="81"/>
      <c r="F828" s="79"/>
    </row>
    <row r="829" spans="4:6">
      <c r="D829" s="81"/>
      <c r="E829" s="81"/>
      <c r="F829" s="79"/>
    </row>
    <row r="830" spans="4:6">
      <c r="D830" s="81"/>
      <c r="E830" s="81"/>
      <c r="F830" s="79"/>
    </row>
    <row r="831" spans="4:6">
      <c r="D831" s="81"/>
      <c r="E831" s="81"/>
      <c r="F831" s="79"/>
    </row>
    <row r="832" spans="4:6">
      <c r="D832" s="81"/>
      <c r="E832" s="81"/>
      <c r="F832" s="79"/>
    </row>
    <row r="833" spans="4:6">
      <c r="D833" s="81"/>
      <c r="E833" s="81"/>
      <c r="F833" s="79"/>
    </row>
    <row r="834" spans="4:6">
      <c r="D834" s="81"/>
      <c r="E834" s="81"/>
      <c r="F834" s="79"/>
    </row>
    <row r="835" spans="4:6">
      <c r="D835" s="81"/>
      <c r="E835" s="81"/>
      <c r="F835" s="79"/>
    </row>
    <row r="836" spans="4:6">
      <c r="D836" s="81"/>
      <c r="E836" s="81"/>
      <c r="F836" s="79"/>
    </row>
    <row r="837" spans="4:6">
      <c r="D837" s="81"/>
      <c r="E837" s="81"/>
      <c r="F837" s="79"/>
    </row>
    <row r="838" spans="4:6">
      <c r="D838" s="81"/>
      <c r="E838" s="81"/>
      <c r="F838" s="79"/>
    </row>
    <row r="839" spans="4:6">
      <c r="D839" s="81"/>
      <c r="E839" s="81"/>
      <c r="F839" s="79"/>
    </row>
    <row r="840" spans="4:6">
      <c r="D840" s="81"/>
      <c r="E840" s="81"/>
      <c r="F840" s="79"/>
    </row>
    <row r="841" spans="4:6">
      <c r="D841" s="81"/>
      <c r="E841" s="81"/>
      <c r="F841" s="79"/>
    </row>
    <row r="842" spans="4:6">
      <c r="D842" s="81"/>
      <c r="E842" s="81"/>
      <c r="F842" s="79"/>
    </row>
    <row r="843" spans="4:6">
      <c r="D843" s="81"/>
      <c r="E843" s="81"/>
      <c r="F843" s="79"/>
    </row>
    <row r="844" spans="4:6">
      <c r="D844" s="81"/>
      <c r="E844" s="81"/>
      <c r="F844" s="79"/>
    </row>
    <row r="845" spans="4:6">
      <c r="D845" s="81"/>
      <c r="E845" s="81"/>
      <c r="F845" s="79"/>
    </row>
    <row r="846" spans="4:6">
      <c r="D846" s="81"/>
      <c r="E846" s="81"/>
      <c r="F846" s="79"/>
    </row>
    <row r="847" spans="4:6">
      <c r="D847" s="81"/>
      <c r="E847" s="81"/>
      <c r="F847" s="79"/>
    </row>
    <row r="848" spans="4:6">
      <c r="D848" s="81"/>
      <c r="E848" s="81"/>
      <c r="F848" s="79"/>
    </row>
    <row r="849" spans="4:6">
      <c r="D849" s="81"/>
      <c r="E849" s="81"/>
      <c r="F849" s="79"/>
    </row>
    <row r="850" spans="4:6">
      <c r="D850" s="81"/>
      <c r="E850" s="81"/>
      <c r="F850" s="79"/>
    </row>
    <row r="851" spans="4:6">
      <c r="D851" s="81"/>
      <c r="E851" s="81"/>
      <c r="F851" s="79"/>
    </row>
    <row r="852" spans="4:6">
      <c r="D852" s="81"/>
      <c r="E852" s="81"/>
      <c r="F852" s="79"/>
    </row>
    <row r="853" spans="4:6">
      <c r="D853" s="81"/>
      <c r="E853" s="81"/>
      <c r="F853" s="79"/>
    </row>
    <row r="854" spans="4:6">
      <c r="D854" s="81"/>
      <c r="E854" s="81"/>
      <c r="F854" s="79"/>
    </row>
    <row r="855" spans="4:6">
      <c r="D855" s="81"/>
      <c r="E855" s="81"/>
      <c r="F855" s="79"/>
    </row>
    <row r="856" spans="4:6">
      <c r="D856" s="81"/>
      <c r="E856" s="81"/>
      <c r="F856" s="79"/>
    </row>
    <row r="857" spans="4:6">
      <c r="D857" s="81"/>
      <c r="E857" s="81"/>
      <c r="F857" s="79"/>
    </row>
    <row r="858" spans="4:6">
      <c r="D858" s="81"/>
      <c r="E858" s="81"/>
      <c r="F858" s="79"/>
    </row>
    <row r="859" spans="4:6">
      <c r="D859" s="81"/>
      <c r="E859" s="81"/>
      <c r="F859" s="79"/>
    </row>
    <row r="860" spans="4:6">
      <c r="D860" s="81"/>
      <c r="E860" s="81"/>
      <c r="F860" s="79"/>
    </row>
    <row r="861" spans="4:6">
      <c r="D861" s="81"/>
      <c r="E861" s="81"/>
      <c r="F861" s="79"/>
    </row>
    <row r="862" spans="4:6">
      <c r="D862" s="81"/>
      <c r="E862" s="81"/>
      <c r="F862" s="79"/>
    </row>
    <row r="863" spans="4:6">
      <c r="D863" s="81"/>
      <c r="E863" s="81"/>
      <c r="F863" s="79"/>
    </row>
    <row r="864" spans="4:6">
      <c r="D864" s="81"/>
      <c r="E864" s="81"/>
      <c r="F864" s="79"/>
    </row>
    <row r="865" spans="4:6">
      <c r="D865" s="81"/>
      <c r="E865" s="81"/>
      <c r="F865" s="79"/>
    </row>
    <row r="866" spans="4:6">
      <c r="D866" s="81"/>
      <c r="E866" s="81"/>
      <c r="F866" s="79"/>
    </row>
    <row r="867" spans="4:6">
      <c r="D867" s="81"/>
      <c r="E867" s="81"/>
      <c r="F867" s="79"/>
    </row>
    <row r="868" spans="4:6">
      <c r="D868" s="81"/>
      <c r="E868" s="81"/>
      <c r="F868" s="79"/>
    </row>
    <row r="869" spans="4:6">
      <c r="D869" s="81"/>
      <c r="E869" s="81"/>
      <c r="F869" s="79"/>
    </row>
    <row r="870" spans="4:6">
      <c r="D870" s="81"/>
      <c r="E870" s="81"/>
      <c r="F870" s="79"/>
    </row>
    <row r="871" spans="4:6">
      <c r="D871" s="81"/>
      <c r="E871" s="81"/>
      <c r="F871" s="79"/>
    </row>
    <row r="872" spans="4:6">
      <c r="D872" s="81"/>
      <c r="E872" s="81"/>
      <c r="F872" s="79"/>
    </row>
    <row r="873" spans="4:6">
      <c r="D873" s="81"/>
      <c r="E873" s="81"/>
      <c r="F873" s="79"/>
    </row>
    <row r="874" spans="4:6">
      <c r="D874" s="81"/>
      <c r="E874" s="81"/>
      <c r="F874" s="79"/>
    </row>
    <row r="875" spans="4:6">
      <c r="D875" s="81"/>
      <c r="E875" s="81"/>
      <c r="F875" s="79"/>
    </row>
    <row r="876" spans="4:6">
      <c r="D876" s="81"/>
      <c r="E876" s="81"/>
      <c r="F876" s="79"/>
    </row>
    <row r="877" spans="4:6">
      <c r="D877" s="81"/>
      <c r="E877" s="81"/>
      <c r="F877" s="79"/>
    </row>
    <row r="878" spans="4:6">
      <c r="D878" s="81"/>
      <c r="E878" s="81"/>
      <c r="F878" s="79"/>
    </row>
    <row r="879" spans="4:6">
      <c r="D879" s="81"/>
      <c r="E879" s="81"/>
      <c r="F879" s="79"/>
    </row>
    <row r="880" spans="4:6">
      <c r="D880" s="81"/>
      <c r="E880" s="81"/>
      <c r="F880" s="79"/>
    </row>
    <row r="881" spans="4:6">
      <c r="D881" s="81"/>
      <c r="E881" s="81"/>
      <c r="F881" s="79"/>
    </row>
    <row r="882" spans="4:6">
      <c r="D882" s="81"/>
      <c r="E882" s="81"/>
      <c r="F882" s="79"/>
    </row>
    <row r="883" spans="4:6">
      <c r="D883" s="81"/>
      <c r="E883" s="81"/>
      <c r="F883" s="79"/>
    </row>
    <row r="884" spans="4:6">
      <c r="D884" s="81"/>
      <c r="E884" s="81"/>
      <c r="F884" s="79"/>
    </row>
    <row r="885" spans="4:6">
      <c r="D885" s="81"/>
      <c r="E885" s="81"/>
      <c r="F885" s="79"/>
    </row>
    <row r="886" spans="4:6">
      <c r="D886" s="81"/>
      <c r="E886" s="81"/>
      <c r="F886" s="79"/>
    </row>
    <row r="887" spans="4:6">
      <c r="D887" s="81"/>
      <c r="E887" s="81"/>
      <c r="F887" s="79"/>
    </row>
    <row r="888" spans="4:6">
      <c r="D888" s="81"/>
      <c r="E888" s="81"/>
      <c r="F888" s="79"/>
    </row>
    <row r="889" spans="4:6">
      <c r="D889" s="81"/>
      <c r="E889" s="81"/>
      <c r="F889" s="79"/>
    </row>
    <row r="890" spans="4:6">
      <c r="D890" s="81"/>
      <c r="E890" s="81"/>
      <c r="F890" s="79"/>
    </row>
    <row r="891" spans="4:6">
      <c r="D891" s="81"/>
      <c r="E891" s="81"/>
      <c r="F891" s="79"/>
    </row>
    <row r="892" spans="4:6">
      <c r="D892" s="81"/>
      <c r="E892" s="81"/>
      <c r="F892" s="79"/>
    </row>
    <row r="893" spans="4:6">
      <c r="D893" s="81"/>
      <c r="E893" s="81"/>
      <c r="F893" s="79"/>
    </row>
    <row r="894" spans="4:6">
      <c r="D894" s="81"/>
      <c r="E894" s="81"/>
      <c r="F894" s="79"/>
    </row>
    <row r="895" spans="4:6">
      <c r="D895" s="81"/>
      <c r="E895" s="81"/>
      <c r="F895" s="79"/>
    </row>
    <row r="896" spans="4:6">
      <c r="D896" s="81"/>
      <c r="E896" s="81"/>
      <c r="F896" s="79"/>
    </row>
    <row r="897" spans="4:6">
      <c r="D897" s="81"/>
      <c r="E897" s="81"/>
      <c r="F897" s="79"/>
    </row>
    <row r="898" spans="4:6">
      <c r="D898" s="81"/>
      <c r="E898" s="81"/>
      <c r="F898" s="79"/>
    </row>
    <row r="899" spans="4:6">
      <c r="D899" s="81"/>
      <c r="E899" s="81"/>
      <c r="F899" s="79"/>
    </row>
    <row r="900" spans="4:6">
      <c r="D900" s="81"/>
      <c r="E900" s="81"/>
      <c r="F900" s="79"/>
    </row>
    <row r="901" spans="4:6">
      <c r="D901" s="81"/>
      <c r="E901" s="81"/>
      <c r="F901" s="79"/>
    </row>
    <row r="902" spans="4:6">
      <c r="D902" s="81"/>
      <c r="E902" s="81"/>
      <c r="F902" s="79"/>
    </row>
    <row r="903" spans="4:6">
      <c r="D903" s="81"/>
      <c r="E903" s="81"/>
      <c r="F903" s="79"/>
    </row>
    <row r="904" spans="4:6">
      <c r="D904" s="81"/>
      <c r="E904" s="81"/>
      <c r="F904" s="79"/>
    </row>
    <row r="905" spans="4:6">
      <c r="D905" s="81"/>
      <c r="E905" s="81"/>
      <c r="F905" s="79"/>
    </row>
    <row r="906" spans="4:6">
      <c r="D906" s="81"/>
      <c r="E906" s="81"/>
      <c r="F906" s="79"/>
    </row>
    <row r="907" spans="4:6">
      <c r="D907" s="81"/>
      <c r="E907" s="81"/>
      <c r="F907" s="79"/>
    </row>
    <row r="908" spans="4:6">
      <c r="D908" s="81"/>
      <c r="E908" s="81"/>
      <c r="F908" s="79"/>
    </row>
    <row r="909" spans="4:6">
      <c r="D909" s="81"/>
      <c r="E909" s="81"/>
      <c r="F909" s="79"/>
    </row>
    <row r="910" spans="4:6">
      <c r="D910" s="81"/>
      <c r="E910" s="81"/>
      <c r="F910" s="79"/>
    </row>
    <row r="911" spans="4:6">
      <c r="D911" s="81"/>
      <c r="E911" s="81"/>
      <c r="F911" s="79"/>
    </row>
    <row r="912" spans="4:6">
      <c r="D912" s="81"/>
      <c r="E912" s="81"/>
      <c r="F912" s="79"/>
    </row>
    <row r="913" spans="4:6">
      <c r="D913" s="81"/>
      <c r="E913" s="81"/>
      <c r="F913" s="79"/>
    </row>
    <row r="914" spans="4:6">
      <c r="D914" s="81"/>
      <c r="E914" s="81"/>
      <c r="F914" s="79"/>
    </row>
    <row r="915" spans="4:6">
      <c r="D915" s="81"/>
      <c r="E915" s="81"/>
      <c r="F915" s="79"/>
    </row>
    <row r="916" spans="4:6">
      <c r="D916" s="81"/>
      <c r="E916" s="81"/>
      <c r="F916" s="79"/>
    </row>
    <row r="917" spans="4:6">
      <c r="D917" s="81"/>
      <c r="E917" s="81"/>
      <c r="F917" s="79"/>
    </row>
    <row r="918" spans="4:6">
      <c r="D918" s="81"/>
      <c r="E918" s="81"/>
      <c r="F918" s="79"/>
    </row>
    <row r="919" spans="4:6">
      <c r="D919" s="81"/>
      <c r="E919" s="81"/>
      <c r="F919" s="79"/>
    </row>
    <row r="920" spans="4:6">
      <c r="D920" s="81"/>
      <c r="E920" s="81"/>
      <c r="F920" s="79"/>
    </row>
    <row r="921" spans="4:6">
      <c r="D921" s="81"/>
      <c r="E921" s="81"/>
      <c r="F921" s="79"/>
    </row>
    <row r="922" spans="4:6">
      <c r="D922" s="81"/>
      <c r="E922" s="81"/>
      <c r="F922" s="79"/>
    </row>
    <row r="923" spans="4:6">
      <c r="D923" s="81"/>
      <c r="E923" s="81"/>
      <c r="F923" s="79"/>
    </row>
    <row r="924" spans="4:6">
      <c r="D924" s="81"/>
      <c r="E924" s="81"/>
      <c r="F924" s="79"/>
    </row>
    <row r="925" spans="4:6">
      <c r="D925" s="81"/>
      <c r="E925" s="81"/>
      <c r="F925" s="79"/>
    </row>
    <row r="926" spans="4:6">
      <c r="D926" s="81"/>
      <c r="E926" s="81"/>
      <c r="F926" s="79"/>
    </row>
    <row r="927" spans="4:6">
      <c r="D927" s="81"/>
      <c r="E927" s="81"/>
      <c r="F927" s="79"/>
    </row>
    <row r="928" spans="4:6">
      <c r="D928" s="81"/>
      <c r="E928" s="81"/>
      <c r="F928" s="79"/>
    </row>
    <row r="929" spans="4:6">
      <c r="D929" s="81"/>
      <c r="E929" s="81"/>
      <c r="F929" s="79"/>
    </row>
    <row r="930" spans="4:6">
      <c r="D930" s="81"/>
      <c r="E930" s="81"/>
      <c r="F930" s="79"/>
    </row>
    <row r="931" spans="4:6">
      <c r="D931" s="81"/>
      <c r="E931" s="81"/>
      <c r="F931" s="79"/>
    </row>
    <row r="932" spans="4:6">
      <c r="D932" s="81"/>
      <c r="E932" s="81"/>
      <c r="F932" s="79"/>
    </row>
    <row r="933" spans="4:6">
      <c r="D933" s="81"/>
      <c r="E933" s="81"/>
      <c r="F933" s="79"/>
    </row>
    <row r="934" spans="4:6">
      <c r="D934" s="81"/>
      <c r="E934" s="81"/>
      <c r="F934" s="79"/>
    </row>
    <row r="935" spans="4:6">
      <c r="D935" s="81"/>
      <c r="E935" s="81"/>
      <c r="F935" s="79"/>
    </row>
    <row r="936" spans="4:6">
      <c r="D936" s="81"/>
      <c r="E936" s="81"/>
      <c r="F936" s="79"/>
    </row>
    <row r="937" spans="4:6">
      <c r="D937" s="81"/>
      <c r="E937" s="81"/>
      <c r="F937" s="79"/>
    </row>
    <row r="938" spans="4:6">
      <c r="D938" s="81"/>
      <c r="E938" s="81"/>
      <c r="F938" s="79"/>
    </row>
    <row r="939" spans="4:6">
      <c r="D939" s="81"/>
      <c r="E939" s="81"/>
      <c r="F939" s="79"/>
    </row>
    <row r="940" spans="4:6">
      <c r="D940" s="81"/>
      <c r="E940" s="81"/>
      <c r="F940" s="79"/>
    </row>
    <row r="941" spans="4:6">
      <c r="D941" s="81"/>
      <c r="E941" s="81"/>
      <c r="F941" s="79"/>
    </row>
    <row r="942" spans="4:6">
      <c r="D942" s="81"/>
      <c r="E942" s="81"/>
      <c r="F942" s="79"/>
    </row>
    <row r="943" spans="4:6">
      <c r="D943" s="81"/>
      <c r="E943" s="81"/>
      <c r="F943" s="79"/>
    </row>
    <row r="944" spans="4:6">
      <c r="D944" s="81"/>
      <c r="E944" s="81"/>
      <c r="F944" s="79"/>
    </row>
    <row r="945" spans="4:6">
      <c r="D945" s="81"/>
      <c r="E945" s="81"/>
      <c r="F945" s="79"/>
    </row>
    <row r="946" spans="4:6">
      <c r="D946" s="81"/>
      <c r="E946" s="81"/>
      <c r="F946" s="79"/>
    </row>
    <row r="947" spans="4:6">
      <c r="D947" s="81"/>
      <c r="E947" s="81"/>
      <c r="F947" s="79"/>
    </row>
    <row r="948" spans="4:6">
      <c r="D948" s="81"/>
      <c r="E948" s="81"/>
      <c r="F948" s="79"/>
    </row>
    <row r="949" spans="4:6">
      <c r="D949" s="81"/>
      <c r="E949" s="81"/>
      <c r="F949" s="79"/>
    </row>
    <row r="950" spans="4:6">
      <c r="D950" s="81"/>
      <c r="E950" s="81"/>
      <c r="F950" s="79"/>
    </row>
    <row r="951" spans="4:6">
      <c r="D951" s="81"/>
      <c r="E951" s="81"/>
      <c r="F951" s="79"/>
    </row>
    <row r="952" spans="4:6">
      <c r="D952" s="81"/>
      <c r="E952" s="81"/>
      <c r="F952" s="79"/>
    </row>
    <row r="953" spans="4:6">
      <c r="D953" s="81"/>
      <c r="E953" s="81"/>
      <c r="F953" s="79"/>
    </row>
    <row r="954" spans="4:6">
      <c r="D954" s="81"/>
      <c r="E954" s="81"/>
      <c r="F954" s="79"/>
    </row>
    <row r="955" spans="4:6">
      <c r="D955" s="81"/>
      <c r="E955" s="81"/>
      <c r="F955" s="79"/>
    </row>
    <row r="956" spans="4:6">
      <c r="D956" s="81"/>
      <c r="E956" s="81"/>
      <c r="F956" s="79"/>
    </row>
    <row r="957" spans="4:6">
      <c r="D957" s="81"/>
      <c r="E957" s="81"/>
      <c r="F957" s="79"/>
    </row>
    <row r="958" spans="4:6">
      <c r="D958" s="81"/>
      <c r="E958" s="81"/>
      <c r="F958" s="79"/>
    </row>
    <row r="959" spans="4:6">
      <c r="D959" s="81"/>
      <c r="E959" s="81"/>
      <c r="F959" s="79"/>
    </row>
    <row r="960" spans="4:6">
      <c r="D960" s="81"/>
      <c r="E960" s="81"/>
      <c r="F960" s="79"/>
    </row>
    <row r="961" spans="4:6">
      <c r="D961" s="81"/>
      <c r="E961" s="81"/>
      <c r="F961" s="79"/>
    </row>
    <row r="962" spans="4:6">
      <c r="D962" s="81"/>
      <c r="E962" s="81"/>
      <c r="F962" s="79"/>
    </row>
    <row r="963" spans="4:6">
      <c r="D963" s="81"/>
      <c r="E963" s="81"/>
      <c r="F963" s="79"/>
    </row>
    <row r="964" spans="4:6">
      <c r="D964" s="81"/>
      <c r="E964" s="81"/>
      <c r="F964" s="79"/>
    </row>
    <row r="965" spans="4:6">
      <c r="D965" s="81"/>
      <c r="E965" s="81"/>
      <c r="F965" s="79"/>
    </row>
    <row r="966" spans="4:6">
      <c r="D966" s="81"/>
      <c r="E966" s="81"/>
      <c r="F966" s="79"/>
    </row>
    <row r="967" spans="4:6">
      <c r="D967" s="81"/>
      <c r="E967" s="81"/>
      <c r="F967" s="79"/>
    </row>
    <row r="968" spans="4:6">
      <c r="D968" s="81"/>
      <c r="E968" s="81"/>
      <c r="F968" s="79"/>
    </row>
    <row r="969" spans="4:6">
      <c r="D969" s="81"/>
      <c r="E969" s="81"/>
      <c r="F969" s="79"/>
    </row>
    <row r="970" spans="4:6">
      <c r="D970" s="81"/>
      <c r="E970" s="81"/>
      <c r="F970" s="79"/>
    </row>
    <row r="971" spans="4:6">
      <c r="D971" s="81"/>
      <c r="E971" s="81"/>
      <c r="F971" s="79"/>
    </row>
    <row r="972" spans="4:6">
      <c r="D972" s="81"/>
      <c r="E972" s="81"/>
      <c r="F972" s="79"/>
    </row>
    <row r="973" spans="4:6">
      <c r="D973" s="81"/>
      <c r="E973" s="81"/>
      <c r="F973" s="79"/>
    </row>
    <row r="974" spans="4:6">
      <c r="D974" s="81"/>
      <c r="E974" s="81"/>
      <c r="F974" s="79"/>
    </row>
    <row r="975" spans="4:6">
      <c r="D975" s="81"/>
      <c r="E975" s="81"/>
      <c r="F975" s="79"/>
    </row>
    <row r="976" spans="4:6">
      <c r="D976" s="81"/>
      <c r="E976" s="81"/>
      <c r="F976" s="79"/>
    </row>
    <row r="977" spans="4:6">
      <c r="D977" s="81"/>
      <c r="E977" s="81"/>
      <c r="F977" s="79"/>
    </row>
    <row r="978" spans="4:6">
      <c r="D978" s="81"/>
      <c r="E978" s="81"/>
      <c r="F978" s="79"/>
    </row>
    <row r="979" spans="4:6">
      <c r="D979" s="81"/>
      <c r="E979" s="81"/>
      <c r="F979" s="79"/>
    </row>
    <row r="980" spans="4:6">
      <c r="D980" s="81"/>
      <c r="E980" s="81"/>
      <c r="F980" s="79"/>
    </row>
    <row r="981" spans="4:6">
      <c r="D981" s="81"/>
      <c r="E981" s="81"/>
      <c r="F981" s="79"/>
    </row>
    <row r="982" spans="4:6">
      <c r="D982" s="81"/>
      <c r="E982" s="81"/>
      <c r="F982" s="79"/>
    </row>
    <row r="983" spans="4:6">
      <c r="D983" s="81"/>
      <c r="E983" s="81"/>
      <c r="F983" s="79"/>
    </row>
    <row r="984" spans="4:6">
      <c r="D984" s="81"/>
      <c r="E984" s="81"/>
      <c r="F984" s="79"/>
    </row>
    <row r="985" spans="4:6">
      <c r="D985" s="81"/>
      <c r="E985" s="81"/>
      <c r="F985" s="79"/>
    </row>
    <row r="986" spans="4:6">
      <c r="D986" s="81"/>
      <c r="E986" s="81"/>
      <c r="F986" s="79"/>
    </row>
    <row r="987" spans="4:6">
      <c r="D987" s="81"/>
      <c r="E987" s="81"/>
      <c r="F987" s="79"/>
    </row>
    <row r="988" spans="4:6">
      <c r="D988" s="81"/>
      <c r="E988" s="81"/>
      <c r="F988" s="79"/>
    </row>
    <row r="989" spans="4:6">
      <c r="D989" s="81"/>
      <c r="E989" s="81"/>
      <c r="F989" s="79"/>
    </row>
    <row r="990" spans="4:6">
      <c r="D990" s="81"/>
      <c r="E990" s="81"/>
      <c r="F990" s="79"/>
    </row>
    <row r="991" spans="4:6">
      <c r="D991" s="81"/>
      <c r="E991" s="81"/>
      <c r="F991" s="79"/>
    </row>
    <row r="992" spans="4:6">
      <c r="D992" s="81"/>
      <c r="E992" s="81"/>
      <c r="F992" s="79"/>
    </row>
    <row r="993" spans="4:6">
      <c r="D993" s="81"/>
      <c r="E993" s="81"/>
      <c r="F993" s="79"/>
    </row>
    <row r="994" spans="4:6">
      <c r="D994" s="81"/>
      <c r="E994" s="81"/>
      <c r="F994" s="79"/>
    </row>
  </sheetData>
  <sheetProtection formatCells="0" formatColumns="0" formatRows="0" insertColumns="0" insertRows="0" insertHyperlinks="0" deleteColumns="0" deleteRows="0" sort="0" autoFilter="0" pivotTables="0"/>
  <mergeCells count="7">
    <mergeCell ref="A100:B100"/>
    <mergeCell ref="C100:D100"/>
    <mergeCell ref="A1:V3"/>
    <mergeCell ref="F4:V4"/>
    <mergeCell ref="A96:D99"/>
    <mergeCell ref="E96:E99"/>
    <mergeCell ref="F96:V9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7"/>
  <sheetViews>
    <sheetView topLeftCell="C19" zoomScale="73" zoomScaleNormal="73" workbookViewId="0">
      <selection activeCell="N30" sqref="N30"/>
    </sheetView>
  </sheetViews>
  <sheetFormatPr baseColWidth="10" defaultColWidth="12.5703125" defaultRowHeight="15"/>
  <cols>
    <col min="1" max="1" width="86.85546875" style="123" customWidth="1"/>
    <col min="2" max="2" width="10.28515625" style="123" customWidth="1"/>
    <col min="3" max="3" width="33" style="123" bestFit="1" customWidth="1"/>
    <col min="4" max="4" width="12.7109375" style="123" bestFit="1" customWidth="1"/>
    <col min="5" max="5" width="22.85546875" style="123" customWidth="1"/>
    <col min="6" max="6" width="16.42578125" style="123" customWidth="1"/>
    <col min="7" max="7" width="8" style="123" customWidth="1"/>
    <col min="8" max="8" width="13.42578125" style="123" customWidth="1"/>
    <col min="9" max="9" width="15.85546875" style="123" customWidth="1"/>
    <col min="10" max="10" width="12.85546875" style="166" bestFit="1" customWidth="1"/>
    <col min="11" max="11" width="17.85546875" style="166" customWidth="1"/>
    <col min="12" max="12" width="12.7109375" style="123" customWidth="1"/>
    <col min="13" max="13" width="14" style="123" customWidth="1"/>
    <col min="14" max="14" width="17.7109375" style="123" customWidth="1"/>
    <col min="15" max="15" width="4.28515625" style="123" customWidth="1"/>
    <col min="16" max="16" width="12.5703125" style="123"/>
    <col min="17" max="17" width="14.42578125" style="123" customWidth="1"/>
    <col min="18" max="18" width="18.5703125" style="123" customWidth="1"/>
    <col min="19" max="19" width="33.85546875" style="123" customWidth="1"/>
    <col min="20" max="20" width="12.5703125" style="123" hidden="1" customWidth="1"/>
    <col min="21" max="21" width="24.28515625" style="123" customWidth="1"/>
    <col min="22" max="22" width="22.5703125" style="123" customWidth="1"/>
    <col min="23" max="24" width="12.5703125" style="123"/>
    <col min="25" max="25" width="16.85546875" style="123" customWidth="1"/>
    <col min="26" max="26" width="12.5703125" style="123"/>
    <col min="27" max="27" width="30.140625" style="123" customWidth="1"/>
    <col min="28" max="28" width="15.42578125" style="123" customWidth="1"/>
    <col min="29" max="29" width="15.85546875" style="123" customWidth="1"/>
    <col min="30" max="30" width="24.42578125" style="123" customWidth="1"/>
    <col min="31" max="31" width="17.140625" style="123" customWidth="1"/>
    <col min="32" max="16384" width="12.5703125" style="123"/>
  </cols>
  <sheetData>
    <row r="1" spans="1:27" ht="21.75" customHeight="1">
      <c r="A1" s="531"/>
      <c r="B1" s="534" t="s">
        <v>487</v>
      </c>
      <c r="C1" s="535"/>
      <c r="D1" s="535"/>
      <c r="E1" s="535"/>
      <c r="F1" s="535"/>
      <c r="G1" s="535"/>
      <c r="H1" s="536"/>
      <c r="I1" s="540" t="s">
        <v>488</v>
      </c>
      <c r="J1" s="541"/>
      <c r="K1" s="541"/>
      <c r="L1" s="542"/>
      <c r="M1" s="543"/>
      <c r="N1" s="544"/>
      <c r="O1" s="167"/>
    </row>
    <row r="2" spans="1:27" ht="27" customHeight="1">
      <c r="A2" s="532"/>
      <c r="B2" s="537"/>
      <c r="C2" s="538"/>
      <c r="D2" s="538"/>
      <c r="E2" s="538"/>
      <c r="F2" s="538"/>
      <c r="G2" s="538"/>
      <c r="H2" s="539"/>
      <c r="I2" s="540" t="s">
        <v>489</v>
      </c>
      <c r="J2" s="541"/>
      <c r="K2" s="541"/>
      <c r="L2" s="542"/>
      <c r="M2" s="545"/>
      <c r="N2" s="546"/>
      <c r="O2" s="167"/>
    </row>
    <row r="3" spans="1:27" ht="24.75" customHeight="1">
      <c r="A3" s="532"/>
      <c r="B3" s="534" t="s">
        <v>490</v>
      </c>
      <c r="C3" s="535"/>
      <c r="D3" s="535"/>
      <c r="E3" s="535"/>
      <c r="F3" s="535"/>
      <c r="G3" s="535"/>
      <c r="H3" s="536"/>
      <c r="I3" s="540" t="s">
        <v>491</v>
      </c>
      <c r="J3" s="541"/>
      <c r="K3" s="541"/>
      <c r="L3" s="542"/>
      <c r="M3" s="545"/>
      <c r="N3" s="546"/>
      <c r="O3" s="167"/>
    </row>
    <row r="4" spans="1:27" ht="27.75" customHeight="1">
      <c r="A4" s="533"/>
      <c r="B4" s="537"/>
      <c r="C4" s="538"/>
      <c r="D4" s="538"/>
      <c r="E4" s="538"/>
      <c r="F4" s="538"/>
      <c r="G4" s="538"/>
      <c r="H4" s="539"/>
      <c r="I4" s="540" t="s">
        <v>492</v>
      </c>
      <c r="J4" s="541"/>
      <c r="K4" s="541"/>
      <c r="L4" s="542"/>
      <c r="M4" s="547"/>
      <c r="N4" s="548"/>
      <c r="O4" s="167"/>
    </row>
    <row r="5" spans="1:27" ht="24" customHeight="1">
      <c r="A5" s="540" t="s">
        <v>493</v>
      </c>
      <c r="B5" s="541"/>
      <c r="C5" s="541"/>
      <c r="D5" s="541"/>
      <c r="E5" s="541"/>
      <c r="F5" s="541"/>
      <c r="G5" s="541"/>
      <c r="H5" s="541"/>
      <c r="I5" s="541"/>
      <c r="J5" s="541"/>
      <c r="K5" s="541"/>
      <c r="L5" s="541"/>
      <c r="M5" s="541"/>
      <c r="N5" s="542"/>
      <c r="O5" s="167"/>
    </row>
    <row r="6" spans="1:27" ht="25.5" customHeight="1">
      <c r="A6" s="168" t="s">
        <v>494</v>
      </c>
      <c r="B6" s="559" t="s">
        <v>495</v>
      </c>
      <c r="C6" s="560"/>
      <c r="D6" s="560"/>
      <c r="E6" s="560"/>
      <c r="F6" s="560"/>
      <c r="G6" s="560"/>
      <c r="H6" s="560"/>
      <c r="I6" s="560"/>
      <c r="J6" s="560"/>
      <c r="K6" s="560"/>
      <c r="L6" s="560"/>
      <c r="M6" s="560"/>
      <c r="N6" s="561"/>
    </row>
    <row r="7" spans="1:27" ht="27" customHeight="1">
      <c r="A7" s="169" t="s">
        <v>496</v>
      </c>
      <c r="B7" s="562" t="s">
        <v>497</v>
      </c>
      <c r="C7" s="550"/>
      <c r="D7" s="550"/>
      <c r="E7" s="550"/>
      <c r="F7" s="551"/>
      <c r="G7" s="563" t="s">
        <v>498</v>
      </c>
      <c r="H7" s="564"/>
      <c r="I7" s="565"/>
      <c r="J7" s="572" t="s">
        <v>5</v>
      </c>
      <c r="K7" s="573"/>
      <c r="L7" s="573"/>
      <c r="M7" s="573"/>
      <c r="N7" s="574"/>
      <c r="O7" s="170"/>
      <c r="Q7" s="549"/>
      <c r="R7" s="549"/>
      <c r="S7" s="549"/>
      <c r="T7" s="549"/>
      <c r="U7" s="549"/>
      <c r="V7" s="125"/>
      <c r="W7" s="125"/>
      <c r="X7" s="125"/>
      <c r="Y7" s="125"/>
      <c r="Z7" s="125"/>
      <c r="AA7" s="125"/>
    </row>
    <row r="8" spans="1:27" ht="36" customHeight="1">
      <c r="A8" s="171" t="s">
        <v>499</v>
      </c>
      <c r="B8" s="550" t="s">
        <v>500</v>
      </c>
      <c r="C8" s="550"/>
      <c r="D8" s="550"/>
      <c r="E8" s="550"/>
      <c r="F8" s="551"/>
      <c r="G8" s="566"/>
      <c r="H8" s="567"/>
      <c r="I8" s="568"/>
      <c r="J8" s="172" t="s">
        <v>8</v>
      </c>
      <c r="K8" s="552" t="s">
        <v>9</v>
      </c>
      <c r="L8" s="552"/>
      <c r="M8" s="552"/>
      <c r="N8" s="172" t="s">
        <v>10</v>
      </c>
      <c r="O8" s="170"/>
      <c r="Q8" s="173"/>
      <c r="R8" s="173"/>
      <c r="S8" s="173"/>
      <c r="T8" s="173"/>
      <c r="U8" s="173"/>
      <c r="V8" s="125"/>
      <c r="W8" s="125"/>
      <c r="X8" s="125"/>
      <c r="Y8" s="125"/>
      <c r="Z8" s="125"/>
      <c r="AA8" s="125"/>
    </row>
    <row r="9" spans="1:27" ht="15.75">
      <c r="A9" s="174" t="s">
        <v>11</v>
      </c>
      <c r="B9" s="553" t="s">
        <v>501</v>
      </c>
      <c r="C9" s="554"/>
      <c r="D9" s="554"/>
      <c r="E9" s="554"/>
      <c r="F9" s="555"/>
      <c r="G9" s="566"/>
      <c r="H9" s="567"/>
      <c r="I9" s="568"/>
      <c r="J9" s="175"/>
      <c r="K9" s="556"/>
      <c r="L9" s="557"/>
      <c r="M9" s="558"/>
      <c r="N9" s="176"/>
      <c r="O9" s="170"/>
      <c r="Q9" s="177"/>
      <c r="R9" s="575"/>
      <c r="S9" s="575"/>
      <c r="T9" s="575"/>
      <c r="U9" s="177"/>
      <c r="V9" s="125"/>
      <c r="W9" s="178"/>
      <c r="X9" s="178"/>
      <c r="Y9" s="125"/>
      <c r="Z9" s="125"/>
      <c r="AA9" s="125"/>
    </row>
    <row r="10" spans="1:27" ht="15.75">
      <c r="A10" s="179" t="s">
        <v>502</v>
      </c>
      <c r="B10" s="553"/>
      <c r="C10" s="554"/>
      <c r="D10" s="554"/>
      <c r="E10" s="554"/>
      <c r="F10" s="555"/>
      <c r="G10" s="566"/>
      <c r="H10" s="567"/>
      <c r="I10" s="568"/>
      <c r="J10" s="180"/>
      <c r="K10" s="576"/>
      <c r="L10" s="577"/>
      <c r="M10" s="578"/>
      <c r="N10" s="181"/>
      <c r="O10" s="170"/>
      <c r="Q10" s="182"/>
      <c r="R10" s="579"/>
      <c r="S10" s="579"/>
      <c r="T10" s="579"/>
      <c r="U10" s="126"/>
      <c r="V10" s="125"/>
      <c r="W10" s="127"/>
      <c r="X10" s="128"/>
      <c r="Y10" s="129"/>
      <c r="Z10" s="125"/>
      <c r="AA10" s="125"/>
    </row>
    <row r="11" spans="1:27" ht="15.75">
      <c r="A11" s="183" t="s">
        <v>15</v>
      </c>
      <c r="B11" s="580"/>
      <c r="C11" s="581"/>
      <c r="D11" s="581"/>
      <c r="E11" s="581"/>
      <c r="F11" s="582"/>
      <c r="G11" s="566"/>
      <c r="H11" s="567"/>
      <c r="I11" s="568"/>
      <c r="J11" s="184"/>
      <c r="K11" s="583"/>
      <c r="L11" s="584"/>
      <c r="M11" s="585"/>
      <c r="N11" s="185"/>
      <c r="O11" s="170"/>
      <c r="Q11" s="182"/>
      <c r="R11" s="579"/>
      <c r="S11" s="579"/>
      <c r="T11" s="579"/>
      <c r="U11" s="126"/>
      <c r="V11" s="125"/>
      <c r="W11" s="127"/>
      <c r="X11" s="128"/>
      <c r="Y11" s="129"/>
      <c r="Z11" s="125"/>
      <c r="AA11" s="125"/>
    </row>
    <row r="12" spans="1:27" ht="28.5" customHeight="1">
      <c r="A12" s="586" t="s">
        <v>503</v>
      </c>
      <c r="B12" s="586"/>
      <c r="C12" s="586"/>
      <c r="D12" s="586"/>
      <c r="E12" s="586"/>
      <c r="F12" s="586"/>
      <c r="G12" s="569"/>
      <c r="H12" s="570"/>
      <c r="I12" s="571"/>
      <c r="J12" s="186"/>
      <c r="K12" s="583"/>
      <c r="L12" s="584"/>
      <c r="M12" s="585"/>
      <c r="N12" s="187"/>
      <c r="O12" s="170"/>
      <c r="Q12" s="188"/>
      <c r="R12" s="579"/>
      <c r="S12" s="579"/>
      <c r="T12" s="189"/>
      <c r="U12" s="126"/>
      <c r="V12" s="130"/>
      <c r="W12" s="127"/>
      <c r="X12" s="128"/>
      <c r="Y12" s="129"/>
      <c r="Z12" s="125"/>
      <c r="AA12" s="125"/>
    </row>
    <row r="13" spans="1:27" ht="28.5" customHeight="1">
      <c r="A13" s="587" t="s">
        <v>17</v>
      </c>
      <c r="B13" s="588" t="s">
        <v>18</v>
      </c>
      <c r="C13" s="589" t="s">
        <v>19</v>
      </c>
      <c r="D13" s="589" t="s">
        <v>20</v>
      </c>
      <c r="E13" s="589" t="s">
        <v>504</v>
      </c>
      <c r="F13" s="590" t="s">
        <v>505</v>
      </c>
      <c r="G13" s="591"/>
      <c r="H13" s="591"/>
      <c r="I13" s="592"/>
      <c r="J13" s="589" t="s">
        <v>23</v>
      </c>
      <c r="K13" s="589"/>
      <c r="L13" s="597" t="s">
        <v>24</v>
      </c>
      <c r="M13" s="597"/>
      <c r="N13" s="597"/>
      <c r="Q13" s="124"/>
      <c r="R13" s="596"/>
      <c r="S13" s="596"/>
      <c r="T13" s="125"/>
      <c r="U13" s="126"/>
      <c r="V13" s="125"/>
      <c r="W13" s="127"/>
      <c r="X13" s="128"/>
      <c r="Y13" s="129"/>
      <c r="Z13" s="125"/>
      <c r="AA13" s="125"/>
    </row>
    <row r="14" spans="1:27" ht="33.75" customHeight="1">
      <c r="A14" s="587"/>
      <c r="B14" s="589"/>
      <c r="C14" s="589"/>
      <c r="D14" s="589"/>
      <c r="E14" s="589"/>
      <c r="F14" s="593"/>
      <c r="G14" s="594"/>
      <c r="H14" s="594"/>
      <c r="I14" s="595"/>
      <c r="J14" s="589"/>
      <c r="K14" s="589"/>
      <c r="L14" s="589" t="s">
        <v>25</v>
      </c>
      <c r="M14" s="589" t="s">
        <v>26</v>
      </c>
      <c r="N14" s="587" t="s">
        <v>27</v>
      </c>
      <c r="Q14" s="130"/>
      <c r="R14" s="596"/>
      <c r="S14" s="596"/>
      <c r="T14" s="125"/>
      <c r="U14" s="128"/>
      <c r="V14" s="125"/>
      <c r="W14" s="127"/>
      <c r="X14" s="128"/>
      <c r="Y14" s="129"/>
      <c r="Z14" s="125"/>
      <c r="AA14" s="125"/>
    </row>
    <row r="15" spans="1:27" ht="39.75" customHeight="1" thickBot="1">
      <c r="A15" s="587"/>
      <c r="B15" s="589"/>
      <c r="C15" s="589"/>
      <c r="D15" s="589"/>
      <c r="E15" s="589"/>
      <c r="F15" s="131" t="s">
        <v>28</v>
      </c>
      <c r="G15" s="131" t="s">
        <v>29</v>
      </c>
      <c r="H15" s="131" t="s">
        <v>30</v>
      </c>
      <c r="I15" s="132" t="s">
        <v>31</v>
      </c>
      <c r="J15" s="131" t="s">
        <v>32</v>
      </c>
      <c r="K15" s="133" t="s">
        <v>33</v>
      </c>
      <c r="L15" s="589"/>
      <c r="M15" s="589"/>
      <c r="N15" s="587"/>
      <c r="Q15" s="130"/>
      <c r="R15" s="596"/>
      <c r="S15" s="596"/>
      <c r="T15" s="125"/>
      <c r="U15" s="128"/>
      <c r="V15" s="125"/>
      <c r="W15" s="127"/>
      <c r="X15" s="128"/>
      <c r="Y15" s="129"/>
      <c r="Z15" s="125"/>
      <c r="AA15" s="125"/>
    </row>
    <row r="16" spans="1:27" ht="24.95" customHeight="1">
      <c r="A16" s="598" t="s">
        <v>506</v>
      </c>
      <c r="B16" s="134" t="s">
        <v>35</v>
      </c>
      <c r="C16" s="600" t="s">
        <v>507</v>
      </c>
      <c r="D16" s="190">
        <v>1</v>
      </c>
      <c r="E16" s="135"/>
      <c r="F16" s="135"/>
      <c r="G16" s="136"/>
      <c r="H16" s="137"/>
      <c r="I16" s="136"/>
      <c r="J16" s="138">
        <v>44928</v>
      </c>
      <c r="K16" s="138">
        <v>44957</v>
      </c>
      <c r="L16" s="530">
        <f>+D17/D16</f>
        <v>0</v>
      </c>
      <c r="M16" s="530"/>
      <c r="N16" s="602"/>
      <c r="Q16" s="130"/>
      <c r="R16" s="596"/>
      <c r="S16" s="596"/>
      <c r="T16" s="125"/>
      <c r="U16" s="139"/>
      <c r="V16" s="125"/>
      <c r="W16" s="127"/>
      <c r="X16" s="128"/>
      <c r="Y16" s="129"/>
      <c r="Z16" s="125"/>
      <c r="AA16" s="125"/>
    </row>
    <row r="17" spans="1:27" ht="15.75">
      <c r="A17" s="599"/>
      <c r="B17" s="134" t="s">
        <v>38</v>
      </c>
      <c r="C17" s="601"/>
      <c r="D17" s="191"/>
      <c r="E17" s="140"/>
      <c r="F17" s="140"/>
      <c r="G17" s="136"/>
      <c r="H17" s="137"/>
      <c r="I17" s="136"/>
      <c r="J17" s="141"/>
      <c r="K17" s="138"/>
      <c r="L17" s="530"/>
      <c r="M17" s="530"/>
      <c r="N17" s="602"/>
      <c r="Q17" s="125"/>
      <c r="R17" s="125"/>
      <c r="S17" s="125"/>
      <c r="T17" s="125"/>
      <c r="U17" s="142"/>
      <c r="V17" s="125"/>
      <c r="W17" s="127"/>
      <c r="X17" s="128"/>
      <c r="Y17" s="129"/>
      <c r="Z17" s="125"/>
      <c r="AA17" s="125"/>
    </row>
    <row r="18" spans="1:27" ht="27" customHeight="1">
      <c r="A18" s="603" t="s">
        <v>508</v>
      </c>
      <c r="B18" s="134" t="s">
        <v>35</v>
      </c>
      <c r="C18" s="605" t="s">
        <v>509</v>
      </c>
      <c r="D18" s="190">
        <v>1</v>
      </c>
      <c r="E18" s="135"/>
      <c r="F18" s="135"/>
      <c r="G18" s="136"/>
      <c r="H18" s="137"/>
      <c r="I18" s="136"/>
      <c r="J18" s="138">
        <v>44928</v>
      </c>
      <c r="K18" s="138">
        <v>44932</v>
      </c>
      <c r="L18" s="530">
        <f t="shared" ref="L18" si="0">+D19/D18</f>
        <v>0</v>
      </c>
      <c r="M18" s="143"/>
      <c r="N18" s="144"/>
      <c r="Q18" s="125"/>
      <c r="R18" s="125"/>
      <c r="S18" s="125"/>
      <c r="T18" s="125"/>
      <c r="U18" s="142"/>
      <c r="V18" s="125"/>
      <c r="W18" s="127"/>
      <c r="X18" s="128"/>
      <c r="Y18" s="129"/>
      <c r="Z18" s="125"/>
      <c r="AA18" s="125"/>
    </row>
    <row r="19" spans="1:27" ht="27" customHeight="1">
      <c r="A19" s="604"/>
      <c r="B19" s="134" t="s">
        <v>38</v>
      </c>
      <c r="C19" s="601"/>
      <c r="D19" s="191"/>
      <c r="E19" s="140"/>
      <c r="F19" s="140"/>
      <c r="G19" s="136"/>
      <c r="H19" s="137"/>
      <c r="I19" s="136"/>
      <c r="J19" s="138"/>
      <c r="K19" s="138"/>
      <c r="L19" s="530"/>
      <c r="M19" s="143"/>
      <c r="N19" s="144"/>
      <c r="Q19" s="125"/>
      <c r="R19" s="125"/>
      <c r="S19" s="125"/>
      <c r="T19" s="125"/>
      <c r="U19" s="142"/>
      <c r="V19" s="125"/>
      <c r="W19" s="127"/>
      <c r="X19" s="128"/>
      <c r="Y19" s="129"/>
      <c r="Z19" s="125"/>
      <c r="AA19" s="125"/>
    </row>
    <row r="20" spans="1:27" ht="21" customHeight="1">
      <c r="A20" s="599" t="s">
        <v>510</v>
      </c>
      <c r="B20" s="134" t="s">
        <v>35</v>
      </c>
      <c r="C20" s="605" t="s">
        <v>511</v>
      </c>
      <c r="D20" s="190">
        <v>55</v>
      </c>
      <c r="E20" s="135"/>
      <c r="F20" s="135"/>
      <c r="G20" s="136"/>
      <c r="H20" s="137"/>
      <c r="I20" s="136"/>
      <c r="J20" s="138">
        <v>44928</v>
      </c>
      <c r="K20" s="138">
        <v>45291</v>
      </c>
      <c r="L20" s="530">
        <f t="shared" ref="L20" si="1">+D21/D20</f>
        <v>0.83636363636363631</v>
      </c>
      <c r="M20" s="530"/>
      <c r="N20" s="602"/>
      <c r="Q20" s="125"/>
      <c r="R20" s="125"/>
      <c r="S20" s="125"/>
      <c r="T20" s="125"/>
      <c r="U20" s="142"/>
      <c r="V20" s="125"/>
      <c r="W20" s="125"/>
      <c r="X20" s="125"/>
      <c r="Y20" s="125"/>
      <c r="Z20" s="125"/>
      <c r="AA20" s="125"/>
    </row>
    <row r="21" spans="1:27" ht="19.5" customHeight="1" thickBot="1">
      <c r="A21" s="599"/>
      <c r="B21" s="134" t="s">
        <v>38</v>
      </c>
      <c r="C21" s="606"/>
      <c r="D21" s="191">
        <v>46</v>
      </c>
      <c r="E21" s="145"/>
      <c r="F21" s="140"/>
      <c r="G21" s="136"/>
      <c r="H21" s="137"/>
      <c r="I21" s="136"/>
      <c r="J21" s="138"/>
      <c r="K21" s="138"/>
      <c r="L21" s="530"/>
      <c r="M21" s="530"/>
      <c r="N21" s="602"/>
      <c r="Q21" s="125"/>
      <c r="R21" s="125"/>
      <c r="S21" s="125"/>
      <c r="T21" s="125"/>
      <c r="U21" s="125"/>
      <c r="V21" s="125"/>
      <c r="W21" s="125"/>
      <c r="X21" s="125"/>
      <c r="Y21" s="129"/>
      <c r="Z21" s="125"/>
      <c r="AA21" s="125"/>
    </row>
    <row r="22" spans="1:27" ht="25.5" customHeight="1">
      <c r="A22" s="598" t="s">
        <v>512</v>
      </c>
      <c r="B22" s="134" t="s">
        <v>35</v>
      </c>
      <c r="C22" s="605" t="s">
        <v>513</v>
      </c>
      <c r="D22" s="190">
        <v>12</v>
      </c>
      <c r="E22" s="135"/>
      <c r="F22" s="135"/>
      <c r="G22" s="136"/>
      <c r="H22" s="137"/>
      <c r="I22" s="136"/>
      <c r="J22" s="138">
        <v>44963</v>
      </c>
      <c r="K22" s="138">
        <v>45291</v>
      </c>
      <c r="L22" s="530">
        <f t="shared" ref="L22" si="2">+D23/D22</f>
        <v>0.75</v>
      </c>
      <c r="M22" s="530"/>
      <c r="N22" s="602"/>
      <c r="Q22" s="125"/>
      <c r="R22" s="125"/>
      <c r="S22" s="125"/>
      <c r="T22" s="125"/>
      <c r="U22" s="125"/>
      <c r="V22" s="125"/>
      <c r="W22" s="125"/>
      <c r="X22" s="125"/>
      <c r="Y22" s="125"/>
      <c r="Z22" s="125"/>
      <c r="AA22" s="125"/>
    </row>
    <row r="23" spans="1:27" ht="24" customHeight="1" thickBot="1">
      <c r="A23" s="607"/>
      <c r="B23" s="134" t="s">
        <v>38</v>
      </c>
      <c r="C23" s="606"/>
      <c r="D23" s="191">
        <v>9</v>
      </c>
      <c r="E23" s="145"/>
      <c r="F23" s="136"/>
      <c r="G23" s="136"/>
      <c r="H23" s="137"/>
      <c r="I23" s="136"/>
      <c r="J23" s="138"/>
      <c r="K23" s="138"/>
      <c r="L23" s="530"/>
      <c r="M23" s="530"/>
      <c r="N23" s="602"/>
      <c r="Q23" s="125"/>
      <c r="R23" s="125"/>
      <c r="S23" s="125"/>
      <c r="T23" s="125"/>
      <c r="U23" s="125"/>
      <c r="V23" s="125"/>
      <c r="W23" s="125"/>
      <c r="X23" s="125"/>
      <c r="Y23" s="125"/>
      <c r="Z23" s="125"/>
      <c r="AA23" s="125"/>
    </row>
    <row r="24" spans="1:27" ht="21.75" customHeight="1">
      <c r="A24" s="599" t="s">
        <v>514</v>
      </c>
      <c r="B24" s="134" t="s">
        <v>35</v>
      </c>
      <c r="C24" s="605" t="s">
        <v>515</v>
      </c>
      <c r="D24" s="192">
        <v>10000</v>
      </c>
      <c r="E24" s="135"/>
      <c r="F24" s="136"/>
      <c r="G24" s="136"/>
      <c r="H24" s="137"/>
      <c r="I24" s="136"/>
      <c r="J24" s="138">
        <v>44928</v>
      </c>
      <c r="K24" s="138">
        <v>45291</v>
      </c>
      <c r="L24" s="530">
        <f t="shared" ref="L24" si="3">+D25/D24</f>
        <v>1.1082000000000001</v>
      </c>
      <c r="M24" s="146"/>
      <c r="N24" s="147"/>
    </row>
    <row r="25" spans="1:27" ht="21.75" customHeight="1" thickBot="1">
      <c r="A25" s="599"/>
      <c r="B25" s="134" t="s">
        <v>38</v>
      </c>
      <c r="C25" s="606"/>
      <c r="D25" s="193">
        <f>4540+6542</f>
        <v>11082</v>
      </c>
      <c r="E25" s="145"/>
      <c r="F25" s="136"/>
      <c r="G25" s="136"/>
      <c r="H25" s="137"/>
      <c r="I25" s="136"/>
      <c r="J25" s="138"/>
      <c r="K25" s="138"/>
      <c r="L25" s="530"/>
      <c r="M25" s="146"/>
      <c r="N25" s="147"/>
    </row>
    <row r="26" spans="1:27" ht="21.75" customHeight="1">
      <c r="A26" s="598" t="s">
        <v>516</v>
      </c>
      <c r="B26" s="134" t="s">
        <v>35</v>
      </c>
      <c r="C26" s="605" t="s">
        <v>517</v>
      </c>
      <c r="D26" s="190">
        <v>1</v>
      </c>
      <c r="E26" s="135"/>
      <c r="F26" s="136"/>
      <c r="G26" s="136"/>
      <c r="H26" s="137"/>
      <c r="I26" s="136"/>
      <c r="J26" s="138">
        <v>45108</v>
      </c>
      <c r="K26" s="138">
        <v>45198</v>
      </c>
      <c r="L26" s="530">
        <f t="shared" ref="L26" si="4">+D27/D26</f>
        <v>1</v>
      </c>
      <c r="M26" s="146"/>
      <c r="N26" s="147"/>
    </row>
    <row r="27" spans="1:27" ht="21.75" customHeight="1" thickBot="1">
      <c r="A27" s="604"/>
      <c r="B27" s="134" t="s">
        <v>38</v>
      </c>
      <c r="C27" s="606"/>
      <c r="D27" s="191">
        <v>1</v>
      </c>
      <c r="E27" s="135"/>
      <c r="F27" s="136"/>
      <c r="G27" s="136"/>
      <c r="H27" s="137"/>
      <c r="I27" s="136"/>
      <c r="J27" s="138"/>
      <c r="K27" s="138"/>
      <c r="L27" s="530"/>
      <c r="M27" s="146"/>
      <c r="N27" s="147"/>
    </row>
    <row r="28" spans="1:27" ht="21.75" customHeight="1">
      <c r="A28" s="598" t="s">
        <v>518</v>
      </c>
      <c r="B28" s="134" t="s">
        <v>35</v>
      </c>
      <c r="C28" s="605" t="s">
        <v>519</v>
      </c>
      <c r="D28" s="190">
        <v>1</v>
      </c>
      <c r="E28" s="135"/>
      <c r="F28" s="136"/>
      <c r="G28" s="136"/>
      <c r="H28" s="137"/>
      <c r="I28" s="136"/>
      <c r="J28" s="138">
        <v>45261</v>
      </c>
      <c r="K28" s="138">
        <v>45291</v>
      </c>
      <c r="L28" s="530">
        <f t="shared" ref="L28" si="5">+D29/D28</f>
        <v>0</v>
      </c>
      <c r="M28" s="146"/>
      <c r="N28" s="147"/>
    </row>
    <row r="29" spans="1:27" ht="21.75" customHeight="1" thickBot="1">
      <c r="A29" s="607"/>
      <c r="B29" s="134" t="s">
        <v>38</v>
      </c>
      <c r="C29" s="606"/>
      <c r="D29" s="191"/>
      <c r="E29" s="135"/>
      <c r="F29" s="136"/>
      <c r="G29" s="136"/>
      <c r="H29" s="137"/>
      <c r="I29" s="136"/>
      <c r="J29" s="138"/>
      <c r="K29" s="138"/>
      <c r="L29" s="530"/>
      <c r="M29" s="146"/>
      <c r="N29" s="147"/>
    </row>
    <row r="30" spans="1:27" ht="33" customHeight="1">
      <c r="A30" s="608" t="s">
        <v>520</v>
      </c>
      <c r="B30" s="134" t="s">
        <v>35</v>
      </c>
      <c r="C30" s="609" t="s">
        <v>521</v>
      </c>
      <c r="D30" s="193">
        <v>18000</v>
      </c>
      <c r="E30" s="135"/>
      <c r="F30" s="136"/>
      <c r="G30" s="136"/>
      <c r="H30" s="137"/>
      <c r="I30" s="136"/>
      <c r="J30" s="138">
        <v>44928</v>
      </c>
      <c r="K30" s="138">
        <v>45291</v>
      </c>
      <c r="L30" s="530">
        <f t="shared" ref="L30" si="6">+D31/D30</f>
        <v>0.6975555555555556</v>
      </c>
      <c r="M30" s="143"/>
      <c r="N30" s="144"/>
    </row>
    <row r="31" spans="1:27" ht="46.5" customHeight="1">
      <c r="A31" s="608"/>
      <c r="B31" s="134" t="s">
        <v>38</v>
      </c>
      <c r="C31" s="609"/>
      <c r="D31" s="193">
        <v>12556</v>
      </c>
      <c r="E31" s="145"/>
      <c r="F31" s="136"/>
      <c r="G31" s="136"/>
      <c r="H31" s="137"/>
      <c r="I31" s="136"/>
      <c r="J31" s="138"/>
      <c r="K31" s="138"/>
      <c r="L31" s="530"/>
      <c r="M31" s="143"/>
      <c r="N31" s="144"/>
    </row>
    <row r="32" spans="1:27" ht="15.75">
      <c r="A32" s="610" t="s">
        <v>57</v>
      </c>
      <c r="B32" s="134" t="s">
        <v>35</v>
      </c>
      <c r="C32" s="611"/>
      <c r="D32" s="148"/>
      <c r="E32" s="149"/>
      <c r="F32" s="149"/>
      <c r="G32" s="136"/>
      <c r="H32" s="136"/>
      <c r="I32" s="136"/>
      <c r="J32" s="136"/>
      <c r="K32" s="150"/>
      <c r="L32" s="530"/>
      <c r="M32" s="530"/>
      <c r="N32" s="602"/>
    </row>
    <row r="33" spans="1:50" ht="15.75">
      <c r="A33" s="610"/>
      <c r="B33" s="134" t="s">
        <v>38</v>
      </c>
      <c r="C33" s="612"/>
      <c r="D33" s="148"/>
      <c r="E33" s="140"/>
      <c r="F33" s="136"/>
      <c r="G33" s="136"/>
      <c r="H33" s="151"/>
      <c r="I33" s="136"/>
      <c r="J33" s="136"/>
      <c r="K33" s="150"/>
      <c r="L33" s="530"/>
      <c r="M33" s="530"/>
      <c r="N33" s="602"/>
      <c r="Q33" s="125"/>
      <c r="R33" s="125"/>
      <c r="S33" s="125"/>
      <c r="T33" s="125"/>
      <c r="U33" s="125"/>
      <c r="V33" s="125"/>
    </row>
    <row r="34" spans="1:50" s="125" customFormat="1">
      <c r="A34" s="152"/>
      <c r="B34" s="152"/>
      <c r="E34" s="153"/>
      <c r="F34" s="154"/>
      <c r="G34" s="155"/>
      <c r="H34" s="155"/>
      <c r="I34" s="155"/>
      <c r="J34" s="156"/>
      <c r="K34" s="156"/>
      <c r="L34" s="154"/>
      <c r="M34" s="157"/>
      <c r="N34" s="158"/>
      <c r="O34" s="157"/>
    </row>
    <row r="35" spans="1:50" s="125" customFormat="1" ht="15.75">
      <c r="A35" s="159" t="s">
        <v>58</v>
      </c>
      <c r="B35" s="610" t="s">
        <v>59</v>
      </c>
      <c r="C35" s="613"/>
      <c r="D35" s="614"/>
      <c r="E35" s="615" t="s">
        <v>60</v>
      </c>
      <c r="F35" s="616"/>
      <c r="G35" s="616"/>
      <c r="H35" s="616"/>
      <c r="I35" s="160"/>
      <c r="J35" s="617" t="s">
        <v>522</v>
      </c>
      <c r="K35" s="618"/>
      <c r="L35" s="618"/>
      <c r="M35" s="618"/>
      <c r="N35" s="618"/>
      <c r="Q35" s="123"/>
      <c r="R35" s="123"/>
      <c r="S35" s="123"/>
      <c r="T35" s="123"/>
      <c r="U35" s="123"/>
      <c r="V35" s="123"/>
    </row>
    <row r="36" spans="1:50" ht="26.25" customHeight="1">
      <c r="A36" s="566" t="s">
        <v>523</v>
      </c>
      <c r="B36" s="566" t="s">
        <v>524</v>
      </c>
      <c r="C36" s="567"/>
      <c r="D36" s="568"/>
      <c r="E36" s="566" t="s">
        <v>525</v>
      </c>
      <c r="F36" s="567"/>
      <c r="G36" s="568"/>
      <c r="H36" s="161" t="s">
        <v>35</v>
      </c>
      <c r="I36" s="162"/>
      <c r="J36" s="619" t="s">
        <v>526</v>
      </c>
      <c r="K36" s="619"/>
      <c r="L36" s="619"/>
      <c r="M36" s="619"/>
      <c r="N36" s="619"/>
    </row>
    <row r="37" spans="1:50" ht="15.75">
      <c r="A37" s="569"/>
      <c r="B37" s="569"/>
      <c r="C37" s="570"/>
      <c r="D37" s="571"/>
      <c r="E37" s="569"/>
      <c r="F37" s="570"/>
      <c r="G37" s="571"/>
      <c r="H37" s="134" t="s">
        <v>38</v>
      </c>
      <c r="I37" s="163"/>
      <c r="J37" s="619"/>
      <c r="K37" s="619"/>
      <c r="L37" s="619"/>
      <c r="M37" s="619"/>
      <c r="N37" s="619"/>
    </row>
    <row r="38" spans="1:50" ht="18.75" customHeight="1">
      <c r="A38" s="621" t="s">
        <v>527</v>
      </c>
      <c r="B38" s="622" t="s">
        <v>528</v>
      </c>
      <c r="C38" s="623"/>
      <c r="D38" s="624"/>
      <c r="E38" s="628"/>
      <c r="F38" s="629"/>
      <c r="G38" s="630"/>
      <c r="H38" s="134" t="s">
        <v>35</v>
      </c>
      <c r="I38" s="164"/>
      <c r="J38" s="620" t="s">
        <v>529</v>
      </c>
      <c r="K38" s="620"/>
      <c r="L38" s="620"/>
      <c r="M38" s="620"/>
      <c r="N38" s="620"/>
    </row>
    <row r="39" spans="1:50" ht="14.25" customHeight="1">
      <c r="A39" s="621"/>
      <c r="B39" s="625"/>
      <c r="C39" s="626"/>
      <c r="D39" s="627"/>
      <c r="E39" s="625"/>
      <c r="F39" s="626"/>
      <c r="G39" s="627"/>
      <c r="H39" s="134" t="s">
        <v>38</v>
      </c>
      <c r="I39" s="163"/>
      <c r="J39" s="620"/>
      <c r="K39" s="620"/>
      <c r="L39" s="620"/>
      <c r="M39" s="620"/>
      <c r="N39" s="620"/>
    </row>
    <row r="40" spans="1:50" ht="15.75">
      <c r="A40" s="621" t="s">
        <v>530</v>
      </c>
      <c r="B40" s="622" t="s">
        <v>531</v>
      </c>
      <c r="C40" s="623"/>
      <c r="D40" s="624"/>
      <c r="E40" s="628"/>
      <c r="F40" s="629"/>
      <c r="G40" s="630"/>
      <c r="H40" s="134" t="s">
        <v>35</v>
      </c>
      <c r="I40" s="163"/>
      <c r="J40" s="619" t="s">
        <v>532</v>
      </c>
      <c r="K40" s="619"/>
      <c r="L40" s="619"/>
      <c r="M40" s="619"/>
      <c r="N40" s="619"/>
    </row>
    <row r="41" spans="1:50" ht="15.75">
      <c r="A41" s="621"/>
      <c r="B41" s="625"/>
      <c r="C41" s="626"/>
      <c r="D41" s="627"/>
      <c r="E41" s="625"/>
      <c r="F41" s="626"/>
      <c r="G41" s="627"/>
      <c r="H41" s="134" t="s">
        <v>38</v>
      </c>
      <c r="I41" s="163"/>
      <c r="J41" s="619"/>
      <c r="K41" s="619"/>
      <c r="L41" s="619"/>
      <c r="M41" s="619"/>
      <c r="N41" s="619"/>
    </row>
    <row r="42" spans="1:50">
      <c r="A42" s="563" t="s">
        <v>79</v>
      </c>
      <c r="B42" s="564"/>
      <c r="C42" s="564"/>
      <c r="D42" s="564"/>
      <c r="E42" s="564"/>
      <c r="F42" s="564"/>
      <c r="G42" s="564"/>
      <c r="H42" s="564"/>
      <c r="I42" s="565"/>
      <c r="J42" s="620" t="s">
        <v>78</v>
      </c>
      <c r="K42" s="620"/>
      <c r="L42" s="620"/>
      <c r="M42" s="620"/>
      <c r="N42" s="620"/>
    </row>
    <row r="43" spans="1:50">
      <c r="A43" s="569"/>
      <c r="B43" s="570"/>
      <c r="C43" s="570"/>
      <c r="D43" s="570"/>
      <c r="E43" s="570"/>
      <c r="F43" s="570"/>
      <c r="G43" s="570"/>
      <c r="H43" s="570"/>
      <c r="I43" s="571"/>
      <c r="J43" s="620"/>
      <c r="K43" s="620"/>
      <c r="L43" s="620"/>
      <c r="M43" s="620"/>
      <c r="N43" s="620"/>
    </row>
    <row r="44" spans="1:50">
      <c r="A44" s="123" t="s">
        <v>533</v>
      </c>
      <c r="F44" s="125"/>
      <c r="G44" s="125"/>
      <c r="H44" s="125"/>
      <c r="I44" s="125"/>
      <c r="J44" s="165"/>
      <c r="K44" s="165"/>
      <c r="L44" s="125"/>
      <c r="M44" s="125"/>
      <c r="N44" s="125"/>
      <c r="O44" s="125"/>
    </row>
    <row r="45" spans="1:50">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row>
    <row r="46" spans="1:50">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row>
    <row r="47" spans="1:50">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row>
    <row r="48" spans="1:50">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row>
    <row r="49" spans="15:50">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row>
    <row r="50" spans="15:50">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row>
    <row r="51" spans="15:50">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row>
    <row r="52" spans="15:50">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row>
    <row r="53" spans="15:50">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row>
    <row r="54" spans="15:50">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row>
    <row r="55" spans="15:50">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row>
    <row r="56" spans="15:50">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4"/>
      <c r="AW56" s="194"/>
      <c r="AX56" s="194"/>
    </row>
    <row r="57" spans="15:50">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4"/>
    </row>
    <row r="58" spans="15:50">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4"/>
    </row>
    <row r="59" spans="15:50">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4"/>
    </row>
    <row r="60" spans="15:50">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row>
    <row r="61" spans="15:50">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row>
    <row r="62" spans="15:50">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row>
    <row r="63" spans="15:50">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row>
    <row r="64" spans="15:50">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row>
    <row r="65" spans="15:50">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row>
    <row r="66" spans="15:50">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row>
    <row r="67" spans="15:50">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4"/>
    </row>
    <row r="68" spans="15:50">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row>
    <row r="69" spans="15:50">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row>
    <row r="70" spans="15:50">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row>
    <row r="71" spans="15:50">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row>
    <row r="72" spans="15:50">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c r="AR72" s="194"/>
      <c r="AS72" s="194"/>
      <c r="AT72" s="194"/>
      <c r="AU72" s="194"/>
      <c r="AV72" s="194"/>
      <c r="AW72" s="194"/>
      <c r="AX72" s="194"/>
    </row>
    <row r="73" spans="15:50">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4"/>
    </row>
    <row r="74" spans="15:50">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row>
    <row r="75" spans="15:50">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row>
    <row r="76" spans="15:50">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c r="AR76" s="194"/>
      <c r="AS76" s="194"/>
      <c r="AT76" s="194"/>
      <c r="AU76" s="194"/>
      <c r="AV76" s="194"/>
      <c r="AW76" s="194"/>
      <c r="AX76" s="194"/>
    </row>
    <row r="77" spans="15:50">
      <c r="P77" s="125"/>
      <c r="Q77" s="125"/>
      <c r="R77" s="125"/>
      <c r="S77" s="125"/>
      <c r="T77" s="125"/>
      <c r="U77" s="125"/>
      <c r="V77" s="125"/>
      <c r="W77" s="125"/>
      <c r="X77" s="125"/>
      <c r="Y77" s="125"/>
      <c r="Z77" s="125"/>
      <c r="AA77" s="125"/>
      <c r="AB77" s="125"/>
      <c r="AC77" s="125"/>
      <c r="AD77" s="125"/>
      <c r="AE77" s="125"/>
      <c r="AF77" s="125"/>
      <c r="AG77" s="125"/>
      <c r="AH77" s="125"/>
      <c r="AI77" s="125"/>
      <c r="AJ77" s="125"/>
      <c r="AK77" s="125"/>
    </row>
  </sheetData>
  <mergeCells count="95">
    <mergeCell ref="A42:I43"/>
    <mergeCell ref="J42:N43"/>
    <mergeCell ref="A38:A39"/>
    <mergeCell ref="B38:D39"/>
    <mergeCell ref="E38:G39"/>
    <mergeCell ref="J38:N39"/>
    <mergeCell ref="A40:A41"/>
    <mergeCell ref="B40:D41"/>
    <mergeCell ref="E40:G41"/>
    <mergeCell ref="J40:N41"/>
    <mergeCell ref="N32:N33"/>
    <mergeCell ref="B35:D35"/>
    <mergeCell ref="E35:H35"/>
    <mergeCell ref="J35:N35"/>
    <mergeCell ref="A36:A37"/>
    <mergeCell ref="B36:D37"/>
    <mergeCell ref="E36:G37"/>
    <mergeCell ref="J36:N37"/>
    <mergeCell ref="M32:M33"/>
    <mergeCell ref="A30:A31"/>
    <mergeCell ref="C30:C31"/>
    <mergeCell ref="A32:A33"/>
    <mergeCell ref="C32:C33"/>
    <mergeCell ref="L32:L33"/>
    <mergeCell ref="A24:A25"/>
    <mergeCell ref="C24:C25"/>
    <mergeCell ref="A26:A27"/>
    <mergeCell ref="C26:C27"/>
    <mergeCell ref="A28:A29"/>
    <mergeCell ref="C28:C29"/>
    <mergeCell ref="L20:L21"/>
    <mergeCell ref="L18:L19"/>
    <mergeCell ref="N20:N21"/>
    <mergeCell ref="A22:A23"/>
    <mergeCell ref="C22:C23"/>
    <mergeCell ref="L22:L23"/>
    <mergeCell ref="M22:M23"/>
    <mergeCell ref="N22:N23"/>
    <mergeCell ref="M20:M21"/>
    <mergeCell ref="R16:S16"/>
    <mergeCell ref="L13:N13"/>
    <mergeCell ref="R13:S13"/>
    <mergeCell ref="L14:L15"/>
    <mergeCell ref="M14:M15"/>
    <mergeCell ref="N14:N15"/>
    <mergeCell ref="R14:S14"/>
    <mergeCell ref="R15:S15"/>
    <mergeCell ref="L16:L17"/>
    <mergeCell ref="M16:M17"/>
    <mergeCell ref="N16:N17"/>
    <mergeCell ref="R12:S12"/>
    <mergeCell ref="A13:A15"/>
    <mergeCell ref="B13:B15"/>
    <mergeCell ref="C13:C15"/>
    <mergeCell ref="D13:D15"/>
    <mergeCell ref="E13:E15"/>
    <mergeCell ref="F13:I14"/>
    <mergeCell ref="J13:K14"/>
    <mergeCell ref="Q7:U7"/>
    <mergeCell ref="B8:F8"/>
    <mergeCell ref="K8:M8"/>
    <mergeCell ref="B9:F9"/>
    <mergeCell ref="K9:M9"/>
    <mergeCell ref="B7:F7"/>
    <mergeCell ref="G7:I12"/>
    <mergeCell ref="J7:N7"/>
    <mergeCell ref="R9:T9"/>
    <mergeCell ref="B10:F10"/>
    <mergeCell ref="K10:M10"/>
    <mergeCell ref="R10:T10"/>
    <mergeCell ref="B11:F11"/>
    <mergeCell ref="K11:M11"/>
    <mergeCell ref="R11:T11"/>
    <mergeCell ref="A12:F12"/>
    <mergeCell ref="M1:N4"/>
    <mergeCell ref="I2:L2"/>
    <mergeCell ref="B3:H4"/>
    <mergeCell ref="I3:L3"/>
    <mergeCell ref="I4:L4"/>
    <mergeCell ref="L24:L25"/>
    <mergeCell ref="L26:L27"/>
    <mergeCell ref="L28:L29"/>
    <mergeCell ref="L30:L31"/>
    <mergeCell ref="A1:A4"/>
    <mergeCell ref="B1:H2"/>
    <mergeCell ref="I1:L1"/>
    <mergeCell ref="A5:N5"/>
    <mergeCell ref="B6:N6"/>
    <mergeCell ref="K12:M12"/>
    <mergeCell ref="A16:A17"/>
    <mergeCell ref="C16:C17"/>
    <mergeCell ref="A18:A19"/>
    <mergeCell ref="C18:C19"/>
    <mergeCell ref="A20:A21"/>
    <mergeCell ref="C20:C21"/>
  </mergeCells>
  <pageMargins left="0.7" right="0.7" top="0.75" bottom="0.75" header="0.3" footer="0.3"/>
  <drawing r:id="rId1"/>
  <legacyDrawing r:id="rId2"/>
  <oleObjects>
    <mc:AlternateContent xmlns:mc="http://schemas.openxmlformats.org/markup-compatibility/2006">
      <mc:Choice Requires="x14">
        <oleObject shapeId="3073" r:id="rId3">
          <objectPr defaultSize="0" autoPict="0" r:id="rId4">
            <anchor moveWithCells="1" sizeWithCells="1">
              <from>
                <xdr:col>1</xdr:col>
                <xdr:colOff>895350</xdr:colOff>
                <xdr:row>0</xdr:row>
                <xdr:rowOff>180975</xdr:rowOff>
              </from>
              <to>
                <xdr:col>1</xdr:col>
                <xdr:colOff>4210050</xdr:colOff>
                <xdr:row>3</xdr:row>
                <xdr:rowOff>95250</xdr:rowOff>
              </to>
            </anchor>
          </objectPr>
        </oleObject>
      </mc:Choice>
      <mc:Fallback>
        <oleObject shapeId="3073" r:id="rId3"/>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opLeftCell="A23" workbookViewId="0">
      <selection activeCell="M36" sqref="M36:M37"/>
    </sheetView>
  </sheetViews>
  <sheetFormatPr baseColWidth="10" defaultRowHeight="15.75"/>
  <cols>
    <col min="1" max="1" width="57" style="195" customWidth="1"/>
    <col min="2" max="2" width="11.42578125" style="195"/>
    <col min="3" max="3" width="14" style="195" customWidth="1"/>
    <col min="4" max="4" width="11.5703125" style="195" bestFit="1" customWidth="1"/>
    <col min="5" max="5" width="14" style="249" customWidth="1"/>
    <col min="6" max="6" width="7.5703125" style="195" customWidth="1"/>
    <col min="7" max="7" width="8.5703125" style="195" customWidth="1"/>
    <col min="8" max="8" width="10.28515625" style="195" customWidth="1"/>
    <col min="9" max="9" width="10" style="195" customWidth="1"/>
    <col min="10" max="11" width="13.140625" style="195" bestFit="1" customWidth="1"/>
    <col min="12" max="12" width="10" style="195" customWidth="1"/>
    <col min="13" max="13" width="10.7109375" style="195" customWidth="1"/>
    <col min="14" max="14" width="11" style="195" customWidth="1"/>
    <col min="15" max="16384" width="11.42578125" style="195"/>
  </cols>
  <sheetData>
    <row r="1" spans="1:14">
      <c r="A1" s="531"/>
      <c r="B1" s="534" t="s">
        <v>487</v>
      </c>
      <c r="C1" s="535"/>
      <c r="D1" s="535"/>
      <c r="E1" s="535"/>
      <c r="F1" s="535"/>
      <c r="G1" s="535"/>
      <c r="H1" s="536"/>
      <c r="I1" s="540" t="s">
        <v>488</v>
      </c>
      <c r="J1" s="541"/>
      <c r="K1" s="541"/>
      <c r="L1" s="542"/>
      <c r="M1" s="543"/>
      <c r="N1" s="544"/>
    </row>
    <row r="2" spans="1:14">
      <c r="A2" s="532"/>
      <c r="B2" s="537"/>
      <c r="C2" s="538"/>
      <c r="D2" s="538"/>
      <c r="E2" s="538"/>
      <c r="F2" s="538"/>
      <c r="G2" s="538"/>
      <c r="H2" s="539"/>
      <c r="I2" s="540" t="s">
        <v>489</v>
      </c>
      <c r="J2" s="541"/>
      <c r="K2" s="541"/>
      <c r="L2" s="542"/>
      <c r="M2" s="545"/>
      <c r="N2" s="546"/>
    </row>
    <row r="3" spans="1:14">
      <c r="A3" s="532"/>
      <c r="B3" s="534" t="s">
        <v>490</v>
      </c>
      <c r="C3" s="535"/>
      <c r="D3" s="535"/>
      <c r="E3" s="535"/>
      <c r="F3" s="535"/>
      <c r="G3" s="535"/>
      <c r="H3" s="536"/>
      <c r="I3" s="540" t="s">
        <v>491</v>
      </c>
      <c r="J3" s="541"/>
      <c r="K3" s="541"/>
      <c r="L3" s="542"/>
      <c r="M3" s="545"/>
      <c r="N3" s="546"/>
    </row>
    <row r="4" spans="1:14">
      <c r="A4" s="533"/>
      <c r="B4" s="537"/>
      <c r="C4" s="538"/>
      <c r="D4" s="538"/>
      <c r="E4" s="538"/>
      <c r="F4" s="538"/>
      <c r="G4" s="538"/>
      <c r="H4" s="539"/>
      <c r="I4" s="540" t="s">
        <v>492</v>
      </c>
      <c r="J4" s="541"/>
      <c r="K4" s="541"/>
      <c r="L4" s="542"/>
      <c r="M4" s="547"/>
      <c r="N4" s="548"/>
    </row>
    <row r="5" spans="1:14">
      <c r="A5" s="540" t="s">
        <v>534</v>
      </c>
      <c r="B5" s="541"/>
      <c r="C5" s="541"/>
      <c r="D5" s="541"/>
      <c r="E5" s="541"/>
      <c r="F5" s="541"/>
      <c r="G5" s="541"/>
      <c r="H5" s="541"/>
      <c r="I5" s="541"/>
      <c r="J5" s="541"/>
      <c r="K5" s="541"/>
      <c r="L5" s="541"/>
      <c r="M5" s="541"/>
      <c r="N5" s="542"/>
    </row>
    <row r="6" spans="1:14">
      <c r="A6" s="168" t="s">
        <v>535</v>
      </c>
      <c r="B6" s="633" t="s">
        <v>536</v>
      </c>
      <c r="C6" s="634"/>
      <c r="D6" s="634"/>
      <c r="E6" s="634"/>
      <c r="F6" s="634"/>
      <c r="G6" s="634"/>
      <c r="H6" s="634"/>
      <c r="I6" s="634"/>
      <c r="J6" s="634"/>
      <c r="K6" s="634"/>
      <c r="L6" s="634"/>
      <c r="M6" s="634"/>
      <c r="N6" s="634"/>
    </row>
    <row r="7" spans="1:14">
      <c r="A7" s="196" t="s">
        <v>537</v>
      </c>
      <c r="B7" s="580"/>
      <c r="C7" s="581"/>
      <c r="D7" s="581"/>
      <c r="E7" s="581"/>
      <c r="F7" s="582"/>
      <c r="G7" s="590" t="s">
        <v>538</v>
      </c>
      <c r="H7" s="591"/>
      <c r="I7" s="592"/>
      <c r="J7" s="572" t="s">
        <v>5</v>
      </c>
      <c r="K7" s="573"/>
      <c r="L7" s="573"/>
      <c r="M7" s="573"/>
      <c r="N7" s="574"/>
    </row>
    <row r="8" spans="1:14">
      <c r="A8" s="197" t="s">
        <v>539</v>
      </c>
      <c r="B8" s="581"/>
      <c r="C8" s="581"/>
      <c r="D8" s="581"/>
      <c r="E8" s="581"/>
      <c r="F8" s="582"/>
      <c r="G8" s="635"/>
      <c r="H8" s="636"/>
      <c r="I8" s="637"/>
      <c r="J8" s="172" t="s">
        <v>8</v>
      </c>
      <c r="K8" s="552" t="s">
        <v>9</v>
      </c>
      <c r="L8" s="552"/>
      <c r="M8" s="552"/>
      <c r="N8" s="172" t="s">
        <v>10</v>
      </c>
    </row>
    <row r="9" spans="1:14" ht="43.5" customHeight="1">
      <c r="A9" s="198" t="s">
        <v>540</v>
      </c>
      <c r="B9" s="638" t="s">
        <v>12</v>
      </c>
      <c r="C9" s="639"/>
      <c r="D9" s="639"/>
      <c r="E9" s="639"/>
      <c r="F9" s="640"/>
      <c r="G9" s="635"/>
      <c r="H9" s="636"/>
      <c r="I9" s="637"/>
      <c r="J9" s="175"/>
      <c r="K9" s="556"/>
      <c r="L9" s="557"/>
      <c r="M9" s="558"/>
      <c r="N9" s="176"/>
    </row>
    <row r="10" spans="1:14" ht="67.5" customHeight="1">
      <c r="A10" s="199" t="s">
        <v>13</v>
      </c>
      <c r="B10" s="638" t="s">
        <v>14</v>
      </c>
      <c r="C10" s="639"/>
      <c r="D10" s="639"/>
      <c r="E10" s="639"/>
      <c r="F10" s="640"/>
      <c r="G10" s="635"/>
      <c r="H10" s="636"/>
      <c r="I10" s="637"/>
      <c r="J10" s="180"/>
      <c r="K10" s="576"/>
      <c r="L10" s="577"/>
      <c r="M10" s="578"/>
      <c r="N10" s="181"/>
    </row>
    <row r="11" spans="1:14">
      <c r="A11" s="200" t="s">
        <v>541</v>
      </c>
      <c r="B11" s="649"/>
      <c r="C11" s="650"/>
      <c r="D11" s="650"/>
      <c r="E11" s="650"/>
      <c r="F11" s="651"/>
      <c r="G11" s="635"/>
      <c r="H11" s="636"/>
      <c r="I11" s="637"/>
      <c r="J11" s="184"/>
      <c r="K11" s="583"/>
      <c r="L11" s="584"/>
      <c r="M11" s="585"/>
      <c r="N11" s="185"/>
    </row>
    <row r="12" spans="1:14" ht="16.5" thickBot="1">
      <c r="A12" s="652" t="s">
        <v>542</v>
      </c>
      <c r="B12" s="652"/>
      <c r="C12" s="652"/>
      <c r="D12" s="652"/>
      <c r="E12" s="586"/>
      <c r="F12" s="586"/>
      <c r="G12" s="593"/>
      <c r="H12" s="594"/>
      <c r="I12" s="595"/>
      <c r="J12" s="186"/>
      <c r="K12" s="583"/>
      <c r="L12" s="584"/>
      <c r="M12" s="585"/>
      <c r="N12" s="187"/>
    </row>
    <row r="13" spans="1:14">
      <c r="A13" s="641" t="s">
        <v>17</v>
      </c>
      <c r="B13" s="643" t="s">
        <v>564</v>
      </c>
      <c r="C13" s="645" t="s">
        <v>19</v>
      </c>
      <c r="D13" s="646" t="s">
        <v>20</v>
      </c>
      <c r="E13" s="648" t="s">
        <v>543</v>
      </c>
      <c r="F13" s="653" t="s">
        <v>544</v>
      </c>
      <c r="G13" s="654"/>
      <c r="H13" s="654"/>
      <c r="I13" s="655"/>
      <c r="J13" s="659" t="s">
        <v>23</v>
      </c>
      <c r="K13" s="659"/>
      <c r="L13" s="660" t="s">
        <v>24</v>
      </c>
      <c r="M13" s="660"/>
      <c r="N13" s="660"/>
    </row>
    <row r="14" spans="1:14">
      <c r="A14" s="642"/>
      <c r="B14" s="644"/>
      <c r="C14" s="644"/>
      <c r="D14" s="647"/>
      <c r="E14" s="648"/>
      <c r="F14" s="656"/>
      <c r="G14" s="657"/>
      <c r="H14" s="657"/>
      <c r="I14" s="658"/>
      <c r="J14" s="659"/>
      <c r="K14" s="659"/>
      <c r="L14" s="659" t="s">
        <v>25</v>
      </c>
      <c r="M14" s="659" t="s">
        <v>26</v>
      </c>
      <c r="N14" s="661" t="s">
        <v>27</v>
      </c>
    </row>
    <row r="15" spans="1:14" ht="31.5">
      <c r="A15" s="642"/>
      <c r="B15" s="644"/>
      <c r="C15" s="644"/>
      <c r="D15" s="647"/>
      <c r="E15" s="648"/>
      <c r="F15" s="201" t="s">
        <v>28</v>
      </c>
      <c r="G15" s="201" t="s">
        <v>29</v>
      </c>
      <c r="H15" s="202" t="s">
        <v>30</v>
      </c>
      <c r="I15" s="203" t="s">
        <v>31</v>
      </c>
      <c r="J15" s="201" t="s">
        <v>32</v>
      </c>
      <c r="K15" s="202" t="s">
        <v>33</v>
      </c>
      <c r="L15" s="659"/>
      <c r="M15" s="659"/>
      <c r="N15" s="662"/>
    </row>
    <row r="16" spans="1:14">
      <c r="A16" s="663" t="s">
        <v>565</v>
      </c>
      <c r="B16" s="204" t="s">
        <v>35</v>
      </c>
      <c r="C16" s="664" t="s">
        <v>545</v>
      </c>
      <c r="D16" s="205">
        <v>230000</v>
      </c>
      <c r="E16" s="206"/>
      <c r="F16" s="207" t="s">
        <v>546</v>
      </c>
      <c r="G16" s="208"/>
      <c r="H16" s="209"/>
      <c r="I16" s="208"/>
      <c r="J16" s="210">
        <v>44927</v>
      </c>
      <c r="K16" s="210">
        <v>45291</v>
      </c>
      <c r="L16" s="631">
        <f>+D17/D16</f>
        <v>1.0608086956521738</v>
      </c>
      <c r="M16" s="211"/>
      <c r="N16" s="144"/>
    </row>
    <row r="17" spans="1:15">
      <c r="A17" s="663"/>
      <c r="B17" s="204" t="s">
        <v>38</v>
      </c>
      <c r="C17" s="664"/>
      <c r="D17" s="212">
        <v>243986</v>
      </c>
      <c r="E17" s="213"/>
      <c r="F17" s="214"/>
      <c r="G17" s="208"/>
      <c r="H17" s="209"/>
      <c r="I17" s="208"/>
      <c r="J17" s="215"/>
      <c r="K17" s="216"/>
      <c r="L17" s="632"/>
      <c r="M17" s="211"/>
      <c r="N17" s="144"/>
    </row>
    <row r="18" spans="1:15">
      <c r="A18" s="663" t="s">
        <v>566</v>
      </c>
      <c r="B18" s="204" t="s">
        <v>35</v>
      </c>
      <c r="C18" s="664" t="s">
        <v>547</v>
      </c>
      <c r="D18" s="205">
        <v>1000</v>
      </c>
      <c r="E18" s="213"/>
      <c r="F18" s="207" t="s">
        <v>546</v>
      </c>
      <c r="G18" s="136"/>
      <c r="H18" s="209"/>
      <c r="I18" s="136"/>
      <c r="J18" s="210">
        <v>44927</v>
      </c>
      <c r="K18" s="210">
        <v>45291</v>
      </c>
      <c r="L18" s="631">
        <f t="shared" ref="L18" si="0">+D19/D18</f>
        <v>0</v>
      </c>
      <c r="M18" s="665"/>
      <c r="N18" s="602"/>
    </row>
    <row r="19" spans="1:15" ht="29.25" customHeight="1">
      <c r="A19" s="663"/>
      <c r="B19" s="204" t="s">
        <v>38</v>
      </c>
      <c r="C19" s="664"/>
      <c r="D19" s="212">
        <v>0</v>
      </c>
      <c r="E19" s="213"/>
      <c r="F19" s="214"/>
      <c r="G19" s="136"/>
      <c r="H19" s="209"/>
      <c r="I19" s="136"/>
      <c r="J19" s="215"/>
      <c r="K19" s="216"/>
      <c r="L19" s="632"/>
      <c r="M19" s="665"/>
      <c r="N19" s="602"/>
    </row>
    <row r="20" spans="1:15" ht="20.25" customHeight="1">
      <c r="A20" s="663" t="s">
        <v>548</v>
      </c>
      <c r="B20" s="204" t="s">
        <v>35</v>
      </c>
      <c r="C20" s="664" t="s">
        <v>549</v>
      </c>
      <c r="D20" s="205">
        <v>1000</v>
      </c>
      <c r="E20" s="213"/>
      <c r="F20" s="207" t="s">
        <v>546</v>
      </c>
      <c r="G20" s="136"/>
      <c r="H20" s="209"/>
      <c r="I20" s="136"/>
      <c r="J20" s="210">
        <v>44927</v>
      </c>
      <c r="K20" s="210">
        <v>45291</v>
      </c>
      <c r="L20" s="631">
        <f t="shared" ref="L20" si="1">+D21/D20</f>
        <v>3.6429999999999998</v>
      </c>
      <c r="M20" s="665"/>
      <c r="N20" s="602"/>
    </row>
    <row r="21" spans="1:15" ht="37.5" customHeight="1">
      <c r="A21" s="663"/>
      <c r="B21" s="204" t="s">
        <v>38</v>
      </c>
      <c r="C21" s="664"/>
      <c r="D21" s="212">
        <v>3643</v>
      </c>
      <c r="E21" s="213"/>
      <c r="F21" s="217"/>
      <c r="G21" s="136"/>
      <c r="H21" s="209"/>
      <c r="I21" s="136"/>
      <c r="J21" s="215"/>
      <c r="K21" s="216"/>
      <c r="L21" s="632"/>
      <c r="M21" s="665"/>
      <c r="N21" s="602"/>
    </row>
    <row r="22" spans="1:15" ht="29.25" customHeight="1">
      <c r="A22" s="663" t="s">
        <v>550</v>
      </c>
      <c r="B22" s="204" t="s">
        <v>35</v>
      </c>
      <c r="C22" s="664" t="s">
        <v>551</v>
      </c>
      <c r="D22" s="205">
        <v>300</v>
      </c>
      <c r="E22" s="213"/>
      <c r="F22" s="207" t="s">
        <v>546</v>
      </c>
      <c r="G22" s="136"/>
      <c r="H22" s="209"/>
      <c r="I22" s="218"/>
      <c r="J22" s="210">
        <v>44927</v>
      </c>
      <c r="K22" s="210">
        <v>45291</v>
      </c>
      <c r="L22" s="631">
        <f t="shared" ref="L22" si="2">+D23/D22</f>
        <v>0</v>
      </c>
      <c r="M22" s="631"/>
      <c r="N22" s="531"/>
    </row>
    <row r="23" spans="1:15" ht="25.5" customHeight="1">
      <c r="A23" s="663"/>
      <c r="B23" s="204" t="s">
        <v>38</v>
      </c>
      <c r="C23" s="664"/>
      <c r="D23" s="212">
        <v>0</v>
      </c>
      <c r="E23" s="213"/>
      <c r="F23" s="219"/>
      <c r="G23" s="208"/>
      <c r="H23" s="209"/>
      <c r="I23" s="136"/>
      <c r="J23" s="215"/>
      <c r="K23" s="216"/>
      <c r="L23" s="632"/>
      <c r="M23" s="632"/>
      <c r="N23" s="533"/>
    </row>
    <row r="24" spans="1:15">
      <c r="A24" s="663" t="s">
        <v>567</v>
      </c>
      <c r="B24" s="204" t="s">
        <v>35</v>
      </c>
      <c r="C24" s="664" t="s">
        <v>552</v>
      </c>
      <c r="D24" s="220">
        <v>400</v>
      </c>
      <c r="E24" s="213"/>
      <c r="F24" s="207" t="s">
        <v>546</v>
      </c>
      <c r="G24" s="208"/>
      <c r="H24" s="209"/>
      <c r="I24" s="136"/>
      <c r="J24" s="210">
        <v>44927</v>
      </c>
      <c r="K24" s="210">
        <v>45291</v>
      </c>
      <c r="L24" s="631">
        <f t="shared" ref="L24" si="3">+D25/D24</f>
        <v>0</v>
      </c>
      <c r="M24" s="221"/>
      <c r="N24" s="222"/>
    </row>
    <row r="25" spans="1:15">
      <c r="A25" s="663"/>
      <c r="B25" s="204" t="s">
        <v>38</v>
      </c>
      <c r="C25" s="664"/>
      <c r="D25" s="212">
        <v>0</v>
      </c>
      <c r="E25" s="213"/>
      <c r="F25" s="219"/>
      <c r="G25" s="208"/>
      <c r="H25" s="209"/>
      <c r="I25" s="136"/>
      <c r="J25" s="215"/>
      <c r="K25" s="216"/>
      <c r="L25" s="632"/>
      <c r="M25" s="221"/>
      <c r="N25" s="222"/>
      <c r="O25" s="223" t="s">
        <v>553</v>
      </c>
    </row>
    <row r="26" spans="1:15">
      <c r="A26" s="663" t="s">
        <v>568</v>
      </c>
      <c r="B26" s="204" t="s">
        <v>35</v>
      </c>
      <c r="C26" s="664" t="s">
        <v>554</v>
      </c>
      <c r="D26" s="224">
        <v>2000</v>
      </c>
      <c r="E26" s="213"/>
      <c r="F26" s="207" t="s">
        <v>546</v>
      </c>
      <c r="G26" s="208"/>
      <c r="H26" s="209"/>
      <c r="I26" s="136"/>
      <c r="J26" s="210">
        <v>44927</v>
      </c>
      <c r="K26" s="210">
        <v>45291</v>
      </c>
      <c r="L26" s="631">
        <f t="shared" ref="L26" si="4">+D27/D26</f>
        <v>1.1345000000000001</v>
      </c>
      <c r="M26" s="221"/>
      <c r="N26" s="222"/>
      <c r="O26" s="223" t="s">
        <v>555</v>
      </c>
    </row>
    <row r="27" spans="1:15">
      <c r="A27" s="663"/>
      <c r="B27" s="204" t="s">
        <v>38</v>
      </c>
      <c r="C27" s="664"/>
      <c r="D27" s="212">
        <v>2269</v>
      </c>
      <c r="E27" s="213"/>
      <c r="F27" s="219"/>
      <c r="G27" s="208"/>
      <c r="H27" s="209"/>
      <c r="I27" s="136"/>
      <c r="J27" s="215"/>
      <c r="K27" s="216"/>
      <c r="L27" s="632"/>
      <c r="M27" s="221"/>
      <c r="N27" s="222"/>
    </row>
    <row r="28" spans="1:15">
      <c r="A28" s="666" t="s">
        <v>556</v>
      </c>
      <c r="B28" s="204" t="s">
        <v>35</v>
      </c>
      <c r="C28" s="668" t="s">
        <v>557</v>
      </c>
      <c r="D28" s="220">
        <v>3000</v>
      </c>
      <c r="E28" s="213"/>
      <c r="F28" s="219"/>
      <c r="G28" s="208"/>
      <c r="H28" s="209"/>
      <c r="I28" s="136"/>
      <c r="J28" s="210">
        <v>44927</v>
      </c>
      <c r="K28" s="210">
        <v>45291</v>
      </c>
      <c r="L28" s="631">
        <f t="shared" ref="L28" si="5">+D29/D28</f>
        <v>1.6</v>
      </c>
      <c r="M28" s="221"/>
      <c r="N28" s="222"/>
    </row>
    <row r="29" spans="1:15">
      <c r="A29" s="667"/>
      <c r="B29" s="204" t="s">
        <v>38</v>
      </c>
      <c r="C29" s="669"/>
      <c r="D29" s="220">
        <v>4800</v>
      </c>
      <c r="E29" s="213"/>
      <c r="F29" s="219"/>
      <c r="G29" s="208"/>
      <c r="H29" s="209"/>
      <c r="I29" s="136"/>
      <c r="J29" s="215"/>
      <c r="K29" s="216"/>
      <c r="L29" s="632"/>
      <c r="M29" s="221"/>
      <c r="N29" s="222"/>
    </row>
    <row r="30" spans="1:15">
      <c r="A30" s="663" t="s">
        <v>569</v>
      </c>
      <c r="B30" s="204" t="s">
        <v>35</v>
      </c>
      <c r="C30" s="664" t="s">
        <v>558</v>
      </c>
      <c r="D30" s="205">
        <v>100</v>
      </c>
      <c r="E30" s="213"/>
      <c r="F30" s="207" t="s">
        <v>546</v>
      </c>
      <c r="G30" s="208"/>
      <c r="H30" s="209"/>
      <c r="I30" s="136"/>
      <c r="J30" s="210">
        <v>44927</v>
      </c>
      <c r="K30" s="210">
        <v>45291</v>
      </c>
      <c r="L30" s="631">
        <f t="shared" ref="L30" si="6">+D31/D30</f>
        <v>1.39</v>
      </c>
      <c r="M30" s="221"/>
      <c r="N30" s="222"/>
    </row>
    <row r="31" spans="1:15">
      <c r="A31" s="663"/>
      <c r="B31" s="204" t="s">
        <v>38</v>
      </c>
      <c r="C31" s="664"/>
      <c r="D31" s="212">
        <v>139</v>
      </c>
      <c r="E31" s="213"/>
      <c r="F31" s="219"/>
      <c r="G31" s="208"/>
      <c r="H31" s="209"/>
      <c r="I31" s="136"/>
      <c r="J31" s="215"/>
      <c r="K31" s="216"/>
      <c r="L31" s="632"/>
      <c r="M31" s="221"/>
      <c r="N31" s="222"/>
    </row>
    <row r="32" spans="1:15">
      <c r="A32" s="663" t="s">
        <v>570</v>
      </c>
      <c r="B32" s="204" t="s">
        <v>35</v>
      </c>
      <c r="C32" s="664" t="s">
        <v>559</v>
      </c>
      <c r="D32" s="205">
        <v>1200</v>
      </c>
      <c r="E32" s="213"/>
      <c r="F32" s="207" t="s">
        <v>546</v>
      </c>
      <c r="G32" s="208"/>
      <c r="H32" s="209"/>
      <c r="I32" s="136"/>
      <c r="J32" s="210">
        <v>44927</v>
      </c>
      <c r="K32" s="210">
        <v>45291</v>
      </c>
      <c r="L32" s="631">
        <f t="shared" ref="L32" si="7">+D33/D32</f>
        <v>1.4433333333333334</v>
      </c>
      <c r="M32" s="221"/>
      <c r="N32" s="222"/>
    </row>
    <row r="33" spans="1:16">
      <c r="A33" s="663"/>
      <c r="B33" s="204" t="s">
        <v>38</v>
      </c>
      <c r="C33" s="664"/>
      <c r="D33" s="212">
        <v>1732</v>
      </c>
      <c r="E33" s="213"/>
      <c r="F33" s="219"/>
      <c r="G33" s="208"/>
      <c r="H33" s="209"/>
      <c r="I33" s="136"/>
      <c r="J33" s="215"/>
      <c r="K33" s="216"/>
      <c r="L33" s="632"/>
      <c r="M33" s="221"/>
      <c r="N33" s="222"/>
    </row>
    <row r="34" spans="1:16">
      <c r="A34" s="663" t="s">
        <v>560</v>
      </c>
      <c r="B34" s="204" t="s">
        <v>35</v>
      </c>
      <c r="C34" s="664" t="s">
        <v>561</v>
      </c>
      <c r="D34" s="225">
        <v>200</v>
      </c>
      <c r="E34" s="213"/>
      <c r="F34" s="207" t="s">
        <v>546</v>
      </c>
      <c r="G34" s="208"/>
      <c r="H34" s="209"/>
      <c r="I34" s="136"/>
      <c r="J34" s="210">
        <v>44927</v>
      </c>
      <c r="K34" s="210">
        <v>45291</v>
      </c>
      <c r="L34" s="631">
        <f t="shared" ref="L34" si="8">+D35/D34</f>
        <v>1.4950000000000001</v>
      </c>
      <c r="M34" s="221"/>
      <c r="N34" s="222"/>
    </row>
    <row r="35" spans="1:16">
      <c r="A35" s="663"/>
      <c r="B35" s="204" t="s">
        <v>38</v>
      </c>
      <c r="C35" s="664"/>
      <c r="D35" s="226">
        <v>299</v>
      </c>
      <c r="E35" s="213"/>
      <c r="F35" s="219"/>
      <c r="G35" s="208"/>
      <c r="H35" s="209"/>
      <c r="I35" s="136"/>
      <c r="J35" s="215"/>
      <c r="K35" s="216"/>
      <c r="L35" s="632"/>
      <c r="M35" s="221"/>
      <c r="N35" s="222"/>
    </row>
    <row r="36" spans="1:16">
      <c r="A36" s="663" t="s">
        <v>562</v>
      </c>
      <c r="B36" s="204" t="s">
        <v>35</v>
      </c>
      <c r="C36" s="664" t="s">
        <v>563</v>
      </c>
      <c r="D36" s="205">
        <v>40</v>
      </c>
      <c r="E36" s="213"/>
      <c r="F36" s="207" t="s">
        <v>546</v>
      </c>
      <c r="G36" s="136"/>
      <c r="H36" s="209"/>
      <c r="I36" s="136"/>
      <c r="J36" s="210">
        <v>44927</v>
      </c>
      <c r="K36" s="210">
        <v>45291</v>
      </c>
      <c r="L36" s="631">
        <f t="shared" ref="L36" si="9">+D37/D36</f>
        <v>1.25</v>
      </c>
      <c r="M36" s="631"/>
      <c r="N36" s="531"/>
    </row>
    <row r="37" spans="1:16" ht="23.25" customHeight="1">
      <c r="A37" s="663"/>
      <c r="B37" s="204" t="s">
        <v>38</v>
      </c>
      <c r="C37" s="664"/>
      <c r="D37" s="212">
        <v>50</v>
      </c>
      <c r="E37" s="213"/>
      <c r="F37" s="219"/>
      <c r="G37" s="208"/>
      <c r="H37" s="209"/>
      <c r="I37" s="208"/>
      <c r="J37" s="208"/>
      <c r="K37" s="227"/>
      <c r="L37" s="632"/>
      <c r="M37" s="632"/>
      <c r="N37" s="533"/>
    </row>
    <row r="38" spans="1:16">
      <c r="A38" s="670" t="s">
        <v>57</v>
      </c>
      <c r="B38" s="204" t="s">
        <v>35</v>
      </c>
      <c r="C38" s="228"/>
      <c r="D38" s="229"/>
      <c r="E38" s="213"/>
      <c r="F38" s="207"/>
      <c r="G38" s="136"/>
      <c r="H38" s="136"/>
      <c r="I38" s="136"/>
      <c r="J38" s="136"/>
      <c r="K38" s="631"/>
      <c r="L38" s="665"/>
      <c r="M38" s="665"/>
      <c r="N38" s="602"/>
    </row>
    <row r="39" spans="1:16" ht="16.5" thickBot="1">
      <c r="A39" s="671"/>
      <c r="B39" s="230" t="s">
        <v>38</v>
      </c>
      <c r="C39" s="231"/>
      <c r="D39" s="232"/>
      <c r="E39" s="233"/>
      <c r="F39" s="208"/>
      <c r="G39" s="208"/>
      <c r="H39" s="234"/>
      <c r="I39" s="208"/>
      <c r="J39" s="208"/>
      <c r="K39" s="632"/>
      <c r="L39" s="665"/>
      <c r="M39" s="665"/>
      <c r="N39" s="602"/>
    </row>
    <row r="40" spans="1:16">
      <c r="A40" s="125"/>
      <c r="B40" s="152"/>
      <c r="C40" s="125"/>
      <c r="D40" s="125"/>
      <c r="E40" s="235"/>
      <c r="F40" s="154"/>
      <c r="G40" s="236"/>
      <c r="H40" s="236"/>
      <c r="I40" s="236"/>
      <c r="J40" s="237"/>
      <c r="K40" s="237"/>
      <c r="L40" s="154"/>
      <c r="M40" s="238"/>
      <c r="N40" s="239"/>
      <c r="P40" s="195" t="e">
        <f>SUM((D39/D38)*100)</f>
        <v>#DIV/0!</v>
      </c>
    </row>
    <row r="41" spans="1:16" ht="16.5" thickBot="1">
      <c r="A41" s="240" t="s">
        <v>58</v>
      </c>
      <c r="B41" s="610" t="s">
        <v>59</v>
      </c>
      <c r="C41" s="613"/>
      <c r="D41" s="614"/>
      <c r="E41" s="672" t="s">
        <v>60</v>
      </c>
      <c r="F41" s="673"/>
      <c r="G41" s="673"/>
      <c r="H41" s="673"/>
      <c r="I41" s="241"/>
      <c r="J41" s="674" t="s">
        <v>522</v>
      </c>
      <c r="K41" s="675"/>
      <c r="L41" s="675"/>
      <c r="M41" s="675"/>
      <c r="N41" s="675"/>
    </row>
    <row r="42" spans="1:16">
      <c r="A42" s="676" t="s">
        <v>523</v>
      </c>
      <c r="B42" s="566" t="s">
        <v>524</v>
      </c>
      <c r="C42" s="567"/>
      <c r="D42" s="568"/>
      <c r="E42" s="678"/>
      <c r="F42" s="679"/>
      <c r="G42" s="680"/>
      <c r="H42" s="242" t="s">
        <v>35</v>
      </c>
      <c r="I42" s="243"/>
      <c r="J42" s="619" t="s">
        <v>571</v>
      </c>
      <c r="K42" s="619"/>
      <c r="L42" s="619"/>
      <c r="M42" s="619"/>
      <c r="N42" s="619"/>
    </row>
    <row r="43" spans="1:16">
      <c r="A43" s="677"/>
      <c r="B43" s="569"/>
      <c r="C43" s="570"/>
      <c r="D43" s="571"/>
      <c r="E43" s="419"/>
      <c r="F43" s="420"/>
      <c r="G43" s="421"/>
      <c r="H43" s="244" t="s">
        <v>38</v>
      </c>
      <c r="I43" s="245"/>
      <c r="J43" s="619"/>
      <c r="K43" s="619"/>
      <c r="L43" s="619"/>
      <c r="M43" s="619"/>
      <c r="N43" s="619"/>
    </row>
    <row r="44" spans="1:16">
      <c r="A44" s="686" t="s">
        <v>527</v>
      </c>
      <c r="B44" s="622" t="s">
        <v>528</v>
      </c>
      <c r="C44" s="623"/>
      <c r="D44" s="624"/>
      <c r="E44" s="628"/>
      <c r="F44" s="629"/>
      <c r="G44" s="630"/>
      <c r="H44" s="134" t="s">
        <v>35</v>
      </c>
      <c r="I44" s="246"/>
      <c r="J44" s="620" t="s">
        <v>529</v>
      </c>
      <c r="K44" s="620"/>
      <c r="L44" s="620"/>
      <c r="M44" s="620"/>
      <c r="N44" s="620"/>
    </row>
    <row r="45" spans="1:16">
      <c r="A45" s="686"/>
      <c r="B45" s="625"/>
      <c r="C45" s="626"/>
      <c r="D45" s="627"/>
      <c r="E45" s="625"/>
      <c r="F45" s="626"/>
      <c r="G45" s="627"/>
      <c r="H45" s="134" t="s">
        <v>38</v>
      </c>
      <c r="I45" s="247"/>
      <c r="J45" s="620"/>
      <c r="K45" s="620"/>
      <c r="L45" s="620"/>
      <c r="M45" s="620"/>
      <c r="N45" s="620"/>
    </row>
    <row r="46" spans="1:16" ht="15" customHeight="1">
      <c r="A46" s="686" t="s">
        <v>530</v>
      </c>
      <c r="B46" s="622" t="s">
        <v>531</v>
      </c>
      <c r="C46" s="623"/>
      <c r="D46" s="624"/>
      <c r="E46" s="628"/>
      <c r="F46" s="629"/>
      <c r="G46" s="630"/>
      <c r="H46" s="134" t="s">
        <v>35</v>
      </c>
      <c r="I46" s="247"/>
      <c r="J46" s="687" t="s">
        <v>572</v>
      </c>
      <c r="K46" s="687"/>
      <c r="L46" s="687"/>
      <c r="M46" s="687"/>
      <c r="N46" s="687"/>
    </row>
    <row r="47" spans="1:16">
      <c r="A47" s="686"/>
      <c r="B47" s="625"/>
      <c r="C47" s="626"/>
      <c r="D47" s="627"/>
      <c r="E47" s="625"/>
      <c r="F47" s="626"/>
      <c r="G47" s="627"/>
      <c r="H47" s="134" t="s">
        <v>38</v>
      </c>
      <c r="I47" s="247"/>
      <c r="J47" s="687"/>
      <c r="K47" s="687"/>
      <c r="L47" s="687"/>
      <c r="M47" s="687"/>
      <c r="N47" s="687"/>
    </row>
    <row r="48" spans="1:16">
      <c r="A48" s="681" t="s">
        <v>79</v>
      </c>
      <c r="B48" s="682"/>
      <c r="C48" s="682"/>
      <c r="D48" s="682"/>
      <c r="E48" s="682"/>
      <c r="F48" s="682"/>
      <c r="G48" s="682"/>
      <c r="H48" s="682"/>
      <c r="I48" s="683"/>
      <c r="J48" s="620" t="s">
        <v>78</v>
      </c>
      <c r="K48" s="620"/>
      <c r="L48" s="620"/>
      <c r="M48" s="620"/>
      <c r="N48" s="620"/>
    </row>
    <row r="49" spans="1:14">
      <c r="A49" s="677"/>
      <c r="B49" s="684"/>
      <c r="C49" s="684"/>
      <c r="D49" s="684"/>
      <c r="E49" s="684"/>
      <c r="F49" s="684"/>
      <c r="G49" s="684"/>
      <c r="H49" s="684"/>
      <c r="I49" s="685"/>
      <c r="J49" s="620"/>
      <c r="K49" s="620"/>
      <c r="L49" s="620"/>
      <c r="M49" s="620"/>
      <c r="N49" s="620"/>
    </row>
    <row r="52" spans="1:14">
      <c r="E52" s="248" t="e">
        <f>SUM(D39/D38*100)</f>
        <v>#DIV/0!</v>
      </c>
    </row>
    <row r="53" spans="1:14">
      <c r="A53" s="195">
        <v>2800000</v>
      </c>
      <c r="B53" s="195">
        <f>SUM(A53*15)</f>
        <v>42000000</v>
      </c>
    </row>
  </sheetData>
  <mergeCells count="97">
    <mergeCell ref="A48:I49"/>
    <mergeCell ref="J48:N49"/>
    <mergeCell ref="A44:A45"/>
    <mergeCell ref="B44:D45"/>
    <mergeCell ref="E44:G45"/>
    <mergeCell ref="J44:N45"/>
    <mergeCell ref="A46:A47"/>
    <mergeCell ref="B46:D47"/>
    <mergeCell ref="E46:G47"/>
    <mergeCell ref="J46:N47"/>
    <mergeCell ref="B41:D41"/>
    <mergeCell ref="E41:H41"/>
    <mergeCell ref="J41:N41"/>
    <mergeCell ref="A42:A43"/>
    <mergeCell ref="B42:D43"/>
    <mergeCell ref="E42:G43"/>
    <mergeCell ref="J42:N43"/>
    <mergeCell ref="L36:L37"/>
    <mergeCell ref="M36:M37"/>
    <mergeCell ref="N36:N37"/>
    <mergeCell ref="A38:A39"/>
    <mergeCell ref="L38:L39"/>
    <mergeCell ref="M38:M39"/>
    <mergeCell ref="N38:N39"/>
    <mergeCell ref="K38:K39"/>
    <mergeCell ref="A32:A33"/>
    <mergeCell ref="C32:C33"/>
    <mergeCell ref="A34:A35"/>
    <mergeCell ref="C34:C35"/>
    <mergeCell ref="A36:A37"/>
    <mergeCell ref="C36:C37"/>
    <mergeCell ref="A26:A27"/>
    <mergeCell ref="C26:C27"/>
    <mergeCell ref="A28:A29"/>
    <mergeCell ref="C28:C29"/>
    <mergeCell ref="A30:A31"/>
    <mergeCell ref="C30:C31"/>
    <mergeCell ref="A24:A25"/>
    <mergeCell ref="C24:C25"/>
    <mergeCell ref="N18:N19"/>
    <mergeCell ref="A20:A21"/>
    <mergeCell ref="C20:C21"/>
    <mergeCell ref="L20:L21"/>
    <mergeCell ref="M20:M21"/>
    <mergeCell ref="N20:N21"/>
    <mergeCell ref="M18:M19"/>
    <mergeCell ref="L24:L25"/>
    <mergeCell ref="A22:A23"/>
    <mergeCell ref="C22:C23"/>
    <mergeCell ref="L22:L23"/>
    <mergeCell ref="M22:M23"/>
    <mergeCell ref="N22:N23"/>
    <mergeCell ref="A16:A17"/>
    <mergeCell ref="C16:C17"/>
    <mergeCell ref="A18:A19"/>
    <mergeCell ref="C18:C19"/>
    <mergeCell ref="L18:L19"/>
    <mergeCell ref="L16:L17"/>
    <mergeCell ref="F13:I14"/>
    <mergeCell ref="J13:K14"/>
    <mergeCell ref="L13:N13"/>
    <mergeCell ref="L14:L15"/>
    <mergeCell ref="M14:M15"/>
    <mergeCell ref="N14:N15"/>
    <mergeCell ref="A13:A15"/>
    <mergeCell ref="B13:B15"/>
    <mergeCell ref="C13:C15"/>
    <mergeCell ref="D13:D15"/>
    <mergeCell ref="E13:E15"/>
    <mergeCell ref="A5:N5"/>
    <mergeCell ref="B6:N6"/>
    <mergeCell ref="B7:F7"/>
    <mergeCell ref="G7:I12"/>
    <mergeCell ref="J7:N7"/>
    <mergeCell ref="B8:F8"/>
    <mergeCell ref="K8:M8"/>
    <mergeCell ref="B9:F9"/>
    <mergeCell ref="K9:M9"/>
    <mergeCell ref="B10:F10"/>
    <mergeCell ref="K10:M10"/>
    <mergeCell ref="B11:F11"/>
    <mergeCell ref="K11:M11"/>
    <mergeCell ref="A12:F12"/>
    <mergeCell ref="K12:M12"/>
    <mergeCell ref="A1:A4"/>
    <mergeCell ref="B1:H2"/>
    <mergeCell ref="I1:L1"/>
    <mergeCell ref="M1:N4"/>
    <mergeCell ref="I2:L2"/>
    <mergeCell ref="B3:H4"/>
    <mergeCell ref="I3:L3"/>
    <mergeCell ref="I4:L4"/>
    <mergeCell ref="L26:L27"/>
    <mergeCell ref="L28:L29"/>
    <mergeCell ref="L30:L31"/>
    <mergeCell ref="L32:L33"/>
    <mergeCell ref="L34:L3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1"/>
  <sheetViews>
    <sheetView tabSelected="1" topLeftCell="C20" workbookViewId="0">
      <selection activeCell="M21" sqref="M21:M40"/>
    </sheetView>
  </sheetViews>
  <sheetFormatPr baseColWidth="10" defaultRowHeight="15.75"/>
  <cols>
    <col min="1" max="1" width="11.42578125" style="195"/>
    <col min="2" max="2" width="30.42578125" style="195" customWidth="1"/>
    <col min="3" max="3" width="12.28515625" style="195" bestFit="1" customWidth="1"/>
    <col min="4" max="4" width="31.85546875" style="195" customWidth="1"/>
    <col min="5" max="5" width="11.42578125" style="195"/>
    <col min="6" max="6" width="15" style="195" customWidth="1"/>
    <col min="7" max="7" width="21" style="195" customWidth="1"/>
    <col min="8" max="11" width="11.42578125" style="195"/>
    <col min="12" max="12" width="27.28515625" style="195" customWidth="1"/>
    <col min="13" max="16384" width="11.42578125" style="195"/>
  </cols>
  <sheetData>
    <row r="1" spans="2:15" ht="16.5" thickBot="1"/>
    <row r="2" spans="2:15" ht="16.5" thickBot="1">
      <c r="B2" s="690" t="s">
        <v>573</v>
      </c>
      <c r="C2" s="691"/>
      <c r="D2" s="696" t="s">
        <v>574</v>
      </c>
      <c r="E2" s="697"/>
      <c r="F2" s="697"/>
      <c r="G2" s="697"/>
      <c r="H2" s="697"/>
      <c r="I2" s="697"/>
      <c r="J2" s="698"/>
      <c r="K2" s="702" t="s">
        <v>575</v>
      </c>
      <c r="L2" s="703"/>
      <c r="M2" s="704"/>
      <c r="N2" s="690"/>
      <c r="O2" s="691"/>
    </row>
    <row r="3" spans="2:15" ht="16.5" thickBot="1">
      <c r="B3" s="692"/>
      <c r="C3" s="693"/>
      <c r="D3" s="699"/>
      <c r="E3" s="700"/>
      <c r="F3" s="700"/>
      <c r="G3" s="700"/>
      <c r="H3" s="700"/>
      <c r="I3" s="700"/>
      <c r="J3" s="701"/>
      <c r="K3" s="702" t="s">
        <v>576</v>
      </c>
      <c r="L3" s="703"/>
      <c r="M3" s="704"/>
      <c r="N3" s="692"/>
      <c r="O3" s="693"/>
    </row>
    <row r="4" spans="2:15" ht="16.5" thickBot="1">
      <c r="B4" s="692"/>
      <c r="C4" s="693"/>
      <c r="D4" s="696" t="s">
        <v>577</v>
      </c>
      <c r="E4" s="697"/>
      <c r="F4" s="697"/>
      <c r="G4" s="697"/>
      <c r="H4" s="697"/>
      <c r="I4" s="697"/>
      <c r="J4" s="698"/>
      <c r="K4" s="702" t="s">
        <v>578</v>
      </c>
      <c r="L4" s="703"/>
      <c r="M4" s="704"/>
      <c r="N4" s="692"/>
      <c r="O4" s="693"/>
    </row>
    <row r="5" spans="2:15" ht="16.5" thickBot="1">
      <c r="B5" s="694"/>
      <c r="C5" s="695"/>
      <c r="D5" s="699"/>
      <c r="E5" s="700"/>
      <c r="F5" s="700"/>
      <c r="G5" s="700"/>
      <c r="H5" s="700"/>
      <c r="I5" s="700"/>
      <c r="J5" s="701"/>
      <c r="K5" s="702" t="s">
        <v>579</v>
      </c>
      <c r="L5" s="703"/>
      <c r="M5" s="704"/>
      <c r="N5" s="694"/>
      <c r="O5" s="695"/>
    </row>
    <row r="6" spans="2:15" ht="16.5" thickBot="1">
      <c r="B6" s="705" t="s">
        <v>580</v>
      </c>
      <c r="C6" s="706"/>
      <c r="D6" s="706"/>
      <c r="E6" s="706"/>
      <c r="F6" s="706"/>
      <c r="G6" s="706"/>
      <c r="H6" s="706"/>
      <c r="I6" s="706"/>
      <c r="J6" s="706"/>
      <c r="K6" s="706"/>
      <c r="L6" s="706"/>
      <c r="M6" s="706"/>
      <c r="N6" s="706"/>
      <c r="O6" s="707"/>
    </row>
    <row r="7" spans="2:15" ht="16.5" thickBot="1">
      <c r="B7" s="270" t="s">
        <v>581</v>
      </c>
      <c r="C7" s="271"/>
      <c r="D7" s="708" t="s">
        <v>582</v>
      </c>
      <c r="E7" s="709"/>
      <c r="F7" s="709"/>
      <c r="G7" s="709"/>
      <c r="H7" s="709"/>
      <c r="I7" s="709"/>
      <c r="J7" s="709"/>
      <c r="K7" s="709"/>
      <c r="L7" s="709"/>
      <c r="M7" s="709"/>
      <c r="N7" s="709"/>
      <c r="O7" s="710"/>
    </row>
    <row r="8" spans="2:15">
      <c r="B8" s="711" t="s">
        <v>583</v>
      </c>
      <c r="C8" s="712"/>
      <c r="D8" s="713"/>
      <c r="E8" s="714" t="s">
        <v>584</v>
      </c>
      <c r="F8" s="715"/>
      <c r="G8" s="715"/>
      <c r="H8" s="715"/>
      <c r="I8" s="715"/>
      <c r="J8" s="715"/>
      <c r="K8" s="715"/>
      <c r="L8" s="715"/>
      <c r="M8" s="715"/>
      <c r="N8" s="715"/>
      <c r="O8" s="716"/>
    </row>
    <row r="9" spans="2:15">
      <c r="B9" s="717" t="s">
        <v>585</v>
      </c>
      <c r="C9" s="718"/>
      <c r="D9" s="718"/>
      <c r="E9" s="718"/>
      <c r="F9" s="718"/>
      <c r="G9" s="718"/>
      <c r="H9" s="719" t="s">
        <v>586</v>
      </c>
      <c r="I9" s="720"/>
      <c r="J9" s="725" t="s">
        <v>587</v>
      </c>
      <c r="K9" s="726"/>
      <c r="L9" s="726"/>
      <c r="M9" s="726"/>
      <c r="N9" s="726"/>
      <c r="O9" s="727"/>
    </row>
    <row r="10" spans="2:15" ht="26.25" customHeight="1">
      <c r="B10" s="734" t="s">
        <v>588</v>
      </c>
      <c r="C10" s="735"/>
      <c r="D10" s="735"/>
      <c r="E10" s="735"/>
      <c r="F10" s="735"/>
      <c r="G10" s="736"/>
      <c r="H10" s="721"/>
      <c r="I10" s="722"/>
      <c r="J10" s="728"/>
      <c r="K10" s="729"/>
      <c r="L10" s="729"/>
      <c r="M10" s="729"/>
      <c r="N10" s="729"/>
      <c r="O10" s="730"/>
    </row>
    <row r="11" spans="2:15" ht="15" customHeight="1">
      <c r="B11" s="737" t="s">
        <v>589</v>
      </c>
      <c r="C11" s="738"/>
      <c r="D11" s="738"/>
      <c r="E11" s="738"/>
      <c r="F11" s="738"/>
      <c r="G11" s="739"/>
      <c r="H11" s="721"/>
      <c r="I11" s="722"/>
      <c r="J11" s="728"/>
      <c r="K11" s="729"/>
      <c r="L11" s="729"/>
      <c r="M11" s="729"/>
      <c r="N11" s="729"/>
      <c r="O11" s="730"/>
    </row>
    <row r="12" spans="2:15">
      <c r="B12" s="737" t="s">
        <v>590</v>
      </c>
      <c r="C12" s="738"/>
      <c r="D12" s="738"/>
      <c r="E12" s="738"/>
      <c r="F12" s="738"/>
      <c r="G12" s="739"/>
      <c r="H12" s="721"/>
      <c r="I12" s="722"/>
      <c r="J12" s="728"/>
      <c r="K12" s="729"/>
      <c r="L12" s="729"/>
      <c r="M12" s="729"/>
      <c r="N12" s="729"/>
      <c r="O12" s="730"/>
    </row>
    <row r="13" spans="2:15" ht="34.5" customHeight="1">
      <c r="B13" s="740" t="s">
        <v>591</v>
      </c>
      <c r="C13" s="741"/>
      <c r="D13" s="741"/>
      <c r="E13" s="741"/>
      <c r="F13" s="741"/>
      <c r="G13" s="742"/>
      <c r="H13" s="721"/>
      <c r="I13" s="722"/>
      <c r="J13" s="728"/>
      <c r="K13" s="729"/>
      <c r="L13" s="729"/>
      <c r="M13" s="729"/>
      <c r="N13" s="729"/>
      <c r="O13" s="730"/>
    </row>
    <row r="14" spans="2:15">
      <c r="B14" s="717" t="s">
        <v>592</v>
      </c>
      <c r="C14" s="718"/>
      <c r="D14" s="718"/>
      <c r="E14" s="718"/>
      <c r="F14" s="718"/>
      <c r="G14" s="718"/>
      <c r="H14" s="721"/>
      <c r="I14" s="722"/>
      <c r="J14" s="728"/>
      <c r="K14" s="729"/>
      <c r="L14" s="729"/>
      <c r="M14" s="729"/>
      <c r="N14" s="729"/>
      <c r="O14" s="730"/>
    </row>
    <row r="15" spans="2:15" ht="16.5" thickBot="1">
      <c r="B15" s="743" t="s">
        <v>593</v>
      </c>
      <c r="C15" s="744"/>
      <c r="D15" s="744"/>
      <c r="E15" s="744"/>
      <c r="F15" s="744"/>
      <c r="G15" s="744"/>
      <c r="H15" s="723"/>
      <c r="I15" s="724"/>
      <c r="J15" s="731"/>
      <c r="K15" s="732"/>
      <c r="L15" s="732"/>
      <c r="M15" s="732"/>
      <c r="N15" s="732"/>
      <c r="O15" s="733"/>
    </row>
    <row r="16" spans="2:15" ht="16.5" thickBot="1">
      <c r="B16" s="745" t="s">
        <v>17</v>
      </c>
      <c r="C16" s="746" t="s">
        <v>18</v>
      </c>
      <c r="D16" s="747" t="s">
        <v>19</v>
      </c>
      <c r="E16" s="747" t="s">
        <v>595</v>
      </c>
      <c r="F16" s="747" t="s">
        <v>543</v>
      </c>
      <c r="G16" s="747" t="s">
        <v>596</v>
      </c>
      <c r="H16" s="747"/>
      <c r="I16" s="747"/>
      <c r="J16" s="747"/>
      <c r="K16" s="748" t="s">
        <v>23</v>
      </c>
      <c r="L16" s="748"/>
      <c r="M16" s="272" t="s">
        <v>24</v>
      </c>
      <c r="N16" s="273"/>
      <c r="O16" s="273"/>
    </row>
    <row r="17" spans="2:15" ht="16.5" thickBot="1">
      <c r="B17" s="745"/>
      <c r="C17" s="747"/>
      <c r="D17" s="747"/>
      <c r="E17" s="747"/>
      <c r="F17" s="747"/>
      <c r="G17" s="747"/>
      <c r="H17" s="747"/>
      <c r="I17" s="747"/>
      <c r="J17" s="747"/>
      <c r="K17" s="748"/>
      <c r="L17" s="748"/>
      <c r="M17" s="749" t="s">
        <v>25</v>
      </c>
      <c r="N17" s="749" t="s">
        <v>597</v>
      </c>
      <c r="O17" s="750" t="s">
        <v>27</v>
      </c>
    </row>
    <row r="18" spans="2:15" ht="24" customHeight="1" thickBot="1">
      <c r="B18" s="745"/>
      <c r="C18" s="747"/>
      <c r="D18" s="747"/>
      <c r="E18" s="747"/>
      <c r="F18" s="747"/>
      <c r="G18" s="274" t="s">
        <v>28</v>
      </c>
      <c r="H18" s="274" t="s">
        <v>29</v>
      </c>
      <c r="I18" s="274" t="s">
        <v>30</v>
      </c>
      <c r="J18" s="275" t="s">
        <v>31</v>
      </c>
      <c r="K18" s="276" t="s">
        <v>32</v>
      </c>
      <c r="L18" s="277" t="s">
        <v>33</v>
      </c>
      <c r="M18" s="749"/>
      <c r="N18" s="749"/>
      <c r="O18" s="750"/>
    </row>
    <row r="19" spans="2:15" ht="22.5" customHeight="1" thickBot="1">
      <c r="B19" s="751" t="s">
        <v>598</v>
      </c>
      <c r="C19" s="278" t="s">
        <v>35</v>
      </c>
      <c r="D19" s="752" t="s">
        <v>599</v>
      </c>
      <c r="E19" s="279">
        <v>150</v>
      </c>
      <c r="F19" s="280"/>
      <c r="G19" s="281"/>
      <c r="H19" s="282"/>
      <c r="I19" s="282"/>
      <c r="J19" s="282"/>
      <c r="K19" s="753">
        <v>44928</v>
      </c>
      <c r="L19" s="755">
        <v>45291</v>
      </c>
      <c r="M19" s="688">
        <f>+E20/E19</f>
        <v>0.93333333333333335</v>
      </c>
      <c r="N19" s="273"/>
      <c r="O19" s="273"/>
    </row>
    <row r="20" spans="2:15" ht="36" customHeight="1" thickBot="1">
      <c r="B20" s="751"/>
      <c r="C20" s="278" t="s">
        <v>38</v>
      </c>
      <c r="D20" s="752"/>
      <c r="E20" s="279">
        <v>140</v>
      </c>
      <c r="F20" s="280"/>
      <c r="G20" s="280" t="s">
        <v>600</v>
      </c>
      <c r="H20" s="283"/>
      <c r="I20" s="283"/>
      <c r="J20" s="283"/>
      <c r="K20" s="754"/>
      <c r="L20" s="756"/>
      <c r="M20" s="689"/>
      <c r="N20" s="273"/>
      <c r="O20" s="273"/>
    </row>
    <row r="21" spans="2:15" ht="32.25" customHeight="1" thickBot="1">
      <c r="B21" s="757" t="s">
        <v>601</v>
      </c>
      <c r="C21" s="278" t="s">
        <v>35</v>
      </c>
      <c r="D21" s="752" t="s">
        <v>602</v>
      </c>
      <c r="E21" s="279">
        <v>6</v>
      </c>
      <c r="F21" s="280"/>
      <c r="G21" s="283"/>
      <c r="H21" s="283"/>
      <c r="I21" s="283"/>
      <c r="J21" s="283"/>
      <c r="K21" s="753">
        <v>44928</v>
      </c>
      <c r="L21" s="755">
        <v>45291</v>
      </c>
      <c r="M21" s="688">
        <f t="shared" ref="M21" si="0">+E22/E21</f>
        <v>0.66666666666666663</v>
      </c>
      <c r="N21" s="273"/>
      <c r="O21" s="273"/>
    </row>
    <row r="22" spans="2:15" ht="33" customHeight="1" thickBot="1">
      <c r="B22" s="758"/>
      <c r="C22" s="278" t="s">
        <v>38</v>
      </c>
      <c r="D22" s="752"/>
      <c r="E22" s="284">
        <v>4</v>
      </c>
      <c r="F22" s="280"/>
      <c r="G22" s="283"/>
      <c r="H22" s="283"/>
      <c r="I22" s="283"/>
      <c r="J22" s="283"/>
      <c r="K22" s="754"/>
      <c r="L22" s="756"/>
      <c r="M22" s="689"/>
      <c r="N22" s="273"/>
      <c r="O22" s="273"/>
    </row>
    <row r="23" spans="2:15" ht="27" customHeight="1" thickBot="1">
      <c r="B23" s="751" t="s">
        <v>603</v>
      </c>
      <c r="C23" s="278" t="s">
        <v>35</v>
      </c>
      <c r="D23" s="752" t="s">
        <v>604</v>
      </c>
      <c r="E23" s="285">
        <v>574</v>
      </c>
      <c r="F23" s="280"/>
      <c r="G23" s="282"/>
      <c r="H23" s="282"/>
      <c r="I23" s="282"/>
      <c r="J23" s="282"/>
      <c r="K23" s="755">
        <v>44928</v>
      </c>
      <c r="L23" s="755">
        <v>45291</v>
      </c>
      <c r="M23" s="688">
        <f t="shared" ref="M23" si="1">+E24/E23</f>
        <v>0.62717770034843201</v>
      </c>
      <c r="N23" s="273"/>
      <c r="O23" s="273"/>
    </row>
    <row r="24" spans="2:15" ht="30.75" customHeight="1" thickBot="1">
      <c r="B24" s="751"/>
      <c r="C24" s="278" t="s">
        <v>38</v>
      </c>
      <c r="D24" s="752"/>
      <c r="E24" s="285">
        <v>360</v>
      </c>
      <c r="F24" s="280"/>
      <c r="G24" s="282"/>
      <c r="H24" s="282"/>
      <c r="I24" s="282"/>
      <c r="J24" s="282"/>
      <c r="K24" s="756"/>
      <c r="L24" s="756"/>
      <c r="M24" s="689"/>
      <c r="N24" s="273"/>
      <c r="O24" s="273"/>
    </row>
    <row r="25" spans="2:15" ht="30.75" customHeight="1" thickBot="1">
      <c r="B25" s="757" t="s">
        <v>605</v>
      </c>
      <c r="C25" s="278" t="s">
        <v>35</v>
      </c>
      <c r="D25" s="757" t="s">
        <v>606</v>
      </c>
      <c r="E25" s="285">
        <v>12</v>
      </c>
      <c r="F25" s="280"/>
      <c r="G25" s="282"/>
      <c r="H25" s="282"/>
      <c r="I25" s="282"/>
      <c r="J25" s="282"/>
      <c r="K25" s="755">
        <v>44928</v>
      </c>
      <c r="L25" s="755">
        <v>45291</v>
      </c>
      <c r="M25" s="688">
        <f t="shared" ref="M25" si="2">+E26/E25</f>
        <v>0.66666666666666663</v>
      </c>
      <c r="N25" s="273"/>
      <c r="O25" s="273"/>
    </row>
    <row r="26" spans="2:15" ht="30.75" customHeight="1" thickBot="1">
      <c r="B26" s="758"/>
      <c r="C26" s="278" t="s">
        <v>38</v>
      </c>
      <c r="D26" s="758"/>
      <c r="E26" s="285">
        <v>8</v>
      </c>
      <c r="F26" s="280"/>
      <c r="G26" s="282"/>
      <c r="H26" s="282"/>
      <c r="I26" s="282"/>
      <c r="J26" s="282"/>
      <c r="K26" s="756"/>
      <c r="L26" s="756"/>
      <c r="M26" s="689"/>
      <c r="N26" s="273"/>
      <c r="O26" s="273"/>
    </row>
    <row r="27" spans="2:15" ht="27" customHeight="1" thickBot="1">
      <c r="B27" s="759" t="s">
        <v>607</v>
      </c>
      <c r="C27" s="286" t="s">
        <v>35</v>
      </c>
      <c r="D27" s="760" t="s">
        <v>608</v>
      </c>
      <c r="E27" s="285">
        <v>2</v>
      </c>
      <c r="F27" s="280"/>
      <c r="G27" s="282"/>
      <c r="H27" s="282"/>
      <c r="I27" s="282"/>
      <c r="J27" s="282"/>
      <c r="K27" s="755">
        <v>44928</v>
      </c>
      <c r="L27" s="287">
        <v>45291</v>
      </c>
      <c r="M27" s="688">
        <f t="shared" ref="M27" si="3">+E28/E27</f>
        <v>0.5</v>
      </c>
      <c r="N27" s="273"/>
      <c r="O27" s="273"/>
    </row>
    <row r="28" spans="2:15" ht="39" customHeight="1" thickBot="1">
      <c r="B28" s="759"/>
      <c r="C28" s="286" t="s">
        <v>38</v>
      </c>
      <c r="D28" s="760"/>
      <c r="E28" s="285">
        <v>1</v>
      </c>
      <c r="F28" s="280"/>
      <c r="G28" s="282"/>
      <c r="H28" s="282"/>
      <c r="I28" s="282"/>
      <c r="J28" s="282"/>
      <c r="K28" s="756"/>
      <c r="L28" s="287"/>
      <c r="M28" s="689"/>
      <c r="N28" s="273"/>
      <c r="O28" s="273"/>
    </row>
    <row r="29" spans="2:15" ht="26.25" customHeight="1" thickBot="1">
      <c r="B29" s="759" t="s">
        <v>609</v>
      </c>
      <c r="C29" s="286" t="s">
        <v>35</v>
      </c>
      <c r="D29" s="760" t="s">
        <v>610</v>
      </c>
      <c r="E29" s="285">
        <v>12000</v>
      </c>
      <c r="F29" s="280"/>
      <c r="G29" s="282"/>
      <c r="H29" s="282"/>
      <c r="I29" s="282"/>
      <c r="J29" s="282"/>
      <c r="K29" s="755">
        <v>44928</v>
      </c>
      <c r="L29" s="755">
        <v>45291</v>
      </c>
      <c r="M29" s="688">
        <f t="shared" ref="M29" si="4">+E30/E29</f>
        <v>0.75</v>
      </c>
      <c r="N29" s="273"/>
      <c r="O29" s="273"/>
    </row>
    <row r="30" spans="2:15" ht="30.75" customHeight="1" thickBot="1">
      <c r="B30" s="759"/>
      <c r="C30" s="286" t="s">
        <v>38</v>
      </c>
      <c r="D30" s="760"/>
      <c r="E30" s="285">
        <v>9000</v>
      </c>
      <c r="F30" s="280"/>
      <c r="G30" s="282"/>
      <c r="H30" s="282"/>
      <c r="I30" s="282"/>
      <c r="J30" s="282"/>
      <c r="K30" s="756"/>
      <c r="L30" s="756"/>
      <c r="M30" s="689"/>
      <c r="N30" s="273"/>
      <c r="O30" s="273"/>
    </row>
    <row r="31" spans="2:15" ht="24.75" customHeight="1" thickBot="1">
      <c r="B31" s="759" t="s">
        <v>611</v>
      </c>
      <c r="C31" s="286" t="s">
        <v>35</v>
      </c>
      <c r="D31" s="760" t="s">
        <v>612</v>
      </c>
      <c r="E31" s="285">
        <v>1</v>
      </c>
      <c r="F31" s="280"/>
      <c r="G31" s="282"/>
      <c r="H31" s="282"/>
      <c r="I31" s="282"/>
      <c r="J31" s="282"/>
      <c r="K31" s="755">
        <v>44928</v>
      </c>
      <c r="L31" s="755">
        <v>45291</v>
      </c>
      <c r="M31" s="688">
        <f t="shared" ref="M31" si="5">+E32/E31</f>
        <v>1</v>
      </c>
      <c r="N31" s="273"/>
      <c r="O31" s="273"/>
    </row>
    <row r="32" spans="2:15" ht="19.5" customHeight="1" thickBot="1">
      <c r="B32" s="759"/>
      <c r="C32" s="286" t="s">
        <v>38</v>
      </c>
      <c r="D32" s="760"/>
      <c r="E32" s="285">
        <v>1</v>
      </c>
      <c r="F32" s="288"/>
      <c r="G32" s="283"/>
      <c r="H32" s="283"/>
      <c r="I32" s="283"/>
      <c r="J32" s="283"/>
      <c r="K32" s="756"/>
      <c r="L32" s="756"/>
      <c r="M32" s="689"/>
      <c r="N32" s="273"/>
      <c r="O32" s="273"/>
    </row>
    <row r="33" spans="1:15" ht="30" customHeight="1" thickBot="1">
      <c r="B33" s="761" t="s">
        <v>613</v>
      </c>
      <c r="C33" s="278" t="s">
        <v>35</v>
      </c>
      <c r="D33" s="752" t="s">
        <v>614</v>
      </c>
      <c r="E33" s="285">
        <v>4</v>
      </c>
      <c r="F33" s="280"/>
      <c r="G33" s="283"/>
      <c r="H33" s="283"/>
      <c r="I33" s="283"/>
      <c r="J33" s="283"/>
      <c r="K33" s="755">
        <v>44928</v>
      </c>
      <c r="L33" s="755">
        <v>45291</v>
      </c>
      <c r="M33" s="688">
        <f t="shared" ref="M33" si="6">+E34/E33</f>
        <v>0.75</v>
      </c>
      <c r="N33" s="273"/>
      <c r="O33" s="273"/>
    </row>
    <row r="34" spans="1:15" ht="36" customHeight="1" thickBot="1">
      <c r="B34" s="761"/>
      <c r="C34" s="278" t="s">
        <v>38</v>
      </c>
      <c r="D34" s="752"/>
      <c r="E34" s="285">
        <v>3</v>
      </c>
      <c r="F34" s="289"/>
      <c r="G34" s="283"/>
      <c r="H34" s="283"/>
      <c r="I34" s="283"/>
      <c r="J34" s="283"/>
      <c r="K34" s="756"/>
      <c r="L34" s="756"/>
      <c r="M34" s="689"/>
      <c r="N34" s="273"/>
      <c r="O34" s="273"/>
    </row>
    <row r="35" spans="1:15" ht="27" customHeight="1" thickBot="1">
      <c r="B35" s="760" t="s">
        <v>615</v>
      </c>
      <c r="C35" s="286" t="s">
        <v>35</v>
      </c>
      <c r="D35" s="760" t="s">
        <v>616</v>
      </c>
      <c r="E35" s="285">
        <v>190</v>
      </c>
      <c r="F35" s="280"/>
      <c r="G35" s="283"/>
      <c r="H35" s="283"/>
      <c r="I35" s="283"/>
      <c r="J35" s="283"/>
      <c r="K35" s="755">
        <v>44928</v>
      </c>
      <c r="L35" s="287">
        <v>45291</v>
      </c>
      <c r="M35" s="688">
        <f t="shared" ref="M35" si="7">+E36/E35</f>
        <v>0.4631578947368421</v>
      </c>
      <c r="N35" s="273"/>
      <c r="O35" s="273"/>
    </row>
    <row r="36" spans="1:15" ht="27" customHeight="1" thickBot="1">
      <c r="B36" s="760"/>
      <c r="C36" s="286" t="s">
        <v>38</v>
      </c>
      <c r="D36" s="760"/>
      <c r="E36" s="284">
        <v>88</v>
      </c>
      <c r="F36" s="289"/>
      <c r="G36" s="283"/>
      <c r="H36" s="283"/>
      <c r="I36" s="283"/>
      <c r="J36" s="283"/>
      <c r="K36" s="756"/>
      <c r="L36" s="287"/>
      <c r="M36" s="689"/>
      <c r="N36" s="273"/>
      <c r="O36" s="273"/>
    </row>
    <row r="37" spans="1:15" ht="27.75" customHeight="1" thickBot="1">
      <c r="B37" s="752" t="s">
        <v>617</v>
      </c>
      <c r="C37" s="278" t="s">
        <v>35</v>
      </c>
      <c r="D37" s="752" t="s">
        <v>618</v>
      </c>
      <c r="E37" s="285">
        <v>12</v>
      </c>
      <c r="F37" s="280"/>
      <c r="G37" s="283"/>
      <c r="H37" s="283"/>
      <c r="I37" s="283"/>
      <c r="J37" s="283"/>
      <c r="K37" s="755">
        <v>44928</v>
      </c>
      <c r="L37" s="755">
        <v>45291</v>
      </c>
      <c r="M37" s="688">
        <f t="shared" ref="M37" si="8">+E38/E37</f>
        <v>0.75</v>
      </c>
      <c r="N37" s="273"/>
      <c r="O37" s="273"/>
    </row>
    <row r="38" spans="1:15" ht="38.25" customHeight="1" thickBot="1">
      <c r="A38" s="290"/>
      <c r="B38" s="752"/>
      <c r="C38" s="278" t="s">
        <v>38</v>
      </c>
      <c r="D38" s="752"/>
      <c r="E38" s="285">
        <v>9</v>
      </c>
      <c r="F38" s="289"/>
      <c r="G38" s="283"/>
      <c r="H38" s="283"/>
      <c r="I38" s="283"/>
      <c r="J38" s="283"/>
      <c r="K38" s="756"/>
      <c r="L38" s="756"/>
      <c r="M38" s="689"/>
      <c r="N38" s="273"/>
      <c r="O38" s="273"/>
    </row>
    <row r="39" spans="1:15" ht="26.25" customHeight="1" thickBot="1">
      <c r="A39" s="290"/>
      <c r="B39" s="752" t="s">
        <v>619</v>
      </c>
      <c r="C39" s="278" t="s">
        <v>35</v>
      </c>
      <c r="D39" s="752" t="s">
        <v>620</v>
      </c>
      <c r="E39" s="285">
        <v>120</v>
      </c>
      <c r="F39" s="280"/>
      <c r="G39" s="283"/>
      <c r="H39" s="283"/>
      <c r="I39" s="283"/>
      <c r="J39" s="283"/>
      <c r="K39" s="755">
        <v>44928</v>
      </c>
      <c r="L39" s="755">
        <v>45291</v>
      </c>
      <c r="M39" s="688">
        <f t="shared" ref="M39" si="9">+E40/E39</f>
        <v>0.33333333333333331</v>
      </c>
      <c r="N39" s="273"/>
      <c r="O39" s="273"/>
    </row>
    <row r="40" spans="1:15" ht="39" customHeight="1" thickBot="1">
      <c r="A40" s="290"/>
      <c r="B40" s="752"/>
      <c r="C40" s="278" t="s">
        <v>38</v>
      </c>
      <c r="D40" s="752"/>
      <c r="E40" s="291">
        <v>40</v>
      </c>
      <c r="F40" s="289"/>
      <c r="G40" s="282"/>
      <c r="H40" s="282"/>
      <c r="I40" s="282"/>
      <c r="J40" s="282"/>
      <c r="K40" s="756"/>
      <c r="L40" s="756"/>
      <c r="M40" s="689"/>
      <c r="N40" s="273"/>
      <c r="O40" s="273"/>
    </row>
    <row r="41" spans="1:15" ht="16.5" thickBot="1">
      <c r="B41" s="745" t="s">
        <v>621</v>
      </c>
      <c r="C41" s="292" t="s">
        <v>35</v>
      </c>
      <c r="D41" s="765"/>
      <c r="E41" s="765"/>
      <c r="F41" s="765"/>
      <c r="G41" s="765"/>
      <c r="H41" s="765"/>
      <c r="I41" s="765"/>
      <c r="J41" s="765"/>
      <c r="K41" s="765"/>
      <c r="L41" s="765"/>
      <c r="M41" s="273"/>
      <c r="N41" s="273"/>
      <c r="O41" s="273"/>
    </row>
    <row r="42" spans="1:15" ht="16.5" thickBot="1">
      <c r="B42" s="745"/>
      <c r="C42" s="293" t="s">
        <v>38</v>
      </c>
      <c r="D42" s="765"/>
      <c r="E42" s="765"/>
      <c r="F42" s="765"/>
      <c r="G42" s="765"/>
      <c r="H42" s="765"/>
      <c r="I42" s="765"/>
      <c r="J42" s="765"/>
      <c r="K42" s="765"/>
      <c r="L42" s="765"/>
      <c r="M42" s="273"/>
      <c r="N42" s="273"/>
      <c r="O42" s="273"/>
    </row>
    <row r="43" spans="1:15" ht="16.5" thickBot="1">
      <c r="B43" s="265" t="s">
        <v>58</v>
      </c>
      <c r="C43" s="766" t="s">
        <v>59</v>
      </c>
      <c r="D43" s="766"/>
      <c r="E43" s="766"/>
      <c r="F43" s="767" t="s">
        <v>60</v>
      </c>
      <c r="G43" s="767"/>
      <c r="H43" s="767"/>
      <c r="I43" s="767"/>
      <c r="J43" s="266"/>
      <c r="K43" s="764" t="s">
        <v>622</v>
      </c>
      <c r="L43" s="750"/>
      <c r="M43" s="750"/>
      <c r="N43" s="750"/>
      <c r="O43" s="750"/>
    </row>
    <row r="44" spans="1:15" ht="16.5" thickBot="1">
      <c r="B44" s="762" t="s">
        <v>523</v>
      </c>
      <c r="C44" s="763" t="s">
        <v>524</v>
      </c>
      <c r="D44" s="763"/>
      <c r="E44" s="763"/>
      <c r="F44" s="763" t="s">
        <v>525</v>
      </c>
      <c r="G44" s="763"/>
      <c r="H44" s="763"/>
      <c r="I44" s="267" t="s">
        <v>35</v>
      </c>
      <c r="J44" s="268"/>
      <c r="K44" s="764" t="s">
        <v>526</v>
      </c>
      <c r="L44" s="764"/>
      <c r="M44" s="750"/>
      <c r="N44" s="750"/>
      <c r="O44" s="750"/>
    </row>
    <row r="45" spans="1:15" ht="16.5" thickBot="1">
      <c r="B45" s="762"/>
      <c r="C45" s="763"/>
      <c r="D45" s="763"/>
      <c r="E45" s="763"/>
      <c r="F45" s="763"/>
      <c r="G45" s="763"/>
      <c r="H45" s="763"/>
      <c r="I45" s="267" t="s">
        <v>38</v>
      </c>
      <c r="J45" s="266"/>
      <c r="K45" s="764"/>
      <c r="L45" s="764"/>
      <c r="M45" s="750"/>
      <c r="N45" s="750"/>
      <c r="O45" s="750"/>
    </row>
    <row r="46" spans="1:15" ht="16.5" thickBot="1">
      <c r="B46" s="768" t="s">
        <v>527</v>
      </c>
      <c r="C46" s="763" t="s">
        <v>528</v>
      </c>
      <c r="D46" s="763"/>
      <c r="E46" s="763"/>
      <c r="F46" s="769"/>
      <c r="G46" s="769"/>
      <c r="H46" s="769"/>
      <c r="I46" s="267" t="s">
        <v>35</v>
      </c>
      <c r="J46" s="269"/>
      <c r="K46" s="764" t="s">
        <v>529</v>
      </c>
      <c r="L46" s="764"/>
      <c r="M46" s="750"/>
      <c r="N46" s="750"/>
      <c r="O46" s="750"/>
    </row>
    <row r="47" spans="1:15" ht="16.5" thickBot="1">
      <c r="B47" s="768"/>
      <c r="C47" s="763"/>
      <c r="D47" s="763"/>
      <c r="E47" s="763"/>
      <c r="F47" s="769"/>
      <c r="G47" s="769"/>
      <c r="H47" s="769"/>
      <c r="I47" s="267" t="s">
        <v>38</v>
      </c>
      <c r="J47" s="266"/>
      <c r="K47" s="764"/>
      <c r="L47" s="764"/>
      <c r="M47" s="750"/>
      <c r="N47" s="750"/>
      <c r="O47" s="750"/>
    </row>
    <row r="48" spans="1:15" ht="16.5" thickBot="1">
      <c r="B48" s="768" t="s">
        <v>530</v>
      </c>
      <c r="C48" s="763" t="s">
        <v>531</v>
      </c>
      <c r="D48" s="763"/>
      <c r="E48" s="763"/>
      <c r="F48" s="769"/>
      <c r="G48" s="769"/>
      <c r="H48" s="769"/>
      <c r="I48" s="267" t="s">
        <v>35</v>
      </c>
      <c r="J48" s="266"/>
      <c r="K48" s="764" t="s">
        <v>623</v>
      </c>
      <c r="L48" s="764"/>
      <c r="M48" s="750"/>
      <c r="N48" s="750"/>
      <c r="O48" s="750"/>
    </row>
    <row r="49" spans="2:15" ht="16.5" thickBot="1">
      <c r="B49" s="768"/>
      <c r="C49" s="763"/>
      <c r="D49" s="763"/>
      <c r="E49" s="763"/>
      <c r="F49" s="769"/>
      <c r="G49" s="769"/>
      <c r="H49" s="769"/>
      <c r="I49" s="267" t="s">
        <v>38</v>
      </c>
      <c r="J49" s="266"/>
      <c r="K49" s="764"/>
      <c r="L49" s="764"/>
      <c r="M49" s="750"/>
      <c r="N49" s="750"/>
      <c r="O49" s="750"/>
    </row>
    <row r="50" spans="2:15" ht="16.5" thickBot="1">
      <c r="B50" s="762" t="s">
        <v>624</v>
      </c>
      <c r="C50" s="762"/>
      <c r="D50" s="762"/>
      <c r="E50" s="762"/>
      <c r="F50" s="762"/>
      <c r="G50" s="762"/>
      <c r="H50" s="762"/>
      <c r="I50" s="762"/>
      <c r="J50" s="762"/>
      <c r="K50" s="764" t="s">
        <v>625</v>
      </c>
      <c r="L50" s="764"/>
      <c r="M50" s="750"/>
      <c r="N50" s="750"/>
      <c r="O50" s="750"/>
    </row>
    <row r="51" spans="2:15" ht="16.5" thickBot="1">
      <c r="B51" s="762"/>
      <c r="C51" s="762"/>
      <c r="D51" s="762"/>
      <c r="E51" s="762"/>
      <c r="F51" s="762"/>
      <c r="G51" s="762"/>
      <c r="H51" s="762"/>
      <c r="I51" s="762"/>
      <c r="J51" s="762"/>
      <c r="K51" s="764"/>
      <c r="L51" s="764"/>
      <c r="M51" s="750"/>
      <c r="N51" s="750"/>
      <c r="O51" s="750"/>
    </row>
    <row r="56" spans="2:15">
      <c r="D56" s="294"/>
    </row>
    <row r="57" spans="2:15">
      <c r="D57" s="294"/>
    </row>
    <row r="58" spans="2:15">
      <c r="D58" s="294"/>
    </row>
    <row r="77" ht="28.5" customHeight="1"/>
    <row r="79" ht="27.75" customHeight="1"/>
    <row r="81" ht="24" customHeight="1"/>
  </sheetData>
  <mergeCells count="103">
    <mergeCell ref="B50:J51"/>
    <mergeCell ref="K50:O51"/>
    <mergeCell ref="B46:B47"/>
    <mergeCell ref="C46:E47"/>
    <mergeCell ref="F46:H47"/>
    <mergeCell ref="K46:O47"/>
    <mergeCell ref="B48:B49"/>
    <mergeCell ref="C48:E49"/>
    <mergeCell ref="F48:H49"/>
    <mergeCell ref="K48:O49"/>
    <mergeCell ref="B35:B36"/>
    <mergeCell ref="D35:D36"/>
    <mergeCell ref="K35:K36"/>
    <mergeCell ref="B44:B45"/>
    <mergeCell ref="C44:E45"/>
    <mergeCell ref="F44:H45"/>
    <mergeCell ref="K44:O45"/>
    <mergeCell ref="B37:B38"/>
    <mergeCell ref="D37:D38"/>
    <mergeCell ref="K37:K38"/>
    <mergeCell ref="L37:L38"/>
    <mergeCell ref="B39:B40"/>
    <mergeCell ref="D39:D40"/>
    <mergeCell ref="K39:K40"/>
    <mergeCell ref="L39:L40"/>
    <mergeCell ref="B41:B42"/>
    <mergeCell ref="D41:L42"/>
    <mergeCell ref="C43:E43"/>
    <mergeCell ref="F43:I43"/>
    <mergeCell ref="K43:O43"/>
    <mergeCell ref="B29:B30"/>
    <mergeCell ref="D29:D30"/>
    <mergeCell ref="K29:K30"/>
    <mergeCell ref="L29:L30"/>
    <mergeCell ref="B31:B32"/>
    <mergeCell ref="D31:D32"/>
    <mergeCell ref="K31:K32"/>
    <mergeCell ref="L31:L32"/>
    <mergeCell ref="B33:B34"/>
    <mergeCell ref="D33:D34"/>
    <mergeCell ref="K33:K34"/>
    <mergeCell ref="L33:L34"/>
    <mergeCell ref="B23:B24"/>
    <mergeCell ref="D23:D24"/>
    <mergeCell ref="K23:K24"/>
    <mergeCell ref="L23:L24"/>
    <mergeCell ref="B25:B26"/>
    <mergeCell ref="D25:D26"/>
    <mergeCell ref="K25:K26"/>
    <mergeCell ref="L25:L26"/>
    <mergeCell ref="B27:B28"/>
    <mergeCell ref="D27:D28"/>
    <mergeCell ref="K27:K28"/>
    <mergeCell ref="O17:O18"/>
    <mergeCell ref="B19:B20"/>
    <mergeCell ref="D19:D20"/>
    <mergeCell ref="K19:K20"/>
    <mergeCell ref="L19:L20"/>
    <mergeCell ref="M19:M20"/>
    <mergeCell ref="B21:B22"/>
    <mergeCell ref="D21:D22"/>
    <mergeCell ref="K21:K22"/>
    <mergeCell ref="L21:L22"/>
    <mergeCell ref="B16:B18"/>
    <mergeCell ref="C16:C18"/>
    <mergeCell ref="D16:D18"/>
    <mergeCell ref="E16:E18"/>
    <mergeCell ref="F16:F18"/>
    <mergeCell ref="G16:J17"/>
    <mergeCell ref="K16:L17"/>
    <mergeCell ref="M17:M18"/>
    <mergeCell ref="N17:N18"/>
    <mergeCell ref="D7:O7"/>
    <mergeCell ref="B8:D8"/>
    <mergeCell ref="E8:O8"/>
    <mergeCell ref="B9:G9"/>
    <mergeCell ref="H9:I15"/>
    <mergeCell ref="J9:O15"/>
    <mergeCell ref="B10:G10"/>
    <mergeCell ref="B11:G11"/>
    <mergeCell ref="B12:G12"/>
    <mergeCell ref="B13:G13"/>
    <mergeCell ref="B14:G14"/>
    <mergeCell ref="B15:G15"/>
    <mergeCell ref="B2:C5"/>
    <mergeCell ref="D2:J3"/>
    <mergeCell ref="K2:M2"/>
    <mergeCell ref="N2:O5"/>
    <mergeCell ref="K3:M3"/>
    <mergeCell ref="D4:J5"/>
    <mergeCell ref="K4:M4"/>
    <mergeCell ref="K5:M5"/>
    <mergeCell ref="B6:O6"/>
    <mergeCell ref="M31:M32"/>
    <mergeCell ref="M33:M34"/>
    <mergeCell ref="M35:M36"/>
    <mergeCell ref="M37:M38"/>
    <mergeCell ref="M39:M40"/>
    <mergeCell ref="M21:M22"/>
    <mergeCell ref="M23:M24"/>
    <mergeCell ref="M25:M26"/>
    <mergeCell ref="M27:M28"/>
    <mergeCell ref="M29:M30"/>
  </mergeCells>
  <pageMargins left="0.7" right="0.7" top="0.75" bottom="0.75" header="0.3" footer="0.3"/>
  <pageSetup orientation="portrait" r:id="rId1"/>
  <drawing r:id="rId2"/>
  <legacyDrawing r:id="rId3"/>
  <oleObjects>
    <mc:AlternateContent xmlns:mc="http://schemas.openxmlformats.org/markup-compatibility/2006">
      <mc:Choice Requires="x14">
        <oleObject shapeId="5121" r:id="rId4">
          <objectPr defaultSize="0" autoPict="0" r:id="rId5">
            <anchor moveWithCells="1" sizeWithCells="1">
              <from>
                <xdr:col>1</xdr:col>
                <xdr:colOff>152400</xdr:colOff>
                <xdr:row>1</xdr:row>
                <xdr:rowOff>38100</xdr:rowOff>
              </from>
              <to>
                <xdr:col>3</xdr:col>
                <xdr:colOff>0</xdr:colOff>
                <xdr:row>4</xdr:row>
                <xdr:rowOff>171450</xdr:rowOff>
              </to>
            </anchor>
          </objectPr>
        </oleObject>
      </mc:Choice>
      <mc:Fallback>
        <oleObject shapeId="5121" r:id="rId4"/>
      </mc:Fallback>
    </mc:AlternateContent>
    <mc:AlternateContent xmlns:mc="http://schemas.openxmlformats.org/markup-compatibility/2006">
      <mc:Choice Requires="x14">
        <oleObject shapeId="5122" r:id="rId6">
          <objectPr defaultSize="0" autoPict="0" r:id="rId5">
            <anchor moveWithCells="1" sizeWithCells="1">
              <from>
                <xdr:col>1</xdr:col>
                <xdr:colOff>152400</xdr:colOff>
                <xdr:row>52</xdr:row>
                <xdr:rowOff>95250</xdr:rowOff>
              </from>
              <to>
                <xdr:col>3</xdr:col>
                <xdr:colOff>0</xdr:colOff>
                <xdr:row>52</xdr:row>
                <xdr:rowOff>95250</xdr:rowOff>
              </to>
            </anchor>
          </objectPr>
        </oleObject>
      </mc:Choice>
      <mc:Fallback>
        <oleObject shapeId="5122" r:id="rId6"/>
      </mc:Fallback>
    </mc:AlternateContent>
    <mc:AlternateContent xmlns:mc="http://schemas.openxmlformats.org/markup-compatibility/2006">
      <mc:Choice Requires="x14">
        <oleObject shapeId="5123" r:id="rId7">
          <objectPr defaultSize="0" autoPict="0" r:id="rId5">
            <anchor moveWithCells="1" sizeWithCells="1">
              <from>
                <xdr:col>1</xdr:col>
                <xdr:colOff>152400</xdr:colOff>
                <xdr:row>53</xdr:row>
                <xdr:rowOff>95250</xdr:rowOff>
              </from>
              <to>
                <xdr:col>3</xdr:col>
                <xdr:colOff>0</xdr:colOff>
                <xdr:row>53</xdr:row>
                <xdr:rowOff>95250</xdr:rowOff>
              </to>
            </anchor>
          </objectPr>
        </oleObject>
      </mc:Choice>
      <mc:Fallback>
        <oleObject shapeId="5123" r:id="rId7"/>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K59"/>
  <sheetViews>
    <sheetView topLeftCell="D31" workbookViewId="0">
      <selection activeCell="N17" sqref="N17:N40"/>
    </sheetView>
  </sheetViews>
  <sheetFormatPr baseColWidth="10" defaultColWidth="12" defaultRowHeight="15.75"/>
  <cols>
    <col min="1" max="1" width="6.7109375" style="325" customWidth="1"/>
    <col min="2" max="2" width="73.42578125" style="325" customWidth="1"/>
    <col min="3" max="3" width="9.7109375" style="325" customWidth="1"/>
    <col min="4" max="4" width="16.28515625" style="325" customWidth="1"/>
    <col min="5" max="5" width="14.85546875" style="325" customWidth="1"/>
    <col min="6" max="6" width="14.85546875" style="390" customWidth="1"/>
    <col min="7" max="7" width="21.42578125" style="325" customWidth="1"/>
    <col min="8" max="8" width="14.140625" style="325" customWidth="1"/>
    <col min="9" max="9" width="13.5703125" style="329" customWidth="1"/>
    <col min="10" max="10" width="13" style="325" customWidth="1"/>
    <col min="11" max="11" width="14.5703125" style="325" customWidth="1"/>
    <col min="12" max="12" width="16.7109375" style="299" customWidth="1"/>
    <col min="13" max="13" width="19.7109375" style="299" customWidth="1"/>
    <col min="14" max="14" width="14.28515625" style="325" customWidth="1"/>
    <col min="15" max="15" width="15.42578125" style="325" customWidth="1"/>
    <col min="16" max="16" width="26.85546875" style="325" customWidth="1"/>
    <col min="17" max="17" width="12" style="325"/>
    <col min="18" max="18" width="13.42578125" style="325" bestFit="1" customWidth="1"/>
    <col min="19" max="16384" width="12" style="325"/>
  </cols>
  <sheetData>
    <row r="1" spans="2:245" ht="27" customHeight="1">
      <c r="B1" s="786" t="s">
        <v>626</v>
      </c>
      <c r="C1" s="786"/>
      <c r="D1" s="786"/>
      <c r="E1" s="786"/>
      <c r="F1" s="786"/>
      <c r="G1" s="786"/>
      <c r="H1" s="786"/>
      <c r="I1" s="786"/>
      <c r="J1" s="786"/>
      <c r="K1" s="786"/>
      <c r="L1" s="786"/>
      <c r="M1" s="786"/>
      <c r="N1" s="786"/>
      <c r="O1" s="786"/>
      <c r="P1" s="786"/>
    </row>
    <row r="2" spans="2:245" ht="23.25" customHeight="1">
      <c r="B2" s="786" t="s">
        <v>627</v>
      </c>
      <c r="C2" s="786"/>
      <c r="D2" s="786"/>
      <c r="E2" s="786"/>
      <c r="F2" s="786"/>
      <c r="G2" s="786"/>
      <c r="H2" s="786"/>
      <c r="I2" s="786"/>
      <c r="J2" s="786"/>
      <c r="K2" s="786"/>
      <c r="L2" s="786"/>
      <c r="M2" s="786"/>
      <c r="N2" s="786"/>
      <c r="O2" s="786"/>
      <c r="P2" s="786"/>
    </row>
    <row r="3" spans="2:245" ht="21.75" customHeight="1">
      <c r="B3" s="786" t="s">
        <v>628</v>
      </c>
      <c r="C3" s="786"/>
      <c r="D3" s="786"/>
      <c r="E3" s="786"/>
      <c r="F3" s="786"/>
      <c r="G3" s="786"/>
      <c r="H3" s="786"/>
      <c r="I3" s="786"/>
      <c r="J3" s="786"/>
      <c r="K3" s="786"/>
      <c r="L3" s="786"/>
      <c r="M3" s="786"/>
      <c r="N3" s="786"/>
      <c r="O3" s="786"/>
      <c r="P3" s="786"/>
    </row>
    <row r="4" spans="2:245" ht="24" customHeight="1">
      <c r="B4" s="787" t="s">
        <v>629</v>
      </c>
      <c r="C4" s="787"/>
      <c r="D4" s="787"/>
      <c r="E4" s="787"/>
      <c r="F4" s="787"/>
      <c r="G4" s="787"/>
      <c r="H4" s="787"/>
      <c r="I4" s="787"/>
      <c r="J4" s="787"/>
      <c r="K4" s="787"/>
      <c r="L4" s="787"/>
      <c r="M4" s="787"/>
      <c r="N4" s="787"/>
      <c r="O4" s="787"/>
      <c r="P4" s="787"/>
    </row>
    <row r="5" spans="2:245" ht="24.75" customHeight="1" thickBot="1">
      <c r="B5" s="298" t="s">
        <v>630</v>
      </c>
      <c r="C5" s="326" t="s">
        <v>631</v>
      </c>
      <c r="D5" s="326"/>
      <c r="E5" s="326"/>
      <c r="F5" s="326"/>
      <c r="G5" s="326"/>
      <c r="H5" s="326"/>
      <c r="I5" s="325"/>
      <c r="L5" s="325"/>
      <c r="M5" s="325"/>
    </row>
    <row r="6" spans="2:245" ht="35.25" customHeight="1">
      <c r="B6" s="788" t="s">
        <v>632</v>
      </c>
      <c r="C6" s="789"/>
      <c r="D6" s="790"/>
      <c r="E6" s="791" t="s">
        <v>633</v>
      </c>
      <c r="F6" s="792"/>
      <c r="G6" s="792"/>
      <c r="H6" s="792"/>
      <c r="I6" s="792"/>
      <c r="J6" s="792"/>
      <c r="K6" s="792"/>
      <c r="L6" s="792"/>
      <c r="M6" s="792"/>
      <c r="N6" s="792"/>
      <c r="O6" s="792"/>
      <c r="P6" s="793"/>
    </row>
    <row r="7" spans="2:245" ht="36" customHeight="1">
      <c r="B7" s="770" t="s">
        <v>634</v>
      </c>
      <c r="C7" s="771"/>
      <c r="D7" s="771"/>
      <c r="E7" s="771"/>
      <c r="F7" s="771"/>
      <c r="G7" s="771"/>
      <c r="H7" s="771"/>
      <c r="I7" s="772" t="s">
        <v>635</v>
      </c>
      <c r="J7" s="772"/>
      <c r="K7" s="772"/>
      <c r="L7" s="774" t="s">
        <v>636</v>
      </c>
      <c r="M7" s="775"/>
      <c r="N7" s="775"/>
      <c r="O7" s="775"/>
      <c r="P7" s="776"/>
    </row>
    <row r="8" spans="2:245" ht="31.5" customHeight="1">
      <c r="B8" s="777" t="s">
        <v>637</v>
      </c>
      <c r="C8" s="778"/>
      <c r="D8" s="778"/>
      <c r="E8" s="778"/>
      <c r="F8" s="778"/>
      <c r="G8" s="778"/>
      <c r="H8" s="779"/>
      <c r="I8" s="772"/>
      <c r="J8" s="772"/>
      <c r="K8" s="772"/>
      <c r="L8" s="780"/>
      <c r="M8" s="780"/>
      <c r="N8" s="780"/>
      <c r="O8" s="780"/>
      <c r="P8" s="781"/>
    </row>
    <row r="9" spans="2:245" ht="38.25" customHeight="1">
      <c r="B9" s="777" t="s">
        <v>13</v>
      </c>
      <c r="C9" s="778"/>
      <c r="D9" s="778"/>
      <c r="E9" s="778"/>
      <c r="F9" s="778"/>
      <c r="G9" s="778"/>
      <c r="H9" s="779"/>
      <c r="I9" s="772"/>
      <c r="J9" s="772"/>
      <c r="K9" s="772"/>
      <c r="L9" s="780"/>
      <c r="M9" s="780"/>
      <c r="N9" s="780"/>
      <c r="O9" s="780"/>
      <c r="P9" s="781"/>
    </row>
    <row r="10" spans="2:245" ht="28.5" customHeight="1">
      <c r="B10" s="770" t="s">
        <v>638</v>
      </c>
      <c r="C10" s="771"/>
      <c r="D10" s="771"/>
      <c r="E10" s="771"/>
      <c r="F10" s="771"/>
      <c r="G10" s="771"/>
      <c r="H10" s="771"/>
      <c r="I10" s="772"/>
      <c r="J10" s="772"/>
      <c r="K10" s="772"/>
      <c r="L10" s="780"/>
      <c r="M10" s="780"/>
      <c r="N10" s="780"/>
      <c r="O10" s="780"/>
      <c r="P10" s="781"/>
    </row>
    <row r="11" spans="2:245" ht="28.5" customHeight="1">
      <c r="B11" s="784" t="s">
        <v>15</v>
      </c>
      <c r="C11" s="785"/>
      <c r="D11" s="785"/>
      <c r="E11" s="785"/>
      <c r="F11" s="785"/>
      <c r="G11" s="785"/>
      <c r="H11" s="785"/>
      <c r="I11" s="773"/>
      <c r="J11" s="773"/>
      <c r="K11" s="773"/>
      <c r="L11" s="782"/>
      <c r="M11" s="782"/>
      <c r="N11" s="782"/>
      <c r="O11" s="782"/>
      <c r="P11" s="783"/>
    </row>
    <row r="12" spans="2:245" ht="28.5" customHeight="1" thickBot="1">
      <c r="B12" s="794" t="s">
        <v>585</v>
      </c>
      <c r="C12" s="795"/>
      <c r="D12" s="795"/>
      <c r="E12" s="795"/>
      <c r="F12" s="795"/>
      <c r="G12" s="795"/>
      <c r="H12" s="795"/>
      <c r="I12" s="327"/>
      <c r="J12" s="327"/>
      <c r="K12" s="327"/>
      <c r="L12" s="295"/>
      <c r="M12" s="296"/>
      <c r="N12" s="296"/>
      <c r="O12" s="296"/>
      <c r="P12" s="297"/>
    </row>
    <row r="13" spans="2:245" ht="15.75" customHeight="1" thickBot="1">
      <c r="B13" s="298"/>
      <c r="C13" s="298"/>
      <c r="D13" s="298"/>
      <c r="E13" s="298"/>
      <c r="F13" s="328"/>
      <c r="H13" s="298"/>
      <c r="I13" s="796"/>
      <c r="J13" s="796"/>
      <c r="K13" s="796"/>
      <c r="L13" s="796"/>
    </row>
    <row r="14" spans="2:245" ht="24.95" customHeight="1">
      <c r="B14" s="797" t="s">
        <v>17</v>
      </c>
      <c r="C14" s="800" t="s">
        <v>674</v>
      </c>
      <c r="D14" s="803" t="s">
        <v>19</v>
      </c>
      <c r="E14" s="806" t="s">
        <v>20</v>
      </c>
      <c r="F14" s="807"/>
      <c r="G14" s="810" t="s">
        <v>543</v>
      </c>
      <c r="H14" s="813" t="s">
        <v>596</v>
      </c>
      <c r="I14" s="814"/>
      <c r="J14" s="814"/>
      <c r="K14" s="815"/>
      <c r="L14" s="806" t="s">
        <v>23</v>
      </c>
      <c r="M14" s="807"/>
      <c r="N14" s="819" t="s">
        <v>24</v>
      </c>
      <c r="O14" s="820"/>
      <c r="P14" s="821"/>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c r="AN14" s="329"/>
      <c r="AO14" s="329"/>
      <c r="AP14" s="329"/>
      <c r="AQ14" s="329"/>
      <c r="AR14" s="329"/>
      <c r="AS14" s="329"/>
      <c r="AT14" s="329"/>
      <c r="AU14" s="329"/>
      <c r="AV14" s="329"/>
      <c r="AW14" s="329"/>
      <c r="AX14" s="329"/>
      <c r="AY14" s="329"/>
      <c r="AZ14" s="329"/>
      <c r="BA14" s="329"/>
      <c r="BB14" s="329"/>
      <c r="BC14" s="329"/>
      <c r="BD14" s="329"/>
      <c r="BE14" s="329"/>
      <c r="BF14" s="329"/>
      <c r="BG14" s="329"/>
      <c r="BH14" s="329"/>
      <c r="BI14" s="329"/>
      <c r="BJ14" s="329"/>
      <c r="BK14" s="329"/>
      <c r="BL14" s="329"/>
      <c r="BM14" s="329"/>
      <c r="BN14" s="329"/>
      <c r="BO14" s="329"/>
      <c r="BP14" s="329"/>
      <c r="BQ14" s="329"/>
      <c r="BR14" s="329"/>
      <c r="BS14" s="329"/>
      <c r="BT14" s="329"/>
      <c r="BU14" s="329"/>
      <c r="BV14" s="329"/>
      <c r="BW14" s="329"/>
      <c r="BX14" s="329"/>
      <c r="BY14" s="329"/>
      <c r="BZ14" s="329"/>
      <c r="CA14" s="329"/>
      <c r="CB14" s="329"/>
      <c r="CC14" s="329"/>
      <c r="CD14" s="329"/>
      <c r="CE14" s="329"/>
      <c r="CF14" s="329"/>
      <c r="CG14" s="329"/>
      <c r="CH14" s="329"/>
      <c r="CI14" s="329"/>
      <c r="CJ14" s="329"/>
      <c r="CK14" s="329"/>
      <c r="CL14" s="329"/>
      <c r="CM14" s="329"/>
      <c r="CN14" s="329"/>
      <c r="CO14" s="329"/>
      <c r="CP14" s="329"/>
      <c r="CQ14" s="329"/>
      <c r="CR14" s="329"/>
      <c r="CS14" s="329"/>
      <c r="CT14" s="329"/>
      <c r="CU14" s="329"/>
      <c r="CV14" s="329"/>
      <c r="CW14" s="329"/>
      <c r="CX14" s="329"/>
      <c r="CY14" s="329"/>
      <c r="CZ14" s="329"/>
      <c r="DA14" s="329"/>
      <c r="DB14" s="329"/>
      <c r="DC14" s="329"/>
      <c r="DD14" s="329"/>
      <c r="DE14" s="329"/>
      <c r="DF14" s="329"/>
      <c r="DG14" s="329"/>
      <c r="DH14" s="329"/>
      <c r="DI14" s="329"/>
      <c r="DJ14" s="329"/>
      <c r="DK14" s="329"/>
      <c r="DL14" s="329"/>
      <c r="DM14" s="329"/>
      <c r="DN14" s="329"/>
      <c r="DO14" s="329"/>
      <c r="DP14" s="329"/>
      <c r="DQ14" s="329"/>
      <c r="DR14" s="329"/>
      <c r="DS14" s="329"/>
      <c r="DT14" s="329"/>
      <c r="DU14" s="329"/>
      <c r="DV14" s="329"/>
      <c r="DW14" s="329"/>
      <c r="DX14" s="329"/>
      <c r="DY14" s="329"/>
      <c r="DZ14" s="329"/>
      <c r="EA14" s="329"/>
      <c r="EB14" s="329"/>
      <c r="EC14" s="329"/>
      <c r="ED14" s="329"/>
      <c r="EE14" s="329"/>
      <c r="EF14" s="329"/>
      <c r="EG14" s="329"/>
      <c r="EH14" s="329"/>
      <c r="EI14" s="329"/>
      <c r="EJ14" s="329"/>
      <c r="EK14" s="329"/>
      <c r="EL14" s="329"/>
      <c r="EM14" s="329"/>
      <c r="EN14" s="329"/>
      <c r="EO14" s="329"/>
      <c r="EP14" s="329"/>
      <c r="EQ14" s="329"/>
      <c r="ER14" s="329"/>
      <c r="ES14" s="329"/>
      <c r="ET14" s="329"/>
      <c r="EU14" s="329"/>
      <c r="EV14" s="329"/>
      <c r="EW14" s="329"/>
      <c r="EX14" s="329"/>
      <c r="EY14" s="329"/>
      <c r="EZ14" s="329"/>
      <c r="FA14" s="329"/>
      <c r="FB14" s="329"/>
      <c r="FC14" s="329"/>
      <c r="FD14" s="329"/>
      <c r="FE14" s="329"/>
      <c r="FF14" s="329"/>
      <c r="FG14" s="329"/>
      <c r="FH14" s="329"/>
      <c r="FI14" s="329"/>
      <c r="FJ14" s="329"/>
      <c r="FK14" s="329"/>
      <c r="FL14" s="329"/>
      <c r="FM14" s="329"/>
      <c r="FN14" s="329"/>
      <c r="FO14" s="329"/>
      <c r="FP14" s="329"/>
      <c r="FQ14" s="329"/>
      <c r="FR14" s="329"/>
      <c r="FS14" s="329"/>
      <c r="FT14" s="329"/>
      <c r="FU14" s="329"/>
      <c r="FV14" s="329"/>
      <c r="FW14" s="329"/>
      <c r="FX14" s="329"/>
      <c r="FY14" s="329"/>
      <c r="FZ14" s="329"/>
      <c r="GA14" s="329"/>
      <c r="GB14" s="329"/>
      <c r="GC14" s="329"/>
      <c r="GD14" s="329"/>
      <c r="GE14" s="329"/>
      <c r="GF14" s="329"/>
      <c r="GG14" s="329"/>
      <c r="GH14" s="329"/>
      <c r="GI14" s="329"/>
      <c r="GJ14" s="329"/>
      <c r="GK14" s="329"/>
      <c r="GL14" s="329"/>
      <c r="GM14" s="329"/>
      <c r="GN14" s="329"/>
      <c r="GO14" s="329"/>
      <c r="GP14" s="329"/>
      <c r="GQ14" s="329"/>
      <c r="GR14" s="329"/>
      <c r="GS14" s="329"/>
      <c r="GT14" s="329"/>
      <c r="GU14" s="329"/>
      <c r="GV14" s="329"/>
      <c r="GW14" s="329"/>
      <c r="GX14" s="329"/>
      <c r="GY14" s="329"/>
      <c r="GZ14" s="329"/>
      <c r="HA14" s="329"/>
      <c r="HB14" s="329"/>
      <c r="HC14" s="329"/>
      <c r="HD14" s="329"/>
      <c r="HE14" s="329"/>
      <c r="HF14" s="329"/>
      <c r="HG14" s="329"/>
      <c r="HH14" s="329"/>
      <c r="HI14" s="329"/>
      <c r="HJ14" s="329"/>
      <c r="HK14" s="329"/>
      <c r="HL14" s="329"/>
      <c r="HM14" s="329"/>
      <c r="HN14" s="329"/>
      <c r="HO14" s="329"/>
      <c r="HP14" s="329"/>
      <c r="HQ14" s="329"/>
      <c r="HR14" s="329"/>
      <c r="HS14" s="329"/>
      <c r="HT14" s="329"/>
      <c r="HU14" s="329"/>
      <c r="HV14" s="329"/>
      <c r="HW14" s="329"/>
      <c r="HX14" s="329"/>
      <c r="HY14" s="329"/>
      <c r="HZ14" s="329"/>
      <c r="IA14" s="329"/>
      <c r="IB14" s="329"/>
      <c r="IC14" s="329"/>
      <c r="ID14" s="329"/>
      <c r="IE14" s="329"/>
      <c r="IF14" s="329"/>
      <c r="IG14" s="329"/>
      <c r="IH14" s="329"/>
      <c r="II14" s="329"/>
      <c r="IJ14" s="329"/>
      <c r="IK14" s="329"/>
    </row>
    <row r="15" spans="2:245" ht="37.5" customHeight="1">
      <c r="B15" s="798"/>
      <c r="C15" s="801"/>
      <c r="D15" s="804"/>
      <c r="E15" s="808"/>
      <c r="F15" s="809"/>
      <c r="G15" s="811"/>
      <c r="H15" s="816"/>
      <c r="I15" s="817"/>
      <c r="J15" s="817"/>
      <c r="K15" s="818"/>
      <c r="L15" s="808"/>
      <c r="M15" s="809"/>
      <c r="N15" s="822" t="s">
        <v>25</v>
      </c>
      <c r="O15" s="801" t="s">
        <v>26</v>
      </c>
      <c r="P15" s="825" t="s">
        <v>27</v>
      </c>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c r="AN15" s="329"/>
      <c r="AO15" s="329"/>
      <c r="AP15" s="329"/>
      <c r="AQ15" s="329"/>
      <c r="AR15" s="329"/>
      <c r="AS15" s="329"/>
      <c r="AT15" s="329"/>
      <c r="AU15" s="329"/>
      <c r="AV15" s="329"/>
      <c r="AW15" s="329"/>
      <c r="AX15" s="329"/>
      <c r="AY15" s="329"/>
      <c r="AZ15" s="329"/>
      <c r="BA15" s="329"/>
      <c r="BB15" s="329"/>
      <c r="BC15" s="329"/>
      <c r="BD15" s="329"/>
      <c r="BE15" s="329"/>
      <c r="BF15" s="329"/>
      <c r="BG15" s="329"/>
      <c r="BH15" s="329"/>
      <c r="BI15" s="329"/>
      <c r="BJ15" s="329"/>
      <c r="BK15" s="329"/>
      <c r="BL15" s="329"/>
      <c r="BM15" s="329"/>
      <c r="BN15" s="329"/>
      <c r="BO15" s="329"/>
      <c r="BP15" s="329"/>
      <c r="BQ15" s="329"/>
      <c r="BR15" s="329"/>
      <c r="BS15" s="329"/>
      <c r="BT15" s="329"/>
      <c r="BU15" s="329"/>
      <c r="BV15" s="329"/>
      <c r="BW15" s="329"/>
      <c r="BX15" s="329"/>
      <c r="BY15" s="329"/>
      <c r="BZ15" s="329"/>
      <c r="CA15" s="329"/>
      <c r="CB15" s="329"/>
      <c r="CC15" s="329"/>
      <c r="CD15" s="329"/>
      <c r="CE15" s="329"/>
      <c r="CF15" s="329"/>
      <c r="CG15" s="329"/>
      <c r="CH15" s="329"/>
      <c r="CI15" s="329"/>
      <c r="CJ15" s="329"/>
      <c r="CK15" s="329"/>
      <c r="CL15" s="329"/>
      <c r="CM15" s="329"/>
      <c r="CN15" s="329"/>
      <c r="CO15" s="329"/>
      <c r="CP15" s="329"/>
      <c r="CQ15" s="329"/>
      <c r="CR15" s="329"/>
      <c r="CS15" s="329"/>
      <c r="CT15" s="329"/>
      <c r="CU15" s="329"/>
      <c r="CV15" s="329"/>
      <c r="CW15" s="329"/>
      <c r="CX15" s="329"/>
      <c r="CY15" s="329"/>
      <c r="CZ15" s="329"/>
      <c r="DA15" s="329"/>
      <c r="DB15" s="329"/>
      <c r="DC15" s="329"/>
      <c r="DD15" s="329"/>
      <c r="DE15" s="329"/>
      <c r="DF15" s="329"/>
      <c r="DG15" s="329"/>
      <c r="DH15" s="329"/>
      <c r="DI15" s="329"/>
      <c r="DJ15" s="329"/>
      <c r="DK15" s="329"/>
      <c r="DL15" s="329"/>
      <c r="DM15" s="329"/>
      <c r="DN15" s="329"/>
      <c r="DO15" s="329"/>
      <c r="DP15" s="329"/>
      <c r="DQ15" s="329"/>
      <c r="DR15" s="329"/>
      <c r="DS15" s="329"/>
      <c r="DT15" s="329"/>
      <c r="DU15" s="329"/>
      <c r="DV15" s="329"/>
      <c r="DW15" s="329"/>
      <c r="DX15" s="329"/>
      <c r="DY15" s="329"/>
      <c r="DZ15" s="329"/>
      <c r="EA15" s="329"/>
      <c r="EB15" s="329"/>
      <c r="EC15" s="329"/>
      <c r="ED15" s="329"/>
      <c r="EE15" s="329"/>
      <c r="EF15" s="329"/>
      <c r="EG15" s="329"/>
      <c r="EH15" s="329"/>
      <c r="EI15" s="329"/>
      <c r="EJ15" s="329"/>
      <c r="EK15" s="329"/>
      <c r="EL15" s="329"/>
      <c r="EM15" s="329"/>
      <c r="EN15" s="329"/>
      <c r="EO15" s="329"/>
      <c r="EP15" s="329"/>
      <c r="EQ15" s="329"/>
      <c r="ER15" s="329"/>
      <c r="ES15" s="329"/>
      <c r="ET15" s="329"/>
      <c r="EU15" s="329"/>
      <c r="EV15" s="329"/>
      <c r="EW15" s="329"/>
      <c r="EX15" s="329"/>
      <c r="EY15" s="329"/>
      <c r="EZ15" s="329"/>
      <c r="FA15" s="329"/>
      <c r="FB15" s="329"/>
      <c r="FC15" s="329"/>
      <c r="FD15" s="329"/>
      <c r="FE15" s="329"/>
      <c r="FF15" s="329"/>
      <c r="FG15" s="329"/>
      <c r="FH15" s="329"/>
      <c r="FI15" s="329"/>
      <c r="FJ15" s="329"/>
      <c r="FK15" s="329"/>
      <c r="FL15" s="329"/>
      <c r="FM15" s="329"/>
      <c r="FN15" s="329"/>
      <c r="FO15" s="329"/>
      <c r="FP15" s="329"/>
      <c r="FQ15" s="329"/>
      <c r="FR15" s="329"/>
      <c r="FS15" s="329"/>
      <c r="FT15" s="329"/>
      <c r="FU15" s="329"/>
      <c r="FV15" s="329"/>
      <c r="FW15" s="329"/>
      <c r="FX15" s="329"/>
      <c r="FY15" s="329"/>
      <c r="FZ15" s="329"/>
      <c r="GA15" s="329"/>
      <c r="GB15" s="329"/>
      <c r="GC15" s="329"/>
      <c r="GD15" s="329"/>
      <c r="GE15" s="329"/>
      <c r="GF15" s="329"/>
      <c r="GG15" s="329"/>
      <c r="GH15" s="329"/>
      <c r="GI15" s="329"/>
      <c r="GJ15" s="329"/>
      <c r="GK15" s="329"/>
      <c r="GL15" s="329"/>
      <c r="GM15" s="329"/>
      <c r="GN15" s="329"/>
      <c r="GO15" s="329"/>
      <c r="GP15" s="329"/>
      <c r="GQ15" s="329"/>
      <c r="GR15" s="329"/>
      <c r="GS15" s="329"/>
      <c r="GT15" s="329"/>
      <c r="GU15" s="329"/>
      <c r="GV15" s="329"/>
      <c r="GW15" s="329"/>
      <c r="GX15" s="329"/>
      <c r="GY15" s="329"/>
      <c r="GZ15" s="329"/>
      <c r="HA15" s="329"/>
      <c r="HB15" s="329"/>
      <c r="HC15" s="329"/>
      <c r="HD15" s="329"/>
      <c r="HE15" s="329"/>
      <c r="HF15" s="329"/>
      <c r="HG15" s="329"/>
      <c r="HH15" s="329"/>
      <c r="HI15" s="329"/>
      <c r="HJ15" s="329"/>
      <c r="HK15" s="329"/>
      <c r="HL15" s="329"/>
      <c r="HM15" s="329"/>
      <c r="HN15" s="329"/>
      <c r="HO15" s="329"/>
      <c r="HP15" s="329"/>
      <c r="HQ15" s="329"/>
      <c r="HR15" s="329"/>
      <c r="HS15" s="329"/>
      <c r="HT15" s="329"/>
      <c r="HU15" s="329"/>
      <c r="HV15" s="329"/>
      <c r="HW15" s="329"/>
      <c r="HX15" s="329"/>
      <c r="HY15" s="329"/>
      <c r="HZ15" s="329"/>
      <c r="IA15" s="329"/>
      <c r="IB15" s="329"/>
      <c r="IC15" s="329"/>
      <c r="ID15" s="329"/>
      <c r="IE15" s="329"/>
      <c r="IF15" s="329"/>
      <c r="IG15" s="329"/>
      <c r="IH15" s="329"/>
      <c r="II15" s="329"/>
      <c r="IJ15" s="329"/>
      <c r="IK15" s="329"/>
    </row>
    <row r="16" spans="2:245" ht="39.75" customHeight="1" thickBot="1">
      <c r="B16" s="799"/>
      <c r="C16" s="802"/>
      <c r="D16" s="805"/>
      <c r="E16" s="330" t="s">
        <v>639</v>
      </c>
      <c r="F16" s="331" t="s">
        <v>640</v>
      </c>
      <c r="G16" s="812"/>
      <c r="H16" s="332" t="s">
        <v>28</v>
      </c>
      <c r="I16" s="333" t="s">
        <v>29</v>
      </c>
      <c r="J16" s="333"/>
      <c r="K16" s="334"/>
      <c r="L16" s="332" t="s">
        <v>32</v>
      </c>
      <c r="M16" s="335" t="s">
        <v>33</v>
      </c>
      <c r="N16" s="823"/>
      <c r="O16" s="824"/>
      <c r="P16" s="826"/>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329"/>
      <c r="AQ16" s="329"/>
      <c r="AR16" s="329"/>
      <c r="AS16" s="329"/>
      <c r="AT16" s="329"/>
      <c r="AU16" s="329"/>
      <c r="AV16" s="329"/>
      <c r="AW16" s="329"/>
      <c r="AX16" s="329"/>
      <c r="AY16" s="329"/>
      <c r="AZ16" s="329"/>
      <c r="BA16" s="329"/>
      <c r="BB16" s="329"/>
      <c r="BC16" s="329"/>
      <c r="BD16" s="329"/>
      <c r="BE16" s="329"/>
      <c r="BF16" s="329"/>
      <c r="BG16" s="329"/>
      <c r="BH16" s="329"/>
      <c r="BI16" s="329"/>
      <c r="BJ16" s="329"/>
      <c r="BK16" s="329"/>
      <c r="BL16" s="329"/>
      <c r="BM16" s="329"/>
      <c r="BN16" s="329"/>
      <c r="BO16" s="329"/>
      <c r="BP16" s="329"/>
      <c r="BQ16" s="329"/>
      <c r="BR16" s="329"/>
      <c r="BS16" s="329"/>
      <c r="BT16" s="329"/>
      <c r="BU16" s="329"/>
      <c r="BV16" s="329"/>
      <c r="BW16" s="329"/>
      <c r="BX16" s="329"/>
      <c r="BY16" s="329"/>
      <c r="BZ16" s="329"/>
      <c r="CA16" s="329"/>
      <c r="CB16" s="329"/>
      <c r="CC16" s="329"/>
      <c r="CD16" s="329"/>
      <c r="CE16" s="329"/>
      <c r="CF16" s="329"/>
      <c r="CG16" s="329"/>
      <c r="CH16" s="329"/>
      <c r="CI16" s="329"/>
      <c r="CJ16" s="329"/>
      <c r="CK16" s="329"/>
      <c r="CL16" s="329"/>
      <c r="CM16" s="329"/>
      <c r="CN16" s="329"/>
      <c r="CO16" s="329"/>
      <c r="CP16" s="329"/>
      <c r="CQ16" s="329"/>
      <c r="CR16" s="329"/>
      <c r="CS16" s="329"/>
      <c r="CT16" s="329"/>
      <c r="CU16" s="329"/>
      <c r="CV16" s="329"/>
      <c r="CW16" s="329"/>
      <c r="CX16" s="329"/>
      <c r="CY16" s="329"/>
      <c r="CZ16" s="329"/>
      <c r="DA16" s="329"/>
      <c r="DB16" s="329"/>
      <c r="DC16" s="329"/>
      <c r="DD16" s="329"/>
      <c r="DE16" s="329"/>
      <c r="DF16" s="329"/>
      <c r="DG16" s="329"/>
      <c r="DH16" s="329"/>
      <c r="DI16" s="329"/>
      <c r="DJ16" s="329"/>
      <c r="DK16" s="329"/>
      <c r="DL16" s="329"/>
      <c r="DM16" s="329"/>
      <c r="DN16" s="329"/>
      <c r="DO16" s="329"/>
      <c r="DP16" s="329"/>
      <c r="DQ16" s="329"/>
      <c r="DR16" s="329"/>
      <c r="DS16" s="329"/>
      <c r="DT16" s="329"/>
      <c r="DU16" s="329"/>
      <c r="DV16" s="329"/>
      <c r="DW16" s="329"/>
      <c r="DX16" s="329"/>
      <c r="DY16" s="329"/>
      <c r="DZ16" s="329"/>
      <c r="EA16" s="329"/>
      <c r="EB16" s="329"/>
      <c r="EC16" s="329"/>
      <c r="ED16" s="329"/>
      <c r="EE16" s="329"/>
      <c r="EF16" s="329"/>
      <c r="EG16" s="329"/>
      <c r="EH16" s="329"/>
      <c r="EI16" s="329"/>
      <c r="EJ16" s="329"/>
      <c r="EK16" s="329"/>
      <c r="EL16" s="329"/>
      <c r="EM16" s="329"/>
      <c r="EN16" s="329"/>
      <c r="EO16" s="329"/>
      <c r="EP16" s="329"/>
      <c r="EQ16" s="329"/>
      <c r="ER16" s="329"/>
      <c r="ES16" s="329"/>
      <c r="ET16" s="329"/>
      <c r="EU16" s="329"/>
      <c r="EV16" s="329"/>
      <c r="EW16" s="329"/>
      <c r="EX16" s="329"/>
      <c r="EY16" s="329"/>
      <c r="EZ16" s="329"/>
      <c r="FA16" s="329"/>
      <c r="FB16" s="329"/>
      <c r="FC16" s="329"/>
      <c r="FD16" s="329"/>
      <c r="FE16" s="329"/>
      <c r="FF16" s="329"/>
      <c r="FG16" s="329"/>
      <c r="FH16" s="329"/>
      <c r="FI16" s="329"/>
      <c r="FJ16" s="329"/>
      <c r="FK16" s="329"/>
      <c r="FL16" s="329"/>
      <c r="FM16" s="329"/>
      <c r="FN16" s="329"/>
      <c r="FO16" s="329"/>
      <c r="FP16" s="329"/>
      <c r="FQ16" s="329"/>
      <c r="FR16" s="329"/>
      <c r="FS16" s="329"/>
      <c r="FT16" s="329"/>
      <c r="FU16" s="329"/>
      <c r="FV16" s="329"/>
      <c r="FW16" s="329"/>
      <c r="FX16" s="329"/>
      <c r="FY16" s="329"/>
      <c r="FZ16" s="329"/>
      <c r="GA16" s="329"/>
      <c r="GB16" s="329"/>
      <c r="GC16" s="329"/>
      <c r="GD16" s="329"/>
      <c r="GE16" s="329"/>
      <c r="GF16" s="329"/>
      <c r="GG16" s="329"/>
      <c r="GH16" s="329"/>
      <c r="GI16" s="329"/>
      <c r="GJ16" s="329"/>
      <c r="GK16" s="329"/>
      <c r="GL16" s="329"/>
      <c r="GM16" s="329"/>
      <c r="GN16" s="329"/>
      <c r="GO16" s="329"/>
      <c r="GP16" s="329"/>
      <c r="GQ16" s="329"/>
      <c r="GR16" s="329"/>
      <c r="GS16" s="329"/>
      <c r="GT16" s="329"/>
      <c r="GU16" s="329"/>
      <c r="GV16" s="329"/>
      <c r="GW16" s="329"/>
      <c r="GX16" s="329"/>
      <c r="GY16" s="329"/>
      <c r="GZ16" s="329"/>
      <c r="HA16" s="329"/>
      <c r="HB16" s="329"/>
      <c r="HC16" s="329"/>
      <c r="HD16" s="329"/>
      <c r="HE16" s="329"/>
      <c r="HF16" s="329"/>
      <c r="HG16" s="329"/>
      <c r="HH16" s="329"/>
      <c r="HI16" s="329"/>
      <c r="HJ16" s="329"/>
      <c r="HK16" s="329"/>
      <c r="HL16" s="329"/>
      <c r="HM16" s="329"/>
      <c r="HN16" s="329"/>
      <c r="HO16" s="329"/>
      <c r="HP16" s="329"/>
      <c r="HQ16" s="329"/>
      <c r="HR16" s="329"/>
      <c r="HS16" s="329"/>
      <c r="HT16" s="329"/>
      <c r="HU16" s="329"/>
      <c r="HV16" s="329"/>
      <c r="HW16" s="329"/>
      <c r="HX16" s="329"/>
      <c r="HY16" s="329"/>
      <c r="HZ16" s="329"/>
      <c r="IA16" s="329"/>
      <c r="IB16" s="329"/>
      <c r="IC16" s="329"/>
      <c r="ID16" s="329"/>
      <c r="IE16" s="329"/>
      <c r="IF16" s="329"/>
      <c r="IG16" s="329"/>
      <c r="IH16" s="329"/>
      <c r="II16" s="329"/>
      <c r="IJ16" s="329"/>
      <c r="IK16" s="329"/>
    </row>
    <row r="17" spans="2:22" ht="24.95" customHeight="1">
      <c r="B17" s="827" t="s">
        <v>641</v>
      </c>
      <c r="C17" s="336" t="s">
        <v>35</v>
      </c>
      <c r="D17" s="829" t="s">
        <v>642</v>
      </c>
      <c r="E17" s="337">
        <v>4</v>
      </c>
      <c r="F17" s="338">
        <v>1</v>
      </c>
      <c r="G17" s="339"/>
      <c r="H17" s="340"/>
      <c r="I17" s="341"/>
      <c r="J17" s="300"/>
      <c r="K17" s="342"/>
      <c r="L17" s="301">
        <v>44927</v>
      </c>
      <c r="M17" s="302">
        <v>45291</v>
      </c>
      <c r="N17" s="831">
        <f>+F18/F17</f>
        <v>0.75</v>
      </c>
      <c r="O17" s="833"/>
      <c r="P17" s="835"/>
    </row>
    <row r="18" spans="2:22" ht="24.95" customHeight="1" thickBot="1">
      <c r="B18" s="828"/>
      <c r="C18" s="343" t="s">
        <v>38</v>
      </c>
      <c r="D18" s="830"/>
      <c r="E18" s="344">
        <v>3</v>
      </c>
      <c r="F18" s="345">
        <f>+E18/E17</f>
        <v>0.75</v>
      </c>
      <c r="G18" s="346"/>
      <c r="H18" s="303"/>
      <c r="I18" s="304"/>
      <c r="J18" s="305"/>
      <c r="K18" s="306"/>
      <c r="L18" s="307"/>
      <c r="M18" s="308"/>
      <c r="N18" s="832"/>
      <c r="O18" s="834"/>
      <c r="P18" s="836"/>
    </row>
    <row r="19" spans="2:22" ht="24.95" customHeight="1">
      <c r="B19" s="837" t="s">
        <v>643</v>
      </c>
      <c r="C19" s="347" t="s">
        <v>35</v>
      </c>
      <c r="D19" s="839" t="s">
        <v>644</v>
      </c>
      <c r="E19" s="344">
        <v>1</v>
      </c>
      <c r="F19" s="345">
        <v>1</v>
      </c>
      <c r="G19" s="346"/>
      <c r="H19" s="348"/>
      <c r="I19" s="349"/>
      <c r="J19" s="305"/>
      <c r="K19" s="350"/>
      <c r="L19" s="307">
        <v>44927</v>
      </c>
      <c r="M19" s="308">
        <v>44967</v>
      </c>
      <c r="N19" s="831">
        <f t="shared" ref="N19" si="0">+F20/F19</f>
        <v>1</v>
      </c>
      <c r="O19" s="834"/>
      <c r="P19" s="836"/>
    </row>
    <row r="20" spans="2:22" ht="24.95" customHeight="1" thickBot="1">
      <c r="B20" s="838"/>
      <c r="C20" s="351" t="s">
        <v>38</v>
      </c>
      <c r="D20" s="840"/>
      <c r="E20" s="344">
        <v>1</v>
      </c>
      <c r="F20" s="345">
        <f>+E20/E19</f>
        <v>1</v>
      </c>
      <c r="G20" s="346"/>
      <c r="H20" s="348"/>
      <c r="I20" s="349"/>
      <c r="J20" s="305"/>
      <c r="K20" s="350"/>
      <c r="L20" s="307"/>
      <c r="M20" s="308"/>
      <c r="N20" s="832"/>
      <c r="O20" s="834"/>
      <c r="P20" s="836"/>
    </row>
    <row r="21" spans="2:22" ht="24.95" customHeight="1">
      <c r="B21" s="827" t="s">
        <v>645</v>
      </c>
      <c r="C21" s="336" t="s">
        <v>35</v>
      </c>
      <c r="D21" s="829" t="s">
        <v>644</v>
      </c>
      <c r="E21" s="344">
        <v>1</v>
      </c>
      <c r="F21" s="345">
        <v>1</v>
      </c>
      <c r="G21" s="346"/>
      <c r="H21" s="348"/>
      <c r="I21" s="349"/>
      <c r="J21" s="305"/>
      <c r="K21" s="350"/>
      <c r="L21" s="307">
        <v>44927</v>
      </c>
      <c r="M21" s="308" t="s">
        <v>646</v>
      </c>
      <c r="N21" s="831">
        <f t="shared" ref="N21" si="1">+F22/F21</f>
        <v>1</v>
      </c>
      <c r="O21" s="834"/>
      <c r="P21" s="836"/>
      <c r="V21" s="325">
        <f>+R20+T21</f>
        <v>0</v>
      </c>
    </row>
    <row r="22" spans="2:22" ht="24.95" customHeight="1" thickBot="1">
      <c r="B22" s="828"/>
      <c r="C22" s="343" t="s">
        <v>38</v>
      </c>
      <c r="D22" s="829"/>
      <c r="E22" s="344">
        <v>1</v>
      </c>
      <c r="F22" s="345">
        <f>+E22/E21</f>
        <v>1</v>
      </c>
      <c r="G22" s="346"/>
      <c r="H22" s="348"/>
      <c r="I22" s="349"/>
      <c r="J22" s="305"/>
      <c r="K22" s="350"/>
      <c r="L22" s="307"/>
      <c r="M22" s="308"/>
      <c r="N22" s="832"/>
      <c r="O22" s="834"/>
      <c r="P22" s="836"/>
    </row>
    <row r="23" spans="2:22" ht="24.95" customHeight="1">
      <c r="B23" s="837" t="s">
        <v>647</v>
      </c>
      <c r="C23" s="347" t="s">
        <v>35</v>
      </c>
      <c r="D23" s="839" t="s">
        <v>648</v>
      </c>
      <c r="E23" s="344">
        <v>12</v>
      </c>
      <c r="F23" s="345">
        <v>1</v>
      </c>
      <c r="G23" s="346"/>
      <c r="H23" s="348"/>
      <c r="I23" s="349"/>
      <c r="J23" s="305"/>
      <c r="K23" s="350"/>
      <c r="L23" s="307">
        <v>44927</v>
      </c>
      <c r="M23" s="308">
        <v>45291</v>
      </c>
      <c r="N23" s="831">
        <f t="shared" ref="N23" si="2">+F24/F23</f>
        <v>0.58333333333333337</v>
      </c>
      <c r="O23" s="834"/>
      <c r="P23" s="836"/>
    </row>
    <row r="24" spans="2:22" ht="24.95" customHeight="1" thickBot="1">
      <c r="B24" s="838"/>
      <c r="C24" s="351" t="s">
        <v>38</v>
      </c>
      <c r="D24" s="841"/>
      <c r="E24" s="352">
        <v>7</v>
      </c>
      <c r="F24" s="345">
        <f>+E24/E23</f>
        <v>0.58333333333333337</v>
      </c>
      <c r="G24" s="346"/>
      <c r="H24" s="303"/>
      <c r="I24" s="304"/>
      <c r="J24" s="305"/>
      <c r="K24" s="350"/>
      <c r="L24" s="307"/>
      <c r="M24" s="308"/>
      <c r="N24" s="832"/>
      <c r="O24" s="834"/>
      <c r="P24" s="836"/>
    </row>
    <row r="25" spans="2:22" ht="24.95" customHeight="1">
      <c r="B25" s="827" t="s">
        <v>649</v>
      </c>
      <c r="C25" s="336" t="s">
        <v>35</v>
      </c>
      <c r="D25" s="829" t="s">
        <v>648</v>
      </c>
      <c r="E25" s="344">
        <v>12</v>
      </c>
      <c r="F25" s="345">
        <v>1</v>
      </c>
      <c r="G25" s="346"/>
      <c r="H25" s="348"/>
      <c r="I25" s="349"/>
      <c r="J25" s="305"/>
      <c r="K25" s="350"/>
      <c r="L25" s="307">
        <v>44927</v>
      </c>
      <c r="M25" s="308">
        <v>45291</v>
      </c>
      <c r="N25" s="831">
        <f t="shared" ref="N25" si="3">+F26/F25</f>
        <v>0.75</v>
      </c>
      <c r="O25" s="834"/>
      <c r="P25" s="836"/>
    </row>
    <row r="26" spans="2:22" ht="24.95" customHeight="1" thickBot="1">
      <c r="B26" s="828"/>
      <c r="C26" s="343" t="s">
        <v>38</v>
      </c>
      <c r="D26" s="830"/>
      <c r="E26" s="353">
        <v>9</v>
      </c>
      <c r="F26" s="345">
        <f>+E26/E25</f>
        <v>0.75</v>
      </c>
      <c r="G26" s="346"/>
      <c r="H26" s="303"/>
      <c r="I26" s="304" t="s">
        <v>573</v>
      </c>
      <c r="J26" s="305"/>
      <c r="K26" s="306"/>
      <c r="L26" s="307"/>
      <c r="M26" s="308"/>
      <c r="N26" s="832"/>
      <c r="O26" s="834"/>
      <c r="P26" s="836"/>
    </row>
    <row r="27" spans="2:22" ht="24.95" customHeight="1">
      <c r="B27" s="837" t="s">
        <v>650</v>
      </c>
      <c r="C27" s="347" t="s">
        <v>35</v>
      </c>
      <c r="D27" s="839" t="s">
        <v>651</v>
      </c>
      <c r="E27" s="344">
        <v>6</v>
      </c>
      <c r="F27" s="345">
        <v>1</v>
      </c>
      <c r="G27" s="346"/>
      <c r="H27" s="348"/>
      <c r="I27" s="349"/>
      <c r="J27" s="305"/>
      <c r="K27" s="350"/>
      <c r="L27" s="307">
        <v>44927</v>
      </c>
      <c r="M27" s="308">
        <v>45291</v>
      </c>
      <c r="N27" s="831">
        <f t="shared" ref="N27" si="4">+F28/F27</f>
        <v>0.83333333333333337</v>
      </c>
      <c r="O27" s="834"/>
      <c r="P27" s="836"/>
    </row>
    <row r="28" spans="2:22" ht="24.95" customHeight="1" thickBot="1">
      <c r="B28" s="838"/>
      <c r="C28" s="351" t="s">
        <v>38</v>
      </c>
      <c r="D28" s="840"/>
      <c r="E28" s="353">
        <v>5</v>
      </c>
      <c r="F28" s="345">
        <f>+E28/E27</f>
        <v>0.83333333333333337</v>
      </c>
      <c r="G28" s="346"/>
      <c r="H28" s="348"/>
      <c r="I28" s="349"/>
      <c r="J28" s="305"/>
      <c r="K28" s="350"/>
      <c r="L28" s="307"/>
      <c r="M28" s="308"/>
      <c r="N28" s="832"/>
      <c r="O28" s="834"/>
      <c r="P28" s="836"/>
    </row>
    <row r="29" spans="2:22" ht="24.95" customHeight="1">
      <c r="B29" s="827" t="s">
        <v>652</v>
      </c>
      <c r="C29" s="336" t="s">
        <v>35</v>
      </c>
      <c r="D29" s="829" t="s">
        <v>653</v>
      </c>
      <c r="E29" s="344">
        <v>2</v>
      </c>
      <c r="F29" s="345">
        <v>1</v>
      </c>
      <c r="G29" s="346"/>
      <c r="H29" s="348"/>
      <c r="I29" s="349"/>
      <c r="J29" s="305"/>
      <c r="K29" s="350"/>
      <c r="L29" s="307">
        <v>44927</v>
      </c>
      <c r="M29" s="308">
        <v>45270</v>
      </c>
      <c r="N29" s="831">
        <f t="shared" ref="N29" si="5">+F30/F29</f>
        <v>0.5</v>
      </c>
      <c r="O29" s="834"/>
      <c r="P29" s="836"/>
      <c r="U29" s="325">
        <f>+R20+T20</f>
        <v>0</v>
      </c>
    </row>
    <row r="30" spans="2:22" ht="24.95" customHeight="1" thickBot="1">
      <c r="B30" s="828"/>
      <c r="C30" s="343" t="s">
        <v>38</v>
      </c>
      <c r="D30" s="830"/>
      <c r="E30" s="354">
        <v>1</v>
      </c>
      <c r="F30" s="345">
        <f>+E30/E29</f>
        <v>0.5</v>
      </c>
      <c r="G30" s="355"/>
      <c r="H30" s="348"/>
      <c r="I30" s="349"/>
      <c r="J30" s="305"/>
      <c r="K30" s="350"/>
      <c r="L30" s="307"/>
      <c r="M30" s="308"/>
      <c r="N30" s="832"/>
      <c r="O30" s="834"/>
      <c r="P30" s="836"/>
    </row>
    <row r="31" spans="2:22" ht="24.95" customHeight="1">
      <c r="B31" s="837" t="s">
        <v>654</v>
      </c>
      <c r="C31" s="347" t="s">
        <v>35</v>
      </c>
      <c r="D31" s="839" t="s">
        <v>655</v>
      </c>
      <c r="E31" s="354">
        <v>40</v>
      </c>
      <c r="F31" s="345">
        <v>1</v>
      </c>
      <c r="G31" s="346"/>
      <c r="H31" s="348"/>
      <c r="I31" s="349"/>
      <c r="J31" s="305"/>
      <c r="K31" s="350"/>
      <c r="L31" s="307">
        <v>44927</v>
      </c>
      <c r="M31" s="308">
        <v>45291</v>
      </c>
      <c r="N31" s="831">
        <f t="shared" ref="N31" si="6">+F32/F31</f>
        <v>0.52500000000000002</v>
      </c>
      <c r="O31" s="834"/>
      <c r="P31" s="836"/>
    </row>
    <row r="32" spans="2:22" ht="24.95" customHeight="1" thickBot="1">
      <c r="B32" s="838"/>
      <c r="C32" s="351" t="s">
        <v>38</v>
      </c>
      <c r="D32" s="840"/>
      <c r="E32" s="356">
        <v>21</v>
      </c>
      <c r="F32" s="345">
        <f>+E32/E31</f>
        <v>0.52500000000000002</v>
      </c>
      <c r="G32" s="357"/>
      <c r="H32" s="309"/>
      <c r="I32" s="310"/>
      <c r="J32" s="311"/>
      <c r="K32" s="312"/>
      <c r="L32" s="307"/>
      <c r="M32" s="308"/>
      <c r="N32" s="832"/>
      <c r="O32" s="834"/>
      <c r="P32" s="836"/>
    </row>
    <row r="33" spans="2:18" ht="24.95" customHeight="1">
      <c r="B33" s="827" t="s">
        <v>656</v>
      </c>
      <c r="C33" s="336" t="s">
        <v>35</v>
      </c>
      <c r="D33" s="829" t="s">
        <v>657</v>
      </c>
      <c r="E33" s="344">
        <v>4</v>
      </c>
      <c r="F33" s="345">
        <v>1</v>
      </c>
      <c r="G33" s="346"/>
      <c r="H33" s="348"/>
      <c r="I33" s="349"/>
      <c r="J33" s="305"/>
      <c r="K33" s="350"/>
      <c r="L33" s="307">
        <v>44927</v>
      </c>
      <c r="M33" s="308">
        <v>45291</v>
      </c>
      <c r="N33" s="831">
        <f t="shared" ref="N33" si="7">+F34/F33</f>
        <v>0</v>
      </c>
      <c r="O33" s="834"/>
      <c r="P33" s="836"/>
    </row>
    <row r="34" spans="2:18" ht="24.95" customHeight="1" thickBot="1">
      <c r="B34" s="828"/>
      <c r="C34" s="343" t="s">
        <v>38</v>
      </c>
      <c r="D34" s="830"/>
      <c r="E34" s="354">
        <v>0</v>
      </c>
      <c r="F34" s="345">
        <f>+E34/E33</f>
        <v>0</v>
      </c>
      <c r="G34" s="355"/>
      <c r="H34" s="348"/>
      <c r="I34" s="349"/>
      <c r="J34" s="305"/>
      <c r="K34" s="350"/>
      <c r="L34" s="307"/>
      <c r="M34" s="308"/>
      <c r="N34" s="832"/>
      <c r="O34" s="834"/>
      <c r="P34" s="836"/>
    </row>
    <row r="35" spans="2:18" ht="24.95" customHeight="1">
      <c r="B35" s="837" t="s">
        <v>658</v>
      </c>
      <c r="C35" s="347" t="s">
        <v>35</v>
      </c>
      <c r="D35" s="839" t="s">
        <v>659</v>
      </c>
      <c r="E35" s="344">
        <v>12</v>
      </c>
      <c r="F35" s="345">
        <v>1</v>
      </c>
      <c r="G35" s="346"/>
      <c r="H35" s="348"/>
      <c r="I35" s="349"/>
      <c r="J35" s="305"/>
      <c r="K35" s="350"/>
      <c r="L35" s="307">
        <v>44927</v>
      </c>
      <c r="M35" s="308">
        <v>45291</v>
      </c>
      <c r="N35" s="831">
        <f t="shared" ref="N35" si="8">+F36/F35</f>
        <v>0.58333333333333337</v>
      </c>
      <c r="O35" s="834"/>
      <c r="P35" s="836"/>
    </row>
    <row r="36" spans="2:18" ht="24.95" customHeight="1" thickBot="1">
      <c r="B36" s="838"/>
      <c r="C36" s="351" t="s">
        <v>38</v>
      </c>
      <c r="D36" s="840"/>
      <c r="E36" s="354">
        <v>7</v>
      </c>
      <c r="F36" s="345">
        <f>+E36/E35</f>
        <v>0.58333333333333337</v>
      </c>
      <c r="G36" s="355"/>
      <c r="H36" s="303"/>
      <c r="I36" s="304"/>
      <c r="J36" s="305"/>
      <c r="K36" s="306"/>
      <c r="L36" s="307"/>
      <c r="M36" s="308"/>
      <c r="N36" s="832"/>
      <c r="O36" s="834"/>
      <c r="P36" s="836"/>
    </row>
    <row r="37" spans="2:18" ht="24.95" customHeight="1">
      <c r="B37" s="837" t="s">
        <v>660</v>
      </c>
      <c r="C37" s="347" t="s">
        <v>35</v>
      </c>
      <c r="D37" s="839" t="s">
        <v>661</v>
      </c>
      <c r="E37" s="344">
        <v>4</v>
      </c>
      <c r="F37" s="345">
        <v>1</v>
      </c>
      <c r="G37" s="346"/>
      <c r="H37" s="348"/>
      <c r="I37" s="349"/>
      <c r="J37" s="305"/>
      <c r="K37" s="350"/>
      <c r="L37" s="307">
        <v>44927</v>
      </c>
      <c r="M37" s="308">
        <v>45291</v>
      </c>
      <c r="N37" s="831">
        <f t="shared" ref="N37" si="9">+F38/F37</f>
        <v>1</v>
      </c>
      <c r="O37" s="834"/>
      <c r="P37" s="836"/>
    </row>
    <row r="38" spans="2:18" ht="24.95" customHeight="1" thickBot="1">
      <c r="B38" s="838"/>
      <c r="C38" s="351" t="s">
        <v>38</v>
      </c>
      <c r="D38" s="840"/>
      <c r="E38" s="354">
        <v>4</v>
      </c>
      <c r="F38" s="345">
        <f>+E38/E37</f>
        <v>1</v>
      </c>
      <c r="G38" s="355"/>
      <c r="H38" s="303"/>
      <c r="I38" s="304"/>
      <c r="J38" s="305"/>
      <c r="K38" s="306"/>
      <c r="L38" s="307"/>
      <c r="M38" s="308"/>
      <c r="N38" s="832"/>
      <c r="O38" s="834"/>
      <c r="P38" s="836"/>
    </row>
    <row r="39" spans="2:18" ht="24.95" customHeight="1">
      <c r="B39" s="837" t="s">
        <v>662</v>
      </c>
      <c r="C39" s="347" t="s">
        <v>35</v>
      </c>
      <c r="D39" s="839" t="s">
        <v>663</v>
      </c>
      <c r="E39" s="354">
        <v>20000</v>
      </c>
      <c r="F39" s="345">
        <v>1</v>
      </c>
      <c r="G39" s="346"/>
      <c r="H39" s="348"/>
      <c r="I39" s="349"/>
      <c r="J39" s="305"/>
      <c r="K39" s="350"/>
      <c r="L39" s="307">
        <v>44927</v>
      </c>
      <c r="M39" s="308">
        <v>45291</v>
      </c>
      <c r="N39" s="831">
        <f t="shared" ref="N39" si="10">+F40/F39</f>
        <v>0.62829999999999997</v>
      </c>
      <c r="O39" s="834"/>
      <c r="P39" s="836"/>
    </row>
    <row r="40" spans="2:18" ht="24.95" customHeight="1" thickBot="1">
      <c r="B40" s="828"/>
      <c r="C40" s="343" t="s">
        <v>38</v>
      </c>
      <c r="D40" s="830"/>
      <c r="E40" s="358">
        <v>12566</v>
      </c>
      <c r="F40" s="345">
        <f>+E40/E39</f>
        <v>0.62829999999999997</v>
      </c>
      <c r="G40" s="359"/>
      <c r="H40" s="313"/>
      <c r="I40" s="314"/>
      <c r="J40" s="315"/>
      <c r="K40" s="316"/>
      <c r="L40" s="317"/>
      <c r="M40" s="318"/>
      <c r="N40" s="832"/>
      <c r="O40" s="859"/>
      <c r="P40" s="860"/>
    </row>
    <row r="41" spans="2:18" ht="24.95" customHeight="1">
      <c r="B41" s="861" t="s">
        <v>621</v>
      </c>
      <c r="C41" s="360" t="s">
        <v>35</v>
      </c>
      <c r="D41" s="361"/>
      <c r="E41" s="362">
        <f>+E17+E19+E21+E23+E25+E27+E29+E31+E33+E35+E37+E39</f>
        <v>20098</v>
      </c>
      <c r="F41" s="363">
        <v>1</v>
      </c>
      <c r="G41" s="364"/>
      <c r="H41" s="365"/>
      <c r="I41" s="365"/>
      <c r="J41" s="365"/>
      <c r="K41" s="366"/>
      <c r="L41" s="367"/>
      <c r="M41" s="368"/>
      <c r="N41" s="831"/>
      <c r="O41" s="833"/>
      <c r="P41" s="835"/>
    </row>
    <row r="42" spans="2:18" ht="24.95" customHeight="1" thickBot="1">
      <c r="B42" s="862"/>
      <c r="C42" s="369" t="s">
        <v>38</v>
      </c>
      <c r="D42" s="370"/>
      <c r="E42" s="371">
        <f>+E18+E20+E22+E24+E26+E28+E30+E32+E34+E36+E38+E40</f>
        <v>12625</v>
      </c>
      <c r="F42" s="372">
        <f>+E42*F41/E41</f>
        <v>0.62817195740869736</v>
      </c>
      <c r="G42" s="373"/>
      <c r="H42" s="319"/>
      <c r="I42" s="319"/>
      <c r="J42" s="320"/>
      <c r="K42" s="321"/>
      <c r="L42" s="322"/>
      <c r="M42" s="374"/>
      <c r="N42" s="863"/>
      <c r="O42" s="864"/>
      <c r="P42" s="865"/>
    </row>
    <row r="43" spans="2:18" s="375" customFormat="1" ht="14.25" customHeight="1" thickBot="1">
      <c r="F43" s="376"/>
      <c r="G43" s="377"/>
      <c r="H43" s="378"/>
      <c r="I43" s="323"/>
      <c r="J43" s="323"/>
      <c r="K43" s="323"/>
      <c r="L43" s="324"/>
      <c r="M43" s="324"/>
      <c r="N43" s="378"/>
      <c r="O43" s="379"/>
      <c r="P43" s="379"/>
      <c r="R43" s="325"/>
    </row>
    <row r="44" spans="2:18" ht="20.100000000000001" customHeight="1" thickBot="1">
      <c r="B44" s="380" t="s">
        <v>58</v>
      </c>
      <c r="C44" s="842" t="s">
        <v>59</v>
      </c>
      <c r="D44" s="843"/>
      <c r="E44" s="844"/>
      <c r="F44" s="381"/>
      <c r="G44" s="845" t="s">
        <v>60</v>
      </c>
      <c r="H44" s="846"/>
      <c r="I44" s="846"/>
      <c r="J44" s="846"/>
      <c r="K44" s="382"/>
      <c r="L44" s="847" t="s">
        <v>664</v>
      </c>
      <c r="M44" s="847"/>
      <c r="N44" s="847"/>
      <c r="O44" s="847"/>
      <c r="P44" s="848"/>
      <c r="Q44" s="383"/>
    </row>
    <row r="45" spans="2:18" ht="14.25" customHeight="1">
      <c r="B45" s="849" t="s">
        <v>665</v>
      </c>
      <c r="C45" s="851" t="s">
        <v>666</v>
      </c>
      <c r="D45" s="852"/>
      <c r="E45" s="853"/>
      <c r="F45" s="384"/>
      <c r="G45" s="851"/>
      <c r="H45" s="852"/>
      <c r="I45" s="853"/>
      <c r="J45" s="385" t="s">
        <v>35</v>
      </c>
      <c r="K45" s="386"/>
      <c r="L45" s="857" t="s">
        <v>667</v>
      </c>
      <c r="M45" s="857"/>
      <c r="N45" s="857"/>
      <c r="O45" s="857"/>
      <c r="P45" s="858"/>
      <c r="Q45" s="383"/>
    </row>
    <row r="46" spans="2:18" ht="17.25" customHeight="1">
      <c r="B46" s="850"/>
      <c r="C46" s="854"/>
      <c r="D46" s="855"/>
      <c r="E46" s="856"/>
      <c r="F46" s="387"/>
      <c r="G46" s="854"/>
      <c r="H46" s="855"/>
      <c r="I46" s="856"/>
      <c r="J46" s="388" t="s">
        <v>38</v>
      </c>
      <c r="K46" s="389"/>
      <c r="L46" s="857"/>
      <c r="M46" s="857"/>
      <c r="N46" s="857"/>
      <c r="O46" s="857"/>
      <c r="P46" s="858"/>
      <c r="Q46" s="383"/>
    </row>
    <row r="47" spans="2:18" ht="18.75" customHeight="1">
      <c r="B47" s="850" t="s">
        <v>668</v>
      </c>
      <c r="C47" s="851" t="s">
        <v>528</v>
      </c>
      <c r="D47" s="852"/>
      <c r="E47" s="853"/>
      <c r="F47" s="384"/>
      <c r="G47" s="877"/>
      <c r="H47" s="878"/>
      <c r="I47" s="879"/>
      <c r="J47" s="388" t="s">
        <v>35</v>
      </c>
      <c r="K47" s="389"/>
      <c r="L47" s="872" t="s">
        <v>529</v>
      </c>
      <c r="M47" s="872"/>
      <c r="N47" s="872"/>
      <c r="O47" s="872"/>
      <c r="P47" s="873"/>
      <c r="Q47" s="383"/>
    </row>
    <row r="48" spans="2:18" ht="16.5" customHeight="1">
      <c r="B48" s="850"/>
      <c r="C48" s="854"/>
      <c r="D48" s="855"/>
      <c r="E48" s="856"/>
      <c r="F48" s="387"/>
      <c r="G48" s="854"/>
      <c r="H48" s="855"/>
      <c r="I48" s="856"/>
      <c r="J48" s="388" t="s">
        <v>38</v>
      </c>
      <c r="K48" s="389"/>
      <c r="L48" s="872"/>
      <c r="M48" s="872"/>
      <c r="N48" s="872"/>
      <c r="O48" s="872"/>
      <c r="P48" s="873"/>
    </row>
    <row r="49" spans="2:16" ht="21" customHeight="1">
      <c r="B49" s="850" t="s">
        <v>669</v>
      </c>
      <c r="C49" s="851" t="s">
        <v>531</v>
      </c>
      <c r="D49" s="852"/>
      <c r="E49" s="853"/>
      <c r="F49" s="384"/>
      <c r="G49" s="877"/>
      <c r="H49" s="878"/>
      <c r="I49" s="879"/>
      <c r="J49" s="388" t="s">
        <v>35</v>
      </c>
      <c r="K49" s="389"/>
      <c r="L49" s="880" t="s">
        <v>670</v>
      </c>
      <c r="M49" s="880"/>
      <c r="N49" s="880"/>
      <c r="O49" s="880"/>
      <c r="P49" s="881"/>
    </row>
    <row r="50" spans="2:16" ht="17.25" customHeight="1">
      <c r="B50" s="850"/>
      <c r="C50" s="854"/>
      <c r="D50" s="855"/>
      <c r="E50" s="856"/>
      <c r="F50" s="387"/>
      <c r="G50" s="854"/>
      <c r="H50" s="855"/>
      <c r="I50" s="856"/>
      <c r="J50" s="388" t="s">
        <v>38</v>
      </c>
      <c r="K50" s="389"/>
      <c r="L50" s="880"/>
      <c r="M50" s="880"/>
      <c r="N50" s="880"/>
      <c r="O50" s="880"/>
      <c r="P50" s="881"/>
    </row>
    <row r="51" spans="2:16" ht="19.5" customHeight="1">
      <c r="B51" s="866" t="s">
        <v>671</v>
      </c>
      <c r="C51" s="867"/>
      <c r="D51" s="867"/>
      <c r="E51" s="867"/>
      <c r="F51" s="867"/>
      <c r="G51" s="867"/>
      <c r="H51" s="867"/>
      <c r="I51" s="867"/>
      <c r="J51" s="867"/>
      <c r="K51" s="868"/>
      <c r="L51" s="872" t="s">
        <v>529</v>
      </c>
      <c r="M51" s="872"/>
      <c r="N51" s="872"/>
      <c r="O51" s="872"/>
      <c r="P51" s="873"/>
    </row>
    <row r="52" spans="2:16" ht="60" customHeight="1" thickBot="1">
      <c r="B52" s="869"/>
      <c r="C52" s="870"/>
      <c r="D52" s="870"/>
      <c r="E52" s="870"/>
      <c r="F52" s="870"/>
      <c r="G52" s="870"/>
      <c r="H52" s="870"/>
      <c r="I52" s="870"/>
      <c r="J52" s="870"/>
      <c r="K52" s="871"/>
      <c r="L52" s="874"/>
      <c r="M52" s="874"/>
      <c r="N52" s="874"/>
      <c r="O52" s="874"/>
      <c r="P52" s="875"/>
    </row>
    <row r="54" spans="2:16">
      <c r="B54" s="298" t="s">
        <v>672</v>
      </c>
      <c r="C54" s="298" t="s">
        <v>673</v>
      </c>
      <c r="D54" s="298"/>
    </row>
    <row r="59" spans="2:16">
      <c r="D59" s="876"/>
      <c r="E59" s="876"/>
      <c r="F59" s="391"/>
    </row>
  </sheetData>
  <mergeCells count="109">
    <mergeCell ref="B51:K52"/>
    <mergeCell ref="L51:P52"/>
    <mergeCell ref="D59:E59"/>
    <mergeCell ref="B47:B48"/>
    <mergeCell ref="C47:E48"/>
    <mergeCell ref="G47:I48"/>
    <mergeCell ref="L47:P48"/>
    <mergeCell ref="B49:B50"/>
    <mergeCell ref="C49:E50"/>
    <mergeCell ref="G49:I50"/>
    <mergeCell ref="L49:P50"/>
    <mergeCell ref="C44:E44"/>
    <mergeCell ref="G44:J44"/>
    <mergeCell ref="L44:P44"/>
    <mergeCell ref="B45:B46"/>
    <mergeCell ref="C45:E46"/>
    <mergeCell ref="G45:I46"/>
    <mergeCell ref="L45:P46"/>
    <mergeCell ref="B39:B40"/>
    <mergeCell ref="D39:D40"/>
    <mergeCell ref="N39:N40"/>
    <mergeCell ref="O39:O40"/>
    <mergeCell ref="P39:P40"/>
    <mergeCell ref="B41:B42"/>
    <mergeCell ref="N41:N42"/>
    <mergeCell ref="O41:O42"/>
    <mergeCell ref="P41:P42"/>
    <mergeCell ref="B35:B36"/>
    <mergeCell ref="D35:D36"/>
    <mergeCell ref="N35:N36"/>
    <mergeCell ref="O35:O36"/>
    <mergeCell ref="P35:P36"/>
    <mergeCell ref="B37:B38"/>
    <mergeCell ref="D37:D38"/>
    <mergeCell ref="N37:N38"/>
    <mergeCell ref="O37:O38"/>
    <mergeCell ref="P37:P38"/>
    <mergeCell ref="B31:B32"/>
    <mergeCell ref="D31:D32"/>
    <mergeCell ref="N31:N32"/>
    <mergeCell ref="O31:O32"/>
    <mergeCell ref="P31:P32"/>
    <mergeCell ref="B33:B34"/>
    <mergeCell ref="D33:D34"/>
    <mergeCell ref="N33:N34"/>
    <mergeCell ref="O33:O34"/>
    <mergeCell ref="P33:P34"/>
    <mergeCell ref="B27:B28"/>
    <mergeCell ref="D27:D28"/>
    <mergeCell ref="N27:N28"/>
    <mergeCell ref="O27:O28"/>
    <mergeCell ref="P27:P28"/>
    <mergeCell ref="B29:B30"/>
    <mergeCell ref="D29:D30"/>
    <mergeCell ref="N29:N30"/>
    <mergeCell ref="O29:O30"/>
    <mergeCell ref="P29:P30"/>
    <mergeCell ref="B23:B24"/>
    <mergeCell ref="D23:D24"/>
    <mergeCell ref="N23:N24"/>
    <mergeCell ref="O23:O24"/>
    <mergeCell ref="P23:P24"/>
    <mergeCell ref="B25:B26"/>
    <mergeCell ref="D25:D26"/>
    <mergeCell ref="N25:N26"/>
    <mergeCell ref="O25:O26"/>
    <mergeCell ref="P25:P26"/>
    <mergeCell ref="B19:B20"/>
    <mergeCell ref="D19:D20"/>
    <mergeCell ref="N19:N20"/>
    <mergeCell ref="O19:O20"/>
    <mergeCell ref="P19:P20"/>
    <mergeCell ref="B21:B22"/>
    <mergeCell ref="D21:D22"/>
    <mergeCell ref="N21:N22"/>
    <mergeCell ref="O21:O22"/>
    <mergeCell ref="P21:P22"/>
    <mergeCell ref="N14:P14"/>
    <mergeCell ref="N15:N16"/>
    <mergeCell ref="O15:O16"/>
    <mergeCell ref="P15:P16"/>
    <mergeCell ref="B17:B18"/>
    <mergeCell ref="D17:D18"/>
    <mergeCell ref="N17:N18"/>
    <mergeCell ref="O17:O18"/>
    <mergeCell ref="P17:P18"/>
    <mergeCell ref="B12:H12"/>
    <mergeCell ref="I13:L13"/>
    <mergeCell ref="B14:B16"/>
    <mergeCell ref="C14:C16"/>
    <mergeCell ref="D14:D16"/>
    <mergeCell ref="E14:F15"/>
    <mergeCell ref="G14:G16"/>
    <mergeCell ref="H14:K15"/>
    <mergeCell ref="L14:M15"/>
    <mergeCell ref="B7:H7"/>
    <mergeCell ref="I7:K11"/>
    <mergeCell ref="L7:P7"/>
    <mergeCell ref="B8:H8"/>
    <mergeCell ref="L8:P11"/>
    <mergeCell ref="B9:H9"/>
    <mergeCell ref="B10:H10"/>
    <mergeCell ref="B11:H11"/>
    <mergeCell ref="B1:P1"/>
    <mergeCell ref="B2:P2"/>
    <mergeCell ref="B3:P3"/>
    <mergeCell ref="B4:P4"/>
    <mergeCell ref="B6:D6"/>
    <mergeCell ref="E6:P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0"/>
  <sheetViews>
    <sheetView topLeftCell="A23" workbookViewId="0">
      <selection activeCell="M18" sqref="M18:M29"/>
    </sheetView>
  </sheetViews>
  <sheetFormatPr baseColWidth="10" defaultRowHeight="15"/>
  <cols>
    <col min="2" max="2" width="27" customWidth="1"/>
    <col min="3" max="3" width="28.140625" customWidth="1"/>
    <col min="4" max="4" width="18.140625" customWidth="1"/>
    <col min="7" max="7" width="16.140625" customWidth="1"/>
    <col min="15" max="15" width="13.85546875" customWidth="1"/>
  </cols>
  <sheetData>
    <row r="1" spans="2:15" ht="15.75" thickBot="1">
      <c r="B1" s="884"/>
      <c r="C1" s="885"/>
      <c r="D1" s="890" t="s">
        <v>574</v>
      </c>
      <c r="E1" s="891"/>
      <c r="F1" s="891"/>
      <c r="G1" s="891"/>
      <c r="H1" s="891"/>
      <c r="I1" s="891"/>
      <c r="J1" s="892"/>
      <c r="K1" s="896" t="s">
        <v>575</v>
      </c>
      <c r="L1" s="897"/>
      <c r="M1" s="898"/>
      <c r="N1" s="884"/>
      <c r="O1" s="885"/>
    </row>
    <row r="2" spans="2:15" ht="15.75" thickBot="1">
      <c r="B2" s="886"/>
      <c r="C2" s="887"/>
      <c r="D2" s="893"/>
      <c r="E2" s="894"/>
      <c r="F2" s="894"/>
      <c r="G2" s="894"/>
      <c r="H2" s="894"/>
      <c r="I2" s="894"/>
      <c r="J2" s="895"/>
      <c r="K2" s="896" t="s">
        <v>576</v>
      </c>
      <c r="L2" s="897"/>
      <c r="M2" s="898"/>
      <c r="N2" s="886"/>
      <c r="O2" s="887"/>
    </row>
    <row r="3" spans="2:15" ht="15.75" thickBot="1">
      <c r="B3" s="886"/>
      <c r="C3" s="887"/>
      <c r="D3" s="890" t="s">
        <v>577</v>
      </c>
      <c r="E3" s="891"/>
      <c r="F3" s="891"/>
      <c r="G3" s="891"/>
      <c r="H3" s="891"/>
      <c r="I3" s="891"/>
      <c r="J3" s="892"/>
      <c r="K3" s="896" t="s">
        <v>578</v>
      </c>
      <c r="L3" s="897"/>
      <c r="M3" s="898"/>
      <c r="N3" s="886"/>
      <c r="O3" s="887"/>
    </row>
    <row r="4" spans="2:15" ht="15.75" thickBot="1">
      <c r="B4" s="888"/>
      <c r="C4" s="889"/>
      <c r="D4" s="893"/>
      <c r="E4" s="894"/>
      <c r="F4" s="894"/>
      <c r="G4" s="894"/>
      <c r="H4" s="894"/>
      <c r="I4" s="894"/>
      <c r="J4" s="895"/>
      <c r="K4" s="896" t="s">
        <v>579</v>
      </c>
      <c r="L4" s="897"/>
      <c r="M4" s="898"/>
      <c r="N4" s="888"/>
      <c r="O4" s="889"/>
    </row>
    <row r="5" spans="2:15" ht="15.75" thickBot="1">
      <c r="B5" s="899" t="s">
        <v>675</v>
      </c>
      <c r="C5" s="900"/>
      <c r="D5" s="900"/>
      <c r="E5" s="900"/>
      <c r="F5" s="900"/>
      <c r="G5" s="900"/>
      <c r="H5" s="900"/>
      <c r="I5" s="900"/>
      <c r="J5" s="900"/>
      <c r="K5" s="900"/>
      <c r="L5" s="900"/>
      <c r="M5" s="900"/>
      <c r="N5" s="900"/>
      <c r="O5" s="901"/>
    </row>
    <row r="6" spans="2:15" ht="15.75" thickBot="1">
      <c r="B6" s="250" t="s">
        <v>676</v>
      </c>
      <c r="C6" s="251" t="s">
        <v>677</v>
      </c>
      <c r="D6" s="902" t="s">
        <v>678</v>
      </c>
      <c r="E6" s="903"/>
      <c r="F6" s="903"/>
      <c r="G6" s="903"/>
      <c r="H6" s="903"/>
      <c r="I6" s="903"/>
      <c r="J6" s="903"/>
      <c r="K6" s="903"/>
      <c r="L6" s="903"/>
      <c r="M6" s="903"/>
      <c r="N6" s="903"/>
      <c r="O6" s="904"/>
    </row>
    <row r="7" spans="2:15">
      <c r="B7" s="905" t="s">
        <v>679</v>
      </c>
      <c r="C7" s="906"/>
      <c r="D7" s="907"/>
      <c r="E7" s="908" t="s">
        <v>584</v>
      </c>
      <c r="F7" s="909"/>
      <c r="G7" s="909"/>
      <c r="H7" s="909"/>
      <c r="I7" s="909"/>
      <c r="J7" s="909"/>
      <c r="K7" s="909"/>
      <c r="L7" s="909"/>
      <c r="M7" s="909"/>
      <c r="N7" s="909"/>
      <c r="O7" s="910"/>
    </row>
    <row r="8" spans="2:15">
      <c r="B8" s="911" t="s">
        <v>585</v>
      </c>
      <c r="C8" s="912"/>
      <c r="D8" s="912"/>
      <c r="E8" s="912"/>
      <c r="F8" s="912"/>
      <c r="G8" s="912"/>
      <c r="H8" s="913" t="s">
        <v>586</v>
      </c>
      <c r="I8" s="914"/>
      <c r="J8" s="919" t="s">
        <v>680</v>
      </c>
      <c r="K8" s="920"/>
      <c r="L8" s="920"/>
      <c r="M8" s="920"/>
      <c r="N8" s="920"/>
      <c r="O8" s="921"/>
    </row>
    <row r="9" spans="2:15">
      <c r="B9" s="928" t="s">
        <v>681</v>
      </c>
      <c r="C9" s="929"/>
      <c r="D9" s="929"/>
      <c r="E9" s="929"/>
      <c r="F9" s="929"/>
      <c r="G9" s="930"/>
      <c r="H9" s="915"/>
      <c r="I9" s="916"/>
      <c r="J9" s="922"/>
      <c r="K9" s="923"/>
      <c r="L9" s="923"/>
      <c r="M9" s="923"/>
      <c r="N9" s="923"/>
      <c r="O9" s="924"/>
    </row>
    <row r="10" spans="2:15">
      <c r="B10" s="931" t="s">
        <v>682</v>
      </c>
      <c r="C10" s="932"/>
      <c r="D10" s="932"/>
      <c r="E10" s="932"/>
      <c r="F10" s="932"/>
      <c r="G10" s="933"/>
      <c r="H10" s="915"/>
      <c r="I10" s="916"/>
      <c r="J10" s="922"/>
      <c r="K10" s="923"/>
      <c r="L10" s="923"/>
      <c r="M10" s="923"/>
      <c r="N10" s="923"/>
      <c r="O10" s="924"/>
    </row>
    <row r="11" spans="2:15">
      <c r="B11" s="931" t="s">
        <v>683</v>
      </c>
      <c r="C11" s="932"/>
      <c r="D11" s="932"/>
      <c r="E11" s="932"/>
      <c r="F11" s="932"/>
      <c r="G11" s="933"/>
      <c r="H11" s="915"/>
      <c r="I11" s="916"/>
      <c r="J11" s="922"/>
      <c r="K11" s="923"/>
      <c r="L11" s="923"/>
      <c r="M11" s="923"/>
      <c r="N11" s="923"/>
      <c r="O11" s="924"/>
    </row>
    <row r="12" spans="2:15">
      <c r="B12" s="934" t="s">
        <v>684</v>
      </c>
      <c r="C12" s="935"/>
      <c r="D12" s="935"/>
      <c r="E12" s="935"/>
      <c r="F12" s="935"/>
      <c r="G12" s="935"/>
      <c r="H12" s="915"/>
      <c r="I12" s="916"/>
      <c r="J12" s="922"/>
      <c r="K12" s="923"/>
      <c r="L12" s="923"/>
      <c r="M12" s="923"/>
      <c r="N12" s="923"/>
      <c r="O12" s="924"/>
    </row>
    <row r="13" spans="2:15">
      <c r="B13" s="911" t="s">
        <v>685</v>
      </c>
      <c r="C13" s="912"/>
      <c r="D13" s="912"/>
      <c r="E13" s="912"/>
      <c r="F13" s="912"/>
      <c r="G13" s="912"/>
      <c r="H13" s="915"/>
      <c r="I13" s="916"/>
      <c r="J13" s="922"/>
      <c r="K13" s="923"/>
      <c r="L13" s="923"/>
      <c r="M13" s="923"/>
      <c r="N13" s="923"/>
      <c r="O13" s="924"/>
    </row>
    <row r="14" spans="2:15" ht="15.75" thickBot="1">
      <c r="B14" s="936" t="s">
        <v>593</v>
      </c>
      <c r="C14" s="937"/>
      <c r="D14" s="937"/>
      <c r="E14" s="937"/>
      <c r="F14" s="937"/>
      <c r="G14" s="937"/>
      <c r="H14" s="917"/>
      <c r="I14" s="918"/>
      <c r="J14" s="925"/>
      <c r="K14" s="926"/>
      <c r="L14" s="926"/>
      <c r="M14" s="926"/>
      <c r="N14" s="926"/>
      <c r="O14" s="927"/>
    </row>
    <row r="15" spans="2:15" ht="15.75" thickBot="1">
      <c r="B15" s="938" t="s">
        <v>686</v>
      </c>
      <c r="C15" s="939" t="s">
        <v>594</v>
      </c>
      <c r="D15" s="940" t="s">
        <v>19</v>
      </c>
      <c r="E15" s="940" t="s">
        <v>595</v>
      </c>
      <c r="F15" s="940" t="s">
        <v>543</v>
      </c>
      <c r="G15" s="940" t="s">
        <v>596</v>
      </c>
      <c r="H15" s="940"/>
      <c r="I15" s="940"/>
      <c r="J15" s="940"/>
      <c r="K15" s="941" t="s">
        <v>23</v>
      </c>
      <c r="L15" s="941"/>
      <c r="M15" s="252" t="s">
        <v>24</v>
      </c>
      <c r="N15" s="253"/>
      <c r="O15" s="253"/>
    </row>
    <row r="16" spans="2:15" ht="15.75" thickBot="1">
      <c r="B16" s="938"/>
      <c r="C16" s="940"/>
      <c r="D16" s="940"/>
      <c r="E16" s="940"/>
      <c r="F16" s="940"/>
      <c r="G16" s="940"/>
      <c r="H16" s="940"/>
      <c r="I16" s="940"/>
      <c r="J16" s="940"/>
      <c r="K16" s="941"/>
      <c r="L16" s="941"/>
      <c r="M16" s="942" t="s">
        <v>25</v>
      </c>
      <c r="N16" s="942" t="s">
        <v>597</v>
      </c>
      <c r="O16" s="943" t="s">
        <v>27</v>
      </c>
    </row>
    <row r="17" spans="2:15" ht="26.25" thickBot="1">
      <c r="B17" s="938"/>
      <c r="C17" s="940"/>
      <c r="D17" s="940"/>
      <c r="E17" s="940"/>
      <c r="F17" s="940"/>
      <c r="G17" s="254" t="s">
        <v>28</v>
      </c>
      <c r="H17" s="254" t="s">
        <v>29</v>
      </c>
      <c r="I17" s="254" t="s">
        <v>30</v>
      </c>
      <c r="J17" s="255" t="s">
        <v>31</v>
      </c>
      <c r="K17" s="256" t="s">
        <v>32</v>
      </c>
      <c r="L17" s="257" t="s">
        <v>33</v>
      </c>
      <c r="M17" s="942"/>
      <c r="N17" s="942"/>
      <c r="O17" s="943"/>
    </row>
    <row r="18" spans="2:15" ht="15.75" thickBot="1">
      <c r="B18" s="944" t="s">
        <v>687</v>
      </c>
      <c r="C18" s="258" t="s">
        <v>35</v>
      </c>
      <c r="D18" s="945" t="s">
        <v>688</v>
      </c>
      <c r="E18" s="392">
        <v>13</v>
      </c>
      <c r="F18" s="259">
        <v>0</v>
      </c>
      <c r="G18" s="260"/>
      <c r="H18" s="260"/>
      <c r="I18" s="260"/>
      <c r="J18" s="260"/>
      <c r="K18" s="946">
        <v>44927</v>
      </c>
      <c r="L18" s="948">
        <v>45291</v>
      </c>
      <c r="M18" s="882">
        <f>+E19/E18</f>
        <v>1</v>
      </c>
      <c r="N18" s="253"/>
      <c r="O18" s="253"/>
    </row>
    <row r="19" spans="2:15" ht="24.75" customHeight="1" thickBot="1">
      <c r="B19" s="944"/>
      <c r="C19" s="258" t="s">
        <v>38</v>
      </c>
      <c r="D19" s="945"/>
      <c r="E19" s="392">
        <v>13</v>
      </c>
      <c r="F19" s="259" t="s">
        <v>689</v>
      </c>
      <c r="G19" s="261"/>
      <c r="H19" s="261"/>
      <c r="I19" s="261"/>
      <c r="J19" s="261"/>
      <c r="K19" s="947"/>
      <c r="L19" s="949"/>
      <c r="M19" s="883"/>
      <c r="N19" s="253"/>
      <c r="O19" s="253"/>
    </row>
    <row r="20" spans="2:15" ht="23.25" customHeight="1" thickBot="1">
      <c r="B20" s="944" t="s">
        <v>690</v>
      </c>
      <c r="C20" s="258" t="s">
        <v>35</v>
      </c>
      <c r="D20" s="950" t="s">
        <v>691</v>
      </c>
      <c r="E20" s="393">
        <v>1</v>
      </c>
      <c r="F20" s="259">
        <v>0</v>
      </c>
      <c r="G20" s="260"/>
      <c r="H20" s="260"/>
      <c r="I20" s="260"/>
      <c r="J20" s="260"/>
      <c r="K20" s="946">
        <v>44927</v>
      </c>
      <c r="L20" s="948">
        <v>45291</v>
      </c>
      <c r="M20" s="882">
        <f t="shared" ref="M20" si="0">+E21/E20</f>
        <v>0.75</v>
      </c>
      <c r="N20" s="253"/>
      <c r="O20" s="253"/>
    </row>
    <row r="21" spans="2:15" ht="57" customHeight="1" thickBot="1">
      <c r="B21" s="944"/>
      <c r="C21" s="258" t="s">
        <v>38</v>
      </c>
      <c r="D21" s="951"/>
      <c r="E21" s="394">
        <v>0.75</v>
      </c>
      <c r="F21" s="259" t="s">
        <v>689</v>
      </c>
      <c r="G21" s="260"/>
      <c r="H21" s="260"/>
      <c r="I21" s="260"/>
      <c r="J21" s="260"/>
      <c r="K21" s="947"/>
      <c r="L21" s="949"/>
      <c r="M21" s="883"/>
      <c r="N21" s="253"/>
      <c r="O21" s="253"/>
    </row>
    <row r="22" spans="2:15" ht="24" customHeight="1" thickBot="1">
      <c r="B22" s="944" t="s">
        <v>692</v>
      </c>
      <c r="C22" s="258" t="s">
        <v>35</v>
      </c>
      <c r="D22" s="945" t="s">
        <v>693</v>
      </c>
      <c r="E22" s="392">
        <v>10</v>
      </c>
      <c r="F22" s="259">
        <v>0</v>
      </c>
      <c r="G22" s="260"/>
      <c r="H22" s="260"/>
      <c r="I22" s="260"/>
      <c r="J22" s="260"/>
      <c r="K22" s="946">
        <v>44927</v>
      </c>
      <c r="L22" s="948">
        <v>45291</v>
      </c>
      <c r="M22" s="882">
        <f t="shared" ref="M22" si="1">+E23/E22</f>
        <v>0.7</v>
      </c>
      <c r="N22" s="253"/>
      <c r="O22" s="253"/>
    </row>
    <row r="23" spans="2:15" ht="24" customHeight="1" thickBot="1">
      <c r="B23" s="944"/>
      <c r="C23" s="258" t="s">
        <v>38</v>
      </c>
      <c r="D23" s="945"/>
      <c r="E23" s="395">
        <v>7</v>
      </c>
      <c r="F23" s="259" t="s">
        <v>689</v>
      </c>
      <c r="G23" s="260"/>
      <c r="H23" s="260"/>
      <c r="I23" s="260"/>
      <c r="J23" s="260"/>
      <c r="K23" s="947"/>
      <c r="L23" s="949"/>
      <c r="M23" s="883"/>
      <c r="N23" s="253"/>
      <c r="O23" s="253"/>
    </row>
    <row r="24" spans="2:15" ht="20.25" customHeight="1" thickBot="1">
      <c r="B24" s="944" t="s">
        <v>694</v>
      </c>
      <c r="C24" s="258" t="s">
        <v>35</v>
      </c>
      <c r="D24" s="945" t="s">
        <v>695</v>
      </c>
      <c r="E24" s="395">
        <v>12</v>
      </c>
      <c r="F24" s="259">
        <v>0</v>
      </c>
      <c r="G24" s="260"/>
      <c r="H24" s="260"/>
      <c r="I24" s="260"/>
      <c r="J24" s="260"/>
      <c r="K24" s="946">
        <v>44927</v>
      </c>
      <c r="L24" s="948">
        <v>45291</v>
      </c>
      <c r="M24" s="882">
        <f t="shared" ref="M24" si="2">+E25/E24</f>
        <v>0.75</v>
      </c>
      <c r="N24" s="253"/>
      <c r="O24" s="253"/>
    </row>
    <row r="25" spans="2:15" ht="29.25" customHeight="1" thickBot="1">
      <c r="B25" s="944"/>
      <c r="C25" s="258" t="s">
        <v>38</v>
      </c>
      <c r="D25" s="945"/>
      <c r="E25" s="395">
        <v>9</v>
      </c>
      <c r="F25" s="259" t="s">
        <v>689</v>
      </c>
      <c r="G25" s="260"/>
      <c r="H25" s="260"/>
      <c r="I25" s="260"/>
      <c r="J25" s="260"/>
      <c r="K25" s="947"/>
      <c r="L25" s="949"/>
      <c r="M25" s="883"/>
      <c r="N25" s="253"/>
      <c r="O25" s="253"/>
    </row>
    <row r="26" spans="2:15" ht="35.25" customHeight="1" thickBot="1">
      <c r="B26" s="944" t="s">
        <v>696</v>
      </c>
      <c r="C26" s="258" t="s">
        <v>35</v>
      </c>
      <c r="D26" s="945" t="s">
        <v>697</v>
      </c>
      <c r="E26" s="392">
        <v>4</v>
      </c>
      <c r="F26" s="259">
        <v>0</v>
      </c>
      <c r="G26" s="260"/>
      <c r="H26" s="260"/>
      <c r="I26" s="260"/>
      <c r="J26" s="260"/>
      <c r="K26" s="946">
        <v>44927</v>
      </c>
      <c r="L26" s="948">
        <v>45291</v>
      </c>
      <c r="M26" s="882">
        <f t="shared" ref="M26" si="3">+E27/E26</f>
        <v>0.75</v>
      </c>
      <c r="N26" s="253"/>
      <c r="O26" s="253"/>
    </row>
    <row r="27" spans="2:15" ht="52.5" customHeight="1" thickBot="1">
      <c r="B27" s="944"/>
      <c r="C27" s="258" t="s">
        <v>38</v>
      </c>
      <c r="D27" s="945"/>
      <c r="E27" s="395">
        <v>3</v>
      </c>
      <c r="F27" s="262" t="s">
        <v>689</v>
      </c>
      <c r="G27" s="261"/>
      <c r="H27" s="261"/>
      <c r="I27" s="261"/>
      <c r="J27" s="261"/>
      <c r="K27" s="947"/>
      <c r="L27" s="949"/>
      <c r="M27" s="883"/>
      <c r="N27" s="253"/>
      <c r="O27" s="253"/>
    </row>
    <row r="28" spans="2:15" ht="31.5" customHeight="1" thickBot="1">
      <c r="B28" s="944" t="s">
        <v>698</v>
      </c>
      <c r="C28" s="258" t="s">
        <v>35</v>
      </c>
      <c r="D28" s="945" t="s">
        <v>695</v>
      </c>
      <c r="E28" s="392">
        <v>3</v>
      </c>
      <c r="F28" s="259">
        <v>0</v>
      </c>
      <c r="G28" s="260"/>
      <c r="H28" s="260"/>
      <c r="I28" s="260"/>
      <c r="J28" s="260"/>
      <c r="K28" s="946">
        <v>44197</v>
      </c>
      <c r="L28" s="948">
        <v>44561</v>
      </c>
      <c r="M28" s="882">
        <f t="shared" ref="M28" si="4">+E29/E28</f>
        <v>0.66666666666666663</v>
      </c>
      <c r="N28" s="253"/>
      <c r="O28" s="253"/>
    </row>
    <row r="29" spans="2:15" ht="18" customHeight="1" thickBot="1">
      <c r="B29" s="944"/>
      <c r="C29" s="258" t="s">
        <v>38</v>
      </c>
      <c r="D29" s="945"/>
      <c r="E29" s="395">
        <v>2</v>
      </c>
      <c r="F29" s="262" t="s">
        <v>689</v>
      </c>
      <c r="G29" s="261"/>
      <c r="H29" s="261"/>
      <c r="I29" s="261"/>
      <c r="J29" s="261"/>
      <c r="K29" s="947"/>
      <c r="L29" s="949"/>
      <c r="M29" s="883"/>
      <c r="N29" s="253"/>
      <c r="O29" s="253"/>
    </row>
    <row r="30" spans="2:15" ht="15.75" thickBot="1">
      <c r="B30" s="938" t="s">
        <v>621</v>
      </c>
      <c r="C30" s="263" t="s">
        <v>35</v>
      </c>
      <c r="D30" s="952"/>
      <c r="E30" s="952"/>
      <c r="F30" s="952"/>
      <c r="G30" s="952"/>
      <c r="H30" s="952"/>
      <c r="I30" s="952"/>
      <c r="J30" s="952"/>
      <c r="K30" s="952"/>
      <c r="L30" s="952"/>
      <c r="M30" s="253"/>
      <c r="N30" s="253"/>
      <c r="O30" s="253"/>
    </row>
    <row r="31" spans="2:15" ht="15.75" thickBot="1">
      <c r="B31" s="938"/>
      <c r="C31" s="264" t="s">
        <v>38</v>
      </c>
      <c r="D31" s="952"/>
      <c r="E31" s="952"/>
      <c r="F31" s="952"/>
      <c r="G31" s="952"/>
      <c r="H31" s="952"/>
      <c r="I31" s="952"/>
      <c r="J31" s="952"/>
      <c r="K31" s="952"/>
      <c r="L31" s="952"/>
      <c r="M31" s="253"/>
      <c r="N31" s="253"/>
      <c r="O31" s="253"/>
    </row>
    <row r="32" spans="2:15" ht="16.5" thickBot="1">
      <c r="B32" s="265" t="s">
        <v>58</v>
      </c>
      <c r="C32" s="766" t="s">
        <v>59</v>
      </c>
      <c r="D32" s="766"/>
      <c r="E32" s="766"/>
      <c r="F32" s="767" t="s">
        <v>60</v>
      </c>
      <c r="G32" s="767"/>
      <c r="H32" s="767"/>
      <c r="I32" s="767"/>
      <c r="J32" s="266"/>
      <c r="K32" s="953" t="s">
        <v>622</v>
      </c>
      <c r="L32" s="954"/>
      <c r="M32" s="954"/>
      <c r="N32" s="954"/>
      <c r="O32" s="954"/>
    </row>
    <row r="33" spans="2:15" ht="16.5" thickBot="1">
      <c r="B33" s="762" t="s">
        <v>523</v>
      </c>
      <c r="C33" s="763" t="s">
        <v>524</v>
      </c>
      <c r="D33" s="763"/>
      <c r="E33" s="763"/>
      <c r="F33" s="763" t="s">
        <v>525</v>
      </c>
      <c r="G33" s="763"/>
      <c r="H33" s="763"/>
      <c r="I33" s="267" t="s">
        <v>35</v>
      </c>
      <c r="J33" s="268"/>
      <c r="K33" s="953" t="s">
        <v>699</v>
      </c>
      <c r="L33" s="953"/>
      <c r="M33" s="954"/>
      <c r="N33" s="954"/>
      <c r="O33" s="954"/>
    </row>
    <row r="34" spans="2:15" ht="16.5" thickBot="1">
      <c r="B34" s="762"/>
      <c r="C34" s="763"/>
      <c r="D34" s="763"/>
      <c r="E34" s="763"/>
      <c r="F34" s="763"/>
      <c r="G34" s="763"/>
      <c r="H34" s="763"/>
      <c r="I34" s="267" t="s">
        <v>38</v>
      </c>
      <c r="J34" s="266"/>
      <c r="K34" s="953"/>
      <c r="L34" s="953"/>
      <c r="M34" s="954"/>
      <c r="N34" s="954"/>
      <c r="O34" s="954"/>
    </row>
    <row r="35" spans="2:15" ht="16.5" thickBot="1">
      <c r="B35" s="768" t="s">
        <v>527</v>
      </c>
      <c r="C35" s="763" t="s">
        <v>528</v>
      </c>
      <c r="D35" s="763"/>
      <c r="E35" s="763"/>
      <c r="F35" s="769"/>
      <c r="G35" s="769"/>
      <c r="H35" s="769"/>
      <c r="I35" s="267" t="s">
        <v>35</v>
      </c>
      <c r="J35" s="269"/>
      <c r="K35" s="955" t="s">
        <v>529</v>
      </c>
      <c r="L35" s="956"/>
      <c r="M35" s="956"/>
      <c r="N35" s="956"/>
      <c r="O35" s="957"/>
    </row>
    <row r="36" spans="2:15" ht="16.5" thickBot="1">
      <c r="B36" s="768"/>
      <c r="C36" s="763"/>
      <c r="D36" s="763"/>
      <c r="E36" s="763"/>
      <c r="F36" s="769"/>
      <c r="G36" s="769"/>
      <c r="H36" s="769"/>
      <c r="I36" s="267" t="s">
        <v>38</v>
      </c>
      <c r="J36" s="266"/>
      <c r="K36" s="958"/>
      <c r="L36" s="959"/>
      <c r="M36" s="959"/>
      <c r="N36" s="959"/>
      <c r="O36" s="960"/>
    </row>
    <row r="37" spans="2:15" ht="16.5" thickBot="1">
      <c r="B37" s="768" t="s">
        <v>530</v>
      </c>
      <c r="C37" s="763" t="s">
        <v>531</v>
      </c>
      <c r="D37" s="763"/>
      <c r="E37" s="763"/>
      <c r="F37" s="769"/>
      <c r="G37" s="769"/>
      <c r="H37" s="769"/>
      <c r="I37" s="267" t="s">
        <v>35</v>
      </c>
      <c r="J37" s="266"/>
      <c r="K37" s="958"/>
      <c r="L37" s="959"/>
      <c r="M37" s="959"/>
      <c r="N37" s="959"/>
      <c r="O37" s="960"/>
    </row>
    <row r="38" spans="2:15" ht="16.5" thickBot="1">
      <c r="B38" s="768"/>
      <c r="C38" s="763"/>
      <c r="D38" s="763"/>
      <c r="E38" s="763"/>
      <c r="F38" s="769"/>
      <c r="G38" s="769"/>
      <c r="H38" s="769"/>
      <c r="I38" s="267" t="s">
        <v>38</v>
      </c>
      <c r="J38" s="266"/>
      <c r="K38" s="961"/>
      <c r="L38" s="962"/>
      <c r="M38" s="962"/>
      <c r="N38" s="962"/>
      <c r="O38" s="963"/>
    </row>
    <row r="39" spans="2:15" ht="15.75" thickBot="1">
      <c r="B39" s="762" t="s">
        <v>79</v>
      </c>
      <c r="C39" s="762"/>
      <c r="D39" s="762"/>
      <c r="E39" s="762"/>
      <c r="F39" s="762"/>
      <c r="G39" s="762"/>
      <c r="H39" s="762"/>
      <c r="I39" s="762"/>
      <c r="J39" s="762"/>
      <c r="K39" s="953"/>
      <c r="L39" s="953"/>
      <c r="M39" s="954"/>
      <c r="N39" s="954"/>
      <c r="O39" s="954"/>
    </row>
    <row r="40" spans="2:15" ht="15.75" thickBot="1">
      <c r="B40" s="762"/>
      <c r="C40" s="762"/>
      <c r="D40" s="762"/>
      <c r="E40" s="762"/>
      <c r="F40" s="762"/>
      <c r="G40" s="762"/>
      <c r="H40" s="762"/>
      <c r="I40" s="762"/>
      <c r="J40" s="762"/>
      <c r="K40" s="953"/>
      <c r="L40" s="953"/>
      <c r="M40" s="954"/>
      <c r="N40" s="954"/>
      <c r="O40" s="954"/>
    </row>
  </sheetData>
  <mergeCells count="79">
    <mergeCell ref="B39:J40"/>
    <mergeCell ref="K39:O40"/>
    <mergeCell ref="B35:B36"/>
    <mergeCell ref="C35:E36"/>
    <mergeCell ref="F35:H36"/>
    <mergeCell ref="K35:O38"/>
    <mergeCell ref="B37:B38"/>
    <mergeCell ref="C37:E38"/>
    <mergeCell ref="F37:H38"/>
    <mergeCell ref="C32:E32"/>
    <mergeCell ref="F32:I32"/>
    <mergeCell ref="K32:O32"/>
    <mergeCell ref="B33:B34"/>
    <mergeCell ref="C33:E34"/>
    <mergeCell ref="F33:H34"/>
    <mergeCell ref="K33:O34"/>
    <mergeCell ref="B28:B29"/>
    <mergeCell ref="D28:D29"/>
    <mergeCell ref="K28:K29"/>
    <mergeCell ref="L28:L29"/>
    <mergeCell ref="B30:B31"/>
    <mergeCell ref="D30:L31"/>
    <mergeCell ref="B24:B25"/>
    <mergeCell ref="D24:D25"/>
    <mergeCell ref="K24:K25"/>
    <mergeCell ref="L24:L25"/>
    <mergeCell ref="B26:B27"/>
    <mergeCell ref="D26:D27"/>
    <mergeCell ref="K26:K27"/>
    <mergeCell ref="L26:L27"/>
    <mergeCell ref="B20:B21"/>
    <mergeCell ref="D20:D21"/>
    <mergeCell ref="K20:K21"/>
    <mergeCell ref="L20:L21"/>
    <mergeCell ref="B22:B23"/>
    <mergeCell ref="D22:D23"/>
    <mergeCell ref="K22:K23"/>
    <mergeCell ref="L22:L23"/>
    <mergeCell ref="B18:B19"/>
    <mergeCell ref="D18:D19"/>
    <mergeCell ref="K18:K19"/>
    <mergeCell ref="L18:L19"/>
    <mergeCell ref="M18:M19"/>
    <mergeCell ref="G15:J16"/>
    <mergeCell ref="K15:L16"/>
    <mergeCell ref="M16:M17"/>
    <mergeCell ref="N16:N17"/>
    <mergeCell ref="O16:O17"/>
    <mergeCell ref="B15:B17"/>
    <mergeCell ref="C15:C17"/>
    <mergeCell ref="D15:D17"/>
    <mergeCell ref="E15:E17"/>
    <mergeCell ref="F15:F17"/>
    <mergeCell ref="B5:O5"/>
    <mergeCell ref="D6:O6"/>
    <mergeCell ref="B7:D7"/>
    <mergeCell ref="E7:O7"/>
    <mergeCell ref="B8:G8"/>
    <mergeCell ref="H8:I14"/>
    <mergeCell ref="J8:O14"/>
    <mergeCell ref="B9:G9"/>
    <mergeCell ref="B10:G10"/>
    <mergeCell ref="B11:G11"/>
    <mergeCell ref="B12:G12"/>
    <mergeCell ref="B13:G13"/>
    <mergeCell ref="B14:G14"/>
    <mergeCell ref="B1:C4"/>
    <mergeCell ref="D1:J2"/>
    <mergeCell ref="K1:M1"/>
    <mergeCell ref="N1:O4"/>
    <mergeCell ref="K2:M2"/>
    <mergeCell ref="D3:J4"/>
    <mergeCell ref="K3:M3"/>
    <mergeCell ref="K4:M4"/>
    <mergeCell ref="M20:M21"/>
    <mergeCell ref="M22:M23"/>
    <mergeCell ref="M24:M25"/>
    <mergeCell ref="M26:M27"/>
    <mergeCell ref="M28:M29"/>
  </mergeCells>
  <pageMargins left="0.7" right="0.7" top="0.75" bottom="0.75" header="0.3" footer="0.3"/>
  <drawing r:id="rId1"/>
  <legacyDrawing r:id="rId2"/>
  <oleObjects>
    <mc:AlternateContent xmlns:mc="http://schemas.openxmlformats.org/markup-compatibility/2006">
      <mc:Choice Requires="x14">
        <oleObject shapeId="6145" r:id="rId3">
          <objectPr defaultSize="0" autoPict="0" r:id="rId4">
            <anchor moveWithCells="1" sizeWithCells="1">
              <from>
                <xdr:col>1</xdr:col>
                <xdr:colOff>152400</xdr:colOff>
                <xdr:row>0</xdr:row>
                <xdr:rowOff>38100</xdr:rowOff>
              </from>
              <to>
                <xdr:col>2</xdr:col>
                <xdr:colOff>876300</xdr:colOff>
                <xdr:row>3</xdr:row>
                <xdr:rowOff>161925</xdr:rowOff>
              </to>
            </anchor>
          </objectPr>
        </oleObject>
      </mc:Choice>
      <mc:Fallback>
        <oleObject shapeId="6145"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PLAN DE ACCIÓN INVERSIÓN</vt:lpstr>
      <vt:lpstr>RELACION DE CONTR 2023 </vt:lpstr>
      <vt:lpstr>PRESUPUESTO</vt:lpstr>
      <vt:lpstr>RENTAS</vt:lpstr>
      <vt:lpstr>TESORERIA</vt:lpstr>
      <vt:lpstr>CONTABILIDAD</vt:lpstr>
      <vt:lpstr>GESTIÓN DESPACHO</vt:lpstr>
      <vt:lpstr>'PLAN DE ACCIÓN INVERSIÓN'!Área_de_impresión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dc:creator>
  <cp:lastModifiedBy>ARGENIS01</cp:lastModifiedBy>
  <cp:lastPrinted>2023-10-19T15:32:44Z</cp:lastPrinted>
  <dcterms:created xsi:type="dcterms:W3CDTF">2023-10-17T14:26:27Z</dcterms:created>
  <dcterms:modified xsi:type="dcterms:W3CDTF">2023-11-17T20:39:20Z</dcterms:modified>
</cp:coreProperties>
</file>