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QUIPO 36\Desktop\PLAN DE ACCIÓN 2024\"/>
    </mc:Choice>
  </mc:AlternateContent>
  <bookViews>
    <workbookView xWindow="0" yWindow="0" windowWidth="21600" windowHeight="7530" tabRatio="616" activeTab="3"/>
  </bookViews>
  <sheets>
    <sheet name="FORTALECIMIENTO - REACTIVACIÓN" sheetId="80" r:id="rId1"/>
    <sheet name="PRODUCCIÓN SOSTENIBLE" sheetId="74" r:id="rId2"/>
    <sheet name="INFRAESTRUCTURA PRODUCTIVA" sheetId="79" r:id="rId3"/>
    <sheet name="RED VIAL TERCIARIA" sheetId="75" r:id="rId4"/>
  </sheets>
  <externalReferences>
    <externalReference r:id="rId5"/>
  </externalReferences>
  <definedNames>
    <definedName name="_xlnm.Print_Area" localSheetId="0">'FORTALECIMIENTO - REACTIVACIÓN'!$B$1:$O$93</definedName>
    <definedName name="_xlnm.Print_Area" localSheetId="2">'INFRAESTRUCTURA PRODUCTIVA'!$A$1:$O$30</definedName>
    <definedName name="_xlnm.Print_Area" localSheetId="1">'PRODUCCIÓN SOSTENIBLE'!$A$1:$P$57</definedName>
    <definedName name="_xlnm.Print_Area" localSheetId="3">'RED VIAL TERCIARIA'!$A$1:$N$68</definedName>
    <definedName name="_xlnm.Print_Area">#REF!</definedName>
    <definedName name="BARRIOS" localSheetId="0">[1]listas!#REF!</definedName>
    <definedName name="BARRIOS">[1]listas!#REF!</definedName>
    <definedName name="ooo" localSheetId="0">[1]listas!#REF!</definedName>
    <definedName name="ooo">[1]listas!#REF!</definedName>
    <definedName name="ppp" localSheetId="0">[1]listas!#REF!</definedName>
    <definedName name="ppp">[1]listas!#REF!</definedName>
    <definedName name="_xlnm.Print_Titles" localSheetId="0">'FORTALECIMIENTO - REACTIVACIÓN'!$1:$14</definedName>
    <definedName name="_xlnm.Print_Titles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75" l="1"/>
  <c r="F52" i="75"/>
  <c r="G52" i="75" l="1"/>
  <c r="H52" i="75"/>
  <c r="I52" i="75"/>
  <c r="E48" i="75" l="1"/>
  <c r="L48" i="75"/>
  <c r="E49" i="75"/>
  <c r="M48" i="75" l="1"/>
  <c r="N48" i="75"/>
  <c r="F37" i="74" l="1"/>
  <c r="G37" i="74"/>
  <c r="H37" i="74"/>
  <c r="I37" i="74"/>
  <c r="J37" i="74"/>
  <c r="G54" i="80"/>
  <c r="F55" i="80"/>
  <c r="F54" i="80"/>
  <c r="E24" i="79" l="1"/>
  <c r="E23" i="79"/>
  <c r="F17" i="79"/>
  <c r="H38" i="74" l="1"/>
  <c r="I38" i="74"/>
  <c r="J38" i="74"/>
  <c r="F38" i="74" l="1"/>
  <c r="G38" i="74"/>
  <c r="E39" i="75"/>
  <c r="E43" i="75"/>
  <c r="E44" i="75"/>
  <c r="E46" i="75"/>
  <c r="E47" i="75"/>
  <c r="L19" i="79" l="1"/>
  <c r="M19" i="79"/>
  <c r="N19" i="79" l="1"/>
  <c r="M40" i="75" l="1"/>
  <c r="L32" i="75"/>
  <c r="M26" i="75"/>
  <c r="M30" i="75"/>
  <c r="M46" i="75"/>
  <c r="M38" i="75"/>
  <c r="M44" i="75"/>
  <c r="M42" i="75"/>
  <c r="N28" i="80"/>
  <c r="N26" i="80"/>
  <c r="N24" i="80"/>
  <c r="M26" i="80"/>
  <c r="N35" i="74"/>
  <c r="N33" i="74"/>
  <c r="N31" i="74"/>
  <c r="N27" i="74"/>
  <c r="N19" i="74"/>
  <c r="N23" i="74"/>
  <c r="N17" i="74"/>
  <c r="M35" i="74"/>
  <c r="M31" i="74"/>
  <c r="M27" i="74"/>
  <c r="M25" i="74"/>
  <c r="N21" i="74"/>
  <c r="M28" i="75"/>
  <c r="L28" i="75"/>
  <c r="L30" i="75"/>
  <c r="L26" i="75"/>
  <c r="L24" i="75"/>
  <c r="N48" i="80"/>
  <c r="M48" i="80"/>
  <c r="N52" i="80"/>
  <c r="M52" i="80"/>
  <c r="L17" i="79"/>
  <c r="M17" i="79"/>
  <c r="L21" i="79"/>
  <c r="M21" i="79"/>
  <c r="F23" i="79"/>
  <c r="F24" i="79"/>
  <c r="M32" i="75"/>
  <c r="L38" i="75"/>
  <c r="L40" i="75"/>
  <c r="L42" i="75"/>
  <c r="L44" i="75"/>
  <c r="L46" i="75"/>
  <c r="M17" i="74"/>
  <c r="M19" i="74"/>
  <c r="M21" i="74"/>
  <c r="M23" i="74"/>
  <c r="N25" i="74"/>
  <c r="M29" i="74"/>
  <c r="N29" i="74"/>
  <c r="M33" i="74"/>
  <c r="M18" i="80"/>
  <c r="N18" i="80"/>
  <c r="M20" i="80"/>
  <c r="N20" i="80"/>
  <c r="M22" i="80"/>
  <c r="N22" i="80"/>
  <c r="O22" i="80" s="1"/>
  <c r="M24" i="80"/>
  <c r="M28" i="80"/>
  <c r="M30" i="80"/>
  <c r="N30" i="80"/>
  <c r="M32" i="80"/>
  <c r="N32" i="80"/>
  <c r="M34" i="80"/>
  <c r="N34" i="80"/>
  <c r="M36" i="80"/>
  <c r="N36" i="80"/>
  <c r="M38" i="80"/>
  <c r="N38" i="80"/>
  <c r="M40" i="80"/>
  <c r="N40" i="80"/>
  <c r="M42" i="80"/>
  <c r="N42" i="80"/>
  <c r="M44" i="80"/>
  <c r="N44" i="80"/>
  <c r="M46" i="80"/>
  <c r="N46" i="80"/>
  <c r="M50" i="80"/>
  <c r="N50" i="80"/>
  <c r="M24" i="75"/>
  <c r="O28" i="80" l="1"/>
  <c r="N21" i="79"/>
  <c r="O34" i="80"/>
  <c r="O25" i="74"/>
  <c r="N38" i="75"/>
  <c r="N46" i="75"/>
  <c r="N42" i="75"/>
  <c r="N24" i="75"/>
  <c r="N40" i="75"/>
  <c r="N32" i="75"/>
  <c r="N30" i="75"/>
  <c r="N28" i="75"/>
  <c r="N17" i="79"/>
  <c r="O29" i="74"/>
  <c r="O33" i="74"/>
  <c r="O23" i="74"/>
  <c r="O21" i="74"/>
  <c r="O36" i="80"/>
  <c r="O50" i="80"/>
  <c r="O17" i="74"/>
  <c r="O31" i="74"/>
  <c r="O48" i="80"/>
  <c r="O46" i="80"/>
  <c r="O38" i="80"/>
  <c r="O40" i="80"/>
  <c r="O30" i="80"/>
  <c r="O26" i="80"/>
  <c r="O24" i="80"/>
  <c r="O20" i="80"/>
  <c r="O18" i="80"/>
  <c r="N44" i="75"/>
  <c r="O44" i="80"/>
  <c r="O32" i="80"/>
  <c r="O35" i="74"/>
  <c r="O42" i="80"/>
  <c r="O19" i="74"/>
  <c r="O52" i="80"/>
  <c r="O27" i="74"/>
  <c r="N26" i="75"/>
</calcChain>
</file>

<file path=xl/sharedStrings.xml><?xml version="1.0" encoding="utf-8"?>
<sst xmlns="http://schemas.openxmlformats.org/spreadsheetml/2006/main" count="562" uniqueCount="264">
  <si>
    <r>
      <rPr>
        <b/>
        <sz val="16"/>
        <rFont val="Arial"/>
        <family val="2"/>
      </rPr>
      <t>PROCESO:</t>
    </r>
    <r>
      <rPr>
        <sz val="16"/>
        <rFont val="Arial"/>
        <family val="2"/>
      </rPr>
      <t xml:space="preserve"> PLANEACIÓN ESTRATÉGICA Y TERRITORIAL</t>
    </r>
  </si>
  <si>
    <r>
      <t xml:space="preserve">Codigo: </t>
    </r>
    <r>
      <rPr>
        <sz val="16"/>
        <rFont val="Arial"/>
        <family val="2"/>
      </rPr>
      <t>FOR-08-PRO-PET-01</t>
    </r>
  </si>
  <si>
    <r>
      <t>Version:</t>
    </r>
    <r>
      <rPr>
        <sz val="16"/>
        <rFont val="Arial"/>
        <family val="2"/>
      </rPr>
      <t xml:space="preserve"> 01</t>
    </r>
  </si>
  <si>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DE ACCIÓN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</si>
  <si>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</si>
  <si>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Pagina: </t>
    </r>
    <r>
      <rPr>
        <sz val="16"/>
        <rFont val="Arial"/>
        <family val="2"/>
      </rPr>
      <t>1 de  1</t>
    </r>
  </si>
  <si>
    <r>
      <t xml:space="preserve">SECRETARÍA / ENTIDAD: </t>
    </r>
    <r>
      <rPr>
        <sz val="20"/>
        <rFont val="Arial"/>
        <family val="2"/>
      </rPr>
      <t xml:space="preserve">SECRETARÍA DE AGRICULTURA Y DESARROLLO RURAL                                         </t>
    </r>
    <r>
      <rPr>
        <b/>
        <sz val="18"/>
        <rFont val="Arial"/>
        <family val="2"/>
      </rPr>
      <t xml:space="preserve">/ DIRECCIÓN: </t>
    </r>
    <r>
      <rPr>
        <sz val="20"/>
        <rFont val="Arial"/>
        <family val="2"/>
      </rPr>
      <t>ASUNTOS AGROPECUARIOS Y UMATA Y DESARROLLO RURAL</t>
    </r>
  </si>
  <si>
    <r>
      <t xml:space="preserve">DIMENSIÓN: </t>
    </r>
    <r>
      <rPr>
        <sz val="16"/>
        <rFont val="Arial"/>
        <family val="2"/>
      </rPr>
      <t>IBAGUÉ ECONÓMICA Y PRODUCTIVA</t>
    </r>
  </si>
  <si>
    <t>PROCESO: FORTALECIMIENTO DE CAPACIDADES PRODUCTIVAS</t>
  </si>
  <si>
    <r>
      <t xml:space="preserve">SECTOR: </t>
    </r>
    <r>
      <rPr>
        <sz val="16"/>
        <rFont val="Arial"/>
        <family val="2"/>
      </rPr>
      <t>MI CAMPO VIBRA</t>
    </r>
  </si>
  <si>
    <r>
      <rPr>
        <b/>
        <sz val="14"/>
        <rFont val="Arial"/>
        <family val="2"/>
      </rPr>
      <t>OBJETIVOS:</t>
    </r>
    <r>
      <rPr>
        <sz val="14"/>
        <rFont val="Arial"/>
        <family val="2"/>
      </rPr>
      <t xml:space="preserve"> Mejorar las condiciones sociales, productivas, tecnológicas, generación de valor y competitividad en productores agropecuarios del Municipio de Ibagué.</t>
    </r>
  </si>
  <si>
    <t xml:space="preserve">RELACIÓN DE CONTRATOS Y CONVENIOS </t>
  </si>
  <si>
    <r>
      <t>PROGRAMA:</t>
    </r>
    <r>
      <rPr>
        <sz val="16"/>
        <rFont val="Arial"/>
        <family val="2"/>
      </rPr>
      <t xml:space="preserve"> INCLUSIÓN PRODUCTIVA DE PEQUEÑOS PRODUCTORES RURALES</t>
    </r>
  </si>
  <si>
    <t>No</t>
  </si>
  <si>
    <t>OBJETO</t>
  </si>
  <si>
    <t>VALOR</t>
  </si>
  <si>
    <r>
      <t>NOMBRE  DEL PROYECTO POAI:</t>
    </r>
    <r>
      <rPr>
        <sz val="16"/>
        <rFont val="Arial"/>
        <family val="2"/>
      </rPr>
      <t xml:space="preserve"> FORTALECIMIENTO, REACTIVACIÓN, TRANSFORMACIÓN E INCREMENTO DE LA PRODUCCIÓN AGROPECUARIA EN EL MUNICIPIO DE IBAGUÉ</t>
    </r>
  </si>
  <si>
    <t>VER ANEXO</t>
  </si>
  <si>
    <t>CÓDIGO BPPIM:   2020730010073</t>
  </si>
  <si>
    <t>CÓDIGO PRESUPUESTAL 212320201003-2020730010073-01</t>
  </si>
  <si>
    <r>
      <rPr>
        <b/>
        <sz val="14"/>
        <rFont val="Arial"/>
        <family val="2"/>
      </rPr>
      <t>RUBRO:</t>
    </r>
    <r>
      <rPr>
        <sz val="14"/>
        <rFont val="Arial"/>
        <family val="2"/>
      </rPr>
      <t xml:space="preserve"> OTROS BIENES TRANSPORTABLES (EXCEPTO PRODUCTOS METÁLICOS, MAQUINARIA Y EQUIPO)</t>
    </r>
  </si>
  <si>
    <t>CÓDIGO PRESUPUESTAL 212320202008-2020730010073-01</t>
  </si>
  <si>
    <r>
      <rPr>
        <b/>
        <sz val="14"/>
        <rFont val="Arial"/>
        <family val="2"/>
      </rPr>
      <t>RUBRO:</t>
    </r>
    <r>
      <rPr>
        <sz val="14"/>
        <rFont val="Arial"/>
        <family val="2"/>
      </rPr>
      <t xml:space="preserve"> SERVICIOS PRESTADOS A LAS EMPRESAS Y SERVICIOS DE PRODUCCIÓN</t>
    </r>
  </si>
  <si>
    <t>CÓDIGO PRESUPUESTAL 212320202009-2020730010073-01</t>
  </si>
  <si>
    <r>
      <rPr>
        <b/>
        <sz val="14"/>
        <rFont val="Arial"/>
        <family val="2"/>
      </rPr>
      <t>RUBRO:</t>
    </r>
    <r>
      <rPr>
        <sz val="14"/>
        <rFont val="Arial"/>
        <family val="2"/>
      </rPr>
      <t xml:space="preserve"> SERVICIOS PARA LA COMUNIDAD, SOCIALES Y PERSONALES</t>
    </r>
  </si>
  <si>
    <t>PRINCIPALES ACTIVIDADES</t>
  </si>
  <si>
    <t>UNIDAD DE MEDIDA</t>
  </si>
  <si>
    <t>PROGRAMADO</t>
  </si>
  <si>
    <t>CANT.</t>
  </si>
  <si>
    <t>COSTO TOTAL   (MILES DE PESOS)</t>
  </si>
  <si>
    <t>FUENTES DE FINANCIACIÓN (EN MILES DE $)</t>
  </si>
  <si>
    <t>PROGRAMACIÓN (dd/mm/aa)</t>
  </si>
  <si>
    <t>INDICADORES DE GESTIÓN</t>
  </si>
  <si>
    <t xml:space="preserve">OBSERVACION </t>
  </si>
  <si>
    <t>ÍNDICE FÍSICO</t>
  </si>
  <si>
    <t>ÍNDICE INVERSIÓN</t>
  </si>
  <si>
    <t>EFICIENCIA</t>
  </si>
  <si>
    <t>EJECUTADO</t>
  </si>
  <si>
    <t>MPIO</t>
  </si>
  <si>
    <t>SGP</t>
  </si>
  <si>
    <t>CRÉDITO</t>
  </si>
  <si>
    <t>OTROS</t>
  </si>
  <si>
    <t xml:space="preserve">INICIO </t>
  </si>
  <si>
    <t>TERMINACIÓN</t>
  </si>
  <si>
    <t>Realizar reporte semestral a la plataforma del Ministerio de Agricultura, administrada por la UPRA (Unidad de Planificación Regional Agrícola) de las  EVAS (Evaluaciones Agropecuarias Municipales)</t>
  </si>
  <si>
    <t xml:space="preserve">No. de reportes de EVAS realizados </t>
  </si>
  <si>
    <t>P</t>
  </si>
  <si>
    <t>E</t>
  </si>
  <si>
    <t>Actualizar la base de datos de productores agropecuarios municipales, consolidando información de los Registros Únicos de Extensión Agropecuaria-RUEA, aplicados en la zona rural de Ibagué</t>
  </si>
  <si>
    <t>No. de bases de datos de RUEA actualizadas</t>
  </si>
  <si>
    <t>Actualizar el documento de Diagnóstico Agropecuario Municipal con información primaria obtenida en el territorio rural del municipio de Ibagué y procesamiento de la información secundaria, generada por entidades oficiales de soporte a nivel Nacional, relacionadas</t>
  </si>
  <si>
    <t>No. de documentos  actualizados</t>
  </si>
  <si>
    <t>Actualizar el documento técnico de planificación municipal del Programa de extensión agropecuaria para el Municipio de Ibagué, realizado por la Secretaría de Agricultura y Desarrollo Rural</t>
  </si>
  <si>
    <t>No. de documentos de planificación actualizados</t>
  </si>
  <si>
    <t>Prestar asistencia técnica agrícola y pecuaria para fortalecer la producción, productividad, transformación y comercialización agropecuaria de la zona rural de Ibagué</t>
  </si>
  <si>
    <t>No. de asistencias técnicas agropecuarias realizadas</t>
  </si>
  <si>
    <t>No. de alianzas productivas realizadas</t>
  </si>
  <si>
    <t>Brindar apoyo  para el fortalecimiento de asociaciones de productores agropecuarios en procesos administrativos, sociales y económicos, caracterización de usuarios, acompañamiento y asistencia técnica permanente</t>
  </si>
  <si>
    <t xml:space="preserve">No. de organizaciones  de productores fortalecidas </t>
  </si>
  <si>
    <t>Brindar acompañamiento técnico y formación a las organizaciónes de productores agropecuarios, para la creación de modelos de asociatividad de segundo nivel</t>
  </si>
  <si>
    <t>No. de modelos de asociatividad de segundo nivel implementados</t>
  </si>
  <si>
    <t>Fortalecer el Consejo Municipal de Desarrollo Rural en términos técnicos y logísticos, garantizando el desarrollo de las sesiones para la participación activa de esta  en la planeación, gestión, ejecución, seguimiento y control de las políticas y programas ejecutados por la Administración Municipal dirigidas sector rural</t>
  </si>
  <si>
    <t xml:space="preserve">No. de Consejos Municipales de de Desarrollo Rural con acompañamiento </t>
  </si>
  <si>
    <t>Capacitar en Buenas Prácticas Agrícolas-BPA y Buenas Prácticas Pecuarias-BPP a productores de la zona rural de Ibagué</t>
  </si>
  <si>
    <t>No. de productores  capacitados en BPA y BPP</t>
  </si>
  <si>
    <t>Realizar alianzas estratégicas con el Servicio Nacional de Aprendizaje-SENA, la Federación Nacional de Avicultores de Colombia-FENAVI, el Fondo Nacional Avícola-FONAV y la Federación Nacional de Cafeteros-FNC, para certificar e implementar en BPA, BPP y BPM a los pequeños productores de la zona rural del Municipio de Ibagué</t>
  </si>
  <si>
    <t>No. de productores  certificados en BPA y BPP</t>
  </si>
  <si>
    <t>Apoyar a pequeños y medianos productores de la zona rural de Ibagué, para obtener la certificación en producción orgánica y/o limpia</t>
  </si>
  <si>
    <t>No. de productores certificados en agricultura orgánica</t>
  </si>
  <si>
    <t>Apoyar a pequeños y medianos productores  rurales, para la partipación en eventos de circuitos cortos de comercialización, encuentros masivos locales y regionales, para la ampliación de las líneas directas de comercialización de productos agropecuarios de la zona rural de Ibagué</t>
  </si>
  <si>
    <t>No. de productores apoyados en encuentros locales de comercialización</t>
  </si>
  <si>
    <t xml:space="preserve">Realizar eventos y encuentros locales de comercialización para apoyar productores agropecuarios rurales (ferias agropecuarias, ruedas de negocio eventos  de socialización, exposiciones  agropecuarias) </t>
  </si>
  <si>
    <t>No. de encuentros locales de comercialización realizados</t>
  </si>
  <si>
    <t>Implementar la plataforma virtual de comercialización para el sector agropecuario de la zona rural de Ibagué</t>
  </si>
  <si>
    <t>No. de plataformas virtuales implementadas</t>
  </si>
  <si>
    <t>Ejecutar y/o hacer seguimiento a proyectos productivos, a través de la prestación de  asistencia e incorporar el concepto de cadena de valor en  cadenas priorizadas de la zona rural de Ibagué</t>
  </si>
  <si>
    <t>No. de cadenas priorizadas dinamizadas</t>
  </si>
  <si>
    <t>Implementar un programa de huertas caseras para el autoconsumo y la generación de ingresos de las familias campesinas rurales</t>
  </si>
  <si>
    <t>No. de programas implementados</t>
  </si>
  <si>
    <t>Implementar el programa de Escuelas Campesinas, a través de jornadas de capacitación en alianza con el SENA, para el fortalecimiento de las cadenas priorizadas</t>
  </si>
  <si>
    <t xml:space="preserve"> TOTAL PLAN DE ACCIÓN</t>
  </si>
  <si>
    <t>METAS DE RESULTADO</t>
  </si>
  <si>
    <t>METAS DE PRODUCTO</t>
  </si>
  <si>
    <t>INDICADORES</t>
  </si>
  <si>
    <t>SECRETARIO DESPACHO / DIRECTOR</t>
  </si>
  <si>
    <r>
      <t xml:space="preserve">META DE RESULTADO No. 1: </t>
    </r>
    <r>
      <rPr>
        <sz val="14"/>
        <rFont val="Arial"/>
        <family val="2"/>
      </rPr>
      <t>Incrementar el porcentaje de pequeños productores en mercados formales</t>
    </r>
  </si>
  <si>
    <t>Realizar 4 evaluaciones municipales agropecuarias (EVAS)</t>
  </si>
  <si>
    <t>Documentos de evaluación elaborados</t>
  </si>
  <si>
    <t>Implementar un diagnóstico agropecuario municipal sistematizado</t>
  </si>
  <si>
    <t xml:space="preserve">Planes de desarrollo agropecuario y rural elaborados </t>
  </si>
  <si>
    <t>Implementar el Registro Único de Extensión Agropecuaria - RUEA</t>
  </si>
  <si>
    <t xml:space="preserve">Documentos de planeación elaborados </t>
  </si>
  <si>
    <t>Formular 1 programa de extensión agropecuaria municipal</t>
  </si>
  <si>
    <t>Estrategia comercial y de innovación para el fortalecimiento técnico, talento humano de apoyo a los productores</t>
  </si>
  <si>
    <t>Productores beneficiados</t>
  </si>
  <si>
    <t xml:space="preserve">Apoyar la conformación y fortalecimiento de las asociaciones de productores rurales </t>
  </si>
  <si>
    <t xml:space="preserve">Asociaciones fortalecidas </t>
  </si>
  <si>
    <t xml:space="preserve">Organizar 3 modelos de asociatividad de segundo nivel </t>
  </si>
  <si>
    <t xml:space="preserve">Asociaciones apoyadas </t>
  </si>
  <si>
    <t>Apoyar el Consejo Municipal de Desarrollo Rural - CDMR</t>
  </si>
  <si>
    <t xml:space="preserve">Servicio de fortalecimiento de capacidades locales </t>
  </si>
  <si>
    <t>Capacitar a 600 productores en buenas prácticas agrícolas y pecuarias</t>
  </si>
  <si>
    <t>Número de productores capacitados</t>
  </si>
  <si>
    <t>Aumentar en 500 el número  de productores certificados en BPA, BPP y BPM</t>
  </si>
  <si>
    <t>Número de productores beneficiados</t>
  </si>
  <si>
    <t>Estrategia para apoyar pequeños y medianos productores con certificación en agricultura orgánica y/o producción limpia</t>
  </si>
  <si>
    <t>Aumentar en 1500 el número de productores agropecuarios apoyados con ICR y FAG</t>
  </si>
  <si>
    <t>Servicio de apoyo financiero para proyectos productivos</t>
  </si>
  <si>
    <r>
      <t xml:space="preserve">META DE RESULTADO No. 2: </t>
    </r>
    <r>
      <rPr>
        <sz val="14"/>
        <rFont val="Arial"/>
        <family val="2"/>
      </rPr>
      <t>Incrementar las líneas de comercialización de productos agropecuarios del sector rural del Municipio de Ibagué</t>
    </r>
  </si>
  <si>
    <t>Apoyar a 400 productores agropecuarios  en eventos de circuitos cortos de comercialización (Mi campo vibra en la ciudad)</t>
  </si>
  <si>
    <t>Realizar 50 eventos y encuentros locales (virtuales y/o presenciales) de comercialización para apoyar productores agropecuarios rurales (ferias agropecuarias, ruedas de negocio, eventos de  socialización, exposiciones agropecuarias)</t>
  </si>
  <si>
    <t xml:space="preserve">Servicio de apoyo para el fomento organizativo de la Agricultura Campesina, Familiar y Comunitaria </t>
  </si>
  <si>
    <t xml:space="preserve">Implementar la plataforma virtual de comercialización para el sector agropecuario </t>
  </si>
  <si>
    <t>Plataforma implementada</t>
  </si>
  <si>
    <t>Fortalecer y dinamizar las cadenas productivas priorizadas</t>
  </si>
  <si>
    <t>Número de cadenas productivas fortalecidas y dinamizadas</t>
  </si>
  <si>
    <t xml:space="preserve">NOMBRE: DANIEL GUILLERMO JARAMILLO AYALA </t>
  </si>
  <si>
    <t>SECRETARIO DE AGRICULTURA Y DESARROLLO RURAL</t>
  </si>
  <si>
    <r>
      <t xml:space="preserve">META DE RESULTADO No. 3: </t>
    </r>
    <r>
      <rPr>
        <sz val="14"/>
        <rFont val="Arial MT"/>
      </rPr>
      <t>Porcentaje de Inversión en actividades agropecuarias</t>
    </r>
  </si>
  <si>
    <t>Implementar un programa de huertas orgánicas para la paz y post pandemia</t>
  </si>
  <si>
    <t>Programa implementado</t>
  </si>
  <si>
    <t>FIRMA</t>
  </si>
  <si>
    <t>NOMBRE: FERNANDO CASTRO ALARCÓN</t>
  </si>
  <si>
    <t>Implementar el programa de escuelas campesinas</t>
  </si>
  <si>
    <t>DIRECTOR DE ASUNTOS AGROPECUARIOS Y UMATA</t>
  </si>
  <si>
    <r>
      <t xml:space="preserve">OBSERVACIONES: </t>
    </r>
    <r>
      <rPr>
        <sz val="14"/>
        <rFont val="Arial MT"/>
      </rPr>
      <t>El presente Plan de Acción se proyectó de conformidad a los valores que se armonizaron con la aprobación del Plan de Desarrollo Ibagué Vibra.</t>
    </r>
  </si>
  <si>
    <r>
      <t xml:space="preserve">SECRETARÍA / ENTIDAD: </t>
    </r>
    <r>
      <rPr>
        <sz val="20"/>
        <rFont val="Arial"/>
        <family val="2"/>
      </rPr>
      <t xml:space="preserve">SECRETARÍA DE AGRICULTURA Y DESARROLLO RURAL                                         </t>
    </r>
    <r>
      <rPr>
        <b/>
        <sz val="18"/>
        <rFont val="Arial"/>
        <family val="2"/>
      </rPr>
      <t xml:space="preserve">/ DIRECCIÓN: </t>
    </r>
    <r>
      <rPr>
        <sz val="20"/>
        <rFont val="Arial"/>
        <family val="2"/>
      </rPr>
      <t>ASUNTOS AGROPECUARIOS Y UMATA</t>
    </r>
  </si>
  <si>
    <t>FECHA DE  SEGUIMIENTO: 31  DE DICIEMBRE DE 2023</t>
  </si>
  <si>
    <r>
      <rPr>
        <b/>
        <sz val="14"/>
        <rFont val="Arial"/>
        <family val="2"/>
      </rPr>
      <t xml:space="preserve">OBJETIVOS: </t>
    </r>
    <r>
      <rPr>
        <sz val="14"/>
        <rFont val="Arial"/>
        <family val="2"/>
      </rPr>
      <t>Promover el establecimiento de modelos productivos integrales, como alternativa para garantizar accesibilidad, disponibilidad, manejo de alimentos, generación de ingresos y fomento de hábitos alimentarios saludables en familias del Municipio de Ibagué.</t>
    </r>
  </si>
  <si>
    <r>
      <t>PROGRAMA:</t>
    </r>
    <r>
      <rPr>
        <sz val="16"/>
        <rFont val="Arial"/>
        <family val="2"/>
      </rPr>
      <t xml:space="preserve"> ORDENAMIENTO SOCIAL Y USO PRODUCTIVO DEL TERRITORIO RURAL</t>
    </r>
  </si>
  <si>
    <r>
      <t>NOMBRE  DEL PROYECTO POAI:</t>
    </r>
    <r>
      <rPr>
        <sz val="16"/>
        <rFont val="Arial"/>
        <family val="2"/>
      </rPr>
      <t xml:space="preserve"> FORTALECIMIENTO DE LA PRODUCCIÓN SOSTENIBLE Y AMIGABLE CON EL MEDIO AMBIENTE EN LA ZONA RURAL DEL MUNICIPIO DE IBAGUÉ</t>
    </r>
  </si>
  <si>
    <t>CÓDIGO BPPIM:  2020730010074</t>
  </si>
  <si>
    <t>CÓDIGO PRESUPUESTAL 212320201000-2020730010074-01</t>
  </si>
  <si>
    <r>
      <rPr>
        <b/>
        <sz val="14"/>
        <rFont val="Arial"/>
        <family val="2"/>
      </rPr>
      <t xml:space="preserve">RUBRO: </t>
    </r>
    <r>
      <rPr>
        <sz val="14"/>
        <rFont val="Arial"/>
        <family val="2"/>
      </rPr>
      <t xml:space="preserve">AGRICULTURA, SILVICULTURA Y PRODUCTOS DE LA PESCA </t>
    </r>
  </si>
  <si>
    <t>CÓDIGO PRESUPUESTAL 212320202009-2020730010074-01</t>
  </si>
  <si>
    <t xml:space="preserve">observaciones </t>
  </si>
  <si>
    <t>Realizar adecuaciones a la infraestructura física del Vivero Municipal, para mejorar el sistema de tecnificación y producción de material vegetal</t>
  </si>
  <si>
    <t>No. de viveros municipales con adecuaciones realizadas</t>
  </si>
  <si>
    <t xml:space="preserve">Contratar el suministro de materiales para la ampliación, mejoramiento, sostenimiento y mantenimiento del Vivero Municipal  </t>
  </si>
  <si>
    <t xml:space="preserve"> No. de adquisiciones de insumos para el Vivero Municipal </t>
  </si>
  <si>
    <t>Realizar actividades de germinación y desarrollo vegetativo de  plántulas vivas nativas de especies forestales, cacao, y/o café</t>
  </si>
  <si>
    <t xml:space="preserve"> No. plántulas producidas de material vegetal agrícola en el Vivero Municipal </t>
  </si>
  <si>
    <t>Prestar asistencias técnicas para mejorar las prácticas pecuarias y lo dispuesto en la ley de protección y bienestar animal</t>
  </si>
  <si>
    <t>No. de asistencias técnicas pecuarias realizadas</t>
  </si>
  <si>
    <t>Implementar el servicio de asistencia técnica pecuaria para el fomento de la ganadería sostenibe en la zona rural de Ibagué</t>
  </si>
  <si>
    <t xml:space="preserve"> No. de servicios implementados</t>
  </si>
  <si>
    <t>Contratar el establecimiento de parcelas en sistemas silvopastoriles para la adaptación y mitigación al cambio climático en unidades ganaderas bovinas en el Municipio de Ibagué</t>
  </si>
  <si>
    <t>No. de productores rurales beneficiados con proyectos productivos</t>
  </si>
  <si>
    <t>Implementar el servicio de asistencia técnica pecuaria, relacionada con la implementación de módulos apícolas en la zona rural de Ibagué</t>
  </si>
  <si>
    <t>No. de módulos apícolas   implementados</t>
  </si>
  <si>
    <t>Contratar el suministro de elementos y materiales para la instalación de colmenas de "Apis mellifera" que permitan el mejoramiento de la polinización natural de los sistemas productivos de café y frutales de la zona rural del municipio de Ibagué</t>
  </si>
  <si>
    <t>Brindar acompañamiento técnico para la instalación, operación, sostenimiento, mantemnimiento de unidades productivas para la producción agropecuaria familiar, para población con enfoque diferencial</t>
  </si>
  <si>
    <t>No. de proyectos productivos brindados a población víctima</t>
  </si>
  <si>
    <t>Suministrar materiales para fomentar y promover actividades agrícolas que mejoren la calidad de vida de la población urbana y rural</t>
  </si>
  <si>
    <t>No. de familias apoyadas</t>
  </si>
  <si>
    <t>TOTAL PLAN DE ACCIÓN</t>
  </si>
  <si>
    <t>SECRETARIO DESPACHO / GERENTE</t>
  </si>
  <si>
    <r>
      <rPr>
        <b/>
        <sz val="14"/>
        <rFont val="Arial"/>
        <family val="2"/>
      </rPr>
      <t>META DE RESULTADO No. 1:</t>
    </r>
    <r>
      <rPr>
        <sz val="14"/>
        <rFont val="Arial"/>
        <family val="2"/>
      </rPr>
      <t xml:space="preserve"> % de inversión en actividades agropecuarias</t>
    </r>
  </si>
  <si>
    <t>Aumentar en 1 el número de Viveros Municipales registrado ante el ICA</t>
  </si>
  <si>
    <t>Vivero Municipal registrado ante el ICA</t>
  </si>
  <si>
    <t>Producir 130.000 de plántulas de material vegetal agrícola en  el Vivero Municipal para las cadenas priorizadas</t>
  </si>
  <si>
    <t>Plántulas producidas de material vegetal agrícola en el Vivero Municipal para las cadenas priorizadas</t>
  </si>
  <si>
    <t>p</t>
  </si>
  <si>
    <t xml:space="preserve">Estrategia comercial y de innovación para el fortalecimiento técnico, producción sostenible y de talento humano a productores pecuarios </t>
  </si>
  <si>
    <t>Implementar 150 parcelas agrosilvopastoriles para fomento a la ganadería sostenible</t>
  </si>
  <si>
    <t>Parcelas agrosilvopastoriles para fomento a la ganadería sostenible implementada</t>
  </si>
  <si>
    <t xml:space="preserve">Implementar 200 módulos de producción apícola </t>
  </si>
  <si>
    <t xml:space="preserve">Módulos de producción apícola </t>
  </si>
  <si>
    <t>Implementar 170 proyectos productivos para  población víctima del conflicto armado</t>
  </si>
  <si>
    <t xml:space="preserve">Proyectos productivos para población víctima del conflicto armado </t>
  </si>
  <si>
    <r>
      <rPr>
        <b/>
        <sz val="14"/>
        <rFont val="Arial"/>
        <family val="2"/>
      </rPr>
      <t>META DE RESULTADO No. 2:</t>
    </r>
    <r>
      <rPr>
        <sz val="14"/>
        <rFont val="Arial"/>
        <family val="2"/>
      </rPr>
      <t>Número de productores con acuerdos comerciales suscritos - agricultura por contrato</t>
    </r>
  </si>
  <si>
    <t>Fortalecimiento en los procesos de agricultura urbana, familiar y el fomento de la producción campesina</t>
  </si>
  <si>
    <t>Número de familias apoyadas</t>
  </si>
  <si>
    <r>
      <t xml:space="preserve">OBSERVACIONES: </t>
    </r>
    <r>
      <rPr>
        <sz val="14"/>
        <rFont val="Arial"/>
        <family val="2"/>
      </rPr>
      <t>El presente Plan de Acción se proyectó de conformidad a los valores que se armonizaron con la aprobación del Plan de Desarrollo Ibagué Vibra.</t>
    </r>
  </si>
  <si>
    <r>
      <t xml:space="preserve">SECRETARÍA / ENTIDAD: </t>
    </r>
    <r>
      <rPr>
        <sz val="20"/>
        <rFont val="Arial"/>
        <family val="2"/>
      </rPr>
      <t xml:space="preserve">SECRETARÍA DE AGRICULTURA Y DESARROLLO RURAL                                         </t>
    </r>
    <r>
      <rPr>
        <b/>
        <sz val="18"/>
        <rFont val="Arial"/>
        <family val="2"/>
      </rPr>
      <t xml:space="preserve">/ DIRECCIÓN: </t>
    </r>
    <r>
      <rPr>
        <sz val="20"/>
        <rFont val="Arial"/>
        <family val="2"/>
      </rPr>
      <t>DESARROLLO RURAL</t>
    </r>
  </si>
  <si>
    <r>
      <t xml:space="preserve">DIMENSION: </t>
    </r>
    <r>
      <rPr>
        <sz val="16"/>
        <rFont val="Arial"/>
        <family val="2"/>
      </rPr>
      <t>IBAGUÉ ECONÓMICA Y PRODUCTIVA</t>
    </r>
  </si>
  <si>
    <t>PROCESO: VIVIENDA DIGNA</t>
  </si>
  <si>
    <r>
      <rPr>
        <b/>
        <sz val="12"/>
        <rFont val="Arial"/>
        <family val="2"/>
      </rPr>
      <t>OBJETIVOS:</t>
    </r>
    <r>
      <rPr>
        <sz val="14"/>
        <rFont val="Arial"/>
        <family val="2"/>
      </rPr>
      <t xml:space="preserve"> Fortalecer los factores productivos, tecnológicos y comerciales de las cadenas productivas priorizadas en el Municipio de Ibagué, mediante la incorporación de procesos con infraestructura mejorada para la obtención de productos de valor agregado.</t>
    </r>
  </si>
  <si>
    <r>
      <t>PROGRAMA:</t>
    </r>
    <r>
      <rPr>
        <sz val="16"/>
        <rFont val="Arial"/>
        <family val="2"/>
      </rPr>
      <t xml:space="preserve">  INFRAESTRUCTURA PRODUCTIVA Y COMERCIALIZACIÓN</t>
    </r>
  </si>
  <si>
    <r>
      <t xml:space="preserve">NOMBRE DEL PROYECTO POAI: </t>
    </r>
    <r>
      <rPr>
        <sz val="16"/>
        <rFont val="Arial"/>
        <family val="2"/>
      </rPr>
      <t>MEJORAMIENTO DE LA INFRAESTRUCTURA PRODUCTIVA DE VALOR AGREGADO Y COMERCIALIZACIÓN DE LOS PRODUCTORES AGROPECUARIOS EN EL MUNICIPIO DE IBAGUÉ</t>
    </r>
  </si>
  <si>
    <t>CÓDIGO BPPIM: 2020730010075</t>
  </si>
  <si>
    <t>CÓDIGO PRESUPUESTAL 212320201003-2020730010075-01</t>
  </si>
  <si>
    <r>
      <rPr>
        <b/>
        <sz val="14"/>
        <rFont val="Arial"/>
        <family val="2"/>
      </rPr>
      <t xml:space="preserve">RUBRO: </t>
    </r>
    <r>
      <rPr>
        <sz val="14"/>
        <rFont val="Arial"/>
        <family val="2"/>
      </rPr>
      <t>OTROS BIENES TRANSPORTABLES (EXCEPTO PRODUCTOS METÁLICOS, MAQUINARIA Y EQUIPO)</t>
    </r>
  </si>
  <si>
    <t>CÓDIGO PRESUPUESTAL 212320202009-2020730010075-01</t>
  </si>
  <si>
    <r>
      <rPr>
        <b/>
        <sz val="14"/>
        <rFont val="Arial"/>
        <family val="2"/>
      </rPr>
      <t xml:space="preserve">RUBRO: </t>
    </r>
    <r>
      <rPr>
        <sz val="14"/>
        <rFont val="Arial"/>
        <family val="2"/>
      </rPr>
      <t>SERVICIOS PARA LA COMUNIDAD, SOCIALES Y PERSONALES</t>
    </r>
  </si>
  <si>
    <t>observaciones</t>
  </si>
  <si>
    <t>Formular proyectos para el fortalecimiento de las capacidades productivas tecnológicas y comerciales para la obtención de productos con valor agregado, en el marco de la reactivación económica para el Municipio de Ibagué</t>
  </si>
  <si>
    <t>No. de proyectos formulados</t>
  </si>
  <si>
    <t>Fortalecer la cadena productiva del café en dos ejes: capacitación y  procesos de comercialización en  el marco de la reactivación económica para el municipio de Ibagué</t>
  </si>
  <si>
    <t xml:space="preserve">No. de proyectos implentados </t>
  </si>
  <si>
    <t>Brindar acompañamiento profesional para la formulación de proyectos dirigidos a la construccion de centrales de abasto, centros de acopio, infraestructura productiva y de comercialización para pequeños productores rurales</t>
  </si>
  <si>
    <t>No. de acompañamientos técnicos para la estructuración de proyectos realizados</t>
  </si>
  <si>
    <t>Número productores con acuerdos comerciales suscritos - agricultura por contrato</t>
  </si>
  <si>
    <t>Proyectos de infraestructura para la transformación y comercialización de productos agropecuarios.</t>
  </si>
  <si>
    <t>Proyectos formulados</t>
  </si>
  <si>
    <t xml:space="preserve">Gestionar la construcción de la central de abastos </t>
  </si>
  <si>
    <t xml:space="preserve">Centrales de abastos gestionadas </t>
  </si>
  <si>
    <r>
      <t xml:space="preserve">OBSERVACIONES: </t>
    </r>
    <r>
      <rPr>
        <sz val="14"/>
        <rFont val="Arial"/>
        <family val="2"/>
      </rPr>
      <t>El presente Plan de Acción se proyecto de conformidad a los valores que se Armonizaron con la Aprobacion del Plan de Desarrollo Ibague Vibra.</t>
    </r>
  </si>
  <si>
    <r>
      <t xml:space="preserve">SECTOR: </t>
    </r>
    <r>
      <rPr>
        <sz val="16"/>
        <rFont val="Arial"/>
        <family val="2"/>
      </rPr>
      <t>LAS VÍAS VIBRAN CON MOVILIDAD</t>
    </r>
  </si>
  <si>
    <r>
      <t xml:space="preserve">OBETIVOS: </t>
    </r>
    <r>
      <rPr>
        <sz val="14"/>
        <rFont val="Arial"/>
        <family val="2"/>
      </rPr>
      <t>Mejorar las condiciones de conectividad intermodal rural en el Municipio de Ibagué</t>
    </r>
  </si>
  <si>
    <r>
      <t>PROGRAMA:</t>
    </r>
    <r>
      <rPr>
        <sz val="16"/>
        <rFont val="Arial"/>
        <family val="2"/>
      </rPr>
      <t xml:space="preserve"> INFRAESTRUCTURA RED VIAL REGIONAL</t>
    </r>
  </si>
  <si>
    <r>
      <t>NOMBRE  DEL PROYECTO POAI:</t>
    </r>
    <r>
      <rPr>
        <sz val="16"/>
        <rFont val="Arial"/>
        <family val="2"/>
      </rPr>
      <t xml:space="preserve"> MANTENIMIENTO Y SOSTENIMIENTO DE LA RED VIAL TERCIARIA, PARA EL DESARROLLO RURAL EN EL MUNICIPIO DE IBAGUE</t>
    </r>
  </si>
  <si>
    <t>CODIGO BPPIM: 2020730010072</t>
  </si>
  <si>
    <t>CODIGO PRESUPUESTAL 212320201003-2020730010072-17</t>
  </si>
  <si>
    <t>CODIGO PRESUPUESTAL 212320201004-2020730010072-17</t>
  </si>
  <si>
    <r>
      <rPr>
        <b/>
        <sz val="14"/>
        <rFont val="Arial"/>
        <family val="2"/>
      </rPr>
      <t>RUBRO:</t>
    </r>
    <r>
      <rPr>
        <sz val="14"/>
        <rFont val="Arial"/>
        <family val="2"/>
      </rPr>
      <t xml:space="preserve"> PRODUCTOS METÁLICOS Y PAQUETES DE SOFTWARE</t>
    </r>
  </si>
  <si>
    <t>CODIGO PRESUPUESTAL 212320202005-2020730010072-17</t>
  </si>
  <si>
    <r>
      <rPr>
        <b/>
        <sz val="14"/>
        <rFont val="Arial"/>
        <family val="2"/>
      </rPr>
      <t>RUBRO:</t>
    </r>
    <r>
      <rPr>
        <sz val="14"/>
        <rFont val="Arial"/>
        <family val="2"/>
      </rPr>
      <t xml:space="preserve"> SERVICIOS DE LA CONSTRUCCIÓN</t>
    </r>
  </si>
  <si>
    <t>CODIGO PRESUPUESTAL 212320202007-2020730010072-17</t>
  </si>
  <si>
    <r>
      <rPr>
        <b/>
        <sz val="14"/>
        <rFont val="Arial"/>
        <family val="2"/>
      </rPr>
      <t>RUBRO:</t>
    </r>
    <r>
      <rPr>
        <sz val="14"/>
        <rFont val="Arial"/>
        <family val="2"/>
      </rPr>
      <t xml:space="preserve"> SERVICIOS FINANCIEROS Y SERVICIOS CONEXOS, SERVICIOS INMOBILIARIOS Y SERVICIOS DE LEASING</t>
    </r>
  </si>
  <si>
    <t>CODIGO PRESUPUESTAL 212320202008-2020730010072-17</t>
  </si>
  <si>
    <r>
      <rPr>
        <b/>
        <sz val="14"/>
        <rFont val="Arial"/>
        <family val="2"/>
      </rPr>
      <t xml:space="preserve">RUBRO: </t>
    </r>
    <r>
      <rPr>
        <sz val="14"/>
        <rFont val="Arial"/>
        <family val="2"/>
      </rPr>
      <t>SERVICIOS PRESTADOS A LAS EMPRESAS Y SERVICIOS DE PRODUCCIÓN</t>
    </r>
  </si>
  <si>
    <t xml:space="preserve">CODIGO PRESUPUESTAL 212320202009-2020730010072-01   </t>
  </si>
  <si>
    <t>CODIGO PRESUPUESTAL 212320202005-2020730010072-14</t>
  </si>
  <si>
    <t>CODIGO PRESUPUESTAL 2123201010030208-2021730010025-14</t>
  </si>
  <si>
    <r>
      <rPr>
        <b/>
        <sz val="14"/>
        <rFont val="Arial"/>
        <family val="2"/>
      </rPr>
      <t>RUBRO</t>
    </r>
    <r>
      <rPr>
        <sz val="14"/>
        <rFont val="Arial"/>
        <family val="2"/>
      </rPr>
      <t>: OTRA MAQUINARIA PARA USOS ESPECIALES Y SUS PARTES Y PIEZAS</t>
    </r>
  </si>
  <si>
    <t>CODIGO PRESUPUESTAL 2123201010030208-2021730010025-01</t>
  </si>
  <si>
    <t>Realizar mantenimiento rutinario y atención a emergencias para la recuperación y conformación de la malla vial terciaria (limpieza mecánica, reconstrucción de cunetas  y extensión de material de afirmado para la recuperación de la banca, remoción de derrumbes)</t>
  </si>
  <si>
    <t>Km de red vial terciaria con mantenimiento</t>
  </si>
  <si>
    <t>Brindar apoyo técnico  para el fortalecimiento a las actividades dirigidas al mantenimiento de vías terciarias</t>
  </si>
  <si>
    <t>No. de apoyos prestados para el mantenimiento de la malla vial terciaria</t>
  </si>
  <si>
    <t>Realizar mantenimiento preventivo y correctivo a los vehículos y maquinaria amarilla que hacen parte del parque automotor de la Secretaría de Agricultura y Desarrollo Rural</t>
  </si>
  <si>
    <t>No. de mantenimientos del parque automotor</t>
  </si>
  <si>
    <t>Contratar el suministro de combustible para los vehículos que conforman el parque automotor de la Secretaría de Agricultura y Desarrollo Rural</t>
  </si>
  <si>
    <t>No. de suministros de combustible para el parque automotor</t>
  </si>
  <si>
    <t>Desarrollar actividades técnicas para la elaboración de presupuestos de obra  (cantidad de materiales) y seguimiento a inversiones para el mejoramiento y/o manteniemiento de puentes petonales y/o vehiculares en la red vial terciaria municipal</t>
  </si>
  <si>
    <t xml:space="preserve">No. de documentos técnicos elaborados para el mejoramiento de la infraestructura vial rural </t>
  </si>
  <si>
    <t>No. de puentes peatonales y/o mulares construidos y/o mantenidos</t>
  </si>
  <si>
    <t>Realizar las actividades dirigidas a la adecuación, mantenimiento y sostenimiento de los caminos veredales</t>
  </si>
  <si>
    <t>Km de caminos veredales ampliados y/o mantenidos</t>
  </si>
  <si>
    <t>Contratar el suministro de elementos de ferretería para atender requerimientos y necesidades de obras para la construcción y/o mejoramiento de la infraestructura de la malla vial terciaria</t>
  </si>
  <si>
    <t>No. de suministros de materiales de ferretería</t>
  </si>
  <si>
    <t>Contratar la construcción de placa huella tipo INVÍAS en red vial terciaria del municipio de Ibagué</t>
  </si>
  <si>
    <t>Km de placa huella construidos</t>
  </si>
  <si>
    <t>No. de procesos de interventoría adjudicados para obras en la red vial terciaria</t>
  </si>
  <si>
    <t>No. de procesos  adjudicados para el análisis de suelos de la red vial terciaria</t>
  </si>
  <si>
    <t>Contratar estudios y diseños para la construcción de placa huellas, vías y/o puentes veredales en la zona rural del municipio de Ibagué</t>
  </si>
  <si>
    <t>No. de procesos  adjudicados para estudios y diseños en la red vial terciaria</t>
  </si>
  <si>
    <r>
      <rPr>
        <b/>
        <sz val="14"/>
        <rFont val="Arial"/>
        <family val="2"/>
      </rPr>
      <t>META DE RESULTADO No. 1:</t>
    </r>
    <r>
      <rPr>
        <sz val="14"/>
        <rFont val="Arial"/>
        <family val="2"/>
      </rPr>
      <t>Incrementar el porcentaje de la red vial urbana en buen estado</t>
    </r>
  </si>
  <si>
    <t>Realizar ampliación y mantenimiento a 200 km de caminos veredales</t>
  </si>
  <si>
    <t xml:space="preserve">NOMBRE:  DANIEL GUILLERMO JARAMILLO AYALA </t>
  </si>
  <si>
    <t xml:space="preserve">Realizar la construcción y/o mejoramiento y/o mantenimiento a 20 puentes peatonales y/o vehicular  en red vial terciaria </t>
  </si>
  <si>
    <t>Puentes peatonales y/o mulares, en red vial terciaria rehabilitados</t>
  </si>
  <si>
    <t xml:space="preserve">FIRMA
</t>
  </si>
  <si>
    <r>
      <t>NOMBRE:</t>
    </r>
    <r>
      <rPr>
        <sz val="14"/>
        <rFont val="Arial MT"/>
      </rPr>
      <t xml:space="preserve"> </t>
    </r>
    <r>
      <rPr>
        <b/>
        <sz val="14"/>
        <rFont val="Arial MT"/>
      </rPr>
      <t>JUAN JERÓNIMO CUELLAR CHÁVEZ</t>
    </r>
  </si>
  <si>
    <t>Construcción de 15 km de placa huella en la red vial terciaria</t>
  </si>
  <si>
    <t>Kilómetros de placa huella</t>
  </si>
  <si>
    <t>DIRECTOR  DE  DESARROLLO RURAL</t>
  </si>
  <si>
    <t>Mejoramiento y/o mantenimiento y/o construcción a 300 km de la red vial terciaria</t>
  </si>
  <si>
    <t>Km vía terciaria construida y/o mejorada y/o mantenida</t>
  </si>
  <si>
    <t>NOMBRE: JUAN JERÓNIMO CUÉLLAR CHÁVEZ</t>
  </si>
  <si>
    <t>DIRECTOR DE DESARROLLO Rural</t>
  </si>
  <si>
    <t>Realizar la construcción y/o el mantenimiento de puentes peatonales y/o vehiculares ubicados en la zona rural del municipio de Ibagué</t>
  </si>
  <si>
    <t xml:space="preserve">FIRMA 
</t>
  </si>
  <si>
    <t xml:space="preserve">IMPLEMENTACION DEL INCENTIVO DE CAPACITACION RURAL ICR  EN EL MUNICIPIO DE  IBAGUE. </t>
  </si>
  <si>
    <t>FECHA DE SEGUIMIENTO: 2024</t>
  </si>
  <si>
    <t>FECHA DE PROGRAMACIÓN: 01 ENERO DE 2024</t>
  </si>
  <si>
    <t>FECHA DE  SEGUIMIENTO: 2024</t>
  </si>
  <si>
    <t>FECHA DE PROGRAMACIÓN: 01 DE ENERO DE 2024</t>
  </si>
  <si>
    <t xml:space="preserve">Contratar  estudios de suelos para la zona rural del municipio de ibague </t>
  </si>
  <si>
    <t>Desarrollar actividades técnicas  para elaboración  de presupuestos de obra (cantidad de materiales) y  seguimiento a inversiones para la  construccion de placa huellas en la red vial terciaria municipal</t>
  </si>
  <si>
    <t xml:space="preserve">Contratar interventoría técnica para la vereda chucuni </t>
  </si>
  <si>
    <t xml:space="preserve">Contratar consultorias para veredas de la zona rural del municipio de ibague  requeridas en procesos judiciales </t>
  </si>
  <si>
    <t xml:space="preserve">N°consultorias realizadas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</si>
</sst>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2" formatCode="_-&quot;$&quot;\ * #,##0_-;\-&quot;$&quot;\ * #,##0_-;_-&quot;$&quot;\ 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_);_(* \(#,##0\);_(* &quot;-&quot;_);_(@_)"/>
    <numFmt numFmtId="166" formatCode="_(* #,##0.00_);_(* \(#,##0.00\);_(* &quot;-&quot;??_);_(@_)"/>
    <numFmt numFmtId="167" formatCode="_(&quot;$&quot;\ * #,##0.00_);_(&quot;$&quot;\ * \(#,##0.00\);_(&quot;$&quot;\ * &quot;-&quot;??_);_(@_)"/>
    <numFmt numFmtId="168" formatCode="&quot;S/.&quot;\ #,##0_);[Red]\(&quot;S/.&quot;\ #,##0\)"/>
    <numFmt numFmtId="169" formatCode="#,##0.0_);\(#,##0.0\)"/>
    <numFmt numFmtId="170" formatCode="0.0%"/>
    <numFmt numFmtId="171" formatCode="_-* #,##0_-;\-* #,##0_-;_-* &quot;-&quot;??_-;_-@_-"/>
    <numFmt numFmtId="172" formatCode="[$$-409]#,##0"/>
    <numFmt numFmtId="173" formatCode="dd/mm/yyyy;@"/>
    <numFmt numFmtId="174" formatCode="_ [$€]\ * #,##0.00_ ;_ [$€]\ * \-#,##0.00_ ;_ [$€]\ * &quot;-&quot;??_ ;_ @_ "/>
    <numFmt numFmtId="175" formatCode="_-&quot;$&quot;\ * #,##0_-;\-&quot;$&quot;\ * #,##0_-;_-&quot;$&quot;\ * &quot;-&quot;??_-;_-@_-"/>
    <numFmt numFmtId="176" formatCode="_-&quot;$&quot;* #,##0_-;\-&quot;$&quot;* #,##0_-;_-&quot;$&quot;* &quot;-&quot;??_-;_-@_-"/>
    <numFmt numFmtId="177" formatCode="&quot;$&quot;#,##0"/>
    <numFmt numFmtId="178" formatCode="#,##0.0;\-#,##0.0"/>
    <numFmt numFmtId="179" formatCode="#,###\ &quot;COP&quot;"/>
  </numFmts>
  <fonts count="53">
    <font>
      <sz val="12"/>
      <name val="Arial MT"/>
    </font>
    <font>
      <sz val="10"/>
      <name val="Arial"/>
      <family val="2"/>
    </font>
    <font>
      <b/>
      <sz val="14"/>
      <name val="Arial MT"/>
    </font>
    <font>
      <b/>
      <sz val="12"/>
      <name val="Arial MT"/>
    </font>
    <font>
      <sz val="14"/>
      <name val="Arial MT"/>
    </font>
    <font>
      <sz val="8"/>
      <name val="Arial MT"/>
    </font>
    <font>
      <sz val="10"/>
      <name val="Arial MT"/>
    </font>
    <font>
      <sz val="12"/>
      <name val="Arial MT"/>
    </font>
    <font>
      <b/>
      <sz val="16"/>
      <name val="Arial MT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8"/>
      <name val="Arial MT"/>
    </font>
    <font>
      <b/>
      <sz val="12"/>
      <name val="Arial"/>
      <family val="2"/>
    </font>
    <font>
      <sz val="12"/>
      <color indexed="8"/>
      <name val="Calibri"/>
      <family val="2"/>
    </font>
    <font>
      <b/>
      <sz val="10"/>
      <name val="Arial MT"/>
    </font>
    <font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color indexed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18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sz val="14"/>
      <color indexed="8"/>
      <name val="Arial"/>
      <family val="2"/>
    </font>
    <font>
      <sz val="11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rgb="FFFF0000"/>
      <name val="Arial MT"/>
    </font>
    <font>
      <b/>
      <sz val="14"/>
      <color theme="1"/>
      <name val="Arial MT"/>
    </font>
    <font>
      <sz val="14"/>
      <color theme="1"/>
      <name val="Arial MT"/>
    </font>
    <font>
      <sz val="12"/>
      <color rgb="FFFF0000"/>
      <name val="Arial"/>
      <family val="2"/>
    </font>
    <font>
      <sz val="14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8"/>
      <name val="Arial MT"/>
    </font>
    <font>
      <b/>
      <sz val="12"/>
      <name val="Calibri"/>
      <family val="2"/>
      <scheme val="minor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61">
    <xf numFmtId="0" fontId="0" fillId="0" borderId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0" fontId="36" fillId="0" borderId="0"/>
    <xf numFmtId="0" fontId="11" fillId="0" borderId="0"/>
    <xf numFmtId="0" fontId="35" fillId="0" borderId="0"/>
    <xf numFmtId="0" fontId="11" fillId="0" borderId="0"/>
    <xf numFmtId="0" fontId="11" fillId="0" borderId="0"/>
    <xf numFmtId="0" fontId="1" fillId="0" borderId="0"/>
    <xf numFmtId="0" fontId="10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0" fillId="0" borderId="0"/>
    <xf numFmtId="0" fontId="34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2" fillId="0" borderId="0"/>
    <xf numFmtId="0" fontId="13" fillId="0" borderId="0"/>
    <xf numFmtId="0" fontId="14" fillId="0" borderId="0"/>
    <xf numFmtId="0" fontId="1" fillId="0" borderId="0"/>
    <xf numFmtId="0" fontId="34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7" fillId="0" borderId="0" applyFont="0" applyFill="0" applyBorder="0" applyAlignment="0" applyProtection="0"/>
    <xf numFmtId="179" fontId="48" fillId="0" borderId="0" applyFont="0" applyFill="0" applyBorder="0" applyAlignment="0" applyProtection="0"/>
  </cellStyleXfs>
  <cellXfs count="944">
    <xf numFmtId="0" fontId="0" fillId="0" borderId="0" xfId="0"/>
    <xf numFmtId="0" fontId="14" fillId="0" borderId="0" xfId="50"/>
    <xf numFmtId="0" fontId="6" fillId="0" borderId="0" xfId="50" applyFont="1"/>
    <xf numFmtId="0" fontId="5" fillId="0" borderId="0" xfId="50" applyFont="1"/>
    <xf numFmtId="0" fontId="4" fillId="0" borderId="0" xfId="50" applyFont="1"/>
    <xf numFmtId="10" fontId="7" fillId="0" borderId="0" xfId="57" applyNumberFormat="1" applyFont="1"/>
    <xf numFmtId="0" fontId="14" fillId="0" borderId="0" xfId="50" applyAlignment="1">
      <alignment vertical="center"/>
    </xf>
    <xf numFmtId="0" fontId="14" fillId="0" borderId="1" xfId="50" applyBorder="1"/>
    <xf numFmtId="0" fontId="1" fillId="0" borderId="0" xfId="50" applyFont="1"/>
    <xf numFmtId="0" fontId="14" fillId="0" borderId="2" xfId="50" applyBorder="1"/>
    <xf numFmtId="0" fontId="14" fillId="0" borderId="3" xfId="50" applyBorder="1"/>
    <xf numFmtId="171" fontId="22" fillId="0" borderId="4" xfId="0" applyNumberFormat="1" applyFont="1" applyBorder="1" applyAlignment="1">
      <alignment horizontal="right" vertical="center" wrapText="1"/>
    </xf>
    <xf numFmtId="14" fontId="11" fillId="0" borderId="4" xfId="50" applyNumberFormat="1" applyFont="1" applyBorder="1" applyAlignment="1">
      <alignment vertical="center"/>
    </xf>
    <xf numFmtId="171" fontId="16" fillId="0" borderId="4" xfId="16" applyNumberFormat="1" applyFont="1" applyFill="1" applyBorder="1" applyAlignment="1" applyProtection="1">
      <alignment vertical="center"/>
    </xf>
    <xf numFmtId="171" fontId="11" fillId="0" borderId="4" xfId="50" applyNumberFormat="1" applyFont="1" applyBorder="1" applyAlignment="1">
      <alignment vertical="center"/>
    </xf>
    <xf numFmtId="0" fontId="1" fillId="2" borderId="0" xfId="51" applyFill="1" applyAlignment="1">
      <alignment horizontal="center"/>
    </xf>
    <xf numFmtId="0" fontId="1" fillId="2" borderId="0" xfId="51" applyFill="1"/>
    <xf numFmtId="0" fontId="1" fillId="2" borderId="0" xfId="51" applyFill="1" applyAlignment="1">
      <alignment vertical="center"/>
    </xf>
    <xf numFmtId="0" fontId="6" fillId="2" borderId="0" xfId="51" applyFont="1" applyFill="1"/>
    <xf numFmtId="0" fontId="5" fillId="2" borderId="0" xfId="51" applyFont="1" applyFill="1"/>
    <xf numFmtId="0" fontId="1" fillId="2" borderId="1" xfId="51" applyFill="1" applyBorder="1"/>
    <xf numFmtId="10" fontId="7" fillId="2" borderId="0" xfId="58" applyNumberFormat="1" applyFont="1" applyFill="1" applyBorder="1" applyProtection="1"/>
    <xf numFmtId="39" fontId="15" fillId="2" borderId="5" xfId="51" applyNumberFormat="1" applyFont="1" applyFill="1" applyBorder="1"/>
    <xf numFmtId="0" fontId="1" fillId="2" borderId="2" xfId="51" applyFill="1" applyBorder="1"/>
    <xf numFmtId="10" fontId="7" fillId="2" borderId="0" xfId="58" applyNumberFormat="1" applyFont="1" applyFill="1"/>
    <xf numFmtId="0" fontId="4" fillId="2" borderId="0" xfId="51" applyFont="1" applyFill="1"/>
    <xf numFmtId="0" fontId="14" fillId="2" borderId="0" xfId="50" applyFill="1"/>
    <xf numFmtId="0" fontId="14" fillId="2" borderId="0" xfId="50" applyFill="1" applyAlignment="1">
      <alignment vertical="center"/>
    </xf>
    <xf numFmtId="0" fontId="6" fillId="2" borderId="0" xfId="50" applyFont="1" applyFill="1"/>
    <xf numFmtId="0" fontId="5" fillId="2" borderId="0" xfId="50" applyFont="1" applyFill="1"/>
    <xf numFmtId="171" fontId="14" fillId="2" borderId="0" xfId="50" applyNumberFormat="1" applyFill="1" applyAlignment="1">
      <alignment horizontal="left" vertical="center"/>
    </xf>
    <xf numFmtId="2" fontId="3" fillId="2" borderId="0" xfId="50" applyNumberFormat="1" applyFont="1" applyFill="1"/>
    <xf numFmtId="10" fontId="7" fillId="2" borderId="0" xfId="57" applyNumberFormat="1" applyFont="1" applyFill="1" applyBorder="1" applyProtection="1"/>
    <xf numFmtId="169" fontId="14" fillId="2" borderId="0" xfId="50" applyNumberFormat="1" applyFill="1"/>
    <xf numFmtId="39" fontId="15" fillId="2" borderId="0" xfId="50" applyNumberFormat="1" applyFont="1" applyFill="1"/>
    <xf numFmtId="39" fontId="15" fillId="2" borderId="5" xfId="50" applyNumberFormat="1" applyFont="1" applyFill="1" applyBorder="1"/>
    <xf numFmtId="0" fontId="4" fillId="2" borderId="0" xfId="50" applyFont="1" applyFill="1"/>
    <xf numFmtId="10" fontId="7" fillId="2" borderId="0" xfId="57" applyNumberFormat="1" applyFont="1" applyFill="1" applyBorder="1"/>
    <xf numFmtId="10" fontId="7" fillId="2" borderId="0" xfId="57" applyNumberFormat="1" applyFont="1" applyFill="1"/>
    <xf numFmtId="0" fontId="14" fillId="2" borderId="0" xfId="50" applyFill="1" applyAlignment="1">
      <alignment horizontal="justify" vertical="center"/>
    </xf>
    <xf numFmtId="0" fontId="1" fillId="2" borderId="1" xfId="51" applyFill="1" applyBorder="1" applyAlignment="1">
      <alignment horizontal="justify" vertical="justify"/>
    </xf>
    <xf numFmtId="0" fontId="1" fillId="2" borderId="0" xfId="51" applyFill="1" applyAlignment="1">
      <alignment horizontal="justify" vertical="justify"/>
    </xf>
    <xf numFmtId="0" fontId="14" fillId="0" borderId="0" xfId="50" applyAlignment="1">
      <alignment horizontal="justify"/>
    </xf>
    <xf numFmtId="14" fontId="37" fillId="0" borderId="6" xfId="50" applyNumberFormat="1" applyFont="1" applyBorder="1" applyAlignment="1">
      <alignment vertical="center"/>
    </xf>
    <xf numFmtId="171" fontId="37" fillId="2" borderId="7" xfId="50" applyNumberFormat="1" applyFont="1" applyFill="1" applyBorder="1" applyAlignment="1">
      <alignment vertical="center"/>
    </xf>
    <xf numFmtId="14" fontId="37" fillId="2" borderId="7" xfId="50" applyNumberFormat="1" applyFont="1" applyFill="1" applyBorder="1" applyAlignment="1">
      <alignment vertical="center"/>
    </xf>
    <xf numFmtId="176" fontId="14" fillId="2" borderId="0" xfId="50" applyNumberFormat="1" applyFill="1"/>
    <xf numFmtId="0" fontId="1" fillId="2" borderId="8" xfId="51" applyFill="1" applyBorder="1"/>
    <xf numFmtId="0" fontId="1" fillId="2" borderId="9" xfId="51" applyFill="1" applyBorder="1"/>
    <xf numFmtId="0" fontId="1" fillId="2" borderId="10" xfId="51" applyFill="1" applyBorder="1"/>
    <xf numFmtId="0" fontId="2" fillId="0" borderId="7" xfId="50" applyFont="1" applyBorder="1" applyAlignment="1">
      <alignment horizontal="center" vertical="center" wrapText="1"/>
    </xf>
    <xf numFmtId="2" fontId="16" fillId="2" borderId="4" xfId="50" applyNumberFormat="1" applyFont="1" applyFill="1" applyBorder="1" applyAlignment="1">
      <alignment horizontal="center" vertical="center"/>
    </xf>
    <xf numFmtId="2" fontId="16" fillId="2" borderId="12" xfId="50" applyNumberFormat="1" applyFont="1" applyFill="1" applyBorder="1" applyAlignment="1">
      <alignment horizontal="center" vertical="center"/>
    </xf>
    <xf numFmtId="0" fontId="24" fillId="2" borderId="7" xfId="50" applyFont="1" applyFill="1" applyBorder="1" applyAlignment="1">
      <alignment horizontal="center" vertical="center" wrapText="1"/>
    </xf>
    <xf numFmtId="14" fontId="39" fillId="2" borderId="4" xfId="51" applyNumberFormat="1" applyFont="1" applyFill="1" applyBorder="1" applyAlignment="1">
      <alignment vertical="center"/>
    </xf>
    <xf numFmtId="2" fontId="16" fillId="2" borderId="4" xfId="51" applyNumberFormat="1" applyFont="1" applyFill="1" applyBorder="1" applyAlignment="1">
      <alignment horizontal="center" vertical="center"/>
    </xf>
    <xf numFmtId="2" fontId="16" fillId="2" borderId="12" xfId="51" applyNumberFormat="1" applyFont="1" applyFill="1" applyBorder="1" applyAlignment="1">
      <alignment horizontal="center" vertical="center"/>
    </xf>
    <xf numFmtId="171" fontId="39" fillId="2" borderId="4" xfId="2" applyNumberFormat="1" applyFont="1" applyFill="1" applyBorder="1" applyAlignment="1" applyProtection="1">
      <alignment vertical="center"/>
    </xf>
    <xf numFmtId="171" fontId="1" fillId="0" borderId="0" xfId="50" applyNumberFormat="1" applyFont="1" applyAlignment="1">
      <alignment horizontal="left" vertical="center"/>
    </xf>
    <xf numFmtId="2" fontId="16" fillId="0" borderId="0" xfId="50" applyNumberFormat="1" applyFont="1"/>
    <xf numFmtId="10" fontId="11" fillId="0" borderId="0" xfId="57" applyNumberFormat="1" applyFont="1" applyBorder="1" applyProtection="1"/>
    <xf numFmtId="169" fontId="1" fillId="0" borderId="0" xfId="50" applyNumberFormat="1" applyFont="1"/>
    <xf numFmtId="39" fontId="28" fillId="0" borderId="0" xfId="50" applyNumberFormat="1" applyFont="1"/>
    <xf numFmtId="39" fontId="28" fillId="0" borderId="5" xfId="50" applyNumberFormat="1" applyFont="1" applyBorder="1"/>
    <xf numFmtId="169" fontId="19" fillId="0" borderId="13" xfId="50" applyNumberFormat="1" applyFont="1" applyBorder="1" applyAlignment="1">
      <alignment vertical="top"/>
    </xf>
    <xf numFmtId="0" fontId="19" fillId="0" borderId="0" xfId="50" applyFont="1"/>
    <xf numFmtId="10" fontId="11" fillId="0" borderId="0" xfId="57" applyNumberFormat="1" applyFont="1"/>
    <xf numFmtId="0" fontId="19" fillId="2" borderId="15" xfId="51" applyFont="1" applyFill="1" applyBorder="1" applyAlignment="1">
      <alignment horizontal="center" vertical="center"/>
    </xf>
    <xf numFmtId="0" fontId="19" fillId="2" borderId="4" xfId="51" applyFont="1" applyFill="1" applyBorder="1" applyAlignment="1">
      <alignment horizontal="center" vertical="center"/>
    </xf>
    <xf numFmtId="0" fontId="19" fillId="2" borderId="16" xfId="51" applyFont="1" applyFill="1" applyBorder="1" applyAlignment="1">
      <alignment horizontal="center" vertical="center"/>
    </xf>
    <xf numFmtId="0" fontId="19" fillId="2" borderId="7" xfId="51" applyFont="1" applyFill="1" applyBorder="1" applyAlignment="1">
      <alignment horizontal="center" vertical="center"/>
    </xf>
    <xf numFmtId="0" fontId="19" fillId="2" borderId="6" xfId="51" applyFont="1" applyFill="1" applyBorder="1" applyAlignment="1">
      <alignment horizontal="center" vertical="center"/>
    </xf>
    <xf numFmtId="2" fontId="16" fillId="0" borderId="4" xfId="50" applyNumberFormat="1" applyFont="1" applyBorder="1" applyAlignment="1">
      <alignment horizontal="center" vertical="center"/>
    </xf>
    <xf numFmtId="2" fontId="16" fillId="0" borderId="12" xfId="50" applyNumberFormat="1" applyFont="1" applyBorder="1" applyAlignment="1">
      <alignment horizontal="center" vertical="center"/>
    </xf>
    <xf numFmtId="0" fontId="21" fillId="2" borderId="17" xfId="51" applyFont="1" applyFill="1" applyBorder="1" applyAlignment="1">
      <alignment horizontal="justify" vertical="center" wrapText="1"/>
    </xf>
    <xf numFmtId="0" fontId="21" fillId="2" borderId="18" xfId="51" applyFont="1" applyFill="1" applyBorder="1" applyAlignment="1">
      <alignment horizontal="justify" vertical="center" wrapText="1"/>
    </xf>
    <xf numFmtId="0" fontId="21" fillId="2" borderId="19" xfId="51" applyFont="1" applyFill="1" applyBorder="1" applyAlignment="1">
      <alignment horizontal="justify" vertical="center" wrapText="1"/>
    </xf>
    <xf numFmtId="1" fontId="40" fillId="0" borderId="6" xfId="0" applyNumberFormat="1" applyFont="1" applyBorder="1" applyAlignment="1">
      <alignment horizontal="center" vertical="center" wrapText="1"/>
    </xf>
    <xf numFmtId="14" fontId="39" fillId="2" borderId="6" xfId="51" applyNumberFormat="1" applyFont="1" applyFill="1" applyBorder="1" applyAlignment="1">
      <alignment vertical="center"/>
    </xf>
    <xf numFmtId="0" fontId="24" fillId="2" borderId="20" xfId="51" applyFont="1" applyFill="1" applyBorder="1" applyAlignment="1">
      <alignment horizontal="left" vertical="center" wrapText="1"/>
    </xf>
    <xf numFmtId="0" fontId="24" fillId="2" borderId="21" xfId="51" applyFont="1" applyFill="1" applyBorder="1" applyAlignment="1">
      <alignment horizontal="left" vertical="center" wrapText="1"/>
    </xf>
    <xf numFmtId="0" fontId="1" fillId="2" borderId="5" xfId="51" applyFill="1" applyBorder="1"/>
    <xf numFmtId="0" fontId="24" fillId="0" borderId="21" xfId="50" applyFont="1" applyBorder="1" applyAlignment="1">
      <alignment horizontal="center" vertical="center"/>
    </xf>
    <xf numFmtId="0" fontId="19" fillId="0" borderId="4" xfId="50" applyFont="1" applyBorder="1" applyAlignment="1">
      <alignment horizontal="center" vertical="center"/>
    </xf>
    <xf numFmtId="169" fontId="24" fillId="0" borderId="1" xfId="50" applyNumberFormat="1" applyFont="1" applyBorder="1" applyAlignment="1">
      <alignment horizontal="justify" vertical="center"/>
    </xf>
    <xf numFmtId="177" fontId="38" fillId="2" borderId="7" xfId="18" applyNumberFormat="1" applyFont="1" applyFill="1" applyBorder="1" applyAlignment="1">
      <alignment vertical="center" wrapText="1"/>
    </xf>
    <xf numFmtId="0" fontId="2" fillId="0" borderId="7" xfId="50" applyFont="1" applyBorder="1" applyAlignment="1">
      <alignment horizontal="center" vertical="center"/>
    </xf>
    <xf numFmtId="0" fontId="18" fillId="0" borderId="7" xfId="50" applyFont="1" applyBorder="1" applyAlignment="1">
      <alignment horizontal="center" vertical="center"/>
    </xf>
    <xf numFmtId="37" fontId="42" fillId="2" borderId="22" xfId="51" applyNumberFormat="1" applyFont="1" applyFill="1" applyBorder="1" applyAlignment="1">
      <alignment horizontal="center" vertical="center"/>
    </xf>
    <xf numFmtId="10" fontId="7" fillId="2" borderId="0" xfId="58" applyNumberFormat="1" applyFont="1" applyFill="1" applyBorder="1"/>
    <xf numFmtId="0" fontId="3" fillId="2" borderId="1" xfId="51" applyFont="1" applyFill="1" applyBorder="1" applyAlignment="1">
      <alignment horizontal="justify" vertical="justify" wrapText="1"/>
    </xf>
    <xf numFmtId="0" fontId="24" fillId="2" borderId="23" xfId="51" applyFont="1" applyFill="1" applyBorder="1" applyAlignment="1">
      <alignment horizontal="left" vertical="center" wrapText="1"/>
    </xf>
    <xf numFmtId="0" fontId="24" fillId="2" borderId="20" xfId="51" applyFont="1" applyFill="1" applyBorder="1" applyAlignment="1">
      <alignment vertical="center" wrapText="1"/>
    </xf>
    <xf numFmtId="0" fontId="24" fillId="2" borderId="21" xfId="51" applyFont="1" applyFill="1" applyBorder="1" applyAlignment="1">
      <alignment vertical="center" wrapText="1"/>
    </xf>
    <xf numFmtId="0" fontId="24" fillId="2" borderId="17" xfId="51" applyFont="1" applyFill="1" applyBorder="1" applyAlignment="1">
      <alignment horizontal="justify" vertical="center" wrapText="1"/>
    </xf>
    <xf numFmtId="0" fontId="23" fillId="2" borderId="16" xfId="50" applyFont="1" applyFill="1" applyBorder="1" applyAlignment="1">
      <alignment horizontal="center" vertical="center"/>
    </xf>
    <xf numFmtId="0" fontId="24" fillId="2" borderId="7" xfId="50" applyFont="1" applyFill="1" applyBorder="1" applyAlignment="1">
      <alignment horizontal="center" vertical="center"/>
    </xf>
    <xf numFmtId="0" fontId="23" fillId="2" borderId="7" xfId="50" applyFont="1" applyFill="1" applyBorder="1" applyAlignment="1">
      <alignment horizontal="center" vertical="center"/>
    </xf>
    <xf numFmtId="0" fontId="14" fillId="2" borderId="1" xfId="50" applyFill="1" applyBorder="1" applyAlignment="1">
      <alignment horizontal="center" vertical="center"/>
    </xf>
    <xf numFmtId="0" fontId="1" fillId="0" borderId="0" xfId="50" applyFont="1" applyAlignment="1">
      <alignment vertical="center"/>
    </xf>
    <xf numFmtId="0" fontId="30" fillId="0" borderId="0" xfId="50" applyFont="1"/>
    <xf numFmtId="164" fontId="1" fillId="0" borderId="0" xfId="18" applyFont="1"/>
    <xf numFmtId="0" fontId="28" fillId="0" borderId="0" xfId="50" applyFont="1" applyAlignment="1">
      <alignment horizontal="center"/>
    </xf>
    <xf numFmtId="37" fontId="19" fillId="0" borderId="4" xfId="50" applyNumberFormat="1" applyFont="1" applyBorder="1" applyAlignment="1">
      <alignment horizontal="center" vertical="center"/>
    </xf>
    <xf numFmtId="0" fontId="19" fillId="0" borderId="24" xfId="50" applyFont="1" applyBorder="1" applyAlignment="1">
      <alignment horizontal="center" vertical="center"/>
    </xf>
    <xf numFmtId="0" fontId="19" fillId="2" borderId="11" xfId="51" applyFont="1" applyFill="1" applyBorder="1" applyAlignment="1">
      <alignment horizontal="center" vertical="center"/>
    </xf>
    <xf numFmtId="0" fontId="19" fillId="0" borderId="25" xfId="5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37" fontId="43" fillId="0" borderId="12" xfId="51" applyNumberFormat="1" applyFont="1" applyBorder="1" applyAlignment="1">
      <alignment horizontal="center" vertical="center"/>
    </xf>
    <xf numFmtId="169" fontId="2" fillId="2" borderId="26" xfId="51" applyNumberFormat="1" applyFont="1" applyFill="1" applyBorder="1" applyAlignment="1">
      <alignment horizontal="center" vertical="center"/>
    </xf>
    <xf numFmtId="0" fontId="16" fillId="0" borderId="6" xfId="50" applyFont="1" applyBorder="1" applyAlignment="1">
      <alignment horizontal="center" vertical="center"/>
    </xf>
    <xf numFmtId="0" fontId="24" fillId="0" borderId="7" xfId="50" applyFont="1" applyBorder="1" applyAlignment="1">
      <alignment horizontal="center" vertical="center"/>
    </xf>
    <xf numFmtId="0" fontId="23" fillId="0" borderId="7" xfId="50" applyFont="1" applyBorder="1" applyAlignment="1">
      <alignment horizontal="center" vertical="center"/>
    </xf>
    <xf numFmtId="169" fontId="24" fillId="0" borderId="27" xfId="50" applyNumberFormat="1" applyFont="1" applyBorder="1" applyAlignment="1">
      <alignment horizontal="center" vertical="center"/>
    </xf>
    <xf numFmtId="169" fontId="19" fillId="0" borderId="28" xfId="50" applyNumberFormat="1" applyFont="1" applyBorder="1" applyAlignment="1">
      <alignment horizontal="center" vertical="top"/>
    </xf>
    <xf numFmtId="0" fontId="19" fillId="0" borderId="29" xfId="50" applyFont="1" applyBorder="1" applyAlignment="1">
      <alignment horizontal="center" vertical="center"/>
    </xf>
    <xf numFmtId="37" fontId="41" fillId="0" borderId="7" xfId="50" applyNumberFormat="1" applyFont="1" applyBorder="1" applyAlignment="1">
      <alignment horizontal="center" vertical="center"/>
    </xf>
    <xf numFmtId="0" fontId="19" fillId="2" borderId="11" xfId="51" applyFont="1" applyFill="1" applyBorder="1" applyAlignment="1">
      <alignment vertical="center" wrapText="1"/>
    </xf>
    <xf numFmtId="176" fontId="16" fillId="0" borderId="4" xfId="18" applyNumberFormat="1" applyFont="1" applyFill="1" applyBorder="1" applyAlignment="1" applyProtection="1">
      <alignment vertical="center"/>
    </xf>
    <xf numFmtId="175" fontId="38" fillId="0" borderId="11" xfId="18" applyNumberFormat="1" applyFont="1" applyFill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175" fontId="11" fillId="0" borderId="16" xfId="18" applyNumberFormat="1" applyFont="1" applyFill="1" applyBorder="1" applyAlignment="1">
      <alignment horizontal="center" vertical="center" wrapText="1"/>
    </xf>
    <xf numFmtId="0" fontId="1" fillId="0" borderId="0" xfId="51" applyAlignment="1">
      <alignment horizontal="center"/>
    </xf>
    <xf numFmtId="0" fontId="40" fillId="0" borderId="4" xfId="0" applyFont="1" applyBorder="1" applyAlignment="1">
      <alignment horizontal="center" vertical="center" wrapText="1"/>
    </xf>
    <xf numFmtId="0" fontId="1" fillId="0" borderId="0" xfId="51"/>
    <xf numFmtId="0" fontId="21" fillId="2" borderId="30" xfId="50" applyFont="1" applyFill="1" applyBorder="1" applyAlignment="1">
      <alignment vertical="center"/>
    </xf>
    <xf numFmtId="0" fontId="1" fillId="2" borderId="30" xfId="50" applyFont="1" applyFill="1" applyBorder="1"/>
    <xf numFmtId="0" fontId="1" fillId="2" borderId="24" xfId="50" applyFont="1" applyFill="1" applyBorder="1"/>
    <xf numFmtId="0" fontId="21" fillId="2" borderId="6" xfId="51" applyFont="1" applyFill="1" applyBorder="1" applyAlignment="1">
      <alignment horizontal="left" vertical="center" wrapText="1"/>
    </xf>
    <xf numFmtId="0" fontId="21" fillId="2" borderId="23" xfId="51" applyFont="1" applyFill="1" applyBorder="1" applyAlignment="1">
      <alignment horizontal="justify" vertical="center"/>
    </xf>
    <xf numFmtId="0" fontId="1" fillId="2" borderId="30" xfId="51" applyFill="1" applyBorder="1" applyAlignment="1">
      <alignment vertical="center"/>
    </xf>
    <xf numFmtId="0" fontId="1" fillId="2" borderId="31" xfId="51" applyFill="1" applyBorder="1" applyAlignment="1">
      <alignment vertical="center"/>
    </xf>
    <xf numFmtId="0" fontId="19" fillId="0" borderId="4" xfId="0" applyFont="1" applyBorder="1" applyAlignment="1">
      <alignment horizontal="center" vertical="center" wrapText="1"/>
    </xf>
    <xf numFmtId="0" fontId="41" fillId="0" borderId="11" xfId="51" applyFont="1" applyBorder="1" applyAlignment="1">
      <alignment horizontal="center" vertical="center" wrapText="1"/>
    </xf>
    <xf numFmtId="0" fontId="19" fillId="0" borderId="32" xfId="51" applyFont="1" applyBorder="1" applyAlignment="1">
      <alignment horizontal="center" vertical="center" wrapText="1"/>
    </xf>
    <xf numFmtId="0" fontId="8" fillId="0" borderId="20" xfId="50" applyFont="1" applyBorder="1" applyAlignment="1">
      <alignment horizontal="justify" vertical="center"/>
    </xf>
    <xf numFmtId="0" fontId="19" fillId="0" borderId="16" xfId="51" applyFont="1" applyBorder="1" applyAlignment="1">
      <alignment horizontal="center" vertical="center" wrapText="1"/>
    </xf>
    <xf numFmtId="37" fontId="44" fillId="0" borderId="35" xfId="51" applyNumberFormat="1" applyFont="1" applyBorder="1" applyAlignment="1">
      <alignment horizontal="center" vertical="center"/>
    </xf>
    <xf numFmtId="37" fontId="44" fillId="0" borderId="12" xfId="51" applyNumberFormat="1" applyFont="1" applyBorder="1" applyAlignment="1">
      <alignment horizontal="center" vertical="center"/>
    </xf>
    <xf numFmtId="37" fontId="43" fillId="0" borderId="36" xfId="51" applyNumberFormat="1" applyFont="1" applyBorder="1" applyAlignment="1">
      <alignment horizontal="center" vertical="center"/>
    </xf>
    <xf numFmtId="37" fontId="44" fillId="0" borderId="37" xfId="51" applyNumberFormat="1" applyFont="1" applyBorder="1" applyAlignment="1">
      <alignment horizontal="center" vertical="center"/>
    </xf>
    <xf numFmtId="0" fontId="43" fillId="0" borderId="6" xfId="50" applyFont="1" applyBorder="1" applyAlignment="1">
      <alignment horizontal="center" vertical="center" wrapText="1"/>
    </xf>
    <xf numFmtId="0" fontId="43" fillId="0" borderId="7" xfId="5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171" fontId="43" fillId="0" borderId="7" xfId="50" applyNumberFormat="1" applyFont="1" applyBorder="1" applyAlignment="1">
      <alignment horizontal="center" vertical="center" wrapText="1"/>
    </xf>
    <xf numFmtId="0" fontId="19" fillId="0" borderId="16" xfId="50" applyFont="1" applyBorder="1" applyAlignment="1">
      <alignment horizontal="center" vertical="center"/>
    </xf>
    <xf numFmtId="37" fontId="19" fillId="0" borderId="42" xfId="50" applyNumberFormat="1" applyFont="1" applyBorder="1" applyAlignment="1">
      <alignment horizontal="center" vertical="center"/>
    </xf>
    <xf numFmtId="0" fontId="19" fillId="0" borderId="11" xfId="50" applyFont="1" applyBorder="1" applyAlignment="1">
      <alignment horizontal="center" vertical="center"/>
    </xf>
    <xf numFmtId="37" fontId="41" fillId="0" borderId="22" xfId="50" applyNumberFormat="1" applyFont="1" applyBorder="1" applyAlignment="1">
      <alignment horizontal="center" vertical="center"/>
    </xf>
    <xf numFmtId="0" fontId="24" fillId="2" borderId="11" xfId="51" applyFont="1" applyFill="1" applyBorder="1" applyAlignment="1">
      <alignment horizontal="center" vertical="center" wrapText="1"/>
    </xf>
    <xf numFmtId="0" fontId="24" fillId="2" borderId="11" xfId="51" applyFont="1" applyFill="1" applyBorder="1" applyAlignment="1">
      <alignment horizontal="center" vertical="center"/>
    </xf>
    <xf numFmtId="0" fontId="23" fillId="2" borderId="11" xfId="51" applyFont="1" applyFill="1" applyBorder="1" applyAlignment="1">
      <alignment horizontal="center" vertical="center"/>
    </xf>
    <xf numFmtId="0" fontId="24" fillId="0" borderId="4" xfId="51" applyFont="1" applyBorder="1" applyAlignment="1">
      <alignment horizontal="center" vertical="center" wrapText="1"/>
    </xf>
    <xf numFmtId="0" fontId="24" fillId="0" borderId="11" xfId="50" applyFont="1" applyBorder="1" applyAlignment="1">
      <alignment horizontal="center" vertical="center" wrapText="1"/>
    </xf>
    <xf numFmtId="169" fontId="19" fillId="2" borderId="4" xfId="50" applyNumberFormat="1" applyFont="1" applyFill="1" applyBorder="1" applyAlignment="1">
      <alignment horizontal="center" vertical="center"/>
    </xf>
    <xf numFmtId="0" fontId="40" fillId="0" borderId="6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38" fillId="2" borderId="15" xfId="51" applyFont="1" applyFill="1" applyBorder="1" applyAlignment="1">
      <alignment horizontal="center" vertical="center"/>
    </xf>
    <xf numFmtId="14" fontId="39" fillId="2" borderId="15" xfId="51" applyNumberFormat="1" applyFont="1" applyFill="1" applyBorder="1" applyAlignment="1">
      <alignment vertical="center"/>
    </xf>
    <xf numFmtId="0" fontId="40" fillId="0" borderId="7" xfId="0" applyFont="1" applyBorder="1" applyAlignment="1">
      <alignment horizontal="center" vertical="center" wrapText="1"/>
    </xf>
    <xf numFmtId="0" fontId="38" fillId="2" borderId="7" xfId="51" applyFont="1" applyFill="1" applyBorder="1" applyAlignment="1">
      <alignment horizontal="center" vertical="center"/>
    </xf>
    <xf numFmtId="175" fontId="38" fillId="0" borderId="7" xfId="18" applyNumberFormat="1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38" fillId="2" borderId="11" xfId="51" applyFont="1" applyFill="1" applyBorder="1" applyAlignment="1">
      <alignment horizontal="center" vertical="center"/>
    </xf>
    <xf numFmtId="175" fontId="39" fillId="0" borderId="15" xfId="18" applyNumberFormat="1" applyFont="1" applyFill="1" applyBorder="1" applyAlignment="1">
      <alignment horizontal="center" vertical="center" wrapText="1"/>
    </xf>
    <xf numFmtId="171" fontId="39" fillId="2" borderId="11" xfId="0" applyNumberFormat="1" applyFont="1" applyFill="1" applyBorder="1" applyAlignment="1">
      <alignment horizontal="right" vertical="center" wrapText="1"/>
    </xf>
    <xf numFmtId="171" fontId="39" fillId="2" borderId="11" xfId="2" applyNumberFormat="1" applyFont="1" applyFill="1" applyBorder="1" applyAlignment="1" applyProtection="1">
      <alignment vertical="center"/>
    </xf>
    <xf numFmtId="171" fontId="39" fillId="2" borderId="6" xfId="0" applyNumberFormat="1" applyFont="1" applyFill="1" applyBorder="1" applyAlignment="1">
      <alignment horizontal="right" vertical="center" wrapText="1"/>
    </xf>
    <xf numFmtId="171" fontId="39" fillId="2" borderId="6" xfId="2" applyNumberFormat="1" applyFont="1" applyFill="1" applyBorder="1" applyAlignment="1" applyProtection="1">
      <alignment vertical="center"/>
    </xf>
    <xf numFmtId="0" fontId="19" fillId="0" borderId="15" xfId="0" applyFont="1" applyBorder="1" applyAlignment="1">
      <alignment horizontal="center" vertical="center" wrapText="1"/>
    </xf>
    <xf numFmtId="171" fontId="39" fillId="2" borderId="15" xfId="0" applyNumberFormat="1" applyFont="1" applyFill="1" applyBorder="1" applyAlignment="1">
      <alignment horizontal="right" vertical="center" wrapText="1"/>
    </xf>
    <xf numFmtId="171" fontId="39" fillId="2" borderId="15" xfId="2" applyNumberFormat="1" applyFont="1" applyFill="1" applyBorder="1" applyAlignment="1" applyProtection="1">
      <alignment vertical="center"/>
    </xf>
    <xf numFmtId="0" fontId="19" fillId="0" borderId="7" xfId="0" applyFont="1" applyBorder="1" applyAlignment="1">
      <alignment horizontal="center" vertical="center" wrapText="1"/>
    </xf>
    <xf numFmtId="171" fontId="39" fillId="2" borderId="7" xfId="0" applyNumberFormat="1" applyFont="1" applyFill="1" applyBorder="1" applyAlignment="1">
      <alignment horizontal="right" vertical="center" wrapText="1"/>
    </xf>
    <xf numFmtId="171" fontId="39" fillId="2" borderId="7" xfId="2" applyNumberFormat="1" applyFont="1" applyFill="1" applyBorder="1" applyAlignment="1" applyProtection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171" fontId="39" fillId="0" borderId="15" xfId="0" applyNumberFormat="1" applyFont="1" applyBorder="1" applyAlignment="1">
      <alignment horizontal="right" vertical="center" wrapText="1"/>
    </xf>
    <xf numFmtId="171" fontId="39" fillId="0" borderId="15" xfId="2" applyNumberFormat="1" applyFont="1" applyFill="1" applyBorder="1" applyAlignment="1" applyProtection="1">
      <alignment vertical="center"/>
    </xf>
    <xf numFmtId="171" fontId="39" fillId="0" borderId="7" xfId="0" applyNumberFormat="1" applyFont="1" applyBorder="1" applyAlignment="1">
      <alignment horizontal="right" vertical="center" wrapText="1"/>
    </xf>
    <xf numFmtId="171" fontId="39" fillId="0" borderId="7" xfId="2" applyNumberFormat="1" applyFont="1" applyFill="1" applyBorder="1" applyAlignment="1" applyProtection="1">
      <alignment vertical="center"/>
    </xf>
    <xf numFmtId="0" fontId="37" fillId="0" borderId="15" xfId="0" applyFont="1" applyBorder="1" applyAlignment="1">
      <alignment horizontal="center" vertical="center" wrapText="1"/>
    </xf>
    <xf numFmtId="175" fontId="39" fillId="2" borderId="52" xfId="18" applyNumberFormat="1" applyFont="1" applyFill="1" applyBorder="1" applyAlignment="1">
      <alignment horizontal="center" vertical="center" wrapText="1"/>
    </xf>
    <xf numFmtId="0" fontId="38" fillId="0" borderId="52" xfId="50" applyFont="1" applyBorder="1" applyAlignment="1">
      <alignment horizontal="center" vertical="center"/>
    </xf>
    <xf numFmtId="0" fontId="5" fillId="0" borderId="45" xfId="50" applyFont="1" applyBorder="1"/>
    <xf numFmtId="175" fontId="38" fillId="2" borderId="7" xfId="0" applyNumberFormat="1" applyFont="1" applyFill="1" applyBorder="1" applyAlignment="1">
      <alignment horizontal="center" vertical="center" wrapText="1"/>
    </xf>
    <xf numFmtId="0" fontId="38" fillId="0" borderId="7" xfId="50" applyFont="1" applyBorder="1" applyAlignment="1">
      <alignment horizontal="center" vertical="center"/>
    </xf>
    <xf numFmtId="0" fontId="5" fillId="0" borderId="40" xfId="50" applyFont="1" applyBorder="1"/>
    <xf numFmtId="175" fontId="38" fillId="0" borderId="52" xfId="18" applyNumberFormat="1" applyFont="1" applyFill="1" applyBorder="1" applyAlignment="1">
      <alignment horizontal="center" vertical="center" wrapText="1"/>
    </xf>
    <xf numFmtId="175" fontId="39" fillId="0" borderId="52" xfId="18" applyNumberFormat="1" applyFont="1" applyFill="1" applyBorder="1" applyAlignment="1">
      <alignment horizontal="center" vertical="center" wrapText="1"/>
    </xf>
    <xf numFmtId="0" fontId="38" fillId="0" borderId="15" xfId="50" applyFont="1" applyBorder="1" applyAlignment="1">
      <alignment horizontal="center" vertical="center"/>
    </xf>
    <xf numFmtId="0" fontId="38" fillId="0" borderId="32" xfId="50" applyFont="1" applyBorder="1" applyAlignment="1">
      <alignment horizontal="center" vertical="center"/>
    </xf>
    <xf numFmtId="0" fontId="38" fillId="0" borderId="60" xfId="50" applyFont="1" applyBorder="1" applyAlignment="1">
      <alignment horizontal="center" vertical="center"/>
    </xf>
    <xf numFmtId="0" fontId="1" fillId="2" borderId="2" xfId="51" applyFill="1" applyBorder="1" applyAlignment="1">
      <alignment horizontal="center"/>
    </xf>
    <xf numFmtId="0" fontId="1" fillId="2" borderId="3" xfId="51" applyFill="1" applyBorder="1" applyAlignment="1">
      <alignment horizontal="center"/>
    </xf>
    <xf numFmtId="0" fontId="33" fillId="0" borderId="40" xfId="0" applyFont="1" applyBorder="1" applyAlignment="1">
      <alignment vertical="center"/>
    </xf>
    <xf numFmtId="0" fontId="6" fillId="0" borderId="40" xfId="50" applyFont="1" applyBorder="1" applyAlignment="1">
      <alignment horizontal="center"/>
    </xf>
    <xf numFmtId="0" fontId="6" fillId="0" borderId="40" xfId="50" applyFont="1" applyBorder="1" applyAlignment="1">
      <alignment horizontal="center" vertical="center" wrapText="1"/>
    </xf>
    <xf numFmtId="0" fontId="1" fillId="0" borderId="4" xfId="50" applyFont="1" applyBorder="1"/>
    <xf numFmtId="0" fontId="24" fillId="0" borderId="11" xfId="50" applyFont="1" applyBorder="1" applyAlignment="1">
      <alignment horizontal="center" vertical="center"/>
    </xf>
    <xf numFmtId="171" fontId="11" fillId="0" borderId="6" xfId="2" applyNumberFormat="1" applyFont="1" applyFill="1" applyBorder="1" applyAlignment="1" applyProtection="1">
      <alignment vertical="center"/>
    </xf>
    <xf numFmtId="0" fontId="16" fillId="0" borderId="15" xfId="50" applyFont="1" applyBorder="1" applyAlignment="1">
      <alignment horizontal="center" vertical="center"/>
    </xf>
    <xf numFmtId="0" fontId="30" fillId="0" borderId="35" xfId="50" applyFont="1" applyBorder="1"/>
    <xf numFmtId="0" fontId="16" fillId="0" borderId="7" xfId="50" applyFont="1" applyBorder="1" applyAlignment="1">
      <alignment horizontal="center" vertical="center"/>
    </xf>
    <xf numFmtId="14" fontId="11" fillId="0" borderId="6" xfId="50" applyNumberFormat="1" applyFont="1" applyBorder="1" applyAlignment="1">
      <alignment vertical="center"/>
    </xf>
    <xf numFmtId="0" fontId="1" fillId="0" borderId="6" xfId="50" applyFont="1" applyBorder="1"/>
    <xf numFmtId="171" fontId="11" fillId="0" borderId="15" xfId="2" applyNumberFormat="1" applyFont="1" applyFill="1" applyBorder="1" applyAlignment="1" applyProtection="1">
      <alignment vertical="center"/>
    </xf>
    <xf numFmtId="171" fontId="22" fillId="0" borderId="7" xfId="0" applyNumberFormat="1" applyFont="1" applyBorder="1" applyAlignment="1">
      <alignment horizontal="right" vertical="center" wrapText="1"/>
    </xf>
    <xf numFmtId="171" fontId="11" fillId="0" borderId="7" xfId="2" applyNumberFormat="1" applyFont="1" applyFill="1" applyBorder="1" applyAlignment="1" applyProtection="1">
      <alignment vertical="center"/>
    </xf>
    <xf numFmtId="171" fontId="45" fillId="0" borderId="7" xfId="2" applyNumberFormat="1" applyFont="1" applyFill="1" applyBorder="1" applyAlignment="1" applyProtection="1">
      <alignment vertical="center"/>
    </xf>
    <xf numFmtId="0" fontId="1" fillId="0" borderId="36" xfId="50" applyFont="1" applyBorder="1"/>
    <xf numFmtId="0" fontId="1" fillId="2" borderId="0" xfId="50" applyFont="1" applyFill="1"/>
    <xf numFmtId="0" fontId="20" fillId="2" borderId="0" xfId="29" applyFont="1" applyFill="1" applyAlignment="1">
      <alignment horizontal="justify" vertical="top"/>
    </xf>
    <xf numFmtId="0" fontId="26" fillId="2" borderId="0" xfId="51" applyFont="1" applyFill="1" applyAlignment="1">
      <alignment horizontal="justify" vertical="top"/>
    </xf>
    <xf numFmtId="0" fontId="1" fillId="2" borderId="0" xfId="51" applyFill="1" applyAlignment="1">
      <alignment horizontal="justify" vertical="top"/>
    </xf>
    <xf numFmtId="0" fontId="16" fillId="2" borderId="0" xfId="51" applyFont="1" applyFill="1" applyAlignment="1">
      <alignment horizontal="justify" vertical="top" wrapText="1"/>
    </xf>
    <xf numFmtId="2" fontId="16" fillId="2" borderId="0" xfId="51" applyNumberFormat="1" applyFont="1" applyFill="1" applyAlignment="1">
      <alignment horizontal="justify" vertical="top" wrapText="1"/>
    </xf>
    <xf numFmtId="2" fontId="16" fillId="2" borderId="0" xfId="51" applyNumberFormat="1" applyFont="1" applyFill="1" applyAlignment="1">
      <alignment horizontal="justify" vertical="top"/>
    </xf>
    <xf numFmtId="2" fontId="39" fillId="2" borderId="45" xfId="51" applyNumberFormat="1" applyFont="1" applyFill="1" applyBorder="1" applyAlignment="1">
      <alignment horizontal="justify" vertical="top"/>
    </xf>
    <xf numFmtId="2" fontId="39" fillId="2" borderId="5" xfId="51" applyNumberFormat="1" applyFont="1" applyFill="1" applyBorder="1" applyAlignment="1">
      <alignment horizontal="justify" vertical="top"/>
    </xf>
    <xf numFmtId="0" fontId="38" fillId="0" borderId="45" xfId="51" applyFont="1" applyBorder="1" applyAlignment="1">
      <alignment horizontal="justify" vertical="top"/>
    </xf>
    <xf numFmtId="39" fontId="38" fillId="0" borderId="40" xfId="51" applyNumberFormat="1" applyFont="1" applyBorder="1" applyAlignment="1">
      <alignment horizontal="justify" vertical="top"/>
    </xf>
    <xf numFmtId="39" fontId="38" fillId="2" borderId="45" xfId="51" applyNumberFormat="1" applyFont="1" applyFill="1" applyBorder="1" applyAlignment="1">
      <alignment horizontal="justify" vertical="top"/>
    </xf>
    <xf numFmtId="0" fontId="33" fillId="0" borderId="40" xfId="0" applyFont="1" applyBorder="1" applyAlignment="1">
      <alignment horizontal="justify" vertical="top" wrapText="1"/>
    </xf>
    <xf numFmtId="39" fontId="39" fillId="2" borderId="40" xfId="51" applyNumberFormat="1" applyFont="1" applyFill="1" applyBorder="1" applyAlignment="1">
      <alignment horizontal="justify" vertical="top" wrapText="1"/>
    </xf>
    <xf numFmtId="39" fontId="40" fillId="2" borderId="40" xfId="51" applyNumberFormat="1" applyFont="1" applyFill="1" applyBorder="1" applyAlignment="1">
      <alignment horizontal="justify" vertical="top"/>
    </xf>
    <xf numFmtId="39" fontId="38" fillId="2" borderId="40" xfId="51" applyNumberFormat="1" applyFont="1" applyFill="1" applyBorder="1" applyAlignment="1">
      <alignment horizontal="justify" vertical="top"/>
    </xf>
    <xf numFmtId="39" fontId="39" fillId="2" borderId="40" xfId="51" applyNumberFormat="1" applyFont="1" applyFill="1" applyBorder="1" applyAlignment="1">
      <alignment horizontal="justify" vertical="top"/>
    </xf>
    <xf numFmtId="39" fontId="38" fillId="2" borderId="0" xfId="51" applyNumberFormat="1" applyFont="1" applyFill="1" applyAlignment="1">
      <alignment horizontal="justify" vertical="top"/>
    </xf>
    <xf numFmtId="39" fontId="39" fillId="2" borderId="0" xfId="51" applyNumberFormat="1" applyFont="1" applyFill="1" applyAlignment="1">
      <alignment horizontal="justify" vertical="top" wrapText="1"/>
    </xf>
    <xf numFmtId="39" fontId="39" fillId="2" borderId="5" xfId="51" applyNumberFormat="1" applyFont="1" applyFill="1" applyBorder="1" applyAlignment="1">
      <alignment horizontal="justify" vertical="top"/>
    </xf>
    <xf numFmtId="39" fontId="39" fillId="2" borderId="0" xfId="51" applyNumberFormat="1" applyFont="1" applyFill="1" applyAlignment="1">
      <alignment horizontal="justify" vertical="top"/>
    </xf>
    <xf numFmtId="39" fontId="15" fillId="2" borderId="0" xfId="51" applyNumberFormat="1" applyFont="1" applyFill="1" applyAlignment="1">
      <alignment horizontal="justify" vertical="top"/>
    </xf>
    <xf numFmtId="2" fontId="2" fillId="2" borderId="0" xfId="51" applyNumberFormat="1" applyFont="1" applyFill="1" applyAlignment="1">
      <alignment horizontal="justify" vertical="top"/>
    </xf>
    <xf numFmtId="2" fontId="3" fillId="2" borderId="0" xfId="51" applyNumberFormat="1" applyFont="1" applyFill="1" applyAlignment="1">
      <alignment horizontal="justify" vertical="top"/>
    </xf>
    <xf numFmtId="0" fontId="24" fillId="2" borderId="0" xfId="51" applyFont="1" applyFill="1" applyAlignment="1">
      <alignment horizontal="justify" vertical="top" wrapText="1"/>
    </xf>
    <xf numFmtId="0" fontId="4" fillId="2" borderId="0" xfId="51" applyFont="1" applyFill="1" applyAlignment="1">
      <alignment horizontal="justify" vertical="top" wrapText="1"/>
    </xf>
    <xf numFmtId="0" fontId="19" fillId="2" borderId="0" xfId="51" applyFont="1" applyFill="1" applyAlignment="1">
      <alignment horizontal="justify" vertical="top" wrapText="1"/>
    </xf>
    <xf numFmtId="0" fontId="3" fillId="2" borderId="0" xfId="51" applyFont="1" applyFill="1" applyAlignment="1">
      <alignment horizontal="justify" vertical="top"/>
    </xf>
    <xf numFmtId="9" fontId="16" fillId="2" borderId="16" xfId="53" applyFont="1" applyFill="1" applyBorder="1" applyAlignment="1">
      <alignment horizontal="center" vertical="center" wrapText="1"/>
    </xf>
    <xf numFmtId="0" fontId="24" fillId="0" borderId="33" xfId="51" applyFont="1" applyBorder="1" applyAlignment="1">
      <alignment horizontal="left" vertical="center" wrapText="1"/>
    </xf>
    <xf numFmtId="0" fontId="40" fillId="0" borderId="15" xfId="51" applyFont="1" applyBorder="1" applyAlignment="1">
      <alignment horizontal="center" vertical="center" wrapText="1"/>
    </xf>
    <xf numFmtId="0" fontId="41" fillId="0" borderId="7" xfId="51" applyFont="1" applyBorder="1" applyAlignment="1">
      <alignment horizontal="center" vertical="center" wrapText="1"/>
    </xf>
    <xf numFmtId="1" fontId="40" fillId="0" borderId="15" xfId="0" applyNumberFormat="1" applyFont="1" applyBorder="1" applyAlignment="1">
      <alignment horizontal="center" vertical="center" wrapText="1"/>
    </xf>
    <xf numFmtId="1" fontId="41" fillId="0" borderId="7" xfId="0" applyNumberFormat="1" applyFont="1" applyBorder="1" applyAlignment="1">
      <alignment horizontal="center" vertical="center" wrapText="1"/>
    </xf>
    <xf numFmtId="1" fontId="41" fillId="0" borderId="11" xfId="0" applyNumberFormat="1" applyFont="1" applyBorder="1" applyAlignment="1">
      <alignment horizontal="center" vertical="center" wrapText="1"/>
    </xf>
    <xf numFmtId="175" fontId="39" fillId="0" borderId="6" xfId="2" applyNumberFormat="1" applyFont="1" applyFill="1" applyBorder="1" applyAlignment="1" applyProtection="1">
      <alignment horizontal="center" vertical="center"/>
    </xf>
    <xf numFmtId="175" fontId="38" fillId="0" borderId="4" xfId="2" applyNumberFormat="1" applyFont="1" applyFill="1" applyBorder="1" applyAlignment="1" applyProtection="1">
      <alignment horizontal="center" vertical="center"/>
    </xf>
    <xf numFmtId="0" fontId="16" fillId="0" borderId="16" xfId="50" applyFont="1" applyBorder="1" applyAlignment="1">
      <alignment horizontal="center" vertical="center"/>
    </xf>
    <xf numFmtId="1" fontId="19" fillId="0" borderId="6" xfId="0" applyNumberFormat="1" applyFont="1" applyBorder="1" applyAlignment="1">
      <alignment horizontal="center" vertical="center" wrapText="1"/>
    </xf>
    <xf numFmtId="171" fontId="24" fillId="0" borderId="4" xfId="50" applyNumberFormat="1" applyFont="1" applyBorder="1" applyAlignment="1">
      <alignment vertical="center" wrapText="1"/>
    </xf>
    <xf numFmtId="0" fontId="1" fillId="0" borderId="22" xfId="50" applyFont="1" applyBorder="1" applyAlignment="1">
      <alignment wrapText="1"/>
    </xf>
    <xf numFmtId="0" fontId="1" fillId="0" borderId="37" xfId="50" applyFont="1" applyBorder="1"/>
    <xf numFmtId="0" fontId="1" fillId="0" borderId="4" xfId="50" applyFont="1" applyBorder="1" applyAlignment="1">
      <alignment wrapText="1"/>
    </xf>
    <xf numFmtId="169" fontId="4" fillId="2" borderId="13" xfId="50" applyNumberFormat="1" applyFont="1" applyFill="1" applyBorder="1" applyAlignment="1">
      <alignment vertical="top"/>
    </xf>
    <xf numFmtId="37" fontId="4" fillId="0" borderId="14" xfId="50" applyNumberFormat="1" applyFont="1" applyBorder="1" applyAlignment="1">
      <alignment horizontal="center" vertical="center"/>
    </xf>
    <xf numFmtId="178" fontId="43" fillId="0" borderId="14" xfId="50" applyNumberFormat="1" applyFont="1" applyBorder="1" applyAlignment="1">
      <alignment horizontal="center" vertical="center"/>
    </xf>
    <xf numFmtId="37" fontId="43" fillId="0" borderId="14" xfId="50" applyNumberFormat="1" applyFont="1" applyBorder="1" applyAlignment="1">
      <alignment horizontal="center" vertical="center"/>
    </xf>
    <xf numFmtId="49" fontId="43" fillId="0" borderId="14" xfId="50" applyNumberFormat="1" applyFont="1" applyBorder="1" applyAlignment="1">
      <alignment horizontal="center" vertical="center"/>
    </xf>
    <xf numFmtId="0" fontId="19" fillId="0" borderId="58" xfId="50" applyFont="1" applyBorder="1" applyAlignment="1">
      <alignment horizontal="center" vertical="center" wrapText="1"/>
    </xf>
    <xf numFmtId="0" fontId="16" fillId="0" borderId="32" xfId="50" applyFont="1" applyBorder="1" applyAlignment="1">
      <alignment horizontal="center" vertical="center"/>
    </xf>
    <xf numFmtId="0" fontId="19" fillId="2" borderId="29" xfId="51" applyFont="1" applyFill="1" applyBorder="1" applyAlignment="1">
      <alignment horizontal="left" vertical="center" wrapText="1"/>
    </xf>
    <xf numFmtId="169" fontId="2" fillId="2" borderId="2" xfId="50" applyNumberFormat="1" applyFont="1" applyFill="1" applyBorder="1" applyAlignment="1">
      <alignment horizontal="center" vertical="center"/>
    </xf>
    <xf numFmtId="0" fontId="37" fillId="0" borderId="11" xfId="0" applyFont="1" applyBorder="1" applyAlignment="1">
      <alignment horizontal="center" vertical="center" wrapText="1"/>
    </xf>
    <xf numFmtId="0" fontId="40" fillId="0" borderId="52" xfId="51" applyFont="1" applyBorder="1" applyAlignment="1">
      <alignment horizontal="center" vertical="center" wrapText="1"/>
    </xf>
    <xf numFmtId="175" fontId="38" fillId="0" borderId="53" xfId="18" applyNumberFormat="1" applyFont="1" applyFill="1" applyBorder="1" applyAlignment="1">
      <alignment horizontal="center" vertical="center" wrapText="1"/>
    </xf>
    <xf numFmtId="175" fontId="38" fillId="0" borderId="15" xfId="18" applyNumberFormat="1" applyFont="1" applyFill="1" applyBorder="1" applyAlignment="1">
      <alignment horizontal="center" vertical="center" wrapText="1"/>
    </xf>
    <xf numFmtId="175" fontId="47" fillId="0" borderId="7" xfId="18" applyNumberFormat="1" applyFont="1" applyFill="1" applyBorder="1" applyAlignment="1">
      <alignment vertical="center"/>
    </xf>
    <xf numFmtId="175" fontId="38" fillId="0" borderId="6" xfId="18" applyNumberFormat="1" applyFont="1" applyFill="1" applyBorder="1" applyAlignment="1">
      <alignment horizontal="center" vertical="center" wrapText="1"/>
    </xf>
    <xf numFmtId="175" fontId="39" fillId="0" borderId="16" xfId="18" applyNumberFormat="1" applyFont="1" applyFill="1" applyBorder="1" applyAlignment="1">
      <alignment horizontal="center" vertical="center" wrapText="1"/>
    </xf>
    <xf numFmtId="175" fontId="39" fillId="0" borderId="7" xfId="18" applyNumberFormat="1" applyFont="1" applyFill="1" applyBorder="1" applyAlignment="1">
      <alignment horizontal="center" vertical="center" wrapText="1"/>
    </xf>
    <xf numFmtId="175" fontId="38" fillId="0" borderId="15" xfId="0" applyNumberFormat="1" applyFont="1" applyBorder="1" applyAlignment="1">
      <alignment horizontal="center" vertical="center" wrapText="1"/>
    </xf>
    <xf numFmtId="177" fontId="39" fillId="2" borderId="6" xfId="18" applyNumberFormat="1" applyFont="1" applyFill="1" applyBorder="1" applyAlignment="1">
      <alignment horizontal="right" vertical="center" wrapText="1"/>
    </xf>
    <xf numFmtId="1" fontId="19" fillId="0" borderId="14" xfId="50" applyNumberFormat="1" applyFont="1" applyBorder="1" applyAlignment="1">
      <alignment horizontal="center" vertical="center"/>
    </xf>
    <xf numFmtId="1" fontId="24" fillId="0" borderId="14" xfId="50" applyNumberFormat="1" applyFont="1" applyBorder="1" applyAlignment="1">
      <alignment horizontal="center" vertical="center"/>
    </xf>
    <xf numFmtId="0" fontId="19" fillId="2" borderId="77" xfId="51" applyFont="1" applyFill="1" applyBorder="1" applyAlignment="1">
      <alignment vertical="top" wrapText="1"/>
    </xf>
    <xf numFmtId="0" fontId="19" fillId="2" borderId="29" xfId="51" applyFont="1" applyFill="1" applyBorder="1" applyAlignment="1">
      <alignment vertical="top" wrapText="1"/>
    </xf>
    <xf numFmtId="0" fontId="19" fillId="2" borderId="69" xfId="51" applyFont="1" applyFill="1" applyBorder="1" applyAlignment="1">
      <alignment vertical="top" wrapText="1"/>
    </xf>
    <xf numFmtId="39" fontId="7" fillId="0" borderId="6" xfId="50" applyNumberFormat="1" applyFont="1" applyBorder="1" applyAlignment="1">
      <alignment vertical="center"/>
    </xf>
    <xf numFmtId="39" fontId="7" fillId="0" borderId="7" xfId="50" applyNumberFormat="1" applyFont="1" applyBorder="1" applyAlignment="1">
      <alignment vertical="center"/>
    </xf>
    <xf numFmtId="39" fontId="7" fillId="0" borderId="37" xfId="51" applyNumberFormat="1" applyFont="1" applyBorder="1" applyAlignment="1">
      <alignment vertical="center"/>
    </xf>
    <xf numFmtId="39" fontId="7" fillId="0" borderId="36" xfId="51" applyNumberFormat="1" applyFont="1" applyBorder="1" applyAlignment="1">
      <alignment vertical="center"/>
    </xf>
    <xf numFmtId="175" fontId="39" fillId="2" borderId="16" xfId="18" applyNumberFormat="1" applyFont="1" applyFill="1" applyBorder="1" applyAlignment="1">
      <alignment horizontal="center" vertical="center" wrapText="1"/>
    </xf>
    <xf numFmtId="175" fontId="38" fillId="2" borderId="15" xfId="18" applyNumberFormat="1" applyFont="1" applyFill="1" applyBorder="1" applyAlignment="1">
      <alignment horizontal="center" vertical="center" wrapText="1"/>
    </xf>
    <xf numFmtId="175" fontId="39" fillId="0" borderId="7" xfId="0" applyNumberFormat="1" applyFont="1" applyBorder="1" applyAlignment="1">
      <alignment horizontal="center" vertical="center" wrapText="1"/>
    </xf>
    <xf numFmtId="0" fontId="41" fillId="0" borderId="6" xfId="50" applyFont="1" applyBorder="1" applyAlignment="1">
      <alignment horizontal="center" vertical="center" wrapText="1"/>
    </xf>
    <xf numFmtId="0" fontId="41" fillId="0" borderId="7" xfId="50" applyFont="1" applyBorder="1" applyAlignment="1">
      <alignment horizontal="center" vertical="center" wrapText="1"/>
    </xf>
    <xf numFmtId="0" fontId="16" fillId="0" borderId="25" xfId="50" applyFont="1" applyBorder="1" applyAlignment="1">
      <alignment horizontal="center" vertical="center"/>
    </xf>
    <xf numFmtId="0" fontId="41" fillId="0" borderId="67" xfId="50" applyFont="1" applyBorder="1" applyAlignment="1">
      <alignment horizontal="center" vertical="center" wrapText="1"/>
    </xf>
    <xf numFmtId="175" fontId="16" fillId="0" borderId="71" xfId="18" applyNumberFormat="1" applyFont="1" applyFill="1" applyBorder="1" applyAlignment="1">
      <alignment horizontal="center" vertical="center" wrapText="1"/>
    </xf>
    <xf numFmtId="176" fontId="38" fillId="0" borderId="7" xfId="18" applyNumberFormat="1" applyFont="1" applyFill="1" applyBorder="1" applyAlignment="1" applyProtection="1">
      <alignment vertical="center"/>
    </xf>
    <xf numFmtId="171" fontId="24" fillId="0" borderId="6" xfId="50" applyNumberFormat="1" applyFont="1" applyBorder="1" applyAlignment="1">
      <alignment vertical="center" wrapText="1"/>
    </xf>
    <xf numFmtId="0" fontId="41" fillId="0" borderId="7" xfId="0" applyFont="1" applyBorder="1" applyAlignment="1">
      <alignment horizontal="center" vertical="center" wrapText="1"/>
    </xf>
    <xf numFmtId="175" fontId="16" fillId="0" borderId="79" xfId="18" applyNumberFormat="1" applyFont="1" applyFill="1" applyBorder="1" applyAlignment="1">
      <alignment horizontal="center" vertical="center" wrapText="1"/>
    </xf>
    <xf numFmtId="175" fontId="11" fillId="0" borderId="70" xfId="18" applyNumberFormat="1" applyFont="1" applyFill="1" applyBorder="1" applyAlignment="1">
      <alignment horizontal="center" vertical="center" wrapText="1"/>
    </xf>
    <xf numFmtId="176" fontId="39" fillId="0" borderId="6" xfId="18" applyNumberFormat="1" applyFont="1" applyFill="1" applyBorder="1" applyAlignment="1" applyProtection="1">
      <alignment vertical="center"/>
    </xf>
    <xf numFmtId="176" fontId="11" fillId="0" borderId="6" xfId="18" applyNumberFormat="1" applyFont="1" applyFill="1" applyBorder="1" applyAlignment="1" applyProtection="1">
      <alignment vertical="center"/>
    </xf>
    <xf numFmtId="39" fontId="28" fillId="0" borderId="6" xfId="50" applyNumberFormat="1" applyFont="1" applyBorder="1" applyAlignment="1">
      <alignment vertical="center"/>
    </xf>
    <xf numFmtId="39" fontId="28" fillId="0" borderId="10" xfId="50" applyNumberFormat="1" applyFont="1" applyBorder="1" applyAlignment="1">
      <alignment vertical="center"/>
    </xf>
    <xf numFmtId="39" fontId="28" fillId="0" borderId="15" xfId="50" applyNumberFormat="1" applyFont="1" applyBorder="1" applyAlignment="1">
      <alignment vertical="center"/>
    </xf>
    <xf numFmtId="175" fontId="11" fillId="0" borderId="16" xfId="0" applyNumberFormat="1" applyFont="1" applyBorder="1" applyAlignment="1">
      <alignment horizontal="center" vertical="center" wrapText="1"/>
    </xf>
    <xf numFmtId="0" fontId="19" fillId="0" borderId="52" xfId="51" applyFont="1" applyBorder="1" applyAlignment="1">
      <alignment horizontal="center" vertical="center" wrapText="1"/>
    </xf>
    <xf numFmtId="175" fontId="11" fillId="0" borderId="52" xfId="18" applyNumberFormat="1" applyFont="1" applyFill="1" applyBorder="1" applyAlignment="1">
      <alignment horizontal="center" vertical="center" wrapText="1"/>
    </xf>
    <xf numFmtId="0" fontId="23" fillId="2" borderId="52" xfId="50" applyFont="1" applyFill="1" applyBorder="1" applyAlignment="1">
      <alignment horizontal="center" vertical="center"/>
    </xf>
    <xf numFmtId="175" fontId="11" fillId="0" borderId="7" xfId="18" applyNumberFormat="1" applyFont="1" applyFill="1" applyBorder="1" applyAlignment="1">
      <alignment horizontal="center" vertical="center" wrapText="1"/>
    </xf>
    <xf numFmtId="0" fontId="40" fillId="0" borderId="16" xfId="51" applyFont="1" applyBorder="1" applyAlignment="1">
      <alignment horizontal="center" vertical="center" wrapText="1"/>
    </xf>
    <xf numFmtId="175" fontId="16" fillId="0" borderId="7" xfId="0" applyNumberFormat="1" applyFont="1" applyBorder="1" applyAlignment="1">
      <alignment horizontal="center" vertical="center" wrapText="1"/>
    </xf>
    <xf numFmtId="175" fontId="16" fillId="0" borderId="7" xfId="18" applyNumberFormat="1" applyFont="1" applyFill="1" applyBorder="1" applyAlignment="1">
      <alignment horizontal="center" vertical="center" wrapText="1"/>
    </xf>
    <xf numFmtId="9" fontId="16" fillId="2" borderId="53" xfId="53" applyFont="1" applyFill="1" applyBorder="1" applyAlignment="1">
      <alignment horizontal="center" vertical="center" wrapText="1"/>
    </xf>
    <xf numFmtId="0" fontId="19" fillId="2" borderId="77" xfId="51" applyFont="1" applyFill="1" applyBorder="1" applyAlignment="1">
      <alignment horizontal="left" vertical="center" wrapText="1"/>
    </xf>
    <xf numFmtId="0" fontId="19" fillId="2" borderId="69" xfId="51" applyFont="1" applyFill="1" applyBorder="1" applyAlignment="1">
      <alignment horizontal="left" vertical="center" wrapText="1"/>
    </xf>
    <xf numFmtId="169" fontId="19" fillId="2" borderId="15" xfId="50" applyNumberFormat="1" applyFont="1" applyFill="1" applyBorder="1" applyAlignment="1">
      <alignment horizontal="center" vertical="center"/>
    </xf>
    <xf numFmtId="37" fontId="4" fillId="0" borderId="58" xfId="50" applyNumberFormat="1" applyFont="1" applyBorder="1" applyAlignment="1">
      <alignment horizontal="center" vertical="center"/>
    </xf>
    <xf numFmtId="42" fontId="49" fillId="0" borderId="7" xfId="59" applyFont="1" applyFill="1" applyBorder="1" applyAlignment="1">
      <alignment vertical="center"/>
    </xf>
    <xf numFmtId="0" fontId="24" fillId="2" borderId="7" xfId="51" applyFont="1" applyFill="1" applyBorder="1" applyAlignment="1">
      <alignment horizontal="center" vertical="center"/>
    </xf>
    <xf numFmtId="39" fontId="39" fillId="2" borderId="39" xfId="51" applyNumberFormat="1" applyFont="1" applyFill="1" applyBorder="1" applyAlignment="1">
      <alignment horizontal="justify" vertical="top"/>
    </xf>
    <xf numFmtId="171" fontId="1" fillId="2" borderId="0" xfId="51" applyNumberFormat="1" applyFill="1" applyAlignment="1">
      <alignment horizontal="left" vertical="center"/>
    </xf>
    <xf numFmtId="2" fontId="3" fillId="2" borderId="0" xfId="51" applyNumberFormat="1" applyFont="1" applyFill="1"/>
    <xf numFmtId="169" fontId="1" fillId="2" borderId="0" xfId="51" applyNumberFormat="1" applyFill="1"/>
    <xf numFmtId="39" fontId="15" fillId="2" borderId="0" xfId="51" applyNumberFormat="1" applyFont="1" applyFill="1"/>
    <xf numFmtId="0" fontId="19" fillId="0" borderId="4" xfId="51" applyFont="1" applyBorder="1" applyAlignment="1">
      <alignment horizontal="center" vertical="center" wrapText="1"/>
    </xf>
    <xf numFmtId="175" fontId="47" fillId="3" borderId="4" xfId="18" applyNumberFormat="1" applyFont="1" applyFill="1" applyBorder="1" applyAlignment="1">
      <alignment vertical="center"/>
    </xf>
    <xf numFmtId="175" fontId="51" fillId="3" borderId="4" xfId="18" applyNumberFormat="1" applyFont="1" applyFill="1" applyBorder="1" applyAlignment="1">
      <alignment vertical="center"/>
    </xf>
    <xf numFmtId="37" fontId="44" fillId="0" borderId="12" xfId="51" applyNumberFormat="1" applyFont="1" applyFill="1" applyBorder="1" applyAlignment="1">
      <alignment horizontal="center" vertical="center"/>
    </xf>
    <xf numFmtId="175" fontId="47" fillId="4" borderId="4" xfId="18" applyNumberFormat="1" applyFont="1" applyFill="1" applyBorder="1" applyAlignment="1">
      <alignment vertical="center" wrapText="1"/>
    </xf>
    <xf numFmtId="175" fontId="47" fillId="4" borderId="4" xfId="18" applyNumberFormat="1" applyFont="1" applyFill="1" applyBorder="1" applyAlignment="1">
      <alignment vertical="center"/>
    </xf>
    <xf numFmtId="164" fontId="0" fillId="0" borderId="4" xfId="18" applyFont="1" applyBorder="1"/>
    <xf numFmtId="179" fontId="52" fillId="0" borderId="4" xfId="60" applyFont="1" applyFill="1" applyBorder="1" applyAlignment="1" applyProtection="1">
      <alignment vertical="center"/>
      <protection locked="0"/>
    </xf>
    <xf numFmtId="175" fontId="11" fillId="0" borderId="11" xfId="18" applyNumberFormat="1" applyFont="1" applyFill="1" applyBorder="1" applyAlignment="1">
      <alignment horizontal="center" vertical="center" wrapText="1"/>
    </xf>
    <xf numFmtId="175" fontId="39" fillId="0" borderId="11" xfId="18" applyNumberFormat="1" applyFont="1" applyFill="1" applyBorder="1" applyAlignment="1">
      <alignment horizontal="center" vertical="center" wrapText="1"/>
    </xf>
    <xf numFmtId="0" fontId="23" fillId="2" borderId="11" xfId="50" applyFont="1" applyFill="1" applyBorder="1" applyAlignment="1">
      <alignment horizontal="center" vertical="center"/>
    </xf>
    <xf numFmtId="14" fontId="39" fillId="2" borderId="52" xfId="51" applyNumberFormat="1" applyFont="1" applyFill="1" applyBorder="1" applyAlignment="1">
      <alignment vertical="center"/>
    </xf>
    <xf numFmtId="175" fontId="11" fillId="0" borderId="4" xfId="18" applyNumberFormat="1" applyFont="1" applyFill="1" applyBorder="1" applyAlignment="1">
      <alignment horizontal="center" vertical="center" wrapText="1"/>
    </xf>
    <xf numFmtId="175" fontId="39" fillId="0" borderId="4" xfId="18" applyNumberFormat="1" applyFont="1" applyFill="1" applyBorder="1" applyAlignment="1">
      <alignment horizontal="center" vertical="center" wrapText="1"/>
    </xf>
    <xf numFmtId="0" fontId="23" fillId="2" borderId="4" xfId="50" applyFont="1" applyFill="1" applyBorder="1" applyAlignment="1">
      <alignment horizontal="center" vertical="center"/>
    </xf>
    <xf numFmtId="9" fontId="16" fillId="2" borderId="4" xfId="53" applyFont="1" applyFill="1" applyBorder="1" applyAlignment="1">
      <alignment horizontal="center" vertical="center" wrapText="1"/>
    </xf>
    <xf numFmtId="0" fontId="41" fillId="0" borderId="4" xfId="51" applyFont="1" applyBorder="1" applyAlignment="1">
      <alignment horizontal="center" vertical="center" wrapText="1"/>
    </xf>
    <xf numFmtId="2" fontId="16" fillId="2" borderId="9" xfId="50" applyNumberFormat="1" applyFont="1" applyFill="1" applyBorder="1" applyAlignment="1">
      <alignment horizontal="center" vertical="center"/>
    </xf>
    <xf numFmtId="2" fontId="16" fillId="2" borderId="55" xfId="50" applyNumberFormat="1" applyFont="1" applyFill="1" applyBorder="1" applyAlignment="1">
      <alignment horizontal="center" vertical="center"/>
    </xf>
    <xf numFmtId="0" fontId="16" fillId="2" borderId="9" xfId="50" applyFont="1" applyFill="1" applyBorder="1" applyAlignment="1">
      <alignment horizontal="center" vertical="center"/>
    </xf>
    <xf numFmtId="0" fontId="5" fillId="2" borderId="4" xfId="50" applyFont="1" applyFill="1" applyBorder="1"/>
    <xf numFmtId="175" fontId="16" fillId="0" borderId="4" xfId="0" applyNumberFormat="1" applyFont="1" applyBorder="1" applyAlignment="1">
      <alignment horizontal="center" vertical="center" wrapText="1"/>
    </xf>
    <xf numFmtId="0" fontId="50" fillId="2" borderId="4" xfId="50" applyFont="1" applyFill="1" applyBorder="1" applyAlignment="1">
      <alignment wrapText="1"/>
    </xf>
    <xf numFmtId="0" fontId="14" fillId="2" borderId="4" xfId="50" applyFill="1" applyBorder="1"/>
    <xf numFmtId="0" fontId="19" fillId="0" borderId="62" xfId="0" applyFont="1" applyBorder="1" applyAlignment="1">
      <alignment horizontal="justify" vertical="center" wrapText="1"/>
    </xf>
    <xf numFmtId="0" fontId="19" fillId="0" borderId="57" xfId="0" applyFont="1" applyBorder="1" applyAlignment="1">
      <alignment horizontal="justify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2" borderId="4" xfId="51" applyFont="1" applyFill="1" applyBorder="1" applyAlignment="1">
      <alignment horizontal="center" vertical="center" wrapText="1"/>
    </xf>
    <xf numFmtId="2" fontId="39" fillId="2" borderId="45" xfId="51" applyNumberFormat="1" applyFont="1" applyFill="1" applyBorder="1" applyAlignment="1">
      <alignment horizontal="justify" vertical="top" wrapText="1"/>
    </xf>
    <xf numFmtId="2" fontId="39" fillId="2" borderId="40" xfId="51" applyNumberFormat="1" applyFont="1" applyFill="1" applyBorder="1" applyAlignment="1">
      <alignment horizontal="justify" vertical="top" wrapText="1"/>
    </xf>
    <xf numFmtId="0" fontId="0" fillId="0" borderId="40" xfId="0" applyBorder="1" applyAlignment="1">
      <alignment horizontal="justify" vertical="top"/>
    </xf>
    <xf numFmtId="2" fontId="39" fillId="2" borderId="45" xfId="51" applyNumberFormat="1" applyFont="1" applyFill="1" applyBorder="1" applyAlignment="1">
      <alignment horizontal="center" vertical="top" wrapText="1"/>
    </xf>
    <xf numFmtId="2" fontId="39" fillId="2" borderId="40" xfId="51" applyNumberFormat="1" applyFont="1" applyFill="1" applyBorder="1" applyAlignment="1">
      <alignment horizontal="center" vertical="top" wrapText="1"/>
    </xf>
    <xf numFmtId="9" fontId="38" fillId="2" borderId="15" xfId="53" applyFont="1" applyFill="1" applyBorder="1" applyAlignment="1" applyProtection="1">
      <alignment horizontal="center" vertical="center"/>
    </xf>
    <xf numFmtId="9" fontId="38" fillId="2" borderId="7" xfId="53" applyFont="1" applyFill="1" applyBorder="1" applyAlignment="1" applyProtection="1">
      <alignment horizontal="center" vertical="center"/>
    </xf>
    <xf numFmtId="39" fontId="38" fillId="2" borderId="35" xfId="51" applyNumberFormat="1" applyFont="1" applyFill="1" applyBorder="1" applyAlignment="1">
      <alignment horizontal="center" vertical="center"/>
    </xf>
    <xf numFmtId="39" fontId="38" fillId="2" borderId="36" xfId="51" applyNumberFormat="1" applyFont="1" applyFill="1" applyBorder="1" applyAlignment="1">
      <alignment horizontal="center" vertical="center"/>
    </xf>
    <xf numFmtId="9" fontId="38" fillId="2" borderId="6" xfId="53" applyFont="1" applyFill="1" applyBorder="1" applyAlignment="1" applyProtection="1">
      <alignment horizontal="center" vertical="center"/>
    </xf>
    <xf numFmtId="9" fontId="38" fillId="2" borderId="11" xfId="53" applyFont="1" applyFill="1" applyBorder="1" applyAlignment="1" applyProtection="1">
      <alignment horizontal="center" vertical="center"/>
    </xf>
    <xf numFmtId="39" fontId="38" fillId="2" borderId="37" xfId="51" applyNumberFormat="1" applyFont="1" applyFill="1" applyBorder="1" applyAlignment="1">
      <alignment horizontal="center" vertical="center"/>
    </xf>
    <xf numFmtId="39" fontId="38" fillId="2" borderId="22" xfId="51" applyNumberFormat="1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justify" vertical="center" wrapText="1"/>
    </xf>
    <xf numFmtId="0" fontId="19" fillId="0" borderId="21" xfId="0" applyFont="1" applyBorder="1" applyAlignment="1">
      <alignment horizontal="justify" vertical="center" wrapText="1"/>
    </xf>
    <xf numFmtId="0" fontId="24" fillId="2" borderId="0" xfId="51" applyFont="1" applyFill="1" applyAlignment="1">
      <alignment horizontal="justify" vertical="top"/>
    </xf>
    <xf numFmtId="9" fontId="38" fillId="2" borderId="15" xfId="53" applyFont="1" applyFill="1" applyBorder="1" applyAlignment="1">
      <alignment horizontal="center" vertical="center" wrapText="1"/>
    </xf>
    <xf numFmtId="9" fontId="38" fillId="2" borderId="7" xfId="53" applyFont="1" applyFill="1" applyBorder="1" applyAlignment="1">
      <alignment horizontal="center" vertical="center" wrapText="1"/>
    </xf>
    <xf numFmtId="2" fontId="38" fillId="2" borderId="35" xfId="51" applyNumberFormat="1" applyFont="1" applyFill="1" applyBorder="1" applyAlignment="1">
      <alignment horizontal="center" vertical="center"/>
    </xf>
    <xf numFmtId="2" fontId="38" fillId="2" borderId="36" xfId="51" applyNumberFormat="1" applyFont="1" applyFill="1" applyBorder="1" applyAlignment="1">
      <alignment horizontal="center" vertical="center"/>
    </xf>
    <xf numFmtId="9" fontId="38" fillId="2" borderId="11" xfId="53" applyFont="1" applyFill="1" applyBorder="1" applyAlignment="1">
      <alignment horizontal="center" vertical="center" wrapText="1"/>
    </xf>
    <xf numFmtId="9" fontId="38" fillId="0" borderId="15" xfId="53" applyFont="1" applyFill="1" applyBorder="1" applyAlignment="1" applyProtection="1">
      <alignment horizontal="center" vertical="center"/>
    </xf>
    <xf numFmtId="9" fontId="38" fillId="0" borderId="7" xfId="53" applyFont="1" applyFill="1" applyBorder="1" applyAlignment="1" applyProtection="1">
      <alignment horizontal="center" vertical="center"/>
    </xf>
    <xf numFmtId="0" fontId="38" fillId="0" borderId="35" xfId="51" applyFont="1" applyBorder="1" applyAlignment="1">
      <alignment horizontal="center" vertical="center"/>
    </xf>
    <xf numFmtId="39" fontId="38" fillId="0" borderId="36" xfId="51" applyNumberFormat="1" applyFont="1" applyBorder="1" applyAlignment="1">
      <alignment horizontal="center" vertical="center"/>
    </xf>
    <xf numFmtId="2" fontId="38" fillId="2" borderId="22" xfId="51" applyNumberFormat="1" applyFont="1" applyFill="1" applyBorder="1" applyAlignment="1">
      <alignment horizontal="center" vertical="center"/>
    </xf>
    <xf numFmtId="169" fontId="19" fillId="2" borderId="4" xfId="51" applyNumberFormat="1" applyFont="1" applyFill="1" applyBorder="1" applyAlignment="1">
      <alignment horizontal="center" vertical="center"/>
    </xf>
    <xf numFmtId="0" fontId="19" fillId="2" borderId="15" xfId="51" applyFont="1" applyFill="1" applyBorder="1" applyAlignment="1">
      <alignment horizontal="center" vertical="center" wrapText="1"/>
    </xf>
    <xf numFmtId="2" fontId="2" fillId="2" borderId="76" xfId="51" applyNumberFormat="1" applyFont="1" applyFill="1" applyBorder="1" applyAlignment="1">
      <alignment horizontal="center" vertical="center"/>
    </xf>
    <xf numFmtId="2" fontId="2" fillId="2" borderId="78" xfId="51" applyNumberFormat="1" applyFont="1" applyFill="1" applyBorder="1" applyAlignment="1">
      <alignment horizontal="center" vertical="center"/>
    </xf>
    <xf numFmtId="2" fontId="2" fillId="2" borderId="41" xfId="51" applyNumberFormat="1" applyFont="1" applyFill="1" applyBorder="1" applyAlignment="1">
      <alignment horizontal="center" vertical="center"/>
    </xf>
    <xf numFmtId="39" fontId="39" fillId="2" borderId="6" xfId="51" applyNumberFormat="1" applyFont="1" applyFill="1" applyBorder="1" applyAlignment="1">
      <alignment horizontal="center" vertical="center"/>
    </xf>
    <xf numFmtId="39" fontId="39" fillId="2" borderId="4" xfId="51" applyNumberFormat="1" applyFont="1" applyFill="1" applyBorder="1" applyAlignment="1">
      <alignment horizontal="center" vertical="center"/>
    </xf>
    <xf numFmtId="39" fontId="39" fillId="2" borderId="37" xfId="51" applyNumberFormat="1" applyFont="1" applyFill="1" applyBorder="1" applyAlignment="1">
      <alignment horizontal="center" vertical="center"/>
    </xf>
    <xf numFmtId="39" fontId="39" fillId="2" borderId="12" xfId="51" applyNumberFormat="1" applyFont="1" applyFill="1" applyBorder="1" applyAlignment="1">
      <alignment horizontal="center" vertical="center"/>
    </xf>
    <xf numFmtId="0" fontId="24" fillId="2" borderId="23" xfId="51" applyFont="1" applyFill="1" applyBorder="1" applyAlignment="1">
      <alignment horizontal="left" vertical="center" wrapText="1"/>
    </xf>
    <xf numFmtId="0" fontId="24" fillId="2" borderId="30" xfId="51" applyFont="1" applyFill="1" applyBorder="1" applyAlignment="1">
      <alignment horizontal="left" vertical="center" wrapText="1"/>
    </xf>
    <xf numFmtId="0" fontId="24" fillId="2" borderId="31" xfId="51" applyFont="1" applyFill="1" applyBorder="1" applyAlignment="1">
      <alignment horizontal="left" vertical="center" wrapText="1"/>
    </xf>
    <xf numFmtId="169" fontId="2" fillId="2" borderId="27" xfId="51" applyNumberFormat="1" applyFont="1" applyFill="1" applyBorder="1" applyAlignment="1">
      <alignment horizontal="center" vertical="center"/>
    </xf>
    <xf numFmtId="169" fontId="2" fillId="2" borderId="38" xfId="51" applyNumberFormat="1" applyFont="1" applyFill="1" applyBorder="1" applyAlignment="1">
      <alignment horizontal="center" vertical="center"/>
    </xf>
    <xf numFmtId="169" fontId="2" fillId="2" borderId="28" xfId="51" applyNumberFormat="1" applyFont="1" applyFill="1" applyBorder="1" applyAlignment="1">
      <alignment horizontal="center" vertical="center"/>
    </xf>
    <xf numFmtId="0" fontId="24" fillId="2" borderId="43" xfId="51" applyFont="1" applyFill="1" applyBorder="1" applyAlignment="1">
      <alignment horizontal="center" vertical="center" wrapText="1"/>
    </xf>
    <xf numFmtId="0" fontId="24" fillId="2" borderId="47" xfId="51" applyFont="1" applyFill="1" applyBorder="1" applyAlignment="1">
      <alignment horizontal="center" vertical="center" wrapText="1"/>
    </xf>
    <xf numFmtId="0" fontId="24" fillId="2" borderId="48" xfId="51" applyFont="1" applyFill="1" applyBorder="1" applyAlignment="1">
      <alignment horizontal="center" vertical="center" wrapText="1"/>
    </xf>
    <xf numFmtId="0" fontId="19" fillId="2" borderId="7" xfId="51" applyFont="1" applyFill="1" applyBorder="1" applyAlignment="1">
      <alignment horizontal="center" vertical="center" wrapText="1"/>
    </xf>
    <xf numFmtId="0" fontId="24" fillId="2" borderId="27" xfId="51" applyFont="1" applyFill="1" applyBorder="1" applyAlignment="1">
      <alignment horizontal="center" vertical="center"/>
    </xf>
    <xf numFmtId="0" fontId="24" fillId="2" borderId="38" xfId="51" applyFont="1" applyFill="1" applyBorder="1" applyAlignment="1">
      <alignment horizontal="center" vertical="center"/>
    </xf>
    <xf numFmtId="0" fontId="24" fillId="2" borderId="28" xfId="51" applyFont="1" applyFill="1" applyBorder="1" applyAlignment="1">
      <alignment horizontal="center" vertical="center"/>
    </xf>
    <xf numFmtId="2" fontId="3" fillId="2" borderId="2" xfId="51" applyNumberFormat="1" applyFont="1" applyFill="1" applyBorder="1" applyAlignment="1">
      <alignment horizontal="center" vertical="center"/>
    </xf>
    <xf numFmtId="2" fontId="3" fillId="2" borderId="13" xfId="51" applyNumberFormat="1" applyFont="1" applyFill="1" applyBorder="1" applyAlignment="1">
      <alignment horizontal="center" vertical="center"/>
    </xf>
    <xf numFmtId="2" fontId="3" fillId="2" borderId="45" xfId="51" applyNumberFormat="1" applyFont="1" applyFill="1" applyBorder="1" applyAlignment="1">
      <alignment horizontal="center" vertical="center"/>
    </xf>
    <xf numFmtId="2" fontId="3" fillId="2" borderId="1" xfId="51" applyNumberFormat="1" applyFont="1" applyFill="1" applyBorder="1" applyAlignment="1">
      <alignment horizontal="center" vertical="center"/>
    </xf>
    <xf numFmtId="2" fontId="3" fillId="2" borderId="0" xfId="51" applyNumberFormat="1" applyFont="1" applyFill="1" applyAlignment="1">
      <alignment horizontal="center" vertical="center"/>
    </xf>
    <xf numFmtId="2" fontId="3" fillId="2" borderId="5" xfId="51" applyNumberFormat="1" applyFont="1" applyFill="1" applyBorder="1" applyAlignment="1">
      <alignment horizontal="center" vertical="center"/>
    </xf>
    <xf numFmtId="2" fontId="3" fillId="2" borderId="33" xfId="51" applyNumberFormat="1" applyFont="1" applyFill="1" applyBorder="1" applyAlignment="1">
      <alignment horizontal="center" vertical="center"/>
    </xf>
    <xf numFmtId="2" fontId="3" fillId="2" borderId="49" xfId="51" applyNumberFormat="1" applyFont="1" applyFill="1" applyBorder="1" applyAlignment="1">
      <alignment horizontal="center" vertical="center"/>
    </xf>
    <xf numFmtId="2" fontId="3" fillId="2" borderId="50" xfId="51" applyNumberFormat="1" applyFont="1" applyFill="1" applyBorder="1" applyAlignment="1">
      <alignment horizontal="center" vertical="center"/>
    </xf>
    <xf numFmtId="0" fontId="19" fillId="2" borderId="3" xfId="51" applyFont="1" applyFill="1" applyBorder="1" applyAlignment="1">
      <alignment horizontal="left" vertical="center" wrapText="1"/>
    </xf>
    <xf numFmtId="0" fontId="19" fillId="2" borderId="39" xfId="51" applyFont="1" applyFill="1" applyBorder="1" applyAlignment="1">
      <alignment horizontal="left" vertical="center" wrapText="1"/>
    </xf>
    <xf numFmtId="0" fontId="19" fillId="2" borderId="40" xfId="51" applyFont="1" applyFill="1" applyBorder="1" applyAlignment="1">
      <alignment horizontal="left" vertical="center" wrapText="1"/>
    </xf>
    <xf numFmtId="0" fontId="24" fillId="2" borderId="20" xfId="51" applyFont="1" applyFill="1" applyBorder="1" applyAlignment="1">
      <alignment vertical="center" wrapText="1"/>
    </xf>
    <xf numFmtId="0" fontId="24" fillId="2" borderId="4" xfId="51" applyFont="1" applyFill="1" applyBorder="1" applyAlignment="1">
      <alignment vertical="center" wrapText="1"/>
    </xf>
    <xf numFmtId="0" fontId="24" fillId="2" borderId="12" xfId="51" applyFont="1" applyFill="1" applyBorder="1" applyAlignment="1">
      <alignment vertical="center" wrapText="1"/>
    </xf>
    <xf numFmtId="0" fontId="19" fillId="2" borderId="6" xfId="51" applyFont="1" applyFill="1" applyBorder="1" applyAlignment="1">
      <alignment horizontal="center" vertical="center" wrapText="1"/>
    </xf>
    <xf numFmtId="0" fontId="4" fillId="2" borderId="23" xfId="51" applyFont="1" applyFill="1" applyBorder="1" applyAlignment="1">
      <alignment horizontal="left" vertical="center" wrapText="1"/>
    </xf>
    <xf numFmtId="0" fontId="4" fillId="2" borderId="30" xfId="51" applyFont="1" applyFill="1" applyBorder="1" applyAlignment="1">
      <alignment horizontal="left" vertical="center" wrapText="1"/>
    </xf>
    <xf numFmtId="0" fontId="4" fillId="2" borderId="31" xfId="51" applyFont="1" applyFill="1" applyBorder="1" applyAlignment="1">
      <alignment horizontal="left" vertical="center" wrapText="1"/>
    </xf>
    <xf numFmtId="0" fontId="19" fillId="2" borderId="20" xfId="51" applyFont="1" applyFill="1" applyBorder="1" applyAlignment="1">
      <alignment horizontal="left" vertical="center" wrapText="1"/>
    </xf>
    <xf numFmtId="0" fontId="19" fillId="2" borderId="4" xfId="51" applyFont="1" applyFill="1" applyBorder="1" applyAlignment="1">
      <alignment horizontal="left" vertical="center" wrapText="1"/>
    </xf>
    <xf numFmtId="0" fontId="19" fillId="2" borderId="12" xfId="51" applyFont="1" applyFill="1" applyBorder="1" applyAlignment="1">
      <alignment horizontal="left" vertical="center" wrapText="1"/>
    </xf>
    <xf numFmtId="0" fontId="19" fillId="0" borderId="21" xfId="0" applyFont="1" applyBorder="1" applyAlignment="1">
      <alignment horizontal="justify" vertical="center"/>
    </xf>
    <xf numFmtId="0" fontId="19" fillId="0" borderId="15" xfId="51" applyFont="1" applyBorder="1" applyAlignment="1">
      <alignment horizontal="center" vertical="center" wrapText="1"/>
    </xf>
    <xf numFmtId="0" fontId="19" fillId="0" borderId="7" xfId="51" applyFont="1" applyBorder="1" applyAlignment="1">
      <alignment horizontal="center" vertical="center" wrapText="1"/>
    </xf>
    <xf numFmtId="2" fontId="24" fillId="2" borderId="8" xfId="51" applyNumberFormat="1" applyFont="1" applyFill="1" applyBorder="1" applyAlignment="1">
      <alignment horizontal="center" vertical="center"/>
    </xf>
    <xf numFmtId="2" fontId="21" fillId="2" borderId="18" xfId="51" applyNumberFormat="1" applyFont="1" applyFill="1" applyBorder="1" applyAlignment="1">
      <alignment horizontal="center" vertical="center"/>
    </xf>
    <xf numFmtId="2" fontId="21" fillId="2" borderId="19" xfId="51" applyNumberFormat="1" applyFont="1" applyFill="1" applyBorder="1" applyAlignment="1">
      <alignment horizontal="center" vertical="center"/>
    </xf>
    <xf numFmtId="2" fontId="21" fillId="2" borderId="9" xfId="51" applyNumberFormat="1" applyFont="1" applyFill="1" applyBorder="1" applyAlignment="1">
      <alignment horizontal="center" vertical="center"/>
    </xf>
    <xf numFmtId="2" fontId="21" fillId="2" borderId="0" xfId="51" applyNumberFormat="1" applyFont="1" applyFill="1" applyAlignment="1">
      <alignment horizontal="center" vertical="center"/>
    </xf>
    <xf numFmtId="2" fontId="21" fillId="2" borderId="54" xfId="51" applyNumberFormat="1" applyFont="1" applyFill="1" applyBorder="1" applyAlignment="1">
      <alignment horizontal="center" vertical="center"/>
    </xf>
    <xf numFmtId="2" fontId="21" fillId="2" borderId="55" xfId="51" applyNumberFormat="1" applyFont="1" applyFill="1" applyBorder="1" applyAlignment="1">
      <alignment horizontal="center" vertical="center"/>
    </xf>
    <xf numFmtId="2" fontId="21" fillId="2" borderId="39" xfId="51" applyNumberFormat="1" applyFont="1" applyFill="1" applyBorder="1" applyAlignment="1">
      <alignment horizontal="center" vertical="center"/>
    </xf>
    <xf numFmtId="2" fontId="21" fillId="2" borderId="56" xfId="51" applyNumberFormat="1" applyFont="1" applyFill="1" applyBorder="1" applyAlignment="1">
      <alignment horizontal="center" vertical="center"/>
    </xf>
    <xf numFmtId="2" fontId="16" fillId="2" borderId="22" xfId="51" applyNumberFormat="1" applyFont="1" applyFill="1" applyBorder="1" applyAlignment="1">
      <alignment horizontal="center" vertical="center"/>
    </xf>
    <xf numFmtId="2" fontId="16" fillId="2" borderId="42" xfId="51" applyNumberFormat="1" applyFont="1" applyFill="1" applyBorder="1" applyAlignment="1">
      <alignment horizontal="center" vertical="center"/>
    </xf>
    <xf numFmtId="2" fontId="16" fillId="2" borderId="46" xfId="51" applyNumberFormat="1" applyFont="1" applyFill="1" applyBorder="1" applyAlignment="1">
      <alignment horizontal="center" vertical="center"/>
    </xf>
    <xf numFmtId="0" fontId="24" fillId="2" borderId="34" xfId="51" applyFont="1" applyFill="1" applyBorder="1" applyAlignment="1">
      <alignment horizontal="center" vertical="center"/>
    </xf>
    <xf numFmtId="0" fontId="24" fillId="2" borderId="20" xfId="51" applyFont="1" applyFill="1" applyBorder="1" applyAlignment="1">
      <alignment horizontal="center" vertical="center"/>
    </xf>
    <xf numFmtId="0" fontId="24" fillId="2" borderId="57" xfId="51" applyFont="1" applyFill="1" applyBorder="1" applyAlignment="1">
      <alignment horizontal="center" vertical="center"/>
    </xf>
    <xf numFmtId="0" fontId="19" fillId="0" borderId="11" xfId="51" applyFont="1" applyBorder="1" applyAlignment="1">
      <alignment horizontal="center" vertical="center" wrapText="1"/>
    </xf>
    <xf numFmtId="0" fontId="19" fillId="0" borderId="34" xfId="51" applyFont="1" applyBorder="1" applyAlignment="1">
      <alignment horizontal="justify" vertical="center" wrapText="1"/>
    </xf>
    <xf numFmtId="0" fontId="19" fillId="0" borderId="21" xfId="51" applyFont="1" applyBorder="1" applyAlignment="1">
      <alignment horizontal="justify" vertical="center" wrapText="1"/>
    </xf>
    <xf numFmtId="0" fontId="19" fillId="0" borderId="34" xfId="51" applyFont="1" applyBorder="1" applyAlignment="1">
      <alignment horizontal="justify" vertical="center"/>
    </xf>
    <xf numFmtId="0" fontId="19" fillId="0" borderId="21" xfId="51" applyFont="1" applyBorder="1" applyAlignment="1">
      <alignment horizontal="justify" vertical="center"/>
    </xf>
    <xf numFmtId="0" fontId="19" fillId="0" borderId="57" xfId="51" applyFont="1" applyBorder="1" applyAlignment="1">
      <alignment horizontal="justify" vertical="center"/>
    </xf>
    <xf numFmtId="0" fontId="24" fillId="2" borderId="15" xfId="51" applyFont="1" applyFill="1" applyBorder="1" applyAlignment="1">
      <alignment horizontal="center" vertical="center" wrapText="1"/>
    </xf>
    <xf numFmtId="0" fontId="24" fillId="2" borderId="4" xfId="51" applyFont="1" applyFill="1" applyBorder="1" applyAlignment="1">
      <alignment horizontal="center" vertical="center" wrapText="1"/>
    </xf>
    <xf numFmtId="0" fontId="24" fillId="2" borderId="15" xfId="51" applyFont="1" applyFill="1" applyBorder="1" applyAlignment="1">
      <alignment horizontal="center" vertical="center"/>
    </xf>
    <xf numFmtId="0" fontId="24" fillId="2" borderId="35" xfId="51" applyFont="1" applyFill="1" applyBorder="1" applyAlignment="1">
      <alignment horizontal="center" vertical="center"/>
    </xf>
    <xf numFmtId="0" fontId="24" fillId="2" borderId="11" xfId="51" applyFont="1" applyFill="1" applyBorder="1" applyAlignment="1">
      <alignment horizontal="center" vertical="center" wrapText="1"/>
    </xf>
    <xf numFmtId="0" fontId="24" fillId="2" borderId="12" xfId="51" applyFont="1" applyFill="1" applyBorder="1" applyAlignment="1">
      <alignment horizontal="center" vertical="center"/>
    </xf>
    <xf numFmtId="0" fontId="24" fillId="2" borderId="22" xfId="51" applyFont="1" applyFill="1" applyBorder="1" applyAlignment="1">
      <alignment horizontal="center" vertical="center"/>
    </xf>
    <xf numFmtId="0" fontId="21" fillId="2" borderId="58" xfId="29" applyFont="1" applyFill="1" applyBorder="1" applyAlignment="1">
      <alignment horizontal="left"/>
    </xf>
    <xf numFmtId="0" fontId="21" fillId="2" borderId="59" xfId="29" applyFont="1" applyFill="1" applyBorder="1" applyAlignment="1">
      <alignment horizontal="left"/>
    </xf>
    <xf numFmtId="0" fontId="21" fillId="2" borderId="60" xfId="29" applyFont="1" applyFill="1" applyBorder="1" applyAlignment="1">
      <alignment horizontal="left"/>
    </xf>
    <xf numFmtId="0" fontId="20" fillId="2" borderId="61" xfId="29" applyFont="1" applyFill="1" applyBorder="1" applyAlignment="1">
      <alignment horizontal="center"/>
    </xf>
    <xf numFmtId="0" fontId="20" fillId="2" borderId="45" xfId="29" applyFont="1" applyFill="1" applyBorder="1" applyAlignment="1">
      <alignment horizontal="center"/>
    </xf>
    <xf numFmtId="0" fontId="20" fillId="2" borderId="9" xfId="29" applyFont="1" applyFill="1" applyBorder="1" applyAlignment="1">
      <alignment horizontal="center"/>
    </xf>
    <xf numFmtId="0" fontId="20" fillId="2" borderId="5" xfId="29" applyFont="1" applyFill="1" applyBorder="1" applyAlignment="1">
      <alignment horizontal="center"/>
    </xf>
    <xf numFmtId="0" fontId="21" fillId="2" borderId="14" xfId="29" applyFont="1" applyFill="1" applyBorder="1" applyAlignment="1">
      <alignment horizontal="left"/>
    </xf>
    <xf numFmtId="0" fontId="21" fillId="2" borderId="30" xfId="29" applyFont="1" applyFill="1" applyBorder="1" applyAlignment="1">
      <alignment horizontal="left"/>
    </xf>
    <xf numFmtId="0" fontId="21" fillId="2" borderId="24" xfId="29" applyFont="1" applyFill="1" applyBorder="1" applyAlignment="1">
      <alignment horizontal="left"/>
    </xf>
    <xf numFmtId="0" fontId="24" fillId="2" borderId="52" xfId="51" applyFont="1" applyFill="1" applyBorder="1" applyAlignment="1">
      <alignment horizontal="center" vertical="center" wrapText="1"/>
    </xf>
    <xf numFmtId="0" fontId="24" fillId="2" borderId="6" xfId="51" applyFont="1" applyFill="1" applyBorder="1" applyAlignment="1">
      <alignment horizontal="center" vertical="center" wrapText="1"/>
    </xf>
    <xf numFmtId="0" fontId="21" fillId="2" borderId="62" xfId="51" applyFont="1" applyFill="1" applyBorder="1" applyAlignment="1">
      <alignment horizontal="left" vertical="center" wrapText="1"/>
    </xf>
    <xf numFmtId="0" fontId="21" fillId="2" borderId="6" xfId="51" applyFont="1" applyFill="1" applyBorder="1" applyAlignment="1">
      <alignment horizontal="left" vertical="center" wrapText="1"/>
    </xf>
    <xf numFmtId="0" fontId="24" fillId="2" borderId="7" xfId="51" applyFont="1" applyFill="1" applyBorder="1" applyAlignment="1">
      <alignment horizontal="center" vertical="center" wrapText="1"/>
    </xf>
    <xf numFmtId="0" fontId="24" fillId="2" borderId="61" xfId="51" applyFont="1" applyFill="1" applyBorder="1" applyAlignment="1">
      <alignment horizontal="center" vertical="center" wrapText="1"/>
    </xf>
    <xf numFmtId="0" fontId="24" fillId="2" borderId="13" xfId="51" applyFont="1" applyFill="1" applyBorder="1" applyAlignment="1">
      <alignment horizontal="center" vertical="center" wrapText="1"/>
    </xf>
    <xf numFmtId="0" fontId="24" fillId="2" borderId="51" xfId="51" applyFont="1" applyFill="1" applyBorder="1" applyAlignment="1">
      <alignment horizontal="center" vertical="center" wrapText="1"/>
    </xf>
    <xf numFmtId="0" fontId="24" fillId="2" borderId="10" xfId="51" applyFont="1" applyFill="1" applyBorder="1" applyAlignment="1">
      <alignment horizontal="center" vertical="center" wrapText="1"/>
    </xf>
    <xf numFmtId="0" fontId="24" fillId="2" borderId="49" xfId="51" applyFont="1" applyFill="1" applyBorder="1" applyAlignment="1">
      <alignment horizontal="center" vertical="center" wrapText="1"/>
    </xf>
    <xf numFmtId="0" fontId="24" fillId="2" borderId="25" xfId="51" applyFont="1" applyFill="1" applyBorder="1" applyAlignment="1">
      <alignment horizontal="center" vertical="center" wrapText="1"/>
    </xf>
    <xf numFmtId="0" fontId="26" fillId="2" borderId="63" xfId="51" applyFont="1" applyFill="1" applyBorder="1" applyAlignment="1">
      <alignment vertical="center"/>
    </xf>
    <xf numFmtId="0" fontId="26" fillId="2" borderId="59" xfId="51" applyFont="1" applyFill="1" applyBorder="1" applyAlignment="1">
      <alignment vertical="center"/>
    </xf>
    <xf numFmtId="0" fontId="26" fillId="2" borderId="64" xfId="51" applyFont="1" applyFill="1" applyBorder="1" applyAlignment="1">
      <alignment vertical="center"/>
    </xf>
    <xf numFmtId="0" fontId="21" fillId="2" borderId="30" xfId="51" applyFont="1" applyFill="1" applyBorder="1" applyAlignment="1">
      <alignment horizontal="left" vertical="center"/>
    </xf>
    <xf numFmtId="0" fontId="20" fillId="2" borderId="8" xfId="29" applyFont="1" applyFill="1" applyBorder="1" applyAlignment="1">
      <alignment horizontal="center" vertical="center"/>
    </xf>
    <xf numFmtId="0" fontId="20" fillId="2" borderId="18" xfId="29" applyFont="1" applyFill="1" applyBorder="1" applyAlignment="1">
      <alignment horizontal="center" vertical="center"/>
    </xf>
    <xf numFmtId="0" fontId="20" fillId="2" borderId="9" xfId="29" applyFont="1" applyFill="1" applyBorder="1" applyAlignment="1">
      <alignment horizontal="center" vertical="center"/>
    </xf>
    <xf numFmtId="0" fontId="20" fillId="2" borderId="0" xfId="29" applyFont="1" applyFill="1" applyAlignment="1">
      <alignment horizontal="center" vertical="center"/>
    </xf>
    <xf numFmtId="0" fontId="21" fillId="2" borderId="8" xfId="29" applyFont="1" applyFill="1" applyBorder="1" applyAlignment="1">
      <alignment horizontal="left"/>
    </xf>
    <xf numFmtId="0" fontId="21" fillId="2" borderId="18" xfId="29" applyFont="1" applyFill="1" applyBorder="1" applyAlignment="1">
      <alignment horizontal="left"/>
    </xf>
    <xf numFmtId="0" fontId="21" fillId="2" borderId="19" xfId="29" applyFont="1" applyFill="1" applyBorder="1" applyAlignment="1">
      <alignment horizontal="left"/>
    </xf>
    <xf numFmtId="0" fontId="24" fillId="2" borderId="8" xfId="51" applyFont="1" applyFill="1" applyBorder="1" applyAlignment="1">
      <alignment horizontal="justify" vertical="center" wrapText="1"/>
    </xf>
    <xf numFmtId="0" fontId="25" fillId="2" borderId="18" xfId="51" applyFont="1" applyFill="1" applyBorder="1" applyAlignment="1">
      <alignment horizontal="justify" vertical="center" wrapText="1"/>
    </xf>
    <xf numFmtId="0" fontId="25" fillId="2" borderId="19" xfId="51" applyFont="1" applyFill="1" applyBorder="1" applyAlignment="1">
      <alignment horizontal="justify" vertical="center" wrapText="1"/>
    </xf>
    <xf numFmtId="0" fontId="25" fillId="2" borderId="9" xfId="51" applyFont="1" applyFill="1" applyBorder="1" applyAlignment="1">
      <alignment horizontal="justify" vertical="center" wrapText="1"/>
    </xf>
    <xf numFmtId="0" fontId="25" fillId="2" borderId="0" xfId="51" applyFont="1" applyFill="1" applyAlignment="1">
      <alignment horizontal="justify" vertical="center" wrapText="1"/>
    </xf>
    <xf numFmtId="0" fontId="25" fillId="2" borderId="54" xfId="51" applyFont="1" applyFill="1" applyBorder="1" applyAlignment="1">
      <alignment horizontal="justify" vertical="center" wrapText="1"/>
    </xf>
    <xf numFmtId="0" fontId="25" fillId="2" borderId="55" xfId="51" applyFont="1" applyFill="1" applyBorder="1" applyAlignment="1">
      <alignment horizontal="justify" vertical="center" wrapText="1"/>
    </xf>
    <xf numFmtId="0" fontId="25" fillId="2" borderId="39" xfId="51" applyFont="1" applyFill="1" applyBorder="1" applyAlignment="1">
      <alignment horizontal="justify" vertical="center" wrapText="1"/>
    </xf>
    <xf numFmtId="0" fontId="25" fillId="2" borderId="56" xfId="51" applyFont="1" applyFill="1" applyBorder="1" applyAlignment="1">
      <alignment horizontal="justify" vertical="center" wrapText="1"/>
    </xf>
    <xf numFmtId="2" fontId="24" fillId="2" borderId="4" xfId="51" applyNumberFormat="1" applyFont="1" applyFill="1" applyBorder="1" applyAlignment="1">
      <alignment horizontal="center" vertical="center" wrapText="1"/>
    </xf>
    <xf numFmtId="2" fontId="16" fillId="2" borderId="4" xfId="51" applyNumberFormat="1" applyFont="1" applyFill="1" applyBorder="1" applyAlignment="1">
      <alignment horizontal="center" vertical="center" wrapText="1"/>
    </xf>
    <xf numFmtId="2" fontId="16" fillId="2" borderId="12" xfId="51" applyNumberFormat="1" applyFont="1" applyFill="1" applyBorder="1" applyAlignment="1">
      <alignment horizontal="center" vertical="center" wrapText="1"/>
    </xf>
    <xf numFmtId="0" fontId="21" fillId="2" borderId="20" xfId="51" applyFont="1" applyFill="1" applyBorder="1" applyAlignment="1">
      <alignment horizontal="left" vertical="center" wrapText="1"/>
    </xf>
    <xf numFmtId="0" fontId="21" fillId="2" borderId="4" xfId="51" applyFont="1" applyFill="1" applyBorder="1" applyAlignment="1">
      <alignment horizontal="left" vertical="center" wrapText="1"/>
    </xf>
    <xf numFmtId="2" fontId="16" fillId="2" borderId="4" xfId="51" applyNumberFormat="1" applyFont="1" applyFill="1" applyBorder="1" applyAlignment="1">
      <alignment horizontal="center" vertical="center"/>
    </xf>
    <xf numFmtId="0" fontId="21" fillId="2" borderId="20" xfId="51" applyFont="1" applyFill="1" applyBorder="1" applyAlignment="1">
      <alignment horizontal="justify" vertical="center" wrapText="1"/>
    </xf>
    <xf numFmtId="0" fontId="21" fillId="2" borderId="4" xfId="51" applyFont="1" applyFill="1" applyBorder="1" applyAlignment="1">
      <alignment horizontal="justify" vertical="center" wrapText="1"/>
    </xf>
    <xf numFmtId="0" fontId="20" fillId="2" borderId="43" xfId="29" applyFont="1" applyFill="1" applyBorder="1" applyAlignment="1">
      <alignment horizontal="justify" vertical="justify"/>
    </xf>
    <xf numFmtId="0" fontId="20" fillId="2" borderId="47" xfId="29" applyFont="1" applyFill="1" applyBorder="1" applyAlignment="1">
      <alignment horizontal="justify" vertical="justify"/>
    </xf>
    <xf numFmtId="0" fontId="20" fillId="2" borderId="15" xfId="29" applyFont="1" applyFill="1" applyBorder="1" applyAlignment="1">
      <alignment horizontal="center" vertical="center"/>
    </xf>
    <xf numFmtId="0" fontId="20" fillId="2" borderId="58" xfId="29" applyFont="1" applyFill="1" applyBorder="1" applyAlignment="1">
      <alignment horizontal="center" vertical="center"/>
    </xf>
    <xf numFmtId="0" fontId="20" fillId="2" borderId="4" xfId="29" applyFont="1" applyFill="1" applyBorder="1" applyAlignment="1">
      <alignment horizontal="center" vertical="center"/>
    </xf>
    <xf numFmtId="0" fontId="20" fillId="2" borderId="14" xfId="29" applyFont="1" applyFill="1" applyBorder="1" applyAlignment="1">
      <alignment horizontal="center" vertical="center"/>
    </xf>
    <xf numFmtId="0" fontId="16" fillId="2" borderId="6" xfId="51" applyFont="1" applyFill="1" applyBorder="1" applyAlignment="1">
      <alignment vertical="center" wrapText="1"/>
    </xf>
    <xf numFmtId="0" fontId="16" fillId="2" borderId="37" xfId="51" applyFont="1" applyFill="1" applyBorder="1" applyAlignment="1">
      <alignment vertical="center" wrapText="1"/>
    </xf>
    <xf numFmtId="0" fontId="21" fillId="2" borderId="20" xfId="51" applyFont="1" applyFill="1" applyBorder="1" applyAlignment="1">
      <alignment horizontal="left" vertical="center"/>
    </xf>
    <xf numFmtId="0" fontId="21" fillId="2" borderId="4" xfId="51" applyFont="1" applyFill="1" applyBorder="1" applyAlignment="1">
      <alignment horizontal="left" vertical="center"/>
    </xf>
    <xf numFmtId="2" fontId="16" fillId="2" borderId="11" xfId="51" applyNumberFormat="1" applyFont="1" applyFill="1" applyBorder="1" applyAlignment="1">
      <alignment horizontal="center" vertical="center"/>
    </xf>
    <xf numFmtId="2" fontId="16" fillId="2" borderId="16" xfId="51" applyNumberFormat="1" applyFont="1" applyFill="1" applyBorder="1" applyAlignment="1">
      <alignment horizontal="center" vertical="center"/>
    </xf>
    <xf numFmtId="2" fontId="16" fillId="2" borderId="53" xfId="51" applyNumberFormat="1" applyFont="1" applyFill="1" applyBorder="1" applyAlignment="1">
      <alignment horizontal="center" vertical="center"/>
    </xf>
    <xf numFmtId="0" fontId="3" fillId="2" borderId="27" xfId="51" applyFont="1" applyFill="1" applyBorder="1" applyAlignment="1">
      <alignment horizontal="center" vertical="center"/>
    </xf>
    <xf numFmtId="0" fontId="3" fillId="2" borderId="38" xfId="51" applyFont="1" applyFill="1" applyBorder="1" applyAlignment="1">
      <alignment horizontal="center" vertical="center"/>
    </xf>
    <xf numFmtId="0" fontId="3" fillId="2" borderId="28" xfId="51" applyFont="1" applyFill="1" applyBorder="1" applyAlignment="1">
      <alignment horizontal="center" vertical="center"/>
    </xf>
    <xf numFmtId="0" fontId="24" fillId="2" borderId="24" xfId="51" applyFont="1" applyFill="1" applyBorder="1" applyAlignment="1">
      <alignment horizontal="left" vertical="center" wrapText="1"/>
    </xf>
    <xf numFmtId="0" fontId="19" fillId="2" borderId="30" xfId="51" applyFont="1" applyFill="1" applyBorder="1" applyAlignment="1">
      <alignment horizontal="left" vertical="center" wrapText="1"/>
    </xf>
    <xf numFmtId="0" fontId="19" fillId="2" borderId="24" xfId="51" applyFont="1" applyFill="1" applyBorder="1" applyAlignment="1">
      <alignment horizontal="left" vertical="center" wrapText="1"/>
    </xf>
    <xf numFmtId="0" fontId="19" fillId="2" borderId="29" xfId="51" applyFont="1" applyFill="1" applyBorder="1" applyAlignment="1">
      <alignment horizontal="left" vertical="center" wrapText="1"/>
    </xf>
    <xf numFmtId="0" fontId="19" fillId="2" borderId="32" xfId="51" applyFont="1" applyFill="1" applyBorder="1" applyAlignment="1">
      <alignment horizontal="left" vertical="center" wrapText="1"/>
    </xf>
    <xf numFmtId="0" fontId="24" fillId="0" borderId="62" xfId="51" applyFont="1" applyBorder="1" applyAlignment="1">
      <alignment horizontal="center" vertical="center"/>
    </xf>
    <xf numFmtId="0" fontId="24" fillId="0" borderId="20" xfId="51" applyFont="1" applyBorder="1" applyAlignment="1">
      <alignment horizontal="center" vertical="center"/>
    </xf>
    <xf numFmtId="0" fontId="24" fillId="0" borderId="7" xfId="51" applyFont="1" applyBorder="1" applyAlignment="1">
      <alignment horizontal="center" vertical="center" wrapText="1"/>
    </xf>
    <xf numFmtId="0" fontId="2" fillId="2" borderId="43" xfId="51" applyFont="1" applyFill="1" applyBorder="1" applyAlignment="1">
      <alignment horizontal="center" vertical="center" wrapText="1"/>
    </xf>
    <xf numFmtId="0" fontId="2" fillId="2" borderId="47" xfId="51" applyFont="1" applyFill="1" applyBorder="1" applyAlignment="1">
      <alignment horizontal="center" vertical="center" wrapText="1"/>
    </xf>
    <xf numFmtId="0" fontId="2" fillId="2" borderId="62" xfId="51" applyFont="1" applyFill="1" applyBorder="1" applyAlignment="1">
      <alignment horizontal="center" vertical="center" wrapText="1"/>
    </xf>
    <xf numFmtId="0" fontId="19" fillId="2" borderId="8" xfId="51" applyFont="1" applyFill="1" applyBorder="1" applyAlignment="1">
      <alignment horizontal="center" vertical="center" wrapText="1"/>
    </xf>
    <xf numFmtId="0" fontId="19" fillId="2" borderId="18" xfId="51" applyFont="1" applyFill="1" applyBorder="1" applyAlignment="1">
      <alignment horizontal="center" vertical="center" wrapText="1"/>
    </xf>
    <xf numFmtId="0" fontId="19" fillId="2" borderId="19" xfId="51" applyFont="1" applyFill="1" applyBorder="1" applyAlignment="1">
      <alignment horizontal="center" vertical="center" wrapText="1"/>
    </xf>
    <xf numFmtId="0" fontId="19" fillId="2" borderId="10" xfId="51" applyFont="1" applyFill="1" applyBorder="1" applyAlignment="1">
      <alignment horizontal="center" vertical="center" wrapText="1"/>
    </xf>
    <xf numFmtId="0" fontId="19" fillId="2" borderId="49" xfId="51" applyFont="1" applyFill="1" applyBorder="1" applyAlignment="1">
      <alignment horizontal="center" vertical="center" wrapText="1"/>
    </xf>
    <xf numFmtId="0" fontId="19" fillId="2" borderId="25" xfId="51" applyFont="1" applyFill="1" applyBorder="1" applyAlignment="1">
      <alignment horizontal="center" vertical="center" wrapText="1"/>
    </xf>
    <xf numFmtId="0" fontId="19" fillId="2" borderId="23" xfId="51" applyFont="1" applyFill="1" applyBorder="1" applyAlignment="1">
      <alignment horizontal="left" vertical="center" wrapText="1"/>
    </xf>
    <xf numFmtId="0" fontId="19" fillId="2" borderId="31" xfId="51" applyFont="1" applyFill="1" applyBorder="1" applyAlignment="1">
      <alignment horizontal="left" vertical="center" wrapText="1"/>
    </xf>
    <xf numFmtId="0" fontId="19" fillId="2" borderId="11" xfId="51" applyFont="1" applyFill="1" applyBorder="1" applyAlignment="1">
      <alignment horizontal="center" vertical="center"/>
    </xf>
    <xf numFmtId="0" fontId="19" fillId="2" borderId="16" xfId="51" applyFont="1" applyFill="1" applyBorder="1" applyAlignment="1">
      <alignment horizontal="center" vertical="center"/>
    </xf>
    <xf numFmtId="0" fontId="19" fillId="0" borderId="34" xfId="51" applyFont="1" applyBorder="1" applyAlignment="1">
      <alignment horizontal="left" vertical="center" wrapText="1"/>
    </xf>
    <xf numFmtId="0" fontId="19" fillId="0" borderId="21" xfId="51" applyFont="1" applyBorder="1" applyAlignment="1">
      <alignment horizontal="left" vertical="center" wrapText="1"/>
    </xf>
    <xf numFmtId="0" fontId="19" fillId="0" borderId="8" xfId="51" applyFont="1" applyBorder="1" applyAlignment="1">
      <alignment horizontal="center" vertical="center" wrapText="1"/>
    </xf>
    <xf numFmtId="0" fontId="19" fillId="0" borderId="18" xfId="51" applyFont="1" applyBorder="1" applyAlignment="1">
      <alignment horizontal="center" vertical="center" wrapText="1"/>
    </xf>
    <xf numFmtId="0" fontId="19" fillId="0" borderId="19" xfId="51" applyFont="1" applyBorder="1" applyAlignment="1">
      <alignment horizontal="center" vertical="center" wrapText="1"/>
    </xf>
    <xf numFmtId="0" fontId="19" fillId="0" borderId="10" xfId="51" applyFont="1" applyBorder="1" applyAlignment="1">
      <alignment horizontal="center" vertical="center" wrapText="1"/>
    </xf>
    <xf numFmtId="0" fontId="19" fillId="0" borderId="49" xfId="51" applyFont="1" applyBorder="1" applyAlignment="1">
      <alignment horizontal="center" vertical="center" wrapText="1"/>
    </xf>
    <xf numFmtId="0" fontId="19" fillId="0" borderId="25" xfId="51" applyFont="1" applyBorder="1" applyAlignment="1">
      <alignment horizontal="center" vertical="center" wrapText="1"/>
    </xf>
    <xf numFmtId="0" fontId="19" fillId="0" borderId="61" xfId="51" applyFont="1" applyBorder="1" applyAlignment="1">
      <alignment horizontal="center" vertical="center" wrapText="1"/>
    </xf>
    <xf numFmtId="0" fontId="19" fillId="0" borderId="13" xfId="51" applyFont="1" applyBorder="1" applyAlignment="1">
      <alignment horizontal="center" vertical="center" wrapText="1"/>
    </xf>
    <xf numFmtId="0" fontId="19" fillId="0" borderId="51" xfId="51" applyFont="1" applyBorder="1" applyAlignment="1">
      <alignment horizontal="center" vertical="center" wrapText="1"/>
    </xf>
    <xf numFmtId="0" fontId="19" fillId="0" borderId="9" xfId="51" applyFont="1" applyBorder="1" applyAlignment="1">
      <alignment horizontal="center" vertical="center" wrapText="1"/>
    </xf>
    <xf numFmtId="0" fontId="19" fillId="0" borderId="0" xfId="51" applyFont="1" applyAlignment="1">
      <alignment horizontal="center" vertical="center" wrapText="1"/>
    </xf>
    <xf numFmtId="0" fontId="19" fillId="0" borderId="54" xfId="51" applyFont="1" applyBorder="1" applyAlignment="1">
      <alignment horizontal="center" vertical="center" wrapText="1"/>
    </xf>
    <xf numFmtId="9" fontId="3" fillId="0" borderId="52" xfId="53" applyFont="1" applyBorder="1" applyAlignment="1" applyProtection="1">
      <alignment horizontal="center" vertical="center"/>
    </xf>
    <xf numFmtId="9" fontId="3" fillId="0" borderId="53" xfId="53" applyFont="1" applyBorder="1" applyAlignment="1" applyProtection="1">
      <alignment horizontal="center" vertical="center"/>
    </xf>
    <xf numFmtId="0" fontId="19" fillId="0" borderId="11" xfId="50" applyFont="1" applyBorder="1" applyAlignment="1">
      <alignment horizontal="center" vertical="center"/>
    </xf>
    <xf numFmtId="0" fontId="19" fillId="0" borderId="6" xfId="50" applyFont="1" applyBorder="1" applyAlignment="1">
      <alignment horizontal="center" vertical="center"/>
    </xf>
    <xf numFmtId="1" fontId="24" fillId="0" borderId="8" xfId="50" applyNumberFormat="1" applyFont="1" applyBorder="1" applyAlignment="1">
      <alignment horizontal="center" vertical="center"/>
    </xf>
    <xf numFmtId="1" fontId="24" fillId="0" borderId="10" xfId="50" applyNumberFormat="1" applyFont="1" applyBorder="1" applyAlignment="1">
      <alignment horizontal="center" vertical="center"/>
    </xf>
    <xf numFmtId="0" fontId="24" fillId="2" borderId="33" xfId="51" applyFont="1" applyFill="1" applyBorder="1" applyAlignment="1">
      <alignment horizontal="left" vertical="center" wrapText="1"/>
    </xf>
    <xf numFmtId="0" fontId="24" fillId="2" borderId="49" xfId="51" applyFont="1" applyFill="1" applyBorder="1" applyAlignment="1">
      <alignment horizontal="left" vertical="center" wrapText="1"/>
    </xf>
    <xf numFmtId="0" fontId="24" fillId="2" borderId="50" xfId="51" applyFont="1" applyFill="1" applyBorder="1" applyAlignment="1">
      <alignment horizontal="left" vertical="center" wrapText="1"/>
    </xf>
    <xf numFmtId="0" fontId="24" fillId="2" borderId="34" xfId="51" applyFont="1" applyFill="1" applyBorder="1" applyAlignment="1">
      <alignment vertical="center" wrapText="1"/>
    </xf>
    <xf numFmtId="0" fontId="24" fillId="2" borderId="15" xfId="51" applyFont="1" applyFill="1" applyBorder="1" applyAlignment="1">
      <alignment vertical="center" wrapText="1"/>
    </xf>
    <xf numFmtId="0" fontId="24" fillId="2" borderId="35" xfId="51" applyFont="1" applyFill="1" applyBorder="1" applyAlignment="1">
      <alignment vertical="center" wrapText="1"/>
    </xf>
    <xf numFmtId="0" fontId="24" fillId="2" borderId="2" xfId="51" applyFont="1" applyFill="1" applyBorder="1" applyAlignment="1">
      <alignment horizontal="center" vertical="center" wrapText="1"/>
    </xf>
    <xf numFmtId="0" fontId="24" fillId="2" borderId="45" xfId="51" applyFont="1" applyFill="1" applyBorder="1" applyAlignment="1">
      <alignment horizontal="center" vertical="center" wrapText="1"/>
    </xf>
    <xf numFmtId="0" fontId="24" fillId="2" borderId="1" xfId="51" applyFont="1" applyFill="1" applyBorder="1" applyAlignment="1">
      <alignment horizontal="center" vertical="center" wrapText="1"/>
    </xf>
    <xf numFmtId="0" fontId="24" fillId="2" borderId="0" xfId="51" applyFont="1" applyFill="1" applyAlignment="1">
      <alignment horizontal="center" vertical="center" wrapText="1"/>
    </xf>
    <xf numFmtId="0" fontId="24" fillId="2" borderId="5" xfId="51" applyFont="1" applyFill="1" applyBorder="1" applyAlignment="1">
      <alignment horizontal="center" vertical="center" wrapText="1"/>
    </xf>
    <xf numFmtId="0" fontId="24" fillId="2" borderId="3" xfId="51" applyFont="1" applyFill="1" applyBorder="1" applyAlignment="1">
      <alignment horizontal="center" vertical="center" wrapText="1"/>
    </xf>
    <xf numFmtId="0" fontId="24" fillId="2" borderId="39" xfId="51" applyFont="1" applyFill="1" applyBorder="1" applyAlignment="1">
      <alignment horizontal="center" vertical="center" wrapText="1"/>
    </xf>
    <xf numFmtId="0" fontId="24" fillId="2" borderId="40" xfId="51" applyFont="1" applyFill="1" applyBorder="1" applyAlignment="1">
      <alignment horizontal="center" vertical="center" wrapText="1"/>
    </xf>
    <xf numFmtId="0" fontId="19" fillId="0" borderId="4" xfId="51" applyFont="1" applyBorder="1" applyAlignment="1">
      <alignment horizontal="center" vertical="center" wrapText="1"/>
    </xf>
    <xf numFmtId="169" fontId="24" fillId="0" borderId="13" xfId="50" applyNumberFormat="1" applyFont="1" applyBorder="1" applyAlignment="1">
      <alignment horizontal="center" vertical="center"/>
    </xf>
    <xf numFmtId="2" fontId="16" fillId="0" borderId="4" xfId="50" applyNumberFormat="1" applyFont="1" applyBorder="1" applyAlignment="1">
      <alignment horizontal="center" vertical="center"/>
    </xf>
    <xf numFmtId="9" fontId="3" fillId="0" borderId="15" xfId="53" applyFont="1" applyBorder="1" applyAlignment="1" applyProtection="1">
      <alignment horizontal="center" vertical="center"/>
    </xf>
    <xf numFmtId="9" fontId="3" fillId="0" borderId="7" xfId="53" applyFont="1" applyBorder="1" applyAlignment="1" applyProtection="1">
      <alignment horizontal="center" vertical="center"/>
    </xf>
    <xf numFmtId="39" fontId="3" fillId="0" borderId="35" xfId="51" applyNumberFormat="1" applyFont="1" applyBorder="1" applyAlignment="1">
      <alignment horizontal="center" vertical="center"/>
    </xf>
    <xf numFmtId="39" fontId="3" fillId="0" borderId="36" xfId="51" applyNumberFormat="1" applyFont="1" applyBorder="1" applyAlignment="1">
      <alignment horizontal="center" vertical="center"/>
    </xf>
    <xf numFmtId="0" fontId="3" fillId="0" borderId="44" xfId="51" applyFont="1" applyBorder="1" applyAlignment="1">
      <alignment horizontal="center" vertical="center"/>
    </xf>
    <xf numFmtId="39" fontId="3" fillId="0" borderId="46" xfId="51" applyNumberFormat="1" applyFont="1" applyBorder="1" applyAlignment="1">
      <alignment horizontal="center" vertical="center"/>
    </xf>
    <xf numFmtId="39" fontId="3" fillId="0" borderId="44" xfId="51" applyNumberFormat="1" applyFont="1" applyBorder="1" applyAlignment="1">
      <alignment horizontal="center" vertical="center"/>
    </xf>
    <xf numFmtId="0" fontId="2" fillId="0" borderId="15" xfId="50" applyFont="1" applyBorder="1" applyAlignment="1">
      <alignment horizontal="center" vertical="center" wrapText="1"/>
    </xf>
    <xf numFmtId="0" fontId="2" fillId="0" borderId="4" xfId="50" applyFont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 wrapText="1"/>
    </xf>
    <xf numFmtId="0" fontId="3" fillId="0" borderId="44" xfId="50" applyFont="1" applyBorder="1" applyAlignment="1">
      <alignment horizontal="center" vertical="center"/>
    </xf>
    <xf numFmtId="39" fontId="3" fillId="0" borderId="46" xfId="50" applyNumberFormat="1" applyFont="1" applyBorder="1" applyAlignment="1">
      <alignment horizontal="center" vertical="center"/>
    </xf>
    <xf numFmtId="0" fontId="20" fillId="0" borderId="34" xfId="29" applyFont="1" applyBorder="1" applyAlignment="1">
      <alignment horizontal="justify"/>
    </xf>
    <xf numFmtId="0" fontId="20" fillId="0" borderId="20" xfId="29" applyFont="1" applyBorder="1" applyAlignment="1">
      <alignment horizontal="justify"/>
    </xf>
    <xf numFmtId="0" fontId="20" fillId="0" borderId="21" xfId="29" applyFont="1" applyBorder="1" applyAlignment="1">
      <alignment horizontal="justify"/>
    </xf>
    <xf numFmtId="0" fontId="20" fillId="0" borderId="15" xfId="29" applyFont="1" applyBorder="1" applyAlignment="1">
      <alignment horizontal="center" vertical="center"/>
    </xf>
    <xf numFmtId="0" fontId="20" fillId="0" borderId="4" xfId="29" applyFont="1" applyBorder="1" applyAlignment="1">
      <alignment horizontal="center" vertical="center"/>
    </xf>
    <xf numFmtId="0" fontId="21" fillId="0" borderId="15" xfId="29" applyFont="1" applyBorder="1" applyAlignment="1">
      <alignment horizontal="left"/>
    </xf>
    <xf numFmtId="0" fontId="20" fillId="0" borderId="15" xfId="29" applyFont="1" applyBorder="1" applyAlignment="1">
      <alignment horizontal="center"/>
    </xf>
    <xf numFmtId="0" fontId="20" fillId="0" borderId="35" xfId="29" applyFont="1" applyBorder="1" applyAlignment="1">
      <alignment horizontal="center"/>
    </xf>
    <xf numFmtId="0" fontId="20" fillId="0" borderId="4" xfId="29" applyFont="1" applyBorder="1" applyAlignment="1">
      <alignment horizontal="center"/>
    </xf>
    <xf numFmtId="0" fontId="20" fillId="0" borderId="12" xfId="29" applyFont="1" applyBorder="1" applyAlignment="1">
      <alignment horizontal="center"/>
    </xf>
    <xf numFmtId="0" fontId="20" fillId="0" borderId="7" xfId="29" applyFont="1" applyBorder="1" applyAlignment="1">
      <alignment horizontal="center"/>
    </xf>
    <xf numFmtId="0" fontId="20" fillId="0" borderId="36" xfId="29" applyFont="1" applyBorder="1" applyAlignment="1">
      <alignment horizontal="center"/>
    </xf>
    <xf numFmtId="0" fontId="21" fillId="0" borderId="4" xfId="29" applyFont="1" applyBorder="1" applyAlignment="1">
      <alignment horizontal="left"/>
    </xf>
    <xf numFmtId="0" fontId="20" fillId="0" borderId="7" xfId="29" applyFont="1" applyBorder="1" applyAlignment="1">
      <alignment horizontal="center" vertical="center"/>
    </xf>
    <xf numFmtId="0" fontId="21" fillId="0" borderId="7" xfId="29" applyFont="1" applyBorder="1" applyAlignment="1">
      <alignment horizontal="left"/>
    </xf>
    <xf numFmtId="0" fontId="26" fillId="0" borderId="34" xfId="50" applyFont="1" applyBorder="1" applyAlignment="1">
      <alignment vertical="center"/>
    </xf>
    <xf numFmtId="0" fontId="26" fillId="0" borderId="15" xfId="50" applyFont="1" applyBorder="1" applyAlignment="1">
      <alignment vertical="center"/>
    </xf>
    <xf numFmtId="0" fontId="26" fillId="0" borderId="35" xfId="50" applyFont="1" applyBorder="1" applyAlignment="1">
      <alignment vertical="center"/>
    </xf>
    <xf numFmtId="0" fontId="21" fillId="0" borderId="62" xfId="50" applyFont="1" applyBorder="1" applyAlignment="1">
      <alignment horizontal="left" vertical="center" wrapText="1"/>
    </xf>
    <xf numFmtId="0" fontId="21" fillId="0" borderId="6" xfId="50" applyFont="1" applyBorder="1" applyAlignment="1">
      <alignment horizontal="left" vertical="center" wrapText="1"/>
    </xf>
    <xf numFmtId="0" fontId="24" fillId="0" borderId="8" xfId="50" applyFont="1" applyBorder="1" applyAlignment="1">
      <alignment horizontal="justify" vertical="center" wrapText="1"/>
    </xf>
    <xf numFmtId="0" fontId="25" fillId="0" borderId="18" xfId="50" applyFont="1" applyBorder="1" applyAlignment="1">
      <alignment horizontal="justify" vertical="center" wrapText="1"/>
    </xf>
    <xf numFmtId="0" fontId="25" fillId="0" borderId="19" xfId="50" applyFont="1" applyBorder="1" applyAlignment="1">
      <alignment horizontal="justify" vertical="center" wrapText="1"/>
    </xf>
    <xf numFmtId="0" fontId="25" fillId="0" borderId="9" xfId="50" applyFont="1" applyBorder="1" applyAlignment="1">
      <alignment horizontal="justify" vertical="center" wrapText="1"/>
    </xf>
    <xf numFmtId="0" fontId="25" fillId="0" borderId="0" xfId="50" applyFont="1" applyAlignment="1">
      <alignment horizontal="justify" vertical="center" wrapText="1"/>
    </xf>
    <xf numFmtId="0" fontId="25" fillId="0" borderId="54" xfId="50" applyFont="1" applyBorder="1" applyAlignment="1">
      <alignment horizontal="justify" vertical="center" wrapText="1"/>
    </xf>
    <xf numFmtId="0" fontId="25" fillId="0" borderId="55" xfId="50" applyFont="1" applyBorder="1" applyAlignment="1">
      <alignment horizontal="justify" vertical="center" wrapText="1"/>
    </xf>
    <xf numFmtId="0" fontId="25" fillId="0" borderId="39" xfId="50" applyFont="1" applyBorder="1" applyAlignment="1">
      <alignment horizontal="justify" vertical="center" wrapText="1"/>
    </xf>
    <xf numFmtId="0" fontId="25" fillId="0" borderId="56" xfId="50" applyFont="1" applyBorder="1" applyAlignment="1">
      <alignment horizontal="justify" vertical="center" wrapText="1"/>
    </xf>
    <xf numFmtId="2" fontId="24" fillId="0" borderId="4" xfId="50" applyNumberFormat="1" applyFont="1" applyBorder="1" applyAlignment="1">
      <alignment horizontal="center" vertical="center" wrapText="1"/>
    </xf>
    <xf numFmtId="2" fontId="16" fillId="0" borderId="4" xfId="50" applyNumberFormat="1" applyFont="1" applyBorder="1" applyAlignment="1">
      <alignment horizontal="center" vertical="center" wrapText="1"/>
    </xf>
    <xf numFmtId="2" fontId="16" fillId="0" borderId="12" xfId="50" applyNumberFormat="1" applyFont="1" applyBorder="1" applyAlignment="1">
      <alignment horizontal="center" vertical="center" wrapText="1"/>
    </xf>
    <xf numFmtId="0" fontId="8" fillId="0" borderId="4" xfId="50" applyFont="1" applyBorder="1" applyAlignment="1">
      <alignment horizontal="center" vertical="center"/>
    </xf>
    <xf numFmtId="0" fontId="8" fillId="0" borderId="12" xfId="50" applyFont="1" applyBorder="1" applyAlignment="1">
      <alignment horizontal="center" vertical="center"/>
    </xf>
    <xf numFmtId="0" fontId="19" fillId="2" borderId="14" xfId="51" applyFont="1" applyFill="1" applyBorder="1" applyAlignment="1">
      <alignment horizontal="left" vertical="center" wrapText="1"/>
    </xf>
    <xf numFmtId="0" fontId="46" fillId="0" borderId="43" xfId="0" applyFont="1" applyBorder="1" applyAlignment="1">
      <alignment horizontal="justify" vertical="center" wrapText="1"/>
    </xf>
    <xf numFmtId="0" fontId="46" fillId="0" borderId="48" xfId="0" applyFont="1" applyBorder="1" applyAlignment="1">
      <alignment horizontal="justify" vertical="center" wrapText="1"/>
    </xf>
    <xf numFmtId="0" fontId="40" fillId="0" borderId="52" xfId="50" applyFont="1" applyBorder="1" applyAlignment="1">
      <alignment horizontal="center" vertical="center" wrapText="1"/>
    </xf>
    <xf numFmtId="0" fontId="40" fillId="0" borderId="53" xfId="50" applyFont="1" applyBorder="1" applyAlignment="1">
      <alignment horizontal="center" vertical="center" wrapText="1"/>
    </xf>
    <xf numFmtId="0" fontId="2" fillId="0" borderId="52" xfId="50" applyFont="1" applyBorder="1" applyAlignment="1">
      <alignment horizontal="center" vertical="center" wrapText="1"/>
    </xf>
    <xf numFmtId="0" fontId="2" fillId="0" borderId="6" xfId="50" applyFont="1" applyBorder="1" applyAlignment="1">
      <alignment horizontal="center" vertical="center" wrapText="1"/>
    </xf>
    <xf numFmtId="0" fontId="19" fillId="0" borderId="43" xfId="50" applyFont="1" applyBorder="1" applyAlignment="1">
      <alignment horizontal="justify" vertical="center" wrapText="1"/>
    </xf>
    <xf numFmtId="0" fontId="19" fillId="0" borderId="48" xfId="50" applyFont="1" applyBorder="1" applyAlignment="1">
      <alignment horizontal="justify" vertical="center" wrapText="1"/>
    </xf>
    <xf numFmtId="0" fontId="2" fillId="0" borderId="34" xfId="50" applyFont="1" applyBorder="1" applyAlignment="1">
      <alignment horizontal="center" vertical="center"/>
    </xf>
    <xf numFmtId="0" fontId="2" fillId="0" borderId="20" xfId="50" applyFont="1" applyBorder="1" applyAlignment="1">
      <alignment horizontal="center" vertical="center"/>
    </xf>
    <xf numFmtId="0" fontId="2" fillId="0" borderId="21" xfId="50" applyFont="1" applyBorder="1" applyAlignment="1">
      <alignment horizontal="center" vertical="center"/>
    </xf>
    <xf numFmtId="0" fontId="3" fillId="0" borderId="35" xfId="50" applyFont="1" applyBorder="1" applyAlignment="1">
      <alignment horizontal="center" vertical="center"/>
    </xf>
    <xf numFmtId="39" fontId="3" fillId="0" borderId="36" xfId="50" applyNumberFormat="1" applyFont="1" applyBorder="1" applyAlignment="1">
      <alignment horizontal="center" vertical="center"/>
    </xf>
    <xf numFmtId="2" fontId="16" fillId="0" borderId="11" xfId="50" applyNumberFormat="1" applyFont="1" applyBorder="1" applyAlignment="1">
      <alignment horizontal="center" vertical="center"/>
    </xf>
    <xf numFmtId="2" fontId="16" fillId="0" borderId="16" xfId="50" applyNumberFormat="1" applyFont="1" applyBorder="1" applyAlignment="1">
      <alignment horizontal="center" vertical="center"/>
    </xf>
    <xf numFmtId="2" fontId="16" fillId="0" borderId="53" xfId="50" applyNumberFormat="1" applyFont="1" applyBorder="1" applyAlignment="1">
      <alignment horizontal="center" vertical="center"/>
    </xf>
    <xf numFmtId="2" fontId="24" fillId="0" borderId="8" xfId="50" applyNumberFormat="1" applyFont="1" applyBorder="1" applyAlignment="1">
      <alignment horizontal="center" vertical="center"/>
    </xf>
    <xf numFmtId="2" fontId="21" fillId="0" borderId="18" xfId="50" applyNumberFormat="1" applyFont="1" applyBorder="1" applyAlignment="1">
      <alignment horizontal="center" vertical="center"/>
    </xf>
    <xf numFmtId="2" fontId="21" fillId="0" borderId="19" xfId="50" applyNumberFormat="1" applyFont="1" applyBorder="1" applyAlignment="1">
      <alignment horizontal="center" vertical="center"/>
    </xf>
    <xf numFmtId="2" fontId="21" fillId="0" borderId="9" xfId="50" applyNumberFormat="1" applyFont="1" applyBorder="1" applyAlignment="1">
      <alignment horizontal="center" vertical="center"/>
    </xf>
    <xf numFmtId="2" fontId="21" fillId="0" borderId="0" xfId="50" applyNumberFormat="1" applyFont="1" applyAlignment="1">
      <alignment horizontal="center" vertical="center"/>
    </xf>
    <xf numFmtId="2" fontId="21" fillId="0" borderId="54" xfId="50" applyNumberFormat="1" applyFont="1" applyBorder="1" applyAlignment="1">
      <alignment horizontal="center" vertical="center"/>
    </xf>
    <xf numFmtId="2" fontId="21" fillId="0" borderId="55" xfId="50" applyNumberFormat="1" applyFont="1" applyBorder="1" applyAlignment="1">
      <alignment horizontal="center" vertical="center"/>
    </xf>
    <xf numFmtId="2" fontId="21" fillId="0" borderId="39" xfId="50" applyNumberFormat="1" applyFont="1" applyBorder="1" applyAlignment="1">
      <alignment horizontal="center" vertical="center"/>
    </xf>
    <xf numFmtId="2" fontId="21" fillId="0" borderId="56" xfId="50" applyNumberFormat="1" applyFont="1" applyBorder="1" applyAlignment="1">
      <alignment horizontal="center" vertical="center"/>
    </xf>
    <xf numFmtId="2" fontId="16" fillId="0" borderId="22" xfId="50" applyNumberFormat="1" applyFont="1" applyBorder="1" applyAlignment="1">
      <alignment horizontal="center" vertical="center"/>
    </xf>
    <xf numFmtId="2" fontId="16" fillId="0" borderId="42" xfId="50" applyNumberFormat="1" applyFont="1" applyBorder="1" applyAlignment="1">
      <alignment horizontal="center" vertical="center"/>
    </xf>
    <xf numFmtId="2" fontId="16" fillId="0" borderId="46" xfId="50" applyNumberFormat="1" applyFont="1" applyBorder="1" applyAlignment="1">
      <alignment horizontal="center" vertical="center"/>
    </xf>
    <xf numFmtId="0" fontId="19" fillId="2" borderId="67" xfId="51" applyFont="1" applyFill="1" applyBorder="1" applyAlignment="1">
      <alignment horizontal="left" vertical="center" wrapText="1"/>
    </xf>
    <xf numFmtId="0" fontId="16" fillId="2" borderId="10" xfId="50" applyFont="1" applyFill="1" applyBorder="1" applyAlignment="1">
      <alignment horizontal="left" vertical="center" wrapText="1"/>
    </xf>
    <xf numFmtId="0" fontId="16" fillId="2" borderId="49" xfId="50" applyFont="1" applyFill="1" applyBorder="1" applyAlignment="1">
      <alignment horizontal="left" vertical="center" wrapText="1"/>
    </xf>
    <xf numFmtId="0" fontId="16" fillId="2" borderId="50" xfId="50" applyFont="1" applyFill="1" applyBorder="1" applyAlignment="1">
      <alignment horizontal="left" vertical="center" wrapText="1"/>
    </xf>
    <xf numFmtId="0" fontId="2" fillId="0" borderId="61" xfId="50" applyFont="1" applyBorder="1" applyAlignment="1">
      <alignment horizontal="center" vertical="center" wrapText="1"/>
    </xf>
    <xf numFmtId="0" fontId="2" fillId="0" borderId="13" xfId="50" applyFont="1" applyBorder="1" applyAlignment="1">
      <alignment horizontal="center" vertical="center" wrapText="1"/>
    </xf>
    <xf numFmtId="0" fontId="2" fillId="0" borderId="51" xfId="50" applyFont="1" applyBorder="1" applyAlignment="1">
      <alignment horizontal="center" vertical="center" wrapText="1"/>
    </xf>
    <xf numFmtId="0" fontId="2" fillId="0" borderId="10" xfId="50" applyFont="1" applyBorder="1" applyAlignment="1">
      <alignment horizontal="center" vertical="center" wrapText="1"/>
    </xf>
    <xf numFmtId="0" fontId="2" fillId="0" borderId="49" xfId="50" applyFont="1" applyBorder="1" applyAlignment="1">
      <alignment horizontal="center" vertical="center" wrapText="1"/>
    </xf>
    <xf numFmtId="0" fontId="2" fillId="0" borderId="25" xfId="50" applyFont="1" applyBorder="1" applyAlignment="1">
      <alignment horizontal="center" vertical="center" wrapText="1"/>
    </xf>
    <xf numFmtId="0" fontId="2" fillId="0" borderId="15" xfId="50" applyFont="1" applyBorder="1" applyAlignment="1">
      <alignment horizontal="center" vertical="center"/>
    </xf>
    <xf numFmtId="0" fontId="2" fillId="0" borderId="35" xfId="50" applyFont="1" applyBorder="1" applyAlignment="1">
      <alignment horizontal="center" vertical="center"/>
    </xf>
    <xf numFmtId="0" fontId="2" fillId="0" borderId="12" xfId="50" applyFont="1" applyBorder="1" applyAlignment="1">
      <alignment horizontal="center" vertical="center"/>
    </xf>
    <xf numFmtId="0" fontId="2" fillId="0" borderId="36" xfId="50" applyFont="1" applyBorder="1" applyAlignment="1">
      <alignment horizontal="center" vertical="center"/>
    </xf>
    <xf numFmtId="0" fontId="40" fillId="0" borderId="15" xfId="50" applyFont="1" applyBorder="1" applyAlignment="1">
      <alignment horizontal="center" vertical="center" wrapText="1"/>
    </xf>
    <xf numFmtId="0" fontId="40" fillId="0" borderId="7" xfId="50" applyFont="1" applyBorder="1" applyAlignment="1">
      <alignment horizontal="center" vertical="center" wrapText="1"/>
    </xf>
    <xf numFmtId="0" fontId="19" fillId="0" borderId="43" xfId="50" applyFont="1" applyBorder="1" applyAlignment="1">
      <alignment horizontal="left" vertical="center" wrapText="1"/>
    </xf>
    <xf numFmtId="0" fontId="19" fillId="0" borderId="48" xfId="50" applyFont="1" applyBorder="1" applyAlignment="1">
      <alignment horizontal="left" vertical="center" wrapText="1"/>
    </xf>
    <xf numFmtId="0" fontId="24" fillId="0" borderId="2" xfId="50" applyFont="1" applyBorder="1" applyAlignment="1">
      <alignment horizontal="center" vertical="center"/>
    </xf>
    <xf numFmtId="0" fontId="24" fillId="0" borderId="13" xfId="50" applyFont="1" applyBorder="1" applyAlignment="1">
      <alignment horizontal="center" vertical="center"/>
    </xf>
    <xf numFmtId="0" fontId="24" fillId="0" borderId="45" xfId="50" applyFont="1" applyBorder="1" applyAlignment="1">
      <alignment horizontal="center" vertical="center"/>
    </xf>
    <xf numFmtId="0" fontId="19" fillId="0" borderId="34" xfId="50" applyFont="1" applyBorder="1" applyAlignment="1">
      <alignment horizontal="justify" vertical="center" wrapText="1"/>
    </xf>
    <xf numFmtId="0" fontId="19" fillId="0" borderId="21" xfId="50" applyFont="1" applyBorder="1" applyAlignment="1">
      <alignment horizontal="justify" vertical="center" wrapText="1"/>
    </xf>
    <xf numFmtId="0" fontId="24" fillId="0" borderId="4" xfId="50" applyFont="1" applyBorder="1" applyAlignment="1">
      <alignment horizontal="center" vertical="center"/>
    </xf>
    <xf numFmtId="0" fontId="24" fillId="0" borderId="6" xfId="50" applyFont="1" applyBorder="1" applyAlignment="1">
      <alignment horizontal="center" vertical="center"/>
    </xf>
    <xf numFmtId="0" fontId="2" fillId="0" borderId="62" xfId="50" applyFont="1" applyBorder="1" applyAlignment="1">
      <alignment horizontal="center" vertical="center"/>
    </xf>
    <xf numFmtId="37" fontId="19" fillId="0" borderId="61" xfId="50" applyNumberFormat="1" applyFont="1" applyBorder="1" applyAlignment="1">
      <alignment horizontal="center" vertical="center"/>
    </xf>
    <xf numFmtId="37" fontId="19" fillId="0" borderId="10" xfId="50" applyNumberFormat="1" applyFont="1" applyBorder="1" applyAlignment="1">
      <alignment horizontal="center" vertical="center"/>
    </xf>
    <xf numFmtId="0" fontId="19" fillId="0" borderId="52" xfId="50" applyFont="1" applyBorder="1" applyAlignment="1">
      <alignment horizontal="center" vertical="center"/>
    </xf>
    <xf numFmtId="2" fontId="24" fillId="0" borderId="43" xfId="50" applyNumberFormat="1" applyFont="1" applyBorder="1" applyAlignment="1">
      <alignment horizontal="center" vertical="center"/>
    </xf>
    <xf numFmtId="2" fontId="24" fillId="0" borderId="52" xfId="50" applyNumberFormat="1" applyFont="1" applyBorder="1" applyAlignment="1">
      <alignment horizontal="center" vertical="center"/>
    </xf>
    <xf numFmtId="2" fontId="24" fillId="0" borderId="44" xfId="50" applyNumberFormat="1" applyFont="1" applyBorder="1" applyAlignment="1">
      <alignment horizontal="center" vertical="center"/>
    </xf>
    <xf numFmtId="39" fontId="3" fillId="0" borderId="35" xfId="50" applyNumberFormat="1" applyFont="1" applyBorder="1" applyAlignment="1">
      <alignment horizontal="center" vertical="center"/>
    </xf>
    <xf numFmtId="9" fontId="16" fillId="0" borderId="52" xfId="53" applyFont="1" applyBorder="1" applyAlignment="1" applyProtection="1">
      <alignment horizontal="center" vertical="center"/>
    </xf>
    <xf numFmtId="9" fontId="16" fillId="0" borderId="53" xfId="53" applyFont="1" applyBorder="1" applyAlignment="1" applyProtection="1">
      <alignment horizontal="center" vertical="center"/>
    </xf>
    <xf numFmtId="0" fontId="24" fillId="0" borderId="51" xfId="50" applyFont="1" applyBorder="1" applyAlignment="1">
      <alignment horizontal="center" vertical="center" wrapText="1"/>
    </xf>
    <xf numFmtId="0" fontId="24" fillId="0" borderId="54" xfId="50" applyFont="1" applyBorder="1" applyAlignment="1">
      <alignment horizontal="center" vertical="center" wrapText="1"/>
    </xf>
    <xf numFmtId="0" fontId="24" fillId="0" borderId="52" xfId="50" applyFont="1" applyBorder="1" applyAlignment="1">
      <alignment horizontal="center" vertical="center" wrapText="1"/>
    </xf>
    <xf numFmtId="0" fontId="24" fillId="0" borderId="16" xfId="50" applyFont="1" applyBorder="1" applyAlignment="1">
      <alignment horizontal="center" vertical="center" wrapText="1"/>
    </xf>
    <xf numFmtId="0" fontId="24" fillId="0" borderId="53" xfId="50" applyFont="1" applyBorder="1" applyAlignment="1">
      <alignment horizontal="center" vertical="center" wrapText="1"/>
    </xf>
    <xf numFmtId="0" fontId="24" fillId="0" borderId="6" xfId="50" applyFont="1" applyBorder="1" applyAlignment="1">
      <alignment horizontal="center" vertical="center" wrapText="1"/>
    </xf>
    <xf numFmtId="0" fontId="19" fillId="0" borderId="43" xfId="50" applyFont="1" applyBorder="1" applyAlignment="1">
      <alignment horizontal="center" vertical="center" wrapText="1"/>
    </xf>
    <xf numFmtId="0" fontId="19" fillId="0" borderId="48" xfId="50" applyFont="1" applyBorder="1" applyAlignment="1">
      <alignment horizontal="center" vertical="center" wrapText="1"/>
    </xf>
    <xf numFmtId="0" fontId="26" fillId="0" borderId="14" xfId="50" applyFont="1" applyBorder="1" applyAlignment="1">
      <alignment vertical="center"/>
    </xf>
    <xf numFmtId="0" fontId="26" fillId="0" borderId="30" xfId="50" applyFont="1" applyBorder="1" applyAlignment="1">
      <alignment vertical="center"/>
    </xf>
    <xf numFmtId="0" fontId="26" fillId="0" borderId="24" xfId="50" applyFont="1" applyBorder="1" applyAlignment="1">
      <alignment vertical="center"/>
    </xf>
    <xf numFmtId="0" fontId="21" fillId="0" borderId="33" xfId="50" applyFont="1" applyBorder="1" applyAlignment="1">
      <alignment horizontal="left" vertical="center" wrapText="1"/>
    </xf>
    <xf numFmtId="0" fontId="21" fillId="0" borderId="25" xfId="50" applyFont="1" applyBorder="1" applyAlignment="1">
      <alignment horizontal="left" vertical="center" wrapText="1"/>
    </xf>
    <xf numFmtId="0" fontId="24" fillId="0" borderId="72" xfId="50" applyFont="1" applyBorder="1" applyAlignment="1">
      <alignment horizontal="center" vertical="center"/>
    </xf>
    <xf numFmtId="0" fontId="24" fillId="0" borderId="73" xfId="50" applyFont="1" applyBorder="1" applyAlignment="1">
      <alignment horizontal="center" vertical="center"/>
    </xf>
    <xf numFmtId="0" fontId="24" fillId="0" borderId="74" xfId="50" applyFont="1" applyBorder="1" applyAlignment="1">
      <alignment horizontal="center" vertical="center"/>
    </xf>
    <xf numFmtId="0" fontId="19" fillId="0" borderId="72" xfId="50" applyFont="1" applyBorder="1" applyAlignment="1">
      <alignment horizontal="left" vertical="center" wrapText="1"/>
    </xf>
    <xf numFmtId="0" fontId="19" fillId="0" borderId="74" xfId="50" applyFont="1" applyBorder="1" applyAlignment="1">
      <alignment horizontal="left" vertical="center" wrapText="1"/>
    </xf>
    <xf numFmtId="0" fontId="20" fillId="0" borderId="8" xfId="29" applyFont="1" applyBorder="1" applyAlignment="1">
      <alignment horizontal="center" vertical="center"/>
    </xf>
    <xf numFmtId="0" fontId="20" fillId="0" borderId="18" xfId="29" applyFont="1" applyBorder="1" applyAlignment="1">
      <alignment horizontal="center" vertical="center"/>
    </xf>
    <xf numFmtId="0" fontId="20" fillId="0" borderId="19" xfId="29" applyFont="1" applyBorder="1" applyAlignment="1">
      <alignment horizontal="center" vertical="center"/>
    </xf>
    <xf numFmtId="0" fontId="20" fillId="0" borderId="10" xfId="29" applyFont="1" applyBorder="1" applyAlignment="1">
      <alignment horizontal="center" vertical="center"/>
    </xf>
    <xf numFmtId="0" fontId="20" fillId="0" borderId="49" xfId="29" applyFont="1" applyBorder="1" applyAlignment="1">
      <alignment horizontal="center" vertical="center"/>
    </xf>
    <xf numFmtId="0" fontId="20" fillId="0" borderId="25" xfId="29" applyFont="1" applyBorder="1" applyAlignment="1">
      <alignment horizontal="center" vertical="center"/>
    </xf>
    <xf numFmtId="0" fontId="21" fillId="0" borderId="14" xfId="29" applyFont="1" applyBorder="1" applyAlignment="1">
      <alignment horizontal="left"/>
    </xf>
    <xf numFmtId="0" fontId="21" fillId="0" borderId="30" xfId="29" applyFont="1" applyBorder="1" applyAlignment="1">
      <alignment horizontal="left"/>
    </xf>
    <xf numFmtId="0" fontId="21" fillId="0" borderId="24" xfId="29" applyFont="1" applyBorder="1" applyAlignment="1">
      <alignment horizontal="left"/>
    </xf>
    <xf numFmtId="0" fontId="20" fillId="0" borderId="11" xfId="29" applyFont="1" applyBorder="1" applyAlignment="1">
      <alignment horizontal="center"/>
    </xf>
    <xf numFmtId="0" fontId="20" fillId="0" borderId="16" xfId="29" applyFont="1" applyBorder="1" applyAlignment="1">
      <alignment horizontal="center"/>
    </xf>
    <xf numFmtId="0" fontId="20" fillId="0" borderId="6" xfId="29" applyFont="1" applyBorder="1" applyAlignment="1">
      <alignment horizontal="center"/>
    </xf>
    <xf numFmtId="0" fontId="20" fillId="0" borderId="8" xfId="29" applyFont="1" applyBorder="1" applyAlignment="1">
      <alignment horizontal="center"/>
    </xf>
    <xf numFmtId="0" fontId="20" fillId="0" borderId="19" xfId="29" applyFont="1" applyBorder="1" applyAlignment="1">
      <alignment horizontal="center"/>
    </xf>
    <xf numFmtId="0" fontId="20" fillId="0" borderId="9" xfId="29" applyFont="1" applyBorder="1" applyAlignment="1">
      <alignment horizontal="center"/>
    </xf>
    <xf numFmtId="0" fontId="20" fillId="0" borderId="54" xfId="29" applyFont="1" applyBorder="1" applyAlignment="1">
      <alignment horizontal="center"/>
    </xf>
    <xf numFmtId="0" fontId="20" fillId="0" borderId="10" xfId="29" applyFont="1" applyBorder="1" applyAlignment="1">
      <alignment horizontal="center"/>
    </xf>
    <xf numFmtId="0" fontId="20" fillId="0" borderId="25" xfId="29" applyFont="1" applyBorder="1" applyAlignment="1">
      <alignment horizontal="center"/>
    </xf>
    <xf numFmtId="0" fontId="21" fillId="0" borderId="10" xfId="50" applyFont="1" applyBorder="1" applyAlignment="1">
      <alignment horizontal="left" vertical="center"/>
    </xf>
    <xf numFmtId="0" fontId="21" fillId="0" borderId="49" xfId="50" applyFont="1" applyBorder="1" applyAlignment="1">
      <alignment horizontal="left" vertical="center"/>
    </xf>
    <xf numFmtId="0" fontId="21" fillId="0" borderId="25" xfId="50" applyFont="1" applyBorder="1" applyAlignment="1">
      <alignment horizontal="left" vertical="center"/>
    </xf>
    <xf numFmtId="2" fontId="16" fillId="0" borderId="14" xfId="50" applyNumberFormat="1" applyFont="1" applyBorder="1" applyAlignment="1">
      <alignment horizontal="center" vertical="center"/>
    </xf>
    <xf numFmtId="2" fontId="16" fillId="0" borderId="30" xfId="50" applyNumberFormat="1" applyFont="1" applyBorder="1" applyAlignment="1">
      <alignment horizontal="center" vertical="center"/>
    </xf>
    <xf numFmtId="2" fontId="16" fillId="0" borderId="24" xfId="50" applyNumberFormat="1" applyFont="1" applyBorder="1" applyAlignment="1">
      <alignment horizontal="center" vertical="center"/>
    </xf>
    <xf numFmtId="0" fontId="25" fillId="0" borderId="8" xfId="50" applyFont="1" applyBorder="1" applyAlignment="1">
      <alignment horizontal="justify" vertical="center" wrapText="1"/>
    </xf>
    <xf numFmtId="2" fontId="24" fillId="0" borderId="14" xfId="50" applyNumberFormat="1" applyFont="1" applyBorder="1" applyAlignment="1">
      <alignment horizontal="center" vertical="center" wrapText="1"/>
    </xf>
    <xf numFmtId="2" fontId="24" fillId="0" borderId="30" xfId="50" applyNumberFormat="1" applyFont="1" applyBorder="1" applyAlignment="1">
      <alignment horizontal="center" vertical="center" wrapText="1"/>
    </xf>
    <xf numFmtId="2" fontId="24" fillId="0" borderId="31" xfId="50" applyNumberFormat="1" applyFont="1" applyBorder="1" applyAlignment="1">
      <alignment horizontal="center" vertical="center" wrapText="1"/>
    </xf>
    <xf numFmtId="0" fontId="21" fillId="2" borderId="23" xfId="51" applyFont="1" applyFill="1" applyBorder="1" applyAlignment="1">
      <alignment horizontal="left" vertical="center" wrapText="1"/>
    </xf>
    <xf numFmtId="0" fontId="21" fillId="2" borderId="30" xfId="51" applyFont="1" applyFill="1" applyBorder="1" applyAlignment="1">
      <alignment horizontal="left" vertical="center" wrapText="1"/>
    </xf>
    <xf numFmtId="0" fontId="21" fillId="2" borderId="24" xfId="51" applyFont="1" applyFill="1" applyBorder="1" applyAlignment="1">
      <alignment horizontal="left" vertical="center" wrapText="1"/>
    </xf>
    <xf numFmtId="0" fontId="21" fillId="2" borderId="23" xfId="51" applyFont="1" applyFill="1" applyBorder="1" applyAlignment="1">
      <alignment horizontal="justify" vertical="center" wrapText="1"/>
    </xf>
    <xf numFmtId="0" fontId="21" fillId="2" borderId="30" xfId="51" applyFont="1" applyFill="1" applyBorder="1" applyAlignment="1">
      <alignment horizontal="justify" vertical="center" wrapText="1"/>
    </xf>
    <xf numFmtId="0" fontId="21" fillId="2" borderId="24" xfId="51" applyFont="1" applyFill="1" applyBorder="1" applyAlignment="1">
      <alignment horizontal="justify" vertical="center" wrapText="1"/>
    </xf>
    <xf numFmtId="0" fontId="21" fillId="2" borderId="23" xfId="51" applyFont="1" applyFill="1" applyBorder="1" applyAlignment="1">
      <alignment horizontal="left" vertical="center"/>
    </xf>
    <xf numFmtId="0" fontId="21" fillId="2" borderId="24" xfId="51" applyFont="1" applyFill="1" applyBorder="1" applyAlignment="1">
      <alignment horizontal="left" vertical="center"/>
    </xf>
    <xf numFmtId="0" fontId="25" fillId="2" borderId="10" xfId="50" applyFont="1" applyFill="1" applyBorder="1" applyAlignment="1">
      <alignment horizontal="left" vertical="center" wrapText="1"/>
    </xf>
    <xf numFmtId="0" fontId="25" fillId="2" borderId="49" xfId="50" applyFont="1" applyFill="1" applyBorder="1" applyAlignment="1">
      <alignment horizontal="left" vertical="center" wrapText="1"/>
    </xf>
    <xf numFmtId="0" fontId="25" fillId="2" borderId="50" xfId="50" applyFont="1" applyFill="1" applyBorder="1" applyAlignment="1">
      <alignment horizontal="left" vertical="center" wrapText="1"/>
    </xf>
    <xf numFmtId="0" fontId="16" fillId="0" borderId="3" xfId="50" applyFont="1" applyBorder="1" applyAlignment="1">
      <alignment horizontal="center" vertical="center"/>
    </xf>
    <xf numFmtId="0" fontId="16" fillId="0" borderId="39" xfId="50" applyFont="1" applyBorder="1" applyAlignment="1">
      <alignment horizontal="center" vertical="center"/>
    </xf>
    <xf numFmtId="0" fontId="16" fillId="0" borderId="40" xfId="50" applyFont="1" applyBorder="1" applyAlignment="1">
      <alignment horizontal="center" vertical="center"/>
    </xf>
    <xf numFmtId="0" fontId="19" fillId="0" borderId="65" xfId="50" applyFont="1" applyBorder="1" applyAlignment="1">
      <alignment horizontal="left" vertical="center" wrapText="1"/>
    </xf>
    <xf numFmtId="0" fontId="19" fillId="0" borderId="66" xfId="50" applyFont="1" applyBorder="1" applyAlignment="1">
      <alignment horizontal="left" vertical="center" wrapText="1"/>
    </xf>
    <xf numFmtId="0" fontId="24" fillId="0" borderId="47" xfId="50" applyFont="1" applyBorder="1" applyAlignment="1">
      <alignment horizontal="center" vertical="center"/>
    </xf>
    <xf numFmtId="0" fontId="24" fillId="0" borderId="62" xfId="50" applyFont="1" applyBorder="1" applyAlignment="1">
      <alignment horizontal="center" vertical="center"/>
    </xf>
    <xf numFmtId="0" fontId="19" fillId="2" borderId="43" xfId="51" applyFont="1" applyFill="1" applyBorder="1" applyAlignment="1">
      <alignment horizontal="center" vertical="center" wrapText="1"/>
    </xf>
    <xf numFmtId="0" fontId="19" fillId="2" borderId="62" xfId="51" applyFont="1" applyFill="1" applyBorder="1" applyAlignment="1">
      <alignment horizontal="center" vertical="center" wrapText="1"/>
    </xf>
    <xf numFmtId="0" fontId="31" fillId="2" borderId="73" xfId="0" applyFont="1" applyFill="1" applyBorder="1" applyAlignment="1">
      <alignment horizontal="justify" vertical="center"/>
    </xf>
    <xf numFmtId="0" fontId="31" fillId="2" borderId="74" xfId="0" applyFont="1" applyFill="1" applyBorder="1" applyAlignment="1">
      <alignment horizontal="justify" vertical="center"/>
    </xf>
    <xf numFmtId="0" fontId="19" fillId="0" borderId="43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2" borderId="11" xfId="51" applyFont="1" applyFill="1" applyBorder="1" applyAlignment="1">
      <alignment horizontal="center" vertical="center" wrapText="1"/>
    </xf>
    <xf numFmtId="0" fontId="19" fillId="2" borderId="53" xfId="51" applyFont="1" applyFill="1" applyBorder="1" applyAlignment="1">
      <alignment horizontal="center" vertical="center" wrapText="1"/>
    </xf>
    <xf numFmtId="0" fontId="19" fillId="2" borderId="55" xfId="51" applyFont="1" applyFill="1" applyBorder="1" applyAlignment="1">
      <alignment horizontal="center" vertical="center" wrapText="1"/>
    </xf>
    <xf numFmtId="0" fontId="19" fillId="2" borderId="39" xfId="51" applyFont="1" applyFill="1" applyBorder="1" applyAlignment="1">
      <alignment horizontal="center" vertical="center" wrapText="1"/>
    </xf>
    <xf numFmtId="0" fontId="19" fillId="2" borderId="56" xfId="51" applyFont="1" applyFill="1" applyBorder="1" applyAlignment="1">
      <alignment horizontal="center" vertical="center" wrapText="1"/>
    </xf>
    <xf numFmtId="170" fontId="24" fillId="0" borderId="29" xfId="50" applyNumberFormat="1" applyFont="1" applyBorder="1" applyAlignment="1">
      <alignment horizontal="left" vertical="center"/>
    </xf>
    <xf numFmtId="170" fontId="24" fillId="0" borderId="69" xfId="50" applyNumberFormat="1" applyFont="1" applyBorder="1" applyAlignment="1">
      <alignment horizontal="left" vertical="center"/>
    </xf>
    <xf numFmtId="0" fontId="24" fillId="0" borderId="27" xfId="50" applyFont="1" applyBorder="1" applyAlignment="1">
      <alignment horizontal="center" vertical="center"/>
    </xf>
    <xf numFmtId="0" fontId="24" fillId="0" borderId="38" xfId="50" applyFont="1" applyBorder="1" applyAlignment="1">
      <alignment horizontal="center" vertical="center"/>
    </xf>
    <xf numFmtId="0" fontId="24" fillId="0" borderId="40" xfId="50" applyFont="1" applyBorder="1" applyAlignment="1">
      <alignment horizontal="center" vertical="center"/>
    </xf>
    <xf numFmtId="0" fontId="24" fillId="0" borderId="8" xfId="50" applyFont="1" applyBorder="1" applyAlignment="1">
      <alignment horizontal="left" vertical="center" wrapText="1"/>
    </xf>
    <xf numFmtId="0" fontId="24" fillId="0" borderId="18" xfId="50" applyFont="1" applyBorder="1" applyAlignment="1">
      <alignment horizontal="left" vertical="center" wrapText="1"/>
    </xf>
    <xf numFmtId="0" fontId="24" fillId="0" borderId="68" xfId="50" applyFont="1" applyBorder="1" applyAlignment="1">
      <alignment horizontal="left" vertical="center" wrapText="1"/>
    </xf>
    <xf numFmtId="39" fontId="16" fillId="0" borderId="61" xfId="50" applyNumberFormat="1" applyFont="1" applyBorder="1" applyAlignment="1">
      <alignment horizontal="center" vertical="center"/>
    </xf>
    <xf numFmtId="39" fontId="16" fillId="0" borderId="55" xfId="50" applyNumberFormat="1" applyFont="1" applyBorder="1" applyAlignment="1">
      <alignment horizontal="center" vertical="center"/>
    </xf>
    <xf numFmtId="0" fontId="24" fillId="0" borderId="14" xfId="50" applyFont="1" applyBorder="1" applyAlignment="1">
      <alignment horizontal="center" vertical="center"/>
    </xf>
    <xf numFmtId="0" fontId="24" fillId="0" borderId="8" xfId="50" applyFont="1" applyBorder="1" applyAlignment="1">
      <alignment horizontal="center" vertical="center"/>
    </xf>
    <xf numFmtId="0" fontId="24" fillId="0" borderId="63" xfId="50" applyFont="1" applyBorder="1" applyAlignment="1">
      <alignment horizontal="left" vertical="center" wrapText="1"/>
    </xf>
    <xf numFmtId="0" fontId="24" fillId="0" borderId="59" xfId="50" applyFont="1" applyBorder="1" applyAlignment="1">
      <alignment horizontal="left" vertical="center" wrapText="1"/>
    </xf>
    <xf numFmtId="0" fontId="24" fillId="0" borderId="64" xfId="50" applyFont="1" applyBorder="1" applyAlignment="1">
      <alignment horizontal="left" vertical="center" wrapText="1"/>
    </xf>
    <xf numFmtId="170" fontId="24" fillId="0" borderId="23" xfId="50" applyNumberFormat="1" applyFont="1" applyBorder="1" applyAlignment="1">
      <alignment horizontal="left" vertical="center"/>
    </xf>
    <xf numFmtId="170" fontId="24" fillId="0" borderId="30" xfId="50" applyNumberFormat="1" applyFont="1" applyBorder="1" applyAlignment="1">
      <alignment horizontal="left" vertical="center"/>
    </xf>
    <xf numFmtId="170" fontId="24" fillId="0" borderId="31" xfId="50" applyNumberFormat="1" applyFont="1" applyBorder="1" applyAlignment="1">
      <alignment horizontal="left" vertical="center"/>
    </xf>
    <xf numFmtId="0" fontId="24" fillId="0" borderId="61" xfId="50" applyFont="1" applyBorder="1" applyAlignment="1">
      <alignment horizontal="center" vertical="center" wrapText="1"/>
    </xf>
    <xf numFmtId="0" fontId="24" fillId="0" borderId="13" xfId="50" applyFont="1" applyBorder="1" applyAlignment="1">
      <alignment horizontal="center" vertical="center" wrapText="1"/>
    </xf>
    <xf numFmtId="0" fontId="24" fillId="0" borderId="10" xfId="50" applyFont="1" applyBorder="1" applyAlignment="1">
      <alignment horizontal="center" vertical="center" wrapText="1"/>
    </xf>
    <xf numFmtId="0" fontId="24" fillId="0" borderId="49" xfId="50" applyFont="1" applyBorder="1" applyAlignment="1">
      <alignment horizontal="center" vertical="center" wrapText="1"/>
    </xf>
    <xf numFmtId="0" fontId="24" fillId="0" borderId="25" xfId="50" applyFont="1" applyBorder="1" applyAlignment="1">
      <alignment horizontal="center" vertical="center" wrapText="1"/>
    </xf>
    <xf numFmtId="0" fontId="24" fillId="0" borderId="58" xfId="50" applyFont="1" applyBorder="1" applyAlignment="1">
      <alignment horizontal="center" vertical="center"/>
    </xf>
    <xf numFmtId="0" fontId="24" fillId="0" borderId="59" xfId="50" applyFont="1" applyBorder="1" applyAlignment="1">
      <alignment horizontal="center" vertical="center"/>
    </xf>
    <xf numFmtId="0" fontId="24" fillId="0" borderId="64" xfId="50" applyFont="1" applyBorder="1" applyAlignment="1">
      <alignment horizontal="center" vertical="center"/>
    </xf>
    <xf numFmtId="0" fontId="24" fillId="0" borderId="4" xfId="50" applyFont="1" applyBorder="1" applyAlignment="1">
      <alignment horizontal="center" vertical="center" wrapText="1"/>
    </xf>
    <xf numFmtId="0" fontId="24" fillId="0" borderId="11" xfId="50" applyFont="1" applyBorder="1" applyAlignment="1">
      <alignment horizontal="center" vertical="center" wrapText="1"/>
    </xf>
    <xf numFmtId="169" fontId="24" fillId="0" borderId="27" xfId="50" applyNumberFormat="1" applyFont="1" applyBorder="1" applyAlignment="1">
      <alignment horizontal="center" vertical="center"/>
    </xf>
    <xf numFmtId="169" fontId="24" fillId="0" borderId="38" xfId="50" applyNumberFormat="1" applyFont="1" applyBorder="1" applyAlignment="1">
      <alignment horizontal="center" vertical="center"/>
    </xf>
    <xf numFmtId="2" fontId="24" fillId="0" borderId="27" xfId="50" applyNumberFormat="1" applyFont="1" applyBorder="1" applyAlignment="1">
      <alignment horizontal="center" vertical="center"/>
    </xf>
    <xf numFmtId="2" fontId="24" fillId="0" borderId="38" xfId="50" applyNumberFormat="1" applyFont="1" applyBorder="1" applyAlignment="1">
      <alignment horizontal="center" vertical="center"/>
    </xf>
    <xf numFmtId="2" fontId="24" fillId="0" borderId="28" xfId="50" applyNumberFormat="1" applyFont="1" applyBorder="1" applyAlignment="1">
      <alignment horizontal="center" vertical="center"/>
    </xf>
    <xf numFmtId="2" fontId="2" fillId="2" borderId="2" xfId="50" applyNumberFormat="1" applyFont="1" applyFill="1" applyBorder="1" applyAlignment="1">
      <alignment horizontal="center" vertical="center"/>
    </xf>
    <xf numFmtId="2" fontId="2" fillId="2" borderId="13" xfId="50" applyNumberFormat="1" applyFont="1" applyFill="1" applyBorder="1" applyAlignment="1">
      <alignment horizontal="center" vertical="center"/>
    </xf>
    <xf numFmtId="2" fontId="2" fillId="2" borderId="45" xfId="50" applyNumberFormat="1" applyFont="1" applyFill="1" applyBorder="1" applyAlignment="1">
      <alignment horizontal="center" vertical="center"/>
    </xf>
    <xf numFmtId="2" fontId="2" fillId="2" borderId="1" xfId="50" applyNumberFormat="1" applyFont="1" applyFill="1" applyBorder="1" applyAlignment="1">
      <alignment horizontal="center" vertical="center"/>
    </xf>
    <xf numFmtId="2" fontId="2" fillId="2" borderId="0" xfId="50" applyNumberFormat="1" applyFont="1" applyFill="1" applyAlignment="1">
      <alignment horizontal="center" vertical="center"/>
    </xf>
    <xf numFmtId="2" fontId="2" fillId="2" borderId="5" xfId="50" applyNumberFormat="1" applyFont="1" applyFill="1" applyBorder="1" applyAlignment="1">
      <alignment horizontal="center" vertical="center"/>
    </xf>
    <xf numFmtId="2" fontId="2" fillId="2" borderId="33" xfId="50" applyNumberFormat="1" applyFont="1" applyFill="1" applyBorder="1" applyAlignment="1">
      <alignment horizontal="center" vertical="center"/>
    </xf>
    <xf numFmtId="2" fontId="2" fillId="2" borderId="49" xfId="50" applyNumberFormat="1" applyFont="1" applyFill="1" applyBorder="1" applyAlignment="1">
      <alignment horizontal="center" vertical="center"/>
    </xf>
    <xf numFmtId="2" fontId="2" fillId="2" borderId="50" xfId="50" applyNumberFormat="1" applyFont="1" applyFill="1" applyBorder="1" applyAlignment="1">
      <alignment horizontal="center" vertical="center"/>
    </xf>
    <xf numFmtId="0" fontId="5" fillId="2" borderId="4" xfId="50" applyFont="1" applyFill="1" applyBorder="1" applyAlignment="1">
      <alignment horizontal="center" wrapText="1"/>
    </xf>
    <xf numFmtId="0" fontId="0" fillId="0" borderId="4" xfId="0" applyBorder="1"/>
    <xf numFmtId="0" fontId="24" fillId="2" borderId="4" xfId="50" applyFont="1" applyFill="1" applyBorder="1" applyAlignment="1">
      <alignment horizontal="center" vertical="center"/>
    </xf>
    <xf numFmtId="0" fontId="19" fillId="0" borderId="49" xfId="51" applyFont="1" applyBorder="1" applyAlignment="1">
      <alignment horizontal="left" vertical="center" wrapText="1"/>
    </xf>
    <xf numFmtId="0" fontId="19" fillId="0" borderId="25" xfId="51" applyFont="1" applyBorder="1" applyAlignment="1">
      <alignment horizontal="left" vertical="center" wrapText="1"/>
    </xf>
    <xf numFmtId="0" fontId="19" fillId="0" borderId="39" xfId="51" applyFont="1" applyBorder="1" applyAlignment="1">
      <alignment horizontal="left" vertical="center" wrapText="1"/>
    </xf>
    <xf numFmtId="0" fontId="19" fillId="0" borderId="56" xfId="51" applyFont="1" applyBorder="1" applyAlignment="1">
      <alignment horizontal="left" vertical="center" wrapText="1"/>
    </xf>
    <xf numFmtId="175" fontId="16" fillId="0" borderId="4" xfId="0" applyNumberFormat="1" applyFont="1" applyBorder="1" applyAlignment="1">
      <alignment horizontal="center" vertical="center" wrapText="1"/>
    </xf>
    <xf numFmtId="0" fontId="16" fillId="2" borderId="9" xfId="50" applyFont="1" applyFill="1" applyBorder="1" applyAlignment="1">
      <alignment horizontal="center" vertical="center"/>
    </xf>
    <xf numFmtId="2" fontId="16" fillId="2" borderId="55" xfId="50" applyNumberFormat="1" applyFont="1" applyFill="1" applyBorder="1" applyAlignment="1">
      <alignment horizontal="center" vertical="center"/>
    </xf>
    <xf numFmtId="0" fontId="19" fillId="0" borderId="16" xfId="51" applyFont="1" applyBorder="1" applyAlignment="1">
      <alignment horizontal="center" vertical="center" wrapText="1"/>
    </xf>
    <xf numFmtId="0" fontId="19" fillId="0" borderId="53" xfId="51" applyFont="1" applyBorder="1" applyAlignment="1">
      <alignment horizontal="center" vertical="center" wrapText="1"/>
    </xf>
    <xf numFmtId="9" fontId="16" fillId="2" borderId="52" xfId="53" applyFont="1" applyFill="1" applyBorder="1" applyAlignment="1">
      <alignment horizontal="center" vertical="center" wrapText="1"/>
    </xf>
    <xf numFmtId="9" fontId="16" fillId="2" borderId="16" xfId="53" applyFont="1" applyFill="1" applyBorder="1" applyAlignment="1">
      <alignment horizontal="center" vertical="center" wrapText="1"/>
    </xf>
    <xf numFmtId="9" fontId="16" fillId="2" borderId="53" xfId="53" applyFont="1" applyFill="1" applyBorder="1" applyAlignment="1">
      <alignment horizontal="center" vertical="center" wrapText="1"/>
    </xf>
    <xf numFmtId="0" fontId="16" fillId="2" borderId="61" xfId="50" applyFont="1" applyFill="1" applyBorder="1" applyAlignment="1">
      <alignment horizontal="center" vertical="center"/>
    </xf>
    <xf numFmtId="0" fontId="16" fillId="2" borderId="55" xfId="50" applyFont="1" applyFill="1" applyBorder="1" applyAlignment="1">
      <alignment horizontal="center" vertical="center"/>
    </xf>
    <xf numFmtId="2" fontId="16" fillId="2" borderId="9" xfId="50" applyNumberFormat="1" applyFont="1" applyFill="1" applyBorder="1" applyAlignment="1">
      <alignment horizontal="center" vertical="center"/>
    </xf>
    <xf numFmtId="2" fontId="16" fillId="2" borderId="11" xfId="50" applyNumberFormat="1" applyFont="1" applyFill="1" applyBorder="1" applyAlignment="1">
      <alignment horizontal="center" vertical="center"/>
    </xf>
    <xf numFmtId="2" fontId="16" fillId="2" borderId="16" xfId="50" applyNumberFormat="1" applyFont="1" applyFill="1" applyBorder="1" applyAlignment="1">
      <alignment horizontal="center" vertical="center"/>
    </xf>
    <xf numFmtId="2" fontId="16" fillId="2" borderId="53" xfId="50" applyNumberFormat="1" applyFont="1" applyFill="1" applyBorder="1" applyAlignment="1">
      <alignment horizontal="center" vertical="center"/>
    </xf>
    <xf numFmtId="2" fontId="24" fillId="2" borderId="8" xfId="50" applyNumberFormat="1" applyFont="1" applyFill="1" applyBorder="1" applyAlignment="1">
      <alignment horizontal="center" vertical="center"/>
    </xf>
    <xf numFmtId="2" fontId="24" fillId="2" borderId="18" xfId="50" applyNumberFormat="1" applyFont="1" applyFill="1" applyBorder="1" applyAlignment="1">
      <alignment horizontal="center" vertical="center"/>
    </xf>
    <xf numFmtId="2" fontId="24" fillId="2" borderId="19" xfId="50" applyNumberFormat="1" applyFont="1" applyFill="1" applyBorder="1" applyAlignment="1">
      <alignment horizontal="center" vertical="center"/>
    </xf>
    <xf numFmtId="2" fontId="24" fillId="2" borderId="9" xfId="50" applyNumberFormat="1" applyFont="1" applyFill="1" applyBorder="1" applyAlignment="1">
      <alignment horizontal="center" vertical="center"/>
    </xf>
    <xf numFmtId="2" fontId="24" fillId="2" borderId="0" xfId="50" applyNumberFormat="1" applyFont="1" applyFill="1" applyAlignment="1">
      <alignment horizontal="center" vertical="center"/>
    </xf>
    <xf numFmtId="2" fontId="24" fillId="2" borderId="54" xfId="50" applyNumberFormat="1" applyFont="1" applyFill="1" applyBorder="1" applyAlignment="1">
      <alignment horizontal="center" vertical="center"/>
    </xf>
    <xf numFmtId="2" fontId="24" fillId="2" borderId="55" xfId="50" applyNumberFormat="1" applyFont="1" applyFill="1" applyBorder="1" applyAlignment="1">
      <alignment horizontal="center" vertical="center"/>
    </xf>
    <xf numFmtId="2" fontId="24" fillId="2" borderId="39" xfId="50" applyNumberFormat="1" applyFont="1" applyFill="1" applyBorder="1" applyAlignment="1">
      <alignment horizontal="center" vertical="center"/>
    </xf>
    <xf numFmtId="2" fontId="24" fillId="2" borderId="56" xfId="50" applyNumberFormat="1" applyFont="1" applyFill="1" applyBorder="1" applyAlignment="1">
      <alignment horizontal="center" vertical="center"/>
    </xf>
    <xf numFmtId="2" fontId="16" fillId="2" borderId="22" xfId="50" applyNumberFormat="1" applyFont="1" applyFill="1" applyBorder="1" applyAlignment="1">
      <alignment horizontal="center" vertical="center"/>
    </xf>
    <xf numFmtId="2" fontId="16" fillId="2" borderId="42" xfId="50" applyNumberFormat="1" applyFont="1" applyFill="1" applyBorder="1" applyAlignment="1">
      <alignment horizontal="center" vertical="center"/>
    </xf>
    <xf numFmtId="2" fontId="16" fillId="2" borderId="46" xfId="50" applyNumberFormat="1" applyFont="1" applyFill="1" applyBorder="1" applyAlignment="1">
      <alignment horizontal="center" vertical="center"/>
    </xf>
    <xf numFmtId="2" fontId="16" fillId="2" borderId="4" xfId="50" applyNumberFormat="1" applyFont="1" applyFill="1" applyBorder="1" applyAlignment="1">
      <alignment horizontal="center" vertical="center"/>
    </xf>
    <xf numFmtId="2" fontId="24" fillId="2" borderId="4" xfId="50" applyNumberFormat="1" applyFont="1" applyFill="1" applyBorder="1" applyAlignment="1">
      <alignment horizontal="center" vertical="center" wrapText="1"/>
    </xf>
    <xf numFmtId="2" fontId="16" fillId="2" borderId="4" xfId="50" applyNumberFormat="1" applyFont="1" applyFill="1" applyBorder="1" applyAlignment="1">
      <alignment horizontal="center" vertical="center" wrapText="1"/>
    </xf>
    <xf numFmtId="2" fontId="16" fillId="2" borderId="12" xfId="50" applyNumberFormat="1" applyFont="1" applyFill="1" applyBorder="1" applyAlignment="1">
      <alignment horizontal="center" vertical="center" wrapText="1"/>
    </xf>
    <xf numFmtId="0" fontId="19" fillId="0" borderId="62" xfId="51" applyFont="1" applyBorder="1" applyAlignment="1">
      <alignment horizontal="justify" vertical="center"/>
    </xf>
    <xf numFmtId="170" fontId="19" fillId="2" borderId="20" xfId="50" applyNumberFormat="1" applyFont="1" applyFill="1" applyBorder="1" applyAlignment="1">
      <alignment horizontal="left" vertical="center" wrapText="1"/>
    </xf>
    <xf numFmtId="170" fontId="19" fillId="2" borderId="4" xfId="50" applyNumberFormat="1" applyFont="1" applyFill="1" applyBorder="1" applyAlignment="1">
      <alignment horizontal="left" vertical="center"/>
    </xf>
    <xf numFmtId="170" fontId="19" fillId="2" borderId="12" xfId="50" applyNumberFormat="1" applyFont="1" applyFill="1" applyBorder="1" applyAlignment="1">
      <alignment horizontal="left" vertical="center"/>
    </xf>
    <xf numFmtId="0" fontId="2" fillId="2" borderId="23" xfId="50" applyFont="1" applyFill="1" applyBorder="1" applyAlignment="1">
      <alignment horizontal="left" vertical="center" wrapText="1"/>
    </xf>
    <xf numFmtId="0" fontId="2" fillId="2" borderId="30" xfId="50" applyFont="1" applyFill="1" applyBorder="1" applyAlignment="1">
      <alignment horizontal="left" vertical="center" wrapText="1"/>
    </xf>
    <xf numFmtId="0" fontId="2" fillId="2" borderId="31" xfId="50" applyFont="1" applyFill="1" applyBorder="1" applyAlignment="1">
      <alignment horizontal="left" vertical="center" wrapText="1"/>
    </xf>
    <xf numFmtId="0" fontId="26" fillId="2" borderId="4" xfId="50" applyFont="1" applyFill="1" applyBorder="1" applyAlignment="1">
      <alignment horizontal="left" vertical="center"/>
    </xf>
    <xf numFmtId="0" fontId="21" fillId="2" borderId="62" xfId="50" applyFont="1" applyFill="1" applyBorder="1" applyAlignment="1">
      <alignment horizontal="left" vertical="center" wrapText="1"/>
    </xf>
    <xf numFmtId="0" fontId="21" fillId="2" borderId="6" xfId="50" applyFont="1" applyFill="1" applyBorder="1" applyAlignment="1">
      <alignment horizontal="left" vertical="center" wrapText="1"/>
    </xf>
    <xf numFmtId="0" fontId="20" fillId="2" borderId="11" xfId="29" applyFont="1" applyFill="1" applyBorder="1" applyAlignment="1">
      <alignment horizontal="justify" vertical="center"/>
    </xf>
    <xf numFmtId="0" fontId="20" fillId="2" borderId="16" xfId="29" applyFont="1" applyFill="1" applyBorder="1" applyAlignment="1">
      <alignment horizontal="justify" vertical="center"/>
    </xf>
    <xf numFmtId="0" fontId="20" fillId="2" borderId="6" xfId="29" applyFont="1" applyFill="1" applyBorder="1" applyAlignment="1">
      <alignment horizontal="justify" vertical="center"/>
    </xf>
    <xf numFmtId="0" fontId="20" fillId="2" borderId="8" xfId="29" applyFont="1" applyFill="1" applyBorder="1" applyAlignment="1">
      <alignment horizontal="center"/>
    </xf>
    <xf numFmtId="0" fontId="20" fillId="2" borderId="19" xfId="29" applyFont="1" applyFill="1" applyBorder="1" applyAlignment="1">
      <alignment horizontal="center"/>
    </xf>
    <xf numFmtId="0" fontId="20" fillId="2" borderId="54" xfId="29" applyFont="1" applyFill="1" applyBorder="1" applyAlignment="1">
      <alignment horizontal="center"/>
    </xf>
    <xf numFmtId="0" fontId="20" fillId="2" borderId="10" xfId="29" applyFont="1" applyFill="1" applyBorder="1" applyAlignment="1">
      <alignment horizontal="center"/>
    </xf>
    <xf numFmtId="0" fontId="20" fillId="2" borderId="25" xfId="29" applyFont="1" applyFill="1" applyBorder="1" applyAlignment="1">
      <alignment horizontal="center"/>
    </xf>
    <xf numFmtId="0" fontId="20" fillId="2" borderId="10" xfId="29" applyFont="1" applyFill="1" applyBorder="1" applyAlignment="1">
      <alignment horizontal="center" vertical="center"/>
    </xf>
    <xf numFmtId="0" fontId="20" fillId="2" borderId="49" xfId="29" applyFont="1" applyFill="1" applyBorder="1" applyAlignment="1">
      <alignment horizontal="center" vertical="center"/>
    </xf>
    <xf numFmtId="0" fontId="21" fillId="2" borderId="30" xfId="50" applyFont="1" applyFill="1" applyBorder="1" applyAlignment="1">
      <alignment horizontal="left" vertical="center"/>
    </xf>
    <xf numFmtId="0" fontId="21" fillId="2" borderId="24" xfId="50" applyFont="1" applyFill="1" applyBorder="1" applyAlignment="1">
      <alignment horizontal="left" vertical="center"/>
    </xf>
    <xf numFmtId="37" fontId="4" fillId="0" borderId="14" xfId="50" applyNumberFormat="1" applyFont="1" applyBorder="1" applyAlignment="1">
      <alignment horizontal="center" vertical="center"/>
    </xf>
    <xf numFmtId="0" fontId="24" fillId="2" borderId="2" xfId="50" applyFont="1" applyFill="1" applyBorder="1" applyAlignment="1">
      <alignment horizontal="center" vertical="center"/>
    </xf>
    <xf numFmtId="0" fontId="24" fillId="2" borderId="13" xfId="50" applyFont="1" applyFill="1" applyBorder="1" applyAlignment="1">
      <alignment horizontal="center" vertical="center"/>
    </xf>
    <xf numFmtId="0" fontId="19" fillId="2" borderId="4" xfId="50" applyFont="1" applyFill="1" applyBorder="1" applyAlignment="1">
      <alignment horizontal="center" vertical="center"/>
    </xf>
    <xf numFmtId="0" fontId="19" fillId="2" borderId="11" xfId="50" applyFont="1" applyFill="1" applyBorder="1" applyAlignment="1">
      <alignment horizontal="center" vertical="center"/>
    </xf>
    <xf numFmtId="0" fontId="24" fillId="2" borderId="4" xfId="50" applyFont="1" applyFill="1" applyBorder="1" applyAlignment="1">
      <alignment horizontal="center" vertical="center" wrapText="1"/>
    </xf>
    <xf numFmtId="0" fontId="24" fillId="2" borderId="7" xfId="50" applyFont="1" applyFill="1" applyBorder="1" applyAlignment="1">
      <alignment horizontal="center" vertical="center" wrapText="1"/>
    </xf>
    <xf numFmtId="0" fontId="24" fillId="2" borderId="14" xfId="50" applyFont="1" applyFill="1" applyBorder="1" applyAlignment="1">
      <alignment horizontal="center" vertical="center"/>
    </xf>
    <xf numFmtId="0" fontId="24" fillId="2" borderId="67" xfId="50" applyFont="1" applyFill="1" applyBorder="1" applyAlignment="1">
      <alignment horizontal="center" vertical="center"/>
    </xf>
    <xf numFmtId="39" fontId="45" fillId="2" borderId="10" xfId="51" applyNumberFormat="1" applyFont="1" applyFill="1" applyBorder="1" applyAlignment="1">
      <alignment horizontal="center" vertical="center"/>
    </xf>
    <xf numFmtId="39" fontId="45" fillId="2" borderId="67" xfId="51" applyNumberFormat="1" applyFont="1" applyFill="1" applyBorder="1" applyAlignment="1">
      <alignment horizontal="center" vertical="center"/>
    </xf>
    <xf numFmtId="0" fontId="24" fillId="2" borderId="15" xfId="50" applyFont="1" applyFill="1" applyBorder="1" applyAlignment="1">
      <alignment horizontal="center" vertical="center" wrapText="1"/>
    </xf>
    <xf numFmtId="39" fontId="45" fillId="2" borderId="6" xfId="50" applyNumberFormat="1" applyFont="1" applyFill="1" applyBorder="1" applyAlignment="1">
      <alignment horizontal="center" vertical="center"/>
    </xf>
    <xf numFmtId="39" fontId="45" fillId="2" borderId="7" xfId="50" applyNumberFormat="1" applyFont="1" applyFill="1" applyBorder="1" applyAlignment="1">
      <alignment horizontal="center" vertical="center"/>
    </xf>
    <xf numFmtId="169" fontId="19" fillId="2" borderId="4" xfId="50" applyNumberFormat="1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67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24" fillId="2" borderId="52" xfId="50" applyFont="1" applyFill="1" applyBorder="1" applyAlignment="1">
      <alignment horizontal="center" vertical="center" wrapText="1"/>
    </xf>
    <xf numFmtId="0" fontId="24" fillId="2" borderId="6" xfId="50" applyFont="1" applyFill="1" applyBorder="1" applyAlignment="1">
      <alignment horizontal="center" vertical="center" wrapText="1"/>
    </xf>
    <xf numFmtId="0" fontId="24" fillId="2" borderId="61" xfId="50" applyFont="1" applyFill="1" applyBorder="1" applyAlignment="1">
      <alignment horizontal="center" vertical="center" wrapText="1"/>
    </xf>
    <xf numFmtId="0" fontId="24" fillId="2" borderId="13" xfId="50" applyFont="1" applyFill="1" applyBorder="1" applyAlignment="1">
      <alignment horizontal="center" vertical="center" wrapText="1"/>
    </xf>
    <xf numFmtId="0" fontId="24" fillId="2" borderId="51" xfId="50" applyFont="1" applyFill="1" applyBorder="1" applyAlignment="1">
      <alignment horizontal="center" vertical="center" wrapText="1"/>
    </xf>
    <xf numFmtId="0" fontId="24" fillId="2" borderId="10" xfId="50" applyFont="1" applyFill="1" applyBorder="1" applyAlignment="1">
      <alignment horizontal="center" vertical="center" wrapText="1"/>
    </xf>
    <xf numFmtId="0" fontId="24" fillId="2" borderId="49" xfId="50" applyFont="1" applyFill="1" applyBorder="1" applyAlignment="1">
      <alignment horizontal="center" vertical="center" wrapText="1"/>
    </xf>
    <xf numFmtId="0" fontId="24" fillId="2" borderId="25" xfId="50" applyFont="1" applyFill="1" applyBorder="1" applyAlignment="1">
      <alignment horizontal="center" vertical="center" wrapText="1"/>
    </xf>
    <xf numFmtId="0" fontId="24" fillId="2" borderId="15" xfId="50" applyFont="1" applyFill="1" applyBorder="1" applyAlignment="1">
      <alignment horizontal="center" vertical="center"/>
    </xf>
    <xf numFmtId="0" fontId="24" fillId="2" borderId="35" xfId="50" applyFont="1" applyFill="1" applyBorder="1" applyAlignment="1">
      <alignment horizontal="center" vertical="center"/>
    </xf>
    <xf numFmtId="2" fontId="2" fillId="2" borderId="20" xfId="50" applyNumberFormat="1" applyFont="1" applyFill="1" applyBorder="1" applyAlignment="1">
      <alignment horizontal="left" vertical="center"/>
    </xf>
    <xf numFmtId="2" fontId="2" fillId="2" borderId="4" xfId="50" applyNumberFormat="1" applyFont="1" applyFill="1" applyBorder="1" applyAlignment="1">
      <alignment horizontal="left" vertical="center"/>
    </xf>
    <xf numFmtId="2" fontId="2" fillId="2" borderId="12" xfId="50" applyNumberFormat="1" applyFont="1" applyFill="1" applyBorder="1" applyAlignment="1">
      <alignment horizontal="left" vertical="center"/>
    </xf>
    <xf numFmtId="2" fontId="16" fillId="2" borderId="61" xfId="50" applyNumberFormat="1" applyFont="1" applyFill="1" applyBorder="1" applyAlignment="1">
      <alignment horizontal="center" vertical="center"/>
    </xf>
    <xf numFmtId="0" fontId="19" fillId="0" borderId="43" xfId="51" applyFont="1" applyBorder="1" applyAlignment="1">
      <alignment horizontal="justify" vertical="center"/>
    </xf>
    <xf numFmtId="0" fontId="19" fillId="0" borderId="48" xfId="51" applyFont="1" applyBorder="1" applyAlignment="1">
      <alignment horizontal="justify" vertical="center"/>
    </xf>
    <xf numFmtId="0" fontId="19" fillId="0" borderId="52" xfId="51" applyFont="1" applyBorder="1" applyAlignment="1">
      <alignment horizontal="center" vertical="center" wrapText="1"/>
    </xf>
    <xf numFmtId="0" fontId="3" fillId="2" borderId="14" xfId="50" applyFont="1" applyFill="1" applyBorder="1" applyAlignment="1">
      <alignment horizontal="center" vertical="center"/>
    </xf>
    <xf numFmtId="0" fontId="3" fillId="2" borderId="30" xfId="50" applyFont="1" applyFill="1" applyBorder="1" applyAlignment="1">
      <alignment horizontal="center" vertical="center"/>
    </xf>
    <xf numFmtId="0" fontId="3" fillId="2" borderId="24" xfId="50" applyFont="1" applyFill="1" applyBorder="1" applyAlignment="1">
      <alignment horizontal="center" vertical="center"/>
    </xf>
    <xf numFmtId="169" fontId="19" fillId="2" borderId="4" xfId="50" applyNumberFormat="1" applyFont="1" applyFill="1" applyBorder="1" applyAlignment="1">
      <alignment horizontal="center" vertical="center"/>
    </xf>
    <xf numFmtId="169" fontId="19" fillId="2" borderId="34" xfId="50" applyNumberFormat="1" applyFont="1" applyFill="1" applyBorder="1" applyAlignment="1">
      <alignment horizontal="center" vertical="center" wrapText="1"/>
    </xf>
    <xf numFmtId="169" fontId="19" fillId="2" borderId="20" xfId="50" applyNumberFormat="1" applyFont="1" applyFill="1" applyBorder="1" applyAlignment="1">
      <alignment horizontal="center" vertical="center" wrapText="1"/>
    </xf>
    <xf numFmtId="169" fontId="19" fillId="2" borderId="57" xfId="50" applyNumberFormat="1" applyFont="1" applyFill="1" applyBorder="1" applyAlignment="1">
      <alignment horizontal="center" vertical="center" wrapText="1"/>
    </xf>
    <xf numFmtId="169" fontId="2" fillId="2" borderId="2" xfId="50" applyNumberFormat="1" applyFont="1" applyFill="1" applyBorder="1" applyAlignment="1">
      <alignment horizontal="center" vertical="center"/>
    </xf>
    <xf numFmtId="169" fontId="2" fillId="2" borderId="13" xfId="50" applyNumberFormat="1" applyFont="1" applyFill="1" applyBorder="1" applyAlignment="1">
      <alignment horizontal="center" vertical="center"/>
    </xf>
    <xf numFmtId="0" fontId="19" fillId="2" borderId="4" xfId="50" applyFont="1" applyFill="1" applyBorder="1" applyAlignment="1">
      <alignment horizontal="center" vertical="center" wrapText="1"/>
    </xf>
    <xf numFmtId="0" fontId="24" fillId="0" borderId="75" xfId="51" applyFont="1" applyBorder="1" applyAlignment="1">
      <alignment horizontal="center" vertical="center"/>
    </xf>
    <xf numFmtId="0" fontId="24" fillId="0" borderId="66" xfId="51" applyFont="1" applyBorder="1" applyAlignment="1">
      <alignment horizontal="center" vertical="center"/>
    </xf>
    <xf numFmtId="0" fontId="19" fillId="0" borderId="56" xfId="51" applyFont="1" applyBorder="1" applyAlignment="1">
      <alignment horizontal="center" vertical="center" wrapText="1"/>
    </xf>
    <xf numFmtId="0" fontId="2" fillId="2" borderId="0" xfId="50" applyFont="1" applyFill="1" applyAlignment="1">
      <alignment horizontal="justify" vertical="center" wrapText="1"/>
    </xf>
    <xf numFmtId="0" fontId="4" fillId="2" borderId="0" xfId="50" applyFont="1" applyFill="1" applyAlignment="1">
      <alignment horizontal="justify" vertical="center" wrapText="1"/>
    </xf>
    <xf numFmtId="0" fontId="4" fillId="2" borderId="5" xfId="50" applyFont="1" applyFill="1" applyBorder="1" applyAlignment="1">
      <alignment horizontal="justify" vertical="center" wrapText="1"/>
    </xf>
    <xf numFmtId="169" fontId="19" fillId="2" borderId="15" xfId="50" applyNumberFormat="1" applyFont="1" applyFill="1" applyBorder="1" applyAlignment="1">
      <alignment horizontal="center" vertical="center" wrapText="1"/>
    </xf>
    <xf numFmtId="0" fontId="19" fillId="2" borderId="15" xfId="50" applyFont="1" applyFill="1" applyBorder="1" applyAlignment="1">
      <alignment horizontal="center" vertical="center" wrapText="1"/>
    </xf>
    <xf numFmtId="2" fontId="2" fillId="2" borderId="43" xfId="50" applyNumberFormat="1" applyFont="1" applyFill="1" applyBorder="1" applyAlignment="1">
      <alignment horizontal="center" vertical="center"/>
    </xf>
    <xf numFmtId="2" fontId="2" fillId="2" borderId="52" xfId="50" applyNumberFormat="1" applyFont="1" applyFill="1" applyBorder="1" applyAlignment="1">
      <alignment horizontal="center" vertical="center"/>
    </xf>
    <xf numFmtId="2" fontId="2" fillId="2" borderId="44" xfId="50" applyNumberFormat="1" applyFont="1" applyFill="1" applyBorder="1" applyAlignment="1">
      <alignment horizontal="center" vertical="center"/>
    </xf>
    <xf numFmtId="49" fontId="43" fillId="0" borderId="14" xfId="50" applyNumberFormat="1" applyFont="1" applyBorder="1" applyAlignment="1">
      <alignment horizontal="center" vertical="center"/>
    </xf>
    <xf numFmtId="49" fontId="43" fillId="0" borderId="11" xfId="50" applyNumberFormat="1" applyFont="1" applyBorder="1" applyAlignment="1">
      <alignment horizontal="center" vertical="center"/>
    </xf>
    <xf numFmtId="0" fontId="19" fillId="0" borderId="47" xfId="51" applyFont="1" applyBorder="1" applyAlignment="1">
      <alignment horizontal="justify" vertical="center"/>
    </xf>
    <xf numFmtId="0" fontId="19" fillId="0" borderId="54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24" fillId="2" borderId="8" xfId="50" applyFont="1" applyFill="1" applyBorder="1" applyAlignment="1">
      <alignment horizontal="left" vertical="center" wrapText="1"/>
    </xf>
    <xf numFmtId="0" fontId="29" fillId="2" borderId="18" xfId="50" applyFont="1" applyFill="1" applyBorder="1" applyAlignment="1">
      <alignment horizontal="left" vertical="center" wrapText="1"/>
    </xf>
    <xf numFmtId="0" fontId="29" fillId="2" borderId="19" xfId="50" applyFont="1" applyFill="1" applyBorder="1" applyAlignment="1">
      <alignment horizontal="left" vertical="center" wrapText="1"/>
    </xf>
    <xf numFmtId="0" fontId="29" fillId="2" borderId="9" xfId="50" applyFont="1" applyFill="1" applyBorder="1" applyAlignment="1">
      <alignment horizontal="left" vertical="center" wrapText="1"/>
    </xf>
    <xf numFmtId="0" fontId="29" fillId="2" borderId="0" xfId="50" applyFont="1" applyFill="1" applyAlignment="1">
      <alignment horizontal="left" vertical="center" wrapText="1"/>
    </xf>
    <xf numFmtId="0" fontId="29" fillId="2" borderId="54" xfId="50" applyFont="1" applyFill="1" applyBorder="1" applyAlignment="1">
      <alignment horizontal="left" vertical="center" wrapText="1"/>
    </xf>
    <xf numFmtId="0" fontId="29" fillId="2" borderId="55" xfId="50" applyFont="1" applyFill="1" applyBorder="1" applyAlignment="1">
      <alignment horizontal="left" vertical="center" wrapText="1"/>
    </xf>
    <xf numFmtId="0" fontId="29" fillId="2" borderId="39" xfId="50" applyFont="1" applyFill="1" applyBorder="1" applyAlignment="1">
      <alignment horizontal="left" vertical="center" wrapText="1"/>
    </xf>
    <xf numFmtId="0" fontId="29" fillId="2" borderId="56" xfId="50" applyFont="1" applyFill="1" applyBorder="1" applyAlignment="1">
      <alignment horizontal="left" vertical="center" wrapText="1"/>
    </xf>
    <xf numFmtId="0" fontId="19" fillId="0" borderId="30" xfId="51" applyFont="1" applyBorder="1" applyAlignment="1">
      <alignment horizontal="left" vertical="center" wrapText="1"/>
    </xf>
    <xf numFmtId="0" fontId="19" fillId="0" borderId="24" xfId="51" applyFont="1" applyBorder="1" applyAlignment="1">
      <alignment horizontal="left" vertical="center" wrapText="1"/>
    </xf>
    <xf numFmtId="0" fontId="24" fillId="2" borderId="34" xfId="50" applyFont="1" applyFill="1" applyBorder="1" applyAlignment="1">
      <alignment horizontal="center" vertical="center"/>
    </xf>
    <xf numFmtId="0" fontId="24" fillId="2" borderId="20" xfId="50" applyFont="1" applyFill="1" applyBorder="1" applyAlignment="1">
      <alignment horizontal="center" vertical="center"/>
    </xf>
    <xf numFmtId="0" fontId="24" fillId="2" borderId="21" xfId="50" applyFont="1" applyFill="1" applyBorder="1" applyAlignment="1">
      <alignment horizontal="center" vertical="center"/>
    </xf>
    <xf numFmtId="0" fontId="19" fillId="2" borderId="30" xfId="51" applyFont="1" applyFill="1" applyBorder="1" applyAlignment="1">
      <alignment vertical="center" wrapText="1"/>
    </xf>
    <xf numFmtId="0" fontId="19" fillId="2" borderId="24" xfId="51" applyFont="1" applyFill="1" applyBorder="1" applyAlignment="1">
      <alignment vertical="center" wrapText="1"/>
    </xf>
    <xf numFmtId="0" fontId="19" fillId="0" borderId="6" xfId="51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47" xfId="51" applyFont="1" applyBorder="1" applyAlignment="1">
      <alignment horizontal="justify" vertical="center" wrapText="1"/>
    </xf>
    <xf numFmtId="0" fontId="19" fillId="0" borderId="48" xfId="51" applyFont="1" applyBorder="1" applyAlignment="1">
      <alignment horizontal="justify" vertical="center" wrapText="1"/>
    </xf>
  </cellXfs>
  <cellStyles count="61">
    <cellStyle name="Currency" xfId="60"/>
    <cellStyle name="Euro" xfId="1"/>
    <cellStyle name="Millares" xfId="2" builtinId="3"/>
    <cellStyle name="Millares [0] 2" xfId="3"/>
    <cellStyle name="Millares 10" xfId="4"/>
    <cellStyle name="Millares 11" xfId="5"/>
    <cellStyle name="Millares 12" xfId="6"/>
    <cellStyle name="Millares 13" xfId="7"/>
    <cellStyle name="Millares 2" xfId="8"/>
    <cellStyle name="Millares 2 2" xfId="9"/>
    <cellStyle name="Millares 3" xfId="10"/>
    <cellStyle name="Millares 4" xfId="11"/>
    <cellStyle name="Millares 5" xfId="12"/>
    <cellStyle name="Millares 6" xfId="13"/>
    <cellStyle name="Millares 7" xfId="14"/>
    <cellStyle name="Millares 8" xfId="15"/>
    <cellStyle name="Millares 9" xfId="16"/>
    <cellStyle name="Millares 9 2" xfId="17"/>
    <cellStyle name="Moneda" xfId="18" builtinId="4"/>
    <cellStyle name="Moneda [0]" xfId="59" builtinId="7"/>
    <cellStyle name="Moneda 3" xfId="19"/>
    <cellStyle name="Normal" xfId="0" builtinId="0"/>
    <cellStyle name="Normal 10" xfId="20"/>
    <cellStyle name="Normal 11" xfId="21"/>
    <cellStyle name="Normal 12" xfId="22"/>
    <cellStyle name="Normal 13" xfId="23"/>
    <cellStyle name="Normal 14" xfId="24"/>
    <cellStyle name="Normal 15" xfId="25"/>
    <cellStyle name="Normal 17" xfId="26"/>
    <cellStyle name="Normal 18" xfId="27"/>
    <cellStyle name="Normal 2" xfId="28"/>
    <cellStyle name="Normal 2 2" xfId="29"/>
    <cellStyle name="Normal 2 3" xfId="30"/>
    <cellStyle name="Normal 21" xfId="31"/>
    <cellStyle name="Normal 22" xfId="32"/>
    <cellStyle name="Normal 23" xfId="33"/>
    <cellStyle name="Normal 24" xfId="34"/>
    <cellStyle name="Normal 25" xfId="35"/>
    <cellStyle name="Normal 26" xfId="36"/>
    <cellStyle name="Normal 29" xfId="37"/>
    <cellStyle name="Normal 3" xfId="38"/>
    <cellStyle name="Normal 3 16" xfId="39"/>
    <cellStyle name="Normal 3 2" xfId="40"/>
    <cellStyle name="Normal 30" xfId="41"/>
    <cellStyle name="Normal 4" xfId="42"/>
    <cellStyle name="Normal 4 2" xfId="43"/>
    <cellStyle name="Normal 42" xfId="44"/>
    <cellStyle name="Normal 45" xfId="45"/>
    <cellStyle name="Normal 46" xfId="46"/>
    <cellStyle name="Normal 5" xfId="47"/>
    <cellStyle name="Normal 6" xfId="48"/>
    <cellStyle name="Normal 7" xfId="49"/>
    <cellStyle name="Normal 8" xfId="50"/>
    <cellStyle name="Normal 8 2" xfId="51"/>
    <cellStyle name="Normal 9" xfId="52"/>
    <cellStyle name="Porcentaje" xfId="53" builtinId="5"/>
    <cellStyle name="Porcentual 2" xfId="54"/>
    <cellStyle name="Porcentual 2 2" xfId="55"/>
    <cellStyle name="Porcentual 3" xfId="56"/>
    <cellStyle name="Porcentual 4" xfId="57"/>
    <cellStyle name="Porcentual 4 2" xfId="5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419100</xdr:colOff>
      <xdr:row>0</xdr:row>
      <xdr:rowOff>9525</xdr:rowOff>
    </xdr:from>
    <xdr:to>
      <xdr:col>14</xdr:col>
      <xdr:colOff>666750</xdr:colOff>
      <xdr:row>3</xdr:row>
      <xdr:rowOff>266700</xdr:rowOff>
    </xdr:to>
    <xdr:pic>
      <xdr:nvPicPr>
        <xdr:cNvPr id="43012" name="Imagen 1" descr="CAPITAL">
          <a:extLst>
            <a:ext uri="{FF2B5EF4-FFF2-40B4-BE49-F238E27FC236}">
              <a16:creationId xmlns:a16="http://schemas.microsoft.com/office/drawing/2014/main" id="{E7FF589B-5DA2-ED85-7EE2-F59445BAA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83675" y="9525"/>
          <a:ext cx="1304925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546100</xdr:colOff>
      <xdr:row>0</xdr:row>
      <xdr:rowOff>101600</xdr:rowOff>
    </xdr:from>
    <xdr:to>
      <xdr:col>1</xdr:col>
      <xdr:colOff>6654800</xdr:colOff>
      <xdr:row>3</xdr:row>
      <xdr:rowOff>317500</xdr:rowOff>
    </xdr:to>
    <xdr:pic>
      <xdr:nvPicPr>
        <xdr:cNvPr id="18433" name="Picture 1">
          <a:extLst>
            <a:ext uri="{FF2B5EF4-FFF2-40B4-BE49-F238E27FC236}">
              <a16:creationId xmlns:a16="http://schemas.microsoft.com/office/drawing/2014/main" id="{649060C2-48CE-5655-19AF-059330107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" y="101600"/>
          <a:ext cx="5918200" cy="15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419100</xdr:colOff>
      <xdr:row>0</xdr:row>
      <xdr:rowOff>9525</xdr:rowOff>
    </xdr:from>
    <xdr:to>
      <xdr:col>14</xdr:col>
      <xdr:colOff>666750</xdr:colOff>
      <xdr:row>3</xdr:row>
      <xdr:rowOff>266700</xdr:rowOff>
    </xdr:to>
    <xdr:pic>
      <xdr:nvPicPr>
        <xdr:cNvPr id="44036" name="Imagen 1" descr="CAPITAL">
          <a:extLst>
            <a:ext uri="{FF2B5EF4-FFF2-40B4-BE49-F238E27FC236}">
              <a16:creationId xmlns:a16="http://schemas.microsoft.com/office/drawing/2014/main" id="{8EC77FA7-B7C3-ED0F-4AFA-25D229198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12125" y="9525"/>
          <a:ext cx="16764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546100</xdr:colOff>
      <xdr:row>0</xdr:row>
      <xdr:rowOff>101600</xdr:rowOff>
    </xdr:from>
    <xdr:to>
      <xdr:col>1</xdr:col>
      <xdr:colOff>6680200</xdr:colOff>
      <xdr:row>3</xdr:row>
      <xdr:rowOff>317500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CCF55160-A681-3744-955C-ED8D901D6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" y="101600"/>
          <a:ext cx="5918200" cy="15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0</xdr:row>
      <xdr:rowOff>9525</xdr:rowOff>
    </xdr:from>
    <xdr:to>
      <xdr:col>13</xdr:col>
      <xdr:colOff>676275</xdr:colOff>
      <xdr:row>3</xdr:row>
      <xdr:rowOff>266700</xdr:rowOff>
    </xdr:to>
    <xdr:pic>
      <xdr:nvPicPr>
        <xdr:cNvPr id="45060" name="Imagen 1" descr="CAPITAL">
          <a:extLst>
            <a:ext uri="{FF2B5EF4-FFF2-40B4-BE49-F238E27FC236}">
              <a16:creationId xmlns:a16="http://schemas.microsoft.com/office/drawing/2014/main" id="{A47456ED-0474-79FD-A16D-13F356905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1150" y="9525"/>
          <a:ext cx="14478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546100</xdr:colOff>
      <xdr:row>0</xdr:row>
      <xdr:rowOff>101600</xdr:rowOff>
    </xdr:from>
    <xdr:to>
      <xdr:col>0</xdr:col>
      <xdr:colOff>6654800</xdr:colOff>
      <xdr:row>3</xdr:row>
      <xdr:rowOff>317500</xdr:rowOff>
    </xdr:to>
    <xdr:pic>
      <xdr:nvPicPr>
        <xdr:cNvPr id="16385" name="Picture 1">
          <a:extLst>
            <a:ext uri="{FF2B5EF4-FFF2-40B4-BE49-F238E27FC236}">
              <a16:creationId xmlns:a16="http://schemas.microsoft.com/office/drawing/2014/main" id="{20379E3C-65F9-B5BF-7889-F95955FAC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" y="101600"/>
          <a:ext cx="5918200" cy="15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0</xdr:row>
      <xdr:rowOff>9525</xdr:rowOff>
    </xdr:from>
    <xdr:to>
      <xdr:col>13</xdr:col>
      <xdr:colOff>657225</xdr:colOff>
      <xdr:row>3</xdr:row>
      <xdr:rowOff>266700</xdr:rowOff>
    </xdr:to>
    <xdr:pic>
      <xdr:nvPicPr>
        <xdr:cNvPr id="28088" name="Imagen 1" descr="CAPITAL">
          <a:extLst>
            <a:ext uri="{FF2B5EF4-FFF2-40B4-BE49-F238E27FC236}">
              <a16:creationId xmlns:a16="http://schemas.microsoft.com/office/drawing/2014/main" id="{95FAFBB2-09B5-E775-492E-ED6AD1E11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8200" y="9525"/>
          <a:ext cx="15240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546100</xdr:colOff>
      <xdr:row>0</xdr:row>
      <xdr:rowOff>101600</xdr:rowOff>
    </xdr:from>
    <xdr:to>
      <xdr:col>0</xdr:col>
      <xdr:colOff>6654800</xdr:colOff>
      <xdr:row>3</xdr:row>
      <xdr:rowOff>317500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453C716C-2350-360C-7E35-093C13AB6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" y="101600"/>
          <a:ext cx="5918200" cy="15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rking\waccache\59811073-516d-4aa2-be62-1924f4fdb395\file:\F:\ARCHIVOS%20YAMILE\INFORME%20DICIEMBRE%202018\SEGUIMIENTO%20AL%20PLAN%20INDICATIVO\SEGUIMIENTO%20PLAN%20INDIC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SOCIAL"/>
      <sheetName val="ECONOMICA"/>
      <sheetName val="listas"/>
      <sheetName val="Población"/>
      <sheetName val="PLAN INDICATIVO"/>
      <sheetName val="seguimiento 2018"/>
      <sheetName val="REPORTE TOTAL 2018"/>
      <sheetName val="REPORTE POR MES"/>
      <sheetName val="AMBIENTAL"/>
      <sheetName val="INSTITUCI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HF95"/>
  <sheetViews>
    <sheetView view="pageBreakPreview" topLeftCell="B10" zoomScale="89" zoomScaleNormal="68" zoomScaleSheetLayoutView="89" workbookViewId="0">
      <selection activeCell="K19" sqref="K19:L53"/>
    </sheetView>
  </sheetViews>
  <sheetFormatPr baseColWidth="10" defaultColWidth="9.6640625" defaultRowHeight="18"/>
  <cols>
    <col min="1" max="1" width="4.44140625" style="16" hidden="1" customWidth="1"/>
    <col min="2" max="2" width="72.6640625" style="41" customWidth="1"/>
    <col min="3" max="3" width="21" style="16" customWidth="1"/>
    <col min="4" max="4" width="16.33203125" style="16" customWidth="1"/>
    <col min="5" max="5" width="10.5546875" style="16" customWidth="1"/>
    <col min="6" max="6" width="23" style="16" customWidth="1"/>
    <col min="7" max="7" width="24" style="16" customWidth="1"/>
    <col min="8" max="8" width="12.6640625" style="25" customWidth="1"/>
    <col min="9" max="9" width="12.33203125" style="16" customWidth="1"/>
    <col min="10" max="10" width="11.5546875" style="16" customWidth="1"/>
    <col min="11" max="11" width="15.44140625" style="24" customWidth="1"/>
    <col min="12" max="12" width="16.109375" style="24" customWidth="1"/>
    <col min="13" max="13" width="13.5546875" style="16" customWidth="1"/>
    <col min="14" max="14" width="12.33203125" style="16" customWidth="1"/>
    <col min="15" max="15" width="28.6640625" style="16" customWidth="1"/>
    <col min="16" max="16" width="63.6640625" style="214" customWidth="1"/>
    <col min="17" max="17" width="9.6640625" style="16"/>
    <col min="18" max="18" width="13.44140625" style="16" bestFit="1" customWidth="1"/>
    <col min="19" max="19" width="36.109375" style="16" customWidth="1"/>
    <col min="20" max="16384" width="9.6640625" style="16"/>
  </cols>
  <sheetData>
    <row r="1" spans="2:214" ht="27" customHeight="1">
      <c r="B1" s="501"/>
      <c r="C1" s="503" t="s">
        <v>0</v>
      </c>
      <c r="D1" s="503"/>
      <c r="E1" s="503"/>
      <c r="F1" s="503"/>
      <c r="G1" s="503"/>
      <c r="H1" s="503"/>
      <c r="I1" s="504"/>
      <c r="J1" s="452" t="s">
        <v>1</v>
      </c>
      <c r="K1" s="453"/>
      <c r="L1" s="453"/>
      <c r="M1" s="454"/>
      <c r="N1" s="455"/>
      <c r="O1" s="456"/>
      <c r="P1" s="212"/>
    </row>
    <row r="2" spans="2:214" ht="27" customHeight="1">
      <c r="B2" s="502"/>
      <c r="C2" s="505"/>
      <c r="D2" s="505"/>
      <c r="E2" s="505"/>
      <c r="F2" s="505"/>
      <c r="G2" s="505"/>
      <c r="H2" s="505"/>
      <c r="I2" s="506"/>
      <c r="J2" s="459" t="s">
        <v>2</v>
      </c>
      <c r="K2" s="460"/>
      <c r="L2" s="460"/>
      <c r="M2" s="461"/>
      <c r="N2" s="457"/>
      <c r="O2" s="458"/>
      <c r="P2" s="212"/>
    </row>
    <row r="3" spans="2:214" ht="48" customHeight="1">
      <c r="B3" s="502"/>
      <c r="C3" s="477" t="s">
        <v>3</v>
      </c>
      <c r="D3" s="478"/>
      <c r="E3" s="478"/>
      <c r="F3" s="478"/>
      <c r="G3" s="478"/>
      <c r="H3" s="478"/>
      <c r="I3" s="478"/>
      <c r="J3" s="459" t="s">
        <v>4</v>
      </c>
      <c r="K3" s="460"/>
      <c r="L3" s="460"/>
      <c r="M3" s="461"/>
      <c r="N3" s="457"/>
      <c r="O3" s="458"/>
      <c r="P3" s="212"/>
    </row>
    <row r="4" spans="2:214" ht="27" customHeight="1" thickBot="1">
      <c r="B4" s="502"/>
      <c r="C4" s="479"/>
      <c r="D4" s="480"/>
      <c r="E4" s="480"/>
      <c r="F4" s="480"/>
      <c r="G4" s="480"/>
      <c r="H4" s="480"/>
      <c r="I4" s="480"/>
      <c r="J4" s="481" t="s">
        <v>5</v>
      </c>
      <c r="K4" s="482"/>
      <c r="L4" s="482"/>
      <c r="M4" s="483"/>
      <c r="N4" s="457"/>
      <c r="O4" s="458"/>
      <c r="P4" s="212"/>
    </row>
    <row r="5" spans="2:214" s="17" customFormat="1" ht="30" customHeight="1">
      <c r="B5" s="473" t="s">
        <v>6</v>
      </c>
      <c r="C5" s="474"/>
      <c r="D5" s="474"/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475"/>
      <c r="P5" s="213"/>
    </row>
    <row r="6" spans="2:214" ht="30" customHeight="1">
      <c r="B6" s="129" t="s">
        <v>256</v>
      </c>
      <c r="C6" s="476" t="s">
        <v>255</v>
      </c>
      <c r="D6" s="476"/>
      <c r="E6" s="476"/>
      <c r="F6" s="476"/>
      <c r="G6" s="476"/>
      <c r="H6" s="476"/>
      <c r="I6" s="130"/>
      <c r="J6" s="130"/>
      <c r="K6" s="130"/>
      <c r="L6" s="130"/>
      <c r="M6" s="130"/>
      <c r="N6" s="130"/>
      <c r="O6" s="131"/>
    </row>
    <row r="7" spans="2:214" ht="30" customHeight="1">
      <c r="B7" s="464" t="s">
        <v>7</v>
      </c>
      <c r="C7" s="465"/>
      <c r="D7" s="128"/>
      <c r="E7" s="507" t="s">
        <v>8</v>
      </c>
      <c r="F7" s="507"/>
      <c r="G7" s="507"/>
      <c r="H7" s="507"/>
      <c r="I7" s="507"/>
      <c r="J7" s="507"/>
      <c r="K7" s="507"/>
      <c r="L7" s="507"/>
      <c r="M7" s="507"/>
      <c r="N7" s="507"/>
      <c r="O7" s="508"/>
      <c r="P7" s="215"/>
    </row>
    <row r="8" spans="2:214" ht="30" customHeight="1">
      <c r="B8" s="509" t="s">
        <v>9</v>
      </c>
      <c r="C8" s="510"/>
      <c r="D8" s="510"/>
      <c r="E8" s="510"/>
      <c r="F8" s="510"/>
      <c r="G8" s="510"/>
      <c r="H8" s="484" t="s">
        <v>10</v>
      </c>
      <c r="I8" s="485"/>
      <c r="J8" s="486"/>
      <c r="K8" s="493" t="s">
        <v>11</v>
      </c>
      <c r="L8" s="494"/>
      <c r="M8" s="494"/>
      <c r="N8" s="494"/>
      <c r="O8" s="495"/>
      <c r="P8" s="216"/>
    </row>
    <row r="9" spans="2:214" ht="30" customHeight="1">
      <c r="B9" s="496" t="s">
        <v>12</v>
      </c>
      <c r="C9" s="497"/>
      <c r="D9" s="497"/>
      <c r="E9" s="497"/>
      <c r="F9" s="497"/>
      <c r="G9" s="497"/>
      <c r="H9" s="487"/>
      <c r="I9" s="488"/>
      <c r="J9" s="489"/>
      <c r="K9" s="55" t="s">
        <v>13</v>
      </c>
      <c r="L9" s="498" t="s">
        <v>14</v>
      </c>
      <c r="M9" s="498"/>
      <c r="N9" s="498"/>
      <c r="O9" s="56" t="s">
        <v>15</v>
      </c>
      <c r="P9" s="217"/>
    </row>
    <row r="10" spans="2:214" ht="36" customHeight="1">
      <c r="B10" s="499" t="s">
        <v>16</v>
      </c>
      <c r="C10" s="500"/>
      <c r="D10" s="500"/>
      <c r="E10" s="500"/>
      <c r="F10" s="500"/>
      <c r="G10" s="500"/>
      <c r="H10" s="487"/>
      <c r="I10" s="488"/>
      <c r="J10" s="489"/>
      <c r="K10" s="511"/>
      <c r="L10" s="424" t="s">
        <v>17</v>
      </c>
      <c r="M10" s="425"/>
      <c r="N10" s="426"/>
      <c r="O10" s="433"/>
      <c r="P10" s="217"/>
    </row>
    <row r="11" spans="2:214" ht="30" customHeight="1">
      <c r="B11" s="386" t="s">
        <v>18</v>
      </c>
      <c r="C11" s="387"/>
      <c r="D11" s="387"/>
      <c r="E11" s="387"/>
      <c r="F11" s="387"/>
      <c r="G11" s="517"/>
      <c r="H11" s="487"/>
      <c r="I11" s="488"/>
      <c r="J11" s="489"/>
      <c r="K11" s="512"/>
      <c r="L11" s="427"/>
      <c r="M11" s="428"/>
      <c r="N11" s="429"/>
      <c r="O11" s="434"/>
      <c r="P11" s="217"/>
    </row>
    <row r="12" spans="2:214" ht="36" customHeight="1">
      <c r="B12" s="79" t="s">
        <v>19</v>
      </c>
      <c r="C12" s="518" t="s">
        <v>20</v>
      </c>
      <c r="D12" s="518"/>
      <c r="E12" s="518"/>
      <c r="F12" s="518"/>
      <c r="G12" s="519"/>
      <c r="H12" s="487"/>
      <c r="I12" s="488"/>
      <c r="J12" s="489"/>
      <c r="K12" s="512"/>
      <c r="L12" s="427"/>
      <c r="M12" s="428"/>
      <c r="N12" s="429"/>
      <c r="O12" s="434"/>
      <c r="P12" s="217"/>
    </row>
    <row r="13" spans="2:214" ht="30" customHeight="1">
      <c r="B13" s="79" t="s">
        <v>21</v>
      </c>
      <c r="C13" s="518" t="s">
        <v>22</v>
      </c>
      <c r="D13" s="518"/>
      <c r="E13" s="518"/>
      <c r="F13" s="518"/>
      <c r="G13" s="519"/>
      <c r="H13" s="487"/>
      <c r="I13" s="488"/>
      <c r="J13" s="489"/>
      <c r="K13" s="512"/>
      <c r="L13" s="427"/>
      <c r="M13" s="428"/>
      <c r="N13" s="429"/>
      <c r="O13" s="434"/>
      <c r="P13" s="217"/>
    </row>
    <row r="14" spans="2:214" ht="30.75" customHeight="1" thickBot="1">
      <c r="B14" s="80" t="s">
        <v>23</v>
      </c>
      <c r="C14" s="520" t="s">
        <v>24</v>
      </c>
      <c r="D14" s="520"/>
      <c r="E14" s="520"/>
      <c r="F14" s="520"/>
      <c r="G14" s="521"/>
      <c r="H14" s="490"/>
      <c r="I14" s="491"/>
      <c r="J14" s="492"/>
      <c r="K14" s="513"/>
      <c r="L14" s="430"/>
      <c r="M14" s="431"/>
      <c r="N14" s="432"/>
      <c r="O14" s="435"/>
      <c r="P14" s="217"/>
    </row>
    <row r="15" spans="2:214" ht="24.95" customHeight="1">
      <c r="B15" s="436" t="s">
        <v>25</v>
      </c>
      <c r="C15" s="445" t="s">
        <v>26</v>
      </c>
      <c r="D15" s="462" t="s">
        <v>27</v>
      </c>
      <c r="E15" s="445" t="s">
        <v>28</v>
      </c>
      <c r="F15" s="445" t="s">
        <v>29</v>
      </c>
      <c r="G15" s="467" t="s">
        <v>30</v>
      </c>
      <c r="H15" s="468"/>
      <c r="I15" s="468"/>
      <c r="J15" s="469"/>
      <c r="K15" s="445" t="s">
        <v>31</v>
      </c>
      <c r="L15" s="445"/>
      <c r="M15" s="447" t="s">
        <v>32</v>
      </c>
      <c r="N15" s="447"/>
      <c r="O15" s="448"/>
      <c r="P15" s="366" t="s">
        <v>33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</row>
    <row r="16" spans="2:214" ht="29.25" customHeight="1">
      <c r="B16" s="437"/>
      <c r="C16" s="446"/>
      <c r="D16" s="463"/>
      <c r="E16" s="446"/>
      <c r="F16" s="446"/>
      <c r="G16" s="470"/>
      <c r="H16" s="471"/>
      <c r="I16" s="471"/>
      <c r="J16" s="472"/>
      <c r="K16" s="446"/>
      <c r="L16" s="446"/>
      <c r="M16" s="446" t="s">
        <v>34</v>
      </c>
      <c r="N16" s="446" t="s">
        <v>35</v>
      </c>
      <c r="O16" s="450" t="s">
        <v>36</v>
      </c>
      <c r="P16" s="36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</row>
    <row r="17" spans="1:214" ht="31.5" customHeight="1" thickBot="1">
      <c r="B17" s="438"/>
      <c r="C17" s="449"/>
      <c r="D17" s="149" t="s">
        <v>37</v>
      </c>
      <c r="E17" s="449"/>
      <c r="F17" s="466"/>
      <c r="G17" s="314" t="s">
        <v>38</v>
      </c>
      <c r="H17" s="150" t="s">
        <v>39</v>
      </c>
      <c r="I17" s="151" t="s">
        <v>40</v>
      </c>
      <c r="J17" s="151" t="s">
        <v>41</v>
      </c>
      <c r="K17" s="150" t="s">
        <v>42</v>
      </c>
      <c r="L17" s="149" t="s">
        <v>43</v>
      </c>
      <c r="M17" s="449"/>
      <c r="N17" s="449"/>
      <c r="O17" s="451"/>
      <c r="P17" s="36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</row>
    <row r="18" spans="1:214" ht="36" customHeight="1" thickBot="1">
      <c r="B18" s="440" t="s">
        <v>44</v>
      </c>
      <c r="C18" s="422" t="s">
        <v>45</v>
      </c>
      <c r="D18" s="156" t="s">
        <v>46</v>
      </c>
      <c r="E18" s="241">
        <v>1</v>
      </c>
      <c r="F18" s="321">
        <v>30000000</v>
      </c>
      <c r="G18" s="321">
        <v>30000000</v>
      </c>
      <c r="H18" s="157"/>
      <c r="I18" s="157"/>
      <c r="J18" s="157"/>
      <c r="K18" s="158">
        <v>45292</v>
      </c>
      <c r="L18" s="158">
        <v>45657</v>
      </c>
      <c r="M18" s="367">
        <f>F19/F18</f>
        <v>0</v>
      </c>
      <c r="N18" s="367">
        <f>F19/F18</f>
        <v>0</v>
      </c>
      <c r="O18" s="369" t="e">
        <f>M18+M18/N18</f>
        <v>#DIV/0!</v>
      </c>
      <c r="P18" s="34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</row>
    <row r="19" spans="1:214" ht="44.25" customHeight="1" thickBot="1">
      <c r="B19" s="441"/>
      <c r="C19" s="524"/>
      <c r="D19" s="159" t="s">
        <v>47</v>
      </c>
      <c r="E19" s="242">
        <v>1</v>
      </c>
      <c r="F19" s="161"/>
      <c r="G19" s="161"/>
      <c r="H19" s="160"/>
      <c r="I19" s="160"/>
      <c r="J19" s="160"/>
      <c r="K19" s="158">
        <v>45292</v>
      </c>
      <c r="L19" s="158">
        <v>45657</v>
      </c>
      <c r="M19" s="368"/>
      <c r="N19" s="368"/>
      <c r="O19" s="370"/>
      <c r="P19" s="350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</row>
    <row r="20" spans="1:214" ht="36" customHeight="1" thickBot="1">
      <c r="B20" s="442" t="s">
        <v>48</v>
      </c>
      <c r="C20" s="422" t="s">
        <v>49</v>
      </c>
      <c r="D20" s="156" t="s">
        <v>46</v>
      </c>
      <c r="E20" s="241">
        <v>1</v>
      </c>
      <c r="F20" s="322">
        <v>35000000</v>
      </c>
      <c r="G20" s="322">
        <v>35000000</v>
      </c>
      <c r="H20" s="157"/>
      <c r="I20" s="157"/>
      <c r="J20" s="157"/>
      <c r="K20" s="158">
        <v>45292</v>
      </c>
      <c r="L20" s="158">
        <v>45657</v>
      </c>
      <c r="M20" s="367">
        <f>E21/E20</f>
        <v>0</v>
      </c>
      <c r="N20" s="367">
        <f>F21/F20</f>
        <v>0</v>
      </c>
      <c r="O20" s="369" t="e">
        <f>M20*M20/N20</f>
        <v>#DIV/0!</v>
      </c>
      <c r="P20" s="34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</row>
    <row r="21" spans="1:214" ht="18.75" thickBot="1">
      <c r="B21" s="443"/>
      <c r="C21" s="423"/>
      <c r="D21" s="159" t="s">
        <v>47</v>
      </c>
      <c r="E21" s="242">
        <v>0</v>
      </c>
      <c r="F21" s="161"/>
      <c r="G21" s="161"/>
      <c r="H21" s="160"/>
      <c r="I21" s="160"/>
      <c r="J21" s="160"/>
      <c r="K21" s="158">
        <v>45292</v>
      </c>
      <c r="L21" s="158">
        <v>45657</v>
      </c>
      <c r="M21" s="368"/>
      <c r="N21" s="368"/>
      <c r="O21" s="370"/>
      <c r="P21" s="350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</row>
    <row r="22" spans="1:214" ht="36" customHeight="1" thickBot="1">
      <c r="B22" s="442" t="s">
        <v>50</v>
      </c>
      <c r="C22" s="422" t="s">
        <v>51</v>
      </c>
      <c r="D22" s="156" t="s">
        <v>46</v>
      </c>
      <c r="E22" s="241">
        <v>1</v>
      </c>
      <c r="F22" s="321">
        <v>31800000</v>
      </c>
      <c r="G22" s="321">
        <v>31800000</v>
      </c>
      <c r="H22" s="157"/>
      <c r="I22" s="157"/>
      <c r="J22" s="157"/>
      <c r="K22" s="158">
        <v>45292</v>
      </c>
      <c r="L22" s="158">
        <v>45657</v>
      </c>
      <c r="M22" s="367">
        <f>E23/E22</f>
        <v>0</v>
      </c>
      <c r="N22" s="367">
        <f>F23/F22</f>
        <v>0</v>
      </c>
      <c r="O22" s="369" t="e">
        <f>M22*M22/N22</f>
        <v>#DIV/0!</v>
      </c>
      <c r="P22" s="34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</row>
    <row r="23" spans="1:214" ht="60.95" customHeight="1" thickBot="1">
      <c r="B23" s="443"/>
      <c r="C23" s="423"/>
      <c r="D23" s="159" t="s">
        <v>47</v>
      </c>
      <c r="E23" s="242">
        <v>0</v>
      </c>
      <c r="F23" s="161"/>
      <c r="G23" s="161"/>
      <c r="H23" s="160"/>
      <c r="I23" s="160"/>
      <c r="J23" s="160"/>
      <c r="K23" s="158">
        <v>45292</v>
      </c>
      <c r="L23" s="158">
        <v>45657</v>
      </c>
      <c r="M23" s="368"/>
      <c r="N23" s="368"/>
      <c r="O23" s="370"/>
      <c r="P23" s="351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</row>
    <row r="24" spans="1:214" ht="36" customHeight="1" thickBot="1">
      <c r="B24" s="442" t="s">
        <v>52</v>
      </c>
      <c r="C24" s="422" t="s">
        <v>53</v>
      </c>
      <c r="D24" s="156" t="s">
        <v>46</v>
      </c>
      <c r="E24" s="241">
        <v>1</v>
      </c>
      <c r="F24" s="322">
        <v>15300000</v>
      </c>
      <c r="G24" s="322">
        <v>15300000</v>
      </c>
      <c r="H24" s="157"/>
      <c r="I24" s="157"/>
      <c r="J24" s="157"/>
      <c r="K24" s="158">
        <v>45292</v>
      </c>
      <c r="L24" s="158">
        <v>45657</v>
      </c>
      <c r="M24" s="367">
        <f>E25/E24</f>
        <v>0</v>
      </c>
      <c r="N24" s="367">
        <f>F25/F24</f>
        <v>0</v>
      </c>
      <c r="O24" s="369" t="e">
        <f>M24*M24/N24</f>
        <v>#DIV/0!</v>
      </c>
      <c r="P24" s="218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</row>
    <row r="25" spans="1:214" ht="35.1" customHeight="1" thickBot="1">
      <c r="B25" s="444"/>
      <c r="C25" s="439"/>
      <c r="D25" s="162" t="s">
        <v>47</v>
      </c>
      <c r="E25" s="133">
        <v>0</v>
      </c>
      <c r="F25" s="267"/>
      <c r="G25" s="267"/>
      <c r="H25" s="163"/>
      <c r="I25" s="163"/>
      <c r="J25" s="163"/>
      <c r="K25" s="158">
        <v>45292</v>
      </c>
      <c r="L25" s="158">
        <v>45657</v>
      </c>
      <c r="M25" s="371"/>
      <c r="N25" s="371"/>
      <c r="O25" s="376"/>
      <c r="P25" s="2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</row>
    <row r="26" spans="1:214" ht="78" customHeight="1" thickBot="1">
      <c r="B26" s="538" t="s">
        <v>54</v>
      </c>
      <c r="C26" s="422" t="s">
        <v>55</v>
      </c>
      <c r="D26" s="156" t="s">
        <v>46</v>
      </c>
      <c r="E26" s="241">
        <v>250</v>
      </c>
      <c r="F26" s="322">
        <v>147200000</v>
      </c>
      <c r="G26" s="322">
        <v>147200000</v>
      </c>
      <c r="H26" s="157"/>
      <c r="I26" s="157"/>
      <c r="J26" s="157"/>
      <c r="K26" s="158">
        <v>45292</v>
      </c>
      <c r="L26" s="158">
        <v>45657</v>
      </c>
      <c r="M26" s="367">
        <f>E27/E26</f>
        <v>0.61199999999999999</v>
      </c>
      <c r="N26" s="367">
        <f>F27/F26</f>
        <v>0</v>
      </c>
      <c r="O26" s="369" t="e">
        <f>M26+M26/N26</f>
        <v>#DIV/0!</v>
      </c>
      <c r="P26" s="352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</row>
    <row r="27" spans="1:214" ht="36.75" customHeight="1" thickBot="1">
      <c r="B27" s="539"/>
      <c r="C27" s="423"/>
      <c r="D27" s="159" t="s">
        <v>47</v>
      </c>
      <c r="E27" s="242">
        <v>153</v>
      </c>
      <c r="F27" s="161"/>
      <c r="G27" s="161"/>
      <c r="H27" s="160"/>
      <c r="I27" s="160"/>
      <c r="J27" s="160"/>
      <c r="K27" s="158">
        <v>45292</v>
      </c>
      <c r="L27" s="158">
        <v>45657</v>
      </c>
      <c r="M27" s="368"/>
      <c r="N27" s="368"/>
      <c r="O27" s="370"/>
      <c r="P27" s="353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</row>
    <row r="28" spans="1:214" s="124" customFormat="1" ht="36" customHeight="1" thickBot="1">
      <c r="A28" s="122"/>
      <c r="B28" s="364" t="s">
        <v>254</v>
      </c>
      <c r="C28" s="422" t="s">
        <v>56</v>
      </c>
      <c r="D28" s="156" t="s">
        <v>46</v>
      </c>
      <c r="E28" s="243">
        <v>1</v>
      </c>
      <c r="F28" s="164">
        <v>300000000</v>
      </c>
      <c r="G28" s="164">
        <v>300000000</v>
      </c>
      <c r="H28" s="177"/>
      <c r="I28" s="178"/>
      <c r="J28" s="178"/>
      <c r="K28" s="158">
        <v>45292</v>
      </c>
      <c r="L28" s="158">
        <v>45657</v>
      </c>
      <c r="M28" s="372">
        <f>E29/E28</f>
        <v>0</v>
      </c>
      <c r="N28" s="372">
        <f>F29/F28</f>
        <v>0</v>
      </c>
      <c r="O28" s="374" t="e">
        <f>M28+M28/N28</f>
        <v>#DIV/0!</v>
      </c>
      <c r="P28" s="220"/>
    </row>
    <row r="29" spans="1:214" s="124" customFormat="1" ht="36" customHeight="1" thickBot="1">
      <c r="A29" s="122"/>
      <c r="B29" s="421"/>
      <c r="C29" s="423"/>
      <c r="D29" s="159" t="s">
        <v>47</v>
      </c>
      <c r="E29" s="244">
        <v>0</v>
      </c>
      <c r="F29" s="161">
        <v>0</v>
      </c>
      <c r="G29" s="161">
        <v>0</v>
      </c>
      <c r="H29" s="179"/>
      <c r="I29" s="180"/>
      <c r="J29" s="180"/>
      <c r="K29" s="158">
        <v>45292</v>
      </c>
      <c r="L29" s="158">
        <v>45657</v>
      </c>
      <c r="M29" s="373"/>
      <c r="N29" s="373"/>
      <c r="O29" s="375"/>
      <c r="P29" s="221"/>
    </row>
    <row r="30" spans="1:214" ht="36" customHeight="1" thickBot="1">
      <c r="A30" s="15"/>
      <c r="B30" s="364" t="s">
        <v>57</v>
      </c>
      <c r="C30" s="362" t="s">
        <v>58</v>
      </c>
      <c r="D30" s="156" t="s">
        <v>46</v>
      </c>
      <c r="E30" s="243">
        <v>20</v>
      </c>
      <c r="F30" s="322">
        <v>143400000</v>
      </c>
      <c r="G30" s="322">
        <v>143400000</v>
      </c>
      <c r="H30" s="170"/>
      <c r="I30" s="171"/>
      <c r="J30" s="171"/>
      <c r="K30" s="158">
        <v>45292</v>
      </c>
      <c r="L30" s="158">
        <v>45657</v>
      </c>
      <c r="M30" s="354">
        <f>E31/E30</f>
        <v>1.5</v>
      </c>
      <c r="N30" s="354">
        <f>F31/F30</f>
        <v>0</v>
      </c>
      <c r="O30" s="356" t="e">
        <f>M30*M30/N30</f>
        <v>#DIV/0!</v>
      </c>
      <c r="P30" s="222"/>
    </row>
    <row r="31" spans="1:214" ht="41.25" customHeight="1" thickBot="1">
      <c r="A31" s="15"/>
      <c r="B31" s="421"/>
      <c r="C31" s="363"/>
      <c r="D31" s="159" t="s">
        <v>47</v>
      </c>
      <c r="E31" s="244">
        <v>30</v>
      </c>
      <c r="F31" s="161"/>
      <c r="G31" s="161"/>
      <c r="H31" s="173"/>
      <c r="I31" s="174"/>
      <c r="J31" s="174"/>
      <c r="K31" s="158">
        <v>45292</v>
      </c>
      <c r="L31" s="158">
        <v>45657</v>
      </c>
      <c r="M31" s="355"/>
      <c r="N31" s="355"/>
      <c r="O31" s="357"/>
      <c r="P31" s="223"/>
    </row>
    <row r="32" spans="1:214" ht="84" customHeight="1" thickBot="1">
      <c r="A32" s="15"/>
      <c r="B32" s="364" t="s">
        <v>59</v>
      </c>
      <c r="C32" s="362" t="s">
        <v>60</v>
      </c>
      <c r="D32" s="156" t="s">
        <v>46</v>
      </c>
      <c r="E32" s="243">
        <v>1</v>
      </c>
      <c r="F32" s="322">
        <v>27000000</v>
      </c>
      <c r="G32" s="322">
        <v>27000000</v>
      </c>
      <c r="H32" s="170"/>
      <c r="I32" s="171"/>
      <c r="J32" s="171"/>
      <c r="K32" s="158">
        <v>45292</v>
      </c>
      <c r="L32" s="158">
        <v>45657</v>
      </c>
      <c r="M32" s="354">
        <f>E33/E32</f>
        <v>1</v>
      </c>
      <c r="N32" s="354">
        <f>F33/F32</f>
        <v>0</v>
      </c>
      <c r="O32" s="356" t="e">
        <f>M32*M32/N32</f>
        <v>#DIV/0!</v>
      </c>
      <c r="P32" s="222"/>
    </row>
    <row r="33" spans="1:16" ht="58.5" customHeight="1" thickBot="1">
      <c r="A33" s="15"/>
      <c r="B33" s="421"/>
      <c r="C33" s="363"/>
      <c r="D33" s="159" t="s">
        <v>47</v>
      </c>
      <c r="E33" s="244">
        <v>1</v>
      </c>
      <c r="F33" s="266"/>
      <c r="G33" s="266"/>
      <c r="H33" s="173"/>
      <c r="I33" s="174"/>
      <c r="J33" s="174"/>
      <c r="K33" s="158">
        <v>45292</v>
      </c>
      <c r="L33" s="158">
        <v>45657</v>
      </c>
      <c r="M33" s="355"/>
      <c r="N33" s="355"/>
      <c r="O33" s="357"/>
      <c r="P33" s="224"/>
    </row>
    <row r="34" spans="1:16" ht="51.95" customHeight="1" thickBot="1">
      <c r="A34" s="15"/>
      <c r="B34" s="364" t="s">
        <v>61</v>
      </c>
      <c r="C34" s="362" t="s">
        <v>62</v>
      </c>
      <c r="D34" s="156" t="s">
        <v>46</v>
      </c>
      <c r="E34" s="243">
        <v>1</v>
      </c>
      <c r="F34" s="322">
        <v>50000000</v>
      </c>
      <c r="G34" s="322">
        <v>50000000</v>
      </c>
      <c r="H34" s="170"/>
      <c r="I34" s="171"/>
      <c r="J34" s="171"/>
      <c r="K34" s="158">
        <v>45292</v>
      </c>
      <c r="L34" s="158">
        <v>45657</v>
      </c>
      <c r="M34" s="354">
        <f>E35/E34</f>
        <v>1</v>
      </c>
      <c r="N34" s="354">
        <f>F35/F34</f>
        <v>0</v>
      </c>
      <c r="O34" s="356" t="e">
        <f>M34*M34/N34</f>
        <v>#DIV/0!</v>
      </c>
      <c r="P34" s="222"/>
    </row>
    <row r="35" spans="1:16" ht="51.95" customHeight="1" thickBot="1">
      <c r="A35" s="15"/>
      <c r="B35" s="365"/>
      <c r="C35" s="363"/>
      <c r="D35" s="159" t="s">
        <v>47</v>
      </c>
      <c r="E35" s="244">
        <v>1</v>
      </c>
      <c r="F35" s="161"/>
      <c r="G35" s="161"/>
      <c r="H35" s="173"/>
      <c r="I35" s="174"/>
      <c r="J35" s="174"/>
      <c r="K35" s="158">
        <v>45292</v>
      </c>
      <c r="L35" s="158">
        <v>45657</v>
      </c>
      <c r="M35" s="355"/>
      <c r="N35" s="355"/>
      <c r="O35" s="357"/>
      <c r="P35" s="225"/>
    </row>
    <row r="36" spans="1:16" ht="36" customHeight="1" thickBot="1">
      <c r="A36" s="15"/>
      <c r="B36" s="364" t="s">
        <v>63</v>
      </c>
      <c r="C36" s="362" t="s">
        <v>64</v>
      </c>
      <c r="D36" s="156" t="s">
        <v>46</v>
      </c>
      <c r="E36" s="243">
        <v>100</v>
      </c>
      <c r="F36" s="322">
        <v>35520000</v>
      </c>
      <c r="G36" s="322">
        <v>35520000</v>
      </c>
      <c r="H36" s="170"/>
      <c r="I36" s="171"/>
      <c r="J36" s="171"/>
      <c r="K36" s="158">
        <v>45292</v>
      </c>
      <c r="L36" s="158">
        <v>45657</v>
      </c>
      <c r="M36" s="354">
        <f>E37/E36</f>
        <v>1.81</v>
      </c>
      <c r="N36" s="354">
        <f>F37/F36</f>
        <v>0</v>
      </c>
      <c r="O36" s="356" t="e">
        <f>M36*M36/N36</f>
        <v>#DIV/0!</v>
      </c>
      <c r="P36" s="222"/>
    </row>
    <row r="37" spans="1:16" ht="18.75" thickBot="1">
      <c r="A37" s="15"/>
      <c r="B37" s="365"/>
      <c r="C37" s="363"/>
      <c r="D37" s="159" t="s">
        <v>47</v>
      </c>
      <c r="E37" s="244">
        <v>181</v>
      </c>
      <c r="F37" s="268"/>
      <c r="G37" s="268"/>
      <c r="H37" s="173"/>
      <c r="I37" s="174"/>
      <c r="J37" s="174"/>
      <c r="K37" s="158">
        <v>45292</v>
      </c>
      <c r="L37" s="158">
        <v>45657</v>
      </c>
      <c r="M37" s="355"/>
      <c r="N37" s="355"/>
      <c r="O37" s="357"/>
      <c r="P37" s="226"/>
    </row>
    <row r="38" spans="1:16" ht="44.1" customHeight="1" thickBot="1">
      <c r="A38" s="15"/>
      <c r="B38" s="364" t="s">
        <v>65</v>
      </c>
      <c r="C38" s="362" t="s">
        <v>66</v>
      </c>
      <c r="D38" s="156" t="s">
        <v>46</v>
      </c>
      <c r="E38" s="243">
        <v>190</v>
      </c>
      <c r="F38" s="322">
        <v>17400000</v>
      </c>
      <c r="G38" s="322">
        <v>17400000</v>
      </c>
      <c r="H38" s="170"/>
      <c r="I38" s="171"/>
      <c r="J38" s="171"/>
      <c r="K38" s="158">
        <v>45292</v>
      </c>
      <c r="L38" s="158">
        <v>45657</v>
      </c>
      <c r="M38" s="354">
        <f>E39/E38</f>
        <v>0.38421052631578945</v>
      </c>
      <c r="N38" s="354">
        <f>F39/F38</f>
        <v>0</v>
      </c>
      <c r="O38" s="356" t="e">
        <f>M38*M38/N38</f>
        <v>#DIV/0!</v>
      </c>
      <c r="P38" s="222"/>
    </row>
    <row r="39" spans="1:16" ht="44.1" customHeight="1" thickBot="1">
      <c r="A39" s="15"/>
      <c r="B39" s="365"/>
      <c r="C39" s="363"/>
      <c r="D39" s="159" t="s">
        <v>47</v>
      </c>
      <c r="E39" s="244">
        <v>73</v>
      </c>
      <c r="F39" s="161"/>
      <c r="G39" s="161"/>
      <c r="H39" s="173"/>
      <c r="I39" s="174"/>
      <c r="J39" s="174"/>
      <c r="K39" s="158">
        <v>45292</v>
      </c>
      <c r="L39" s="158">
        <v>45657</v>
      </c>
      <c r="M39" s="355"/>
      <c r="N39" s="355"/>
      <c r="O39" s="357"/>
      <c r="P39" s="227"/>
    </row>
    <row r="40" spans="1:16" ht="44.1" customHeight="1" thickBot="1">
      <c r="A40" s="15"/>
      <c r="B40" s="364" t="s">
        <v>67</v>
      </c>
      <c r="C40" s="362" t="s">
        <v>68</v>
      </c>
      <c r="D40" s="156" t="s">
        <v>46</v>
      </c>
      <c r="E40" s="243">
        <v>90</v>
      </c>
      <c r="F40" s="322">
        <v>70150000</v>
      </c>
      <c r="G40" s="322">
        <v>70150000</v>
      </c>
      <c r="H40" s="170"/>
      <c r="I40" s="171"/>
      <c r="J40" s="171"/>
      <c r="K40" s="158">
        <v>45292</v>
      </c>
      <c r="L40" s="158">
        <v>45657</v>
      </c>
      <c r="M40" s="354">
        <f>E41/E40</f>
        <v>1.9333333333333333</v>
      </c>
      <c r="N40" s="354">
        <f>F41/F40</f>
        <v>0</v>
      </c>
      <c r="O40" s="356" t="e">
        <f>M40*M40/N40</f>
        <v>#DIV/0!</v>
      </c>
      <c r="P40" s="222"/>
    </row>
    <row r="41" spans="1:16" ht="36.75" customHeight="1" thickBot="1">
      <c r="A41" s="15"/>
      <c r="B41" s="365"/>
      <c r="C41" s="363"/>
      <c r="D41" s="159" t="s">
        <v>47</v>
      </c>
      <c r="E41" s="244">
        <v>174</v>
      </c>
      <c r="F41" s="161"/>
      <c r="G41" s="161"/>
      <c r="H41" s="173"/>
      <c r="I41" s="174"/>
      <c r="J41" s="174"/>
      <c r="K41" s="158">
        <v>45292</v>
      </c>
      <c r="L41" s="158">
        <v>45657</v>
      </c>
      <c r="M41" s="355"/>
      <c r="N41" s="355"/>
      <c r="O41" s="357"/>
      <c r="P41" s="227"/>
    </row>
    <row r="42" spans="1:16" ht="51.95" customHeight="1" thickBot="1">
      <c r="A42" s="15"/>
      <c r="B42" s="364" t="s">
        <v>69</v>
      </c>
      <c r="C42" s="362" t="s">
        <v>70</v>
      </c>
      <c r="D42" s="156" t="s">
        <v>46</v>
      </c>
      <c r="E42" s="243">
        <v>50</v>
      </c>
      <c r="F42" s="322">
        <v>172520000</v>
      </c>
      <c r="G42" s="322">
        <v>172520000</v>
      </c>
      <c r="H42" s="170"/>
      <c r="I42" s="171"/>
      <c r="J42" s="171"/>
      <c r="K42" s="158">
        <v>45292</v>
      </c>
      <c r="L42" s="158">
        <v>45657</v>
      </c>
      <c r="M42" s="354">
        <f>E43/E42</f>
        <v>1.38</v>
      </c>
      <c r="N42" s="354">
        <f>F43/F42</f>
        <v>0</v>
      </c>
      <c r="O42" s="356" t="e">
        <f>M42*M42/N42</f>
        <v>#DIV/0!</v>
      </c>
      <c r="P42" s="222"/>
    </row>
    <row r="43" spans="1:16" ht="36" customHeight="1" thickBot="1">
      <c r="A43" s="15"/>
      <c r="B43" s="365"/>
      <c r="C43" s="363"/>
      <c r="D43" s="159" t="s">
        <v>47</v>
      </c>
      <c r="E43" s="244">
        <v>69</v>
      </c>
      <c r="F43" s="161"/>
      <c r="G43" s="161"/>
      <c r="H43" s="173"/>
      <c r="I43" s="174"/>
      <c r="J43" s="174"/>
      <c r="K43" s="158">
        <v>45292</v>
      </c>
      <c r="L43" s="158">
        <v>45657</v>
      </c>
      <c r="M43" s="355"/>
      <c r="N43" s="355"/>
      <c r="O43" s="357"/>
      <c r="P43" s="224"/>
    </row>
    <row r="44" spans="1:16" ht="36" customHeight="1" thickBot="1">
      <c r="A44" s="15"/>
      <c r="B44" s="344" t="s">
        <v>71</v>
      </c>
      <c r="C44" s="346" t="s">
        <v>72</v>
      </c>
      <c r="D44" s="155" t="s">
        <v>46</v>
      </c>
      <c r="E44" s="243">
        <v>5</v>
      </c>
      <c r="F44" s="322">
        <v>885000000</v>
      </c>
      <c r="G44" s="322">
        <v>885000000</v>
      </c>
      <c r="H44" s="167"/>
      <c r="I44" s="168"/>
      <c r="J44" s="168"/>
      <c r="K44" s="158">
        <v>45292</v>
      </c>
      <c r="L44" s="158">
        <v>45657</v>
      </c>
      <c r="M44" s="358">
        <f>E45/E44</f>
        <v>21.8</v>
      </c>
      <c r="N44" s="358">
        <f>F45/F44</f>
        <v>0</v>
      </c>
      <c r="O44" s="360" t="e">
        <f>M44*M44/N44</f>
        <v>#DIV/0!</v>
      </c>
      <c r="P44" s="228"/>
    </row>
    <row r="45" spans="1:16" ht="78" customHeight="1" thickBot="1">
      <c r="A45" s="15"/>
      <c r="B45" s="345"/>
      <c r="C45" s="347"/>
      <c r="D45" s="162" t="s">
        <v>47</v>
      </c>
      <c r="E45" s="244">
        <v>109</v>
      </c>
      <c r="F45" s="268"/>
      <c r="G45" s="268"/>
      <c r="H45" s="165"/>
      <c r="I45" s="166"/>
      <c r="J45" s="166"/>
      <c r="K45" s="158">
        <v>45292</v>
      </c>
      <c r="L45" s="158">
        <v>45657</v>
      </c>
      <c r="M45" s="359"/>
      <c r="N45" s="359"/>
      <c r="O45" s="361"/>
      <c r="P45" s="229"/>
    </row>
    <row r="46" spans="1:16" ht="36" customHeight="1" thickBot="1">
      <c r="A46" s="15"/>
      <c r="B46" s="364" t="s">
        <v>73</v>
      </c>
      <c r="C46" s="362" t="s">
        <v>74</v>
      </c>
      <c r="D46" s="156" t="s">
        <v>46</v>
      </c>
      <c r="E46" s="77">
        <v>1</v>
      </c>
      <c r="F46" s="322">
        <v>11700000</v>
      </c>
      <c r="G46" s="322">
        <v>11700000</v>
      </c>
      <c r="H46" s="170"/>
      <c r="I46" s="171"/>
      <c r="J46" s="171"/>
      <c r="K46" s="158">
        <v>45292</v>
      </c>
      <c r="L46" s="158">
        <v>45657</v>
      </c>
      <c r="M46" s="354">
        <f>E47/E46</f>
        <v>1</v>
      </c>
      <c r="N46" s="354">
        <f>F47/F46</f>
        <v>0</v>
      </c>
      <c r="O46" s="356" t="e">
        <f>M46*M46/N46</f>
        <v>#DIV/0!</v>
      </c>
      <c r="P46" s="222"/>
    </row>
    <row r="47" spans="1:16" ht="36" customHeight="1" thickBot="1">
      <c r="A47" s="15"/>
      <c r="B47" s="365"/>
      <c r="C47" s="363"/>
      <c r="D47" s="159" t="s">
        <v>47</v>
      </c>
      <c r="E47" s="245">
        <v>1</v>
      </c>
      <c r="F47" s="161"/>
      <c r="G47" s="161"/>
      <c r="H47" s="173"/>
      <c r="I47" s="174"/>
      <c r="J47" s="174"/>
      <c r="K47" s="158">
        <v>45292</v>
      </c>
      <c r="L47" s="158">
        <v>45657</v>
      </c>
      <c r="M47" s="355"/>
      <c r="N47" s="355"/>
      <c r="O47" s="357"/>
      <c r="P47" s="227"/>
    </row>
    <row r="48" spans="1:16" ht="36" customHeight="1" thickBot="1">
      <c r="A48" s="15"/>
      <c r="B48" s="364" t="s">
        <v>75</v>
      </c>
      <c r="C48" s="362" t="s">
        <v>76</v>
      </c>
      <c r="D48" s="156" t="s">
        <v>46</v>
      </c>
      <c r="E48" s="243">
        <v>1</v>
      </c>
      <c r="F48" s="322">
        <v>115040000</v>
      </c>
      <c r="G48" s="322">
        <v>115040000</v>
      </c>
      <c r="H48" s="170"/>
      <c r="I48" s="171"/>
      <c r="J48" s="171"/>
      <c r="K48" s="158">
        <v>45292</v>
      </c>
      <c r="L48" s="158">
        <v>45657</v>
      </c>
      <c r="M48" s="354">
        <f>E49/E48</f>
        <v>0</v>
      </c>
      <c r="N48" s="354">
        <f>F49/F48</f>
        <v>0</v>
      </c>
      <c r="O48" s="356" t="e">
        <f>M48*M48/N48</f>
        <v>#DIV/0!</v>
      </c>
      <c r="P48" s="222"/>
    </row>
    <row r="49" spans="1:16" ht="36" customHeight="1" thickBot="1">
      <c r="A49" s="15"/>
      <c r="B49" s="365"/>
      <c r="C49" s="363"/>
      <c r="D49" s="159" t="s">
        <v>47</v>
      </c>
      <c r="E49" s="244">
        <v>0</v>
      </c>
      <c r="F49" s="161"/>
      <c r="G49" s="161"/>
      <c r="H49" s="173"/>
      <c r="I49" s="174"/>
      <c r="J49" s="174"/>
      <c r="K49" s="158">
        <v>45292</v>
      </c>
      <c r="L49" s="158">
        <v>45657</v>
      </c>
      <c r="M49" s="355"/>
      <c r="N49" s="355"/>
      <c r="O49" s="357"/>
      <c r="P49" s="227"/>
    </row>
    <row r="50" spans="1:16" ht="36" customHeight="1" thickBot="1">
      <c r="A50" s="15"/>
      <c r="B50" s="364" t="s">
        <v>77</v>
      </c>
      <c r="C50" s="362" t="s">
        <v>78</v>
      </c>
      <c r="D50" s="156" t="s">
        <v>46</v>
      </c>
      <c r="E50" s="243">
        <v>1</v>
      </c>
      <c r="F50" s="322">
        <v>63430000</v>
      </c>
      <c r="G50" s="322">
        <v>63430000</v>
      </c>
      <c r="H50" s="170"/>
      <c r="I50" s="171"/>
      <c r="J50" s="171"/>
      <c r="K50" s="158">
        <v>45292</v>
      </c>
      <c r="L50" s="158">
        <v>45657</v>
      </c>
      <c r="M50" s="354">
        <f>E51/E50</f>
        <v>1</v>
      </c>
      <c r="N50" s="354">
        <f>F51/F50</f>
        <v>0</v>
      </c>
      <c r="O50" s="356" t="e">
        <f>M50*M50/N50</f>
        <v>#DIV/0!</v>
      </c>
      <c r="P50" s="222"/>
    </row>
    <row r="51" spans="1:16" ht="36" customHeight="1" thickBot="1">
      <c r="A51" s="15"/>
      <c r="B51" s="345"/>
      <c r="C51" s="347"/>
      <c r="D51" s="162" t="s">
        <v>47</v>
      </c>
      <c r="E51" s="244">
        <v>1</v>
      </c>
      <c r="F51" s="119"/>
      <c r="G51" s="119"/>
      <c r="H51" s="165"/>
      <c r="I51" s="166"/>
      <c r="J51" s="166"/>
      <c r="K51" s="158">
        <v>45292</v>
      </c>
      <c r="L51" s="158">
        <v>45657</v>
      </c>
      <c r="M51" s="359"/>
      <c r="N51" s="359"/>
      <c r="O51" s="361"/>
      <c r="P51" s="230"/>
    </row>
    <row r="52" spans="1:16" ht="36" customHeight="1" thickBot="1">
      <c r="A52" s="193"/>
      <c r="B52" s="364" t="s">
        <v>79</v>
      </c>
      <c r="C52" s="362" t="s">
        <v>78</v>
      </c>
      <c r="D52" s="156" t="s">
        <v>46</v>
      </c>
      <c r="E52" s="243">
        <v>1</v>
      </c>
      <c r="F52" s="322">
        <v>34540000</v>
      </c>
      <c r="G52" s="322">
        <v>34540000</v>
      </c>
      <c r="H52" s="170"/>
      <c r="I52" s="171"/>
      <c r="J52" s="171"/>
      <c r="K52" s="158">
        <v>45292</v>
      </c>
      <c r="L52" s="158">
        <v>45657</v>
      </c>
      <c r="M52" s="354">
        <f>E53/E52</f>
        <v>1</v>
      </c>
      <c r="N52" s="354">
        <f>F53/F52</f>
        <v>0</v>
      </c>
      <c r="O52" s="356" t="e">
        <f>M52*M52/N52</f>
        <v>#DIV/0!</v>
      </c>
      <c r="P52" s="222"/>
    </row>
    <row r="53" spans="1:16" ht="36" customHeight="1" thickBot="1">
      <c r="A53" s="194"/>
      <c r="B53" s="365"/>
      <c r="C53" s="363"/>
      <c r="D53" s="159" t="s">
        <v>47</v>
      </c>
      <c r="E53" s="245">
        <v>1</v>
      </c>
      <c r="F53" s="161"/>
      <c r="G53" s="161">
        <v>9815666</v>
      </c>
      <c r="H53" s="173"/>
      <c r="I53" s="174"/>
      <c r="J53" s="174"/>
      <c r="K53" s="158">
        <v>45292</v>
      </c>
      <c r="L53" s="158">
        <v>45657</v>
      </c>
      <c r="M53" s="355"/>
      <c r="N53" s="355"/>
      <c r="O53" s="357"/>
      <c r="P53" s="227"/>
    </row>
    <row r="54" spans="1:16" ht="36" customHeight="1">
      <c r="A54" s="15"/>
      <c r="B54" s="522" t="s">
        <v>80</v>
      </c>
      <c r="C54" s="107"/>
      <c r="D54" s="155" t="s">
        <v>46</v>
      </c>
      <c r="E54" s="243">
        <v>1</v>
      </c>
      <c r="F54" s="246">
        <f>SUM(F18+F20+F22+F24+F26+F28+F30+F32+F34+F36+F38+F40+F42+F44+F46+F48+F50+F52)</f>
        <v>2185000000</v>
      </c>
      <c r="G54" s="246">
        <f>SUM(G18+G20+G22+G24+G26+G28+G30+G32+G34+G36+G38+G40+G42+G44+G46+G48+G50+G52)</f>
        <v>2185000000</v>
      </c>
      <c r="H54" s="167"/>
      <c r="I54" s="168"/>
      <c r="J54" s="168"/>
      <c r="K54" s="78"/>
      <c r="L54" s="78"/>
      <c r="M54" s="382"/>
      <c r="N54" s="382"/>
      <c r="O54" s="384"/>
      <c r="P54" s="231"/>
    </row>
    <row r="55" spans="1:16" ht="36" customHeight="1" thickBot="1">
      <c r="B55" s="523"/>
      <c r="C55" s="152"/>
      <c r="D55" s="123" t="s">
        <v>47</v>
      </c>
      <c r="E55" s="244">
        <v>0</v>
      </c>
      <c r="F55" s="247">
        <f>SUM(F19+F21+F23+F25+F27+F29+F31+F33+F35+F37+F39+F41+F43+F45+F47+F49+F51+F53)</f>
        <v>0</v>
      </c>
      <c r="G55" s="247"/>
      <c r="H55" s="57"/>
      <c r="I55" s="57"/>
      <c r="J55" s="57"/>
      <c r="K55" s="54"/>
      <c r="L55" s="54"/>
      <c r="M55" s="383"/>
      <c r="N55" s="383"/>
      <c r="O55" s="385"/>
      <c r="P55" s="315"/>
    </row>
    <row r="56" spans="1:16" ht="20.100000000000001" hidden="1" customHeight="1" thickBot="1">
      <c r="B56" s="40"/>
      <c r="F56" s="316"/>
      <c r="G56" s="316"/>
      <c r="H56" s="316"/>
      <c r="I56" s="317"/>
      <c r="J56" s="317"/>
      <c r="K56" s="21"/>
      <c r="L56" s="21"/>
      <c r="M56" s="318"/>
      <c r="N56" s="319"/>
      <c r="O56" s="22"/>
      <c r="P56" s="232"/>
    </row>
    <row r="57" spans="1:16" ht="30" customHeight="1" thickBot="1">
      <c r="B57" s="109" t="s">
        <v>81</v>
      </c>
      <c r="C57" s="396" t="s">
        <v>82</v>
      </c>
      <c r="D57" s="397"/>
      <c r="E57" s="398"/>
      <c r="F57" s="389" t="s">
        <v>83</v>
      </c>
      <c r="G57" s="390"/>
      <c r="H57" s="390"/>
      <c r="I57" s="390"/>
      <c r="J57" s="391"/>
      <c r="K57" s="379" t="s">
        <v>84</v>
      </c>
      <c r="L57" s="380"/>
      <c r="M57" s="380"/>
      <c r="N57" s="380"/>
      <c r="O57" s="381"/>
      <c r="P57" s="233"/>
    </row>
    <row r="58" spans="1:16" ht="36" customHeight="1">
      <c r="B58" s="392" t="s">
        <v>85</v>
      </c>
      <c r="C58" s="378" t="s">
        <v>86</v>
      </c>
      <c r="D58" s="378"/>
      <c r="E58" s="378"/>
      <c r="F58" s="378" t="s">
        <v>87</v>
      </c>
      <c r="G58" s="378"/>
      <c r="H58" s="378"/>
      <c r="I58" s="67" t="s">
        <v>46</v>
      </c>
      <c r="J58" s="137">
        <v>1</v>
      </c>
      <c r="K58" s="399"/>
      <c r="L58" s="400"/>
      <c r="M58" s="400"/>
      <c r="N58" s="400"/>
      <c r="O58" s="401"/>
      <c r="P58" s="234"/>
    </row>
    <row r="59" spans="1:16" ht="36" customHeight="1">
      <c r="B59" s="393"/>
      <c r="C59" s="348"/>
      <c r="D59" s="348"/>
      <c r="E59" s="348"/>
      <c r="F59" s="348"/>
      <c r="G59" s="348"/>
      <c r="H59" s="348"/>
      <c r="I59" s="68" t="s">
        <v>47</v>
      </c>
      <c r="J59" s="108"/>
      <c r="K59" s="402"/>
      <c r="L59" s="403"/>
      <c r="M59" s="403"/>
      <c r="N59" s="403"/>
      <c r="O59" s="404"/>
      <c r="P59" s="234"/>
    </row>
    <row r="60" spans="1:16" ht="36" customHeight="1">
      <c r="B60" s="393"/>
      <c r="C60" s="348" t="s">
        <v>88</v>
      </c>
      <c r="D60" s="348"/>
      <c r="E60" s="348"/>
      <c r="F60" s="348" t="s">
        <v>89</v>
      </c>
      <c r="G60" s="348"/>
      <c r="H60" s="348"/>
      <c r="I60" s="68" t="s">
        <v>46</v>
      </c>
      <c r="J60" s="138">
        <v>1</v>
      </c>
      <c r="K60" s="402"/>
      <c r="L60" s="403"/>
      <c r="M60" s="403"/>
      <c r="N60" s="403"/>
      <c r="O60" s="404"/>
      <c r="P60" s="234"/>
    </row>
    <row r="61" spans="1:16" ht="36" customHeight="1">
      <c r="B61" s="393"/>
      <c r="C61" s="348"/>
      <c r="D61" s="348"/>
      <c r="E61" s="348"/>
      <c r="F61" s="348"/>
      <c r="G61" s="348"/>
      <c r="H61" s="348"/>
      <c r="I61" s="68" t="s">
        <v>47</v>
      </c>
      <c r="J61" s="108"/>
      <c r="K61" s="402"/>
      <c r="L61" s="403"/>
      <c r="M61" s="403"/>
      <c r="N61" s="403"/>
      <c r="O61" s="404"/>
      <c r="P61" s="234"/>
    </row>
    <row r="62" spans="1:16" ht="36" customHeight="1">
      <c r="B62" s="393"/>
      <c r="C62" s="348" t="s">
        <v>90</v>
      </c>
      <c r="D62" s="348"/>
      <c r="E62" s="348"/>
      <c r="F62" s="348" t="s">
        <v>91</v>
      </c>
      <c r="G62" s="348"/>
      <c r="H62" s="348"/>
      <c r="I62" s="68" t="s">
        <v>46</v>
      </c>
      <c r="J62" s="138">
        <v>1</v>
      </c>
      <c r="K62" s="402"/>
      <c r="L62" s="403"/>
      <c r="M62" s="403"/>
      <c r="N62" s="403"/>
      <c r="O62" s="404"/>
      <c r="P62" s="234"/>
    </row>
    <row r="63" spans="1:16" ht="36" customHeight="1">
      <c r="B63" s="393"/>
      <c r="C63" s="348"/>
      <c r="D63" s="348"/>
      <c r="E63" s="348"/>
      <c r="F63" s="348"/>
      <c r="G63" s="348"/>
      <c r="H63" s="348"/>
      <c r="I63" s="68" t="s">
        <v>47</v>
      </c>
      <c r="J63" s="108"/>
      <c r="K63" s="402"/>
      <c r="L63" s="403"/>
      <c r="M63" s="403"/>
      <c r="N63" s="403"/>
      <c r="O63" s="404"/>
      <c r="P63" s="234"/>
    </row>
    <row r="64" spans="1:16" ht="36" customHeight="1">
      <c r="B64" s="393"/>
      <c r="C64" s="348" t="s">
        <v>92</v>
      </c>
      <c r="D64" s="348"/>
      <c r="E64" s="348"/>
      <c r="F64" s="348" t="s">
        <v>89</v>
      </c>
      <c r="G64" s="348"/>
      <c r="H64" s="348"/>
      <c r="I64" s="68" t="s">
        <v>46</v>
      </c>
      <c r="J64" s="138">
        <v>1</v>
      </c>
      <c r="K64" s="402"/>
      <c r="L64" s="403"/>
      <c r="M64" s="403"/>
      <c r="N64" s="403"/>
      <c r="O64" s="404"/>
      <c r="P64" s="234"/>
    </row>
    <row r="65" spans="2:16" ht="36" customHeight="1">
      <c r="B65" s="393"/>
      <c r="C65" s="348"/>
      <c r="D65" s="348"/>
      <c r="E65" s="348"/>
      <c r="F65" s="348"/>
      <c r="G65" s="348"/>
      <c r="H65" s="348"/>
      <c r="I65" s="68" t="s">
        <v>47</v>
      </c>
      <c r="J65" s="108"/>
      <c r="K65" s="402"/>
      <c r="L65" s="403"/>
      <c r="M65" s="403"/>
      <c r="N65" s="403"/>
      <c r="O65" s="404"/>
      <c r="P65" s="234"/>
    </row>
    <row r="66" spans="2:16" ht="36" customHeight="1">
      <c r="B66" s="393"/>
      <c r="C66" s="348" t="s">
        <v>93</v>
      </c>
      <c r="D66" s="348"/>
      <c r="E66" s="348"/>
      <c r="F66" s="348" t="s">
        <v>94</v>
      </c>
      <c r="G66" s="348"/>
      <c r="H66" s="348"/>
      <c r="I66" s="68" t="s">
        <v>46</v>
      </c>
      <c r="J66" s="138">
        <v>250</v>
      </c>
      <c r="K66" s="402"/>
      <c r="L66" s="403"/>
      <c r="M66" s="403"/>
      <c r="N66" s="403"/>
      <c r="O66" s="404"/>
      <c r="P66" s="234"/>
    </row>
    <row r="67" spans="2:16" ht="36" customHeight="1">
      <c r="B67" s="393"/>
      <c r="C67" s="348"/>
      <c r="D67" s="348"/>
      <c r="E67" s="348"/>
      <c r="F67" s="348"/>
      <c r="G67" s="348"/>
      <c r="H67" s="348"/>
      <c r="I67" s="68" t="s">
        <v>47</v>
      </c>
      <c r="J67" s="108"/>
      <c r="K67" s="402"/>
      <c r="L67" s="403"/>
      <c r="M67" s="403"/>
      <c r="N67" s="403"/>
      <c r="O67" s="404"/>
      <c r="P67" s="234"/>
    </row>
    <row r="68" spans="2:16" ht="36" customHeight="1">
      <c r="B68" s="393"/>
      <c r="C68" s="348" t="s">
        <v>95</v>
      </c>
      <c r="D68" s="348"/>
      <c r="E68" s="348"/>
      <c r="F68" s="348" t="s">
        <v>96</v>
      </c>
      <c r="G68" s="348"/>
      <c r="H68" s="348"/>
      <c r="I68" s="69" t="s">
        <v>46</v>
      </c>
      <c r="J68" s="138">
        <v>20</v>
      </c>
      <c r="K68" s="402"/>
      <c r="L68" s="403"/>
      <c r="M68" s="403"/>
      <c r="N68" s="403"/>
      <c r="O68" s="404"/>
      <c r="P68" s="234"/>
    </row>
    <row r="69" spans="2:16" ht="36" customHeight="1">
      <c r="B69" s="393"/>
      <c r="C69" s="348"/>
      <c r="D69" s="348"/>
      <c r="E69" s="348"/>
      <c r="F69" s="348"/>
      <c r="G69" s="348"/>
      <c r="H69" s="348"/>
      <c r="I69" s="68" t="s">
        <v>47</v>
      </c>
      <c r="J69" s="108"/>
      <c r="K69" s="402"/>
      <c r="L69" s="403"/>
      <c r="M69" s="403"/>
      <c r="N69" s="403"/>
      <c r="O69" s="404"/>
      <c r="P69" s="234"/>
    </row>
    <row r="70" spans="2:16" ht="36" customHeight="1">
      <c r="B70" s="393"/>
      <c r="C70" s="348" t="s">
        <v>97</v>
      </c>
      <c r="D70" s="348"/>
      <c r="E70" s="348"/>
      <c r="F70" s="377" t="s">
        <v>98</v>
      </c>
      <c r="G70" s="377"/>
      <c r="H70" s="377"/>
      <c r="I70" s="68" t="s">
        <v>46</v>
      </c>
      <c r="J70" s="323">
        <v>1</v>
      </c>
      <c r="K70" s="402"/>
      <c r="L70" s="403"/>
      <c r="M70" s="403"/>
      <c r="N70" s="403"/>
      <c r="O70" s="404"/>
      <c r="P70" s="234"/>
    </row>
    <row r="71" spans="2:16" ht="36" customHeight="1">
      <c r="B71" s="393"/>
      <c r="C71" s="348"/>
      <c r="D71" s="348"/>
      <c r="E71" s="348"/>
      <c r="F71" s="377"/>
      <c r="G71" s="377"/>
      <c r="H71" s="377"/>
      <c r="I71" s="68" t="s">
        <v>47</v>
      </c>
      <c r="J71" s="108"/>
      <c r="K71" s="402"/>
      <c r="L71" s="403"/>
      <c r="M71" s="403"/>
      <c r="N71" s="403"/>
      <c r="O71" s="404"/>
      <c r="P71" s="234"/>
    </row>
    <row r="72" spans="2:16" ht="36" customHeight="1">
      <c r="B72" s="393"/>
      <c r="C72" s="348" t="s">
        <v>99</v>
      </c>
      <c r="D72" s="348"/>
      <c r="E72" s="348"/>
      <c r="F72" s="348" t="s">
        <v>100</v>
      </c>
      <c r="G72" s="348"/>
      <c r="H72" s="348"/>
      <c r="I72" s="68" t="s">
        <v>46</v>
      </c>
      <c r="J72" s="138">
        <v>1</v>
      </c>
      <c r="K72" s="402"/>
      <c r="L72" s="403"/>
      <c r="M72" s="403"/>
      <c r="N72" s="403"/>
      <c r="O72" s="404"/>
      <c r="P72" s="234"/>
    </row>
    <row r="73" spans="2:16" ht="36" customHeight="1">
      <c r="B73" s="393"/>
      <c r="C73" s="348"/>
      <c r="D73" s="348"/>
      <c r="E73" s="348"/>
      <c r="F73" s="348"/>
      <c r="G73" s="348"/>
      <c r="H73" s="348"/>
      <c r="I73" s="68" t="s">
        <v>47</v>
      </c>
      <c r="J73" s="108"/>
      <c r="K73" s="402"/>
      <c r="L73" s="403"/>
      <c r="M73" s="403"/>
      <c r="N73" s="403"/>
      <c r="O73" s="404"/>
      <c r="P73" s="234"/>
    </row>
    <row r="74" spans="2:16" ht="36" customHeight="1">
      <c r="B74" s="393"/>
      <c r="C74" s="348" t="s">
        <v>101</v>
      </c>
      <c r="D74" s="348"/>
      <c r="E74" s="348"/>
      <c r="F74" s="377" t="s">
        <v>102</v>
      </c>
      <c r="G74" s="377"/>
      <c r="H74" s="377"/>
      <c r="I74" s="68" t="s">
        <v>46</v>
      </c>
      <c r="J74" s="138">
        <v>100</v>
      </c>
      <c r="K74" s="402"/>
      <c r="L74" s="403"/>
      <c r="M74" s="403"/>
      <c r="N74" s="403"/>
      <c r="O74" s="404"/>
      <c r="P74" s="234"/>
    </row>
    <row r="75" spans="2:16" ht="36" customHeight="1">
      <c r="B75" s="393"/>
      <c r="C75" s="348"/>
      <c r="D75" s="348"/>
      <c r="E75" s="348"/>
      <c r="F75" s="377"/>
      <c r="G75" s="377"/>
      <c r="H75" s="377"/>
      <c r="I75" s="68" t="s">
        <v>47</v>
      </c>
      <c r="J75" s="108"/>
      <c r="K75" s="402"/>
      <c r="L75" s="403"/>
      <c r="M75" s="403"/>
      <c r="N75" s="403"/>
      <c r="O75" s="404"/>
      <c r="P75" s="234"/>
    </row>
    <row r="76" spans="2:16" ht="36" customHeight="1">
      <c r="B76" s="393"/>
      <c r="C76" s="348" t="s">
        <v>103</v>
      </c>
      <c r="D76" s="348"/>
      <c r="E76" s="348"/>
      <c r="F76" s="377" t="s">
        <v>104</v>
      </c>
      <c r="G76" s="377"/>
      <c r="H76" s="377"/>
      <c r="I76" s="68" t="s">
        <v>46</v>
      </c>
      <c r="J76" s="138">
        <v>190</v>
      </c>
      <c r="K76" s="402"/>
      <c r="L76" s="403"/>
      <c r="M76" s="403"/>
      <c r="N76" s="403"/>
      <c r="O76" s="404"/>
      <c r="P76" s="234"/>
    </row>
    <row r="77" spans="2:16" ht="36" customHeight="1">
      <c r="B77" s="393"/>
      <c r="C77" s="348"/>
      <c r="D77" s="348"/>
      <c r="E77" s="348"/>
      <c r="F77" s="377"/>
      <c r="G77" s="377"/>
      <c r="H77" s="377"/>
      <c r="I77" s="68" t="s">
        <v>47</v>
      </c>
      <c r="J77" s="108"/>
      <c r="K77" s="402"/>
      <c r="L77" s="403"/>
      <c r="M77" s="403"/>
      <c r="N77" s="403"/>
      <c r="O77" s="404"/>
      <c r="P77" s="234"/>
    </row>
    <row r="78" spans="2:16" ht="36" customHeight="1">
      <c r="B78" s="393"/>
      <c r="C78" s="348" t="s">
        <v>105</v>
      </c>
      <c r="D78" s="348"/>
      <c r="E78" s="348"/>
      <c r="F78" s="377" t="s">
        <v>104</v>
      </c>
      <c r="G78" s="377"/>
      <c r="H78" s="377"/>
      <c r="I78" s="68" t="s">
        <v>46</v>
      </c>
      <c r="J78" s="138">
        <v>90</v>
      </c>
      <c r="K78" s="402"/>
      <c r="L78" s="403"/>
      <c r="M78" s="403"/>
      <c r="N78" s="403"/>
      <c r="O78" s="404"/>
      <c r="P78" s="234"/>
    </row>
    <row r="79" spans="2:16" ht="36" customHeight="1">
      <c r="B79" s="393"/>
      <c r="C79" s="348"/>
      <c r="D79" s="348"/>
      <c r="E79" s="348"/>
      <c r="F79" s="377"/>
      <c r="G79" s="377"/>
      <c r="H79" s="377"/>
      <c r="I79" s="68" t="s">
        <v>47</v>
      </c>
      <c r="J79" s="108"/>
      <c r="K79" s="402"/>
      <c r="L79" s="403"/>
      <c r="M79" s="403"/>
      <c r="N79" s="403"/>
      <c r="O79" s="404"/>
      <c r="P79" s="234"/>
    </row>
    <row r="80" spans="2:16" ht="36" customHeight="1">
      <c r="B80" s="393"/>
      <c r="C80" s="348" t="s">
        <v>106</v>
      </c>
      <c r="D80" s="348"/>
      <c r="E80" s="348"/>
      <c r="F80" s="348" t="s">
        <v>107</v>
      </c>
      <c r="G80" s="348"/>
      <c r="H80" s="348"/>
      <c r="I80" s="68" t="s">
        <v>46</v>
      </c>
      <c r="J80" s="138">
        <v>500</v>
      </c>
      <c r="K80" s="402"/>
      <c r="L80" s="403"/>
      <c r="M80" s="403"/>
      <c r="N80" s="403"/>
      <c r="O80" s="404"/>
      <c r="P80" s="234"/>
    </row>
    <row r="81" spans="1:16" ht="36" customHeight="1" thickBot="1">
      <c r="B81" s="394"/>
      <c r="C81" s="395"/>
      <c r="D81" s="395"/>
      <c r="E81" s="395"/>
      <c r="F81" s="395"/>
      <c r="G81" s="395"/>
      <c r="H81" s="395"/>
      <c r="I81" s="70" t="s">
        <v>47</v>
      </c>
      <c r="J81" s="139"/>
      <c r="K81" s="402"/>
      <c r="L81" s="403"/>
      <c r="M81" s="403"/>
      <c r="N81" s="403"/>
      <c r="O81" s="404"/>
      <c r="P81" s="234"/>
    </row>
    <row r="82" spans="1:16" ht="36" customHeight="1">
      <c r="B82" s="392" t="s">
        <v>108</v>
      </c>
      <c r="C82" s="378" t="s">
        <v>109</v>
      </c>
      <c r="D82" s="378"/>
      <c r="E82" s="378"/>
      <c r="F82" s="378" t="s">
        <v>94</v>
      </c>
      <c r="G82" s="378"/>
      <c r="H82" s="378"/>
      <c r="I82" s="67" t="s">
        <v>46</v>
      </c>
      <c r="J82" s="137">
        <v>50</v>
      </c>
      <c r="K82" s="402"/>
      <c r="L82" s="403"/>
      <c r="M82" s="403"/>
      <c r="N82" s="403"/>
      <c r="O82" s="404"/>
      <c r="P82" s="234"/>
    </row>
    <row r="83" spans="1:16" ht="36" customHeight="1">
      <c r="B83" s="393"/>
      <c r="C83" s="348"/>
      <c r="D83" s="348"/>
      <c r="E83" s="348"/>
      <c r="F83" s="348"/>
      <c r="G83" s="348"/>
      <c r="H83" s="348"/>
      <c r="I83" s="68" t="s">
        <v>47</v>
      </c>
      <c r="J83" s="108"/>
      <c r="K83" s="402"/>
      <c r="L83" s="403"/>
      <c r="M83" s="403"/>
      <c r="N83" s="403"/>
      <c r="O83" s="404"/>
      <c r="P83" s="234"/>
    </row>
    <row r="84" spans="1:16" ht="51.95" customHeight="1">
      <c r="B84" s="393"/>
      <c r="C84" s="348" t="s">
        <v>110</v>
      </c>
      <c r="D84" s="348"/>
      <c r="E84" s="348"/>
      <c r="F84" s="348" t="s">
        <v>111</v>
      </c>
      <c r="G84" s="348"/>
      <c r="H84" s="348"/>
      <c r="I84" s="68" t="s">
        <v>46</v>
      </c>
      <c r="J84" s="138">
        <v>5</v>
      </c>
      <c r="K84" s="405"/>
      <c r="L84" s="406"/>
      <c r="M84" s="406"/>
      <c r="N84" s="406"/>
      <c r="O84" s="407"/>
      <c r="P84" s="234"/>
    </row>
    <row r="85" spans="1:16" ht="51.95" customHeight="1">
      <c r="B85" s="393"/>
      <c r="C85" s="348"/>
      <c r="D85" s="348"/>
      <c r="E85" s="348"/>
      <c r="F85" s="348"/>
      <c r="G85" s="348"/>
      <c r="H85" s="348"/>
      <c r="I85" s="68" t="s">
        <v>47</v>
      </c>
      <c r="J85" s="108"/>
      <c r="K85" s="386" t="s">
        <v>116</v>
      </c>
      <c r="L85" s="387"/>
      <c r="M85" s="387"/>
      <c r="N85" s="387"/>
      <c r="O85" s="388"/>
      <c r="P85" s="234"/>
    </row>
    <row r="86" spans="1:16" ht="36" customHeight="1">
      <c r="B86" s="393"/>
      <c r="C86" s="348" t="s">
        <v>112</v>
      </c>
      <c r="D86" s="348"/>
      <c r="E86" s="348"/>
      <c r="F86" s="348" t="s">
        <v>113</v>
      </c>
      <c r="G86" s="348"/>
      <c r="H86" s="348"/>
      <c r="I86" s="68" t="s">
        <v>46</v>
      </c>
      <c r="J86" s="138">
        <v>1</v>
      </c>
      <c r="K86" s="415" t="s">
        <v>117</v>
      </c>
      <c r="L86" s="416"/>
      <c r="M86" s="416"/>
      <c r="N86" s="416"/>
      <c r="O86" s="417"/>
      <c r="P86" s="234"/>
    </row>
    <row r="87" spans="1:16" ht="36" customHeight="1" thickBot="1">
      <c r="B87" s="393"/>
      <c r="C87" s="348"/>
      <c r="D87" s="348"/>
      <c r="E87" s="348"/>
      <c r="F87" s="348"/>
      <c r="G87" s="348"/>
      <c r="H87" s="348"/>
      <c r="I87" s="68" t="s">
        <v>47</v>
      </c>
      <c r="J87" s="108"/>
      <c r="K87" s="418" t="s">
        <v>121</v>
      </c>
      <c r="L87" s="419"/>
      <c r="M87" s="419"/>
      <c r="N87" s="419"/>
      <c r="O87" s="420"/>
      <c r="P87" s="234"/>
    </row>
    <row r="88" spans="1:16" ht="36" customHeight="1">
      <c r="A88" s="23"/>
      <c r="B88" s="393"/>
      <c r="C88" s="348" t="s">
        <v>114</v>
      </c>
      <c r="D88" s="348"/>
      <c r="E88" s="348"/>
      <c r="F88" s="348" t="s">
        <v>115</v>
      </c>
      <c r="G88" s="348"/>
      <c r="H88" s="348"/>
      <c r="I88" s="68" t="s">
        <v>46</v>
      </c>
      <c r="J88" s="138">
        <v>1</v>
      </c>
      <c r="K88" s="411" t="s">
        <v>122</v>
      </c>
      <c r="L88" s="412"/>
      <c r="M88" s="412"/>
      <c r="N88" s="412"/>
      <c r="O88" s="413"/>
      <c r="P88" s="235"/>
    </row>
    <row r="89" spans="1:16" ht="36" customHeight="1" thickBot="1">
      <c r="A89" s="20"/>
      <c r="B89" s="394"/>
      <c r="C89" s="395"/>
      <c r="D89" s="395"/>
      <c r="E89" s="395"/>
      <c r="F89" s="395"/>
      <c r="G89" s="395"/>
      <c r="H89" s="395"/>
      <c r="I89" s="70" t="s">
        <v>47</v>
      </c>
      <c r="J89" s="139"/>
      <c r="K89" s="534" t="s">
        <v>124</v>
      </c>
      <c r="L89" s="518"/>
      <c r="M89" s="518"/>
      <c r="N89" s="518"/>
      <c r="O89" s="535"/>
      <c r="P89" s="236"/>
    </row>
    <row r="90" spans="1:16" ht="36" customHeight="1" thickBot="1">
      <c r="A90" s="47"/>
      <c r="B90" s="525" t="s">
        <v>118</v>
      </c>
      <c r="C90" s="414" t="s">
        <v>119</v>
      </c>
      <c r="D90" s="414"/>
      <c r="E90" s="414"/>
      <c r="F90" s="414" t="s">
        <v>120</v>
      </c>
      <c r="G90" s="414"/>
      <c r="H90" s="414"/>
      <c r="I90" s="71" t="s">
        <v>46</v>
      </c>
      <c r="J90" s="140">
        <v>1</v>
      </c>
      <c r="K90" s="408" t="s">
        <v>121</v>
      </c>
      <c r="L90" s="409"/>
      <c r="M90" s="409"/>
      <c r="N90" s="409"/>
      <c r="O90" s="410"/>
      <c r="P90" s="237"/>
    </row>
    <row r="91" spans="1:16" ht="36" customHeight="1">
      <c r="A91" s="48"/>
      <c r="B91" s="526"/>
      <c r="C91" s="348"/>
      <c r="D91" s="348"/>
      <c r="E91" s="348"/>
      <c r="F91" s="348"/>
      <c r="G91" s="348"/>
      <c r="H91" s="348"/>
      <c r="I91" s="68" t="s">
        <v>47</v>
      </c>
      <c r="J91" s="108"/>
      <c r="K91" s="411" t="s">
        <v>250</v>
      </c>
      <c r="L91" s="412"/>
      <c r="M91" s="412"/>
      <c r="N91" s="412"/>
      <c r="O91" s="413"/>
      <c r="P91" s="235"/>
    </row>
    <row r="92" spans="1:16" ht="36" customHeight="1">
      <c r="A92" s="48"/>
      <c r="B92" s="526"/>
      <c r="C92" s="528" t="s">
        <v>123</v>
      </c>
      <c r="D92" s="529"/>
      <c r="E92" s="530"/>
      <c r="F92" s="528" t="s">
        <v>120</v>
      </c>
      <c r="G92" s="529"/>
      <c r="H92" s="530"/>
      <c r="I92" s="105" t="s">
        <v>46</v>
      </c>
      <c r="J92" s="138">
        <v>1</v>
      </c>
      <c r="K92" s="534" t="s">
        <v>251</v>
      </c>
      <c r="L92" s="518"/>
      <c r="M92" s="518"/>
      <c r="N92" s="518"/>
      <c r="O92" s="535"/>
      <c r="P92" s="237"/>
    </row>
    <row r="93" spans="1:16" ht="36" customHeight="1" thickBot="1">
      <c r="A93" s="49"/>
      <c r="B93" s="527"/>
      <c r="C93" s="531"/>
      <c r="D93" s="532"/>
      <c r="E93" s="533"/>
      <c r="F93" s="531"/>
      <c r="G93" s="532"/>
      <c r="H93" s="533"/>
      <c r="I93" s="536" t="s">
        <v>47</v>
      </c>
      <c r="J93" s="108"/>
      <c r="K93" s="408" t="s">
        <v>121</v>
      </c>
      <c r="L93" s="409"/>
      <c r="M93" s="409"/>
      <c r="N93" s="409"/>
      <c r="O93" s="410"/>
      <c r="P93" s="237"/>
    </row>
    <row r="94" spans="1:16" ht="19.5" hidden="1" customHeight="1">
      <c r="B94" s="90"/>
      <c r="C94" s="117"/>
      <c r="D94" s="117"/>
      <c r="E94" s="117"/>
      <c r="F94" s="117"/>
      <c r="G94" s="117"/>
      <c r="H94" s="117"/>
      <c r="I94" s="537"/>
      <c r="J94" s="88">
        <v>0</v>
      </c>
      <c r="K94" s="89"/>
      <c r="L94" s="89"/>
      <c r="O94" s="81"/>
    </row>
    <row r="95" spans="1:16" ht="30" customHeight="1" thickBot="1">
      <c r="B95" s="514" t="s">
        <v>125</v>
      </c>
      <c r="C95" s="515"/>
      <c r="D95" s="515"/>
      <c r="E95" s="515"/>
      <c r="F95" s="515"/>
      <c r="G95" s="515"/>
      <c r="H95" s="515"/>
      <c r="I95" s="515"/>
      <c r="J95" s="515"/>
      <c r="K95" s="515"/>
      <c r="L95" s="515"/>
      <c r="M95" s="515"/>
      <c r="N95" s="515"/>
      <c r="O95" s="516"/>
      <c r="P95" s="238"/>
    </row>
  </sheetData>
  <mergeCells count="189">
    <mergeCell ref="B95:O95"/>
    <mergeCell ref="B11:G11"/>
    <mergeCell ref="C12:G12"/>
    <mergeCell ref="C13:G13"/>
    <mergeCell ref="C14:G14"/>
    <mergeCell ref="B54:B55"/>
    <mergeCell ref="C18:C19"/>
    <mergeCell ref="B20:B21"/>
    <mergeCell ref="K88:O88"/>
    <mergeCell ref="B90:B93"/>
    <mergeCell ref="C92:E93"/>
    <mergeCell ref="F92:H93"/>
    <mergeCell ref="K92:O92"/>
    <mergeCell ref="K93:O93"/>
    <mergeCell ref="K89:O89"/>
    <mergeCell ref="I93:I94"/>
    <mergeCell ref="C88:E89"/>
    <mergeCell ref="F88:H89"/>
    <mergeCell ref="C90:E91"/>
    <mergeCell ref="B26:B27"/>
    <mergeCell ref="C26:C27"/>
    <mergeCell ref="B28:B29"/>
    <mergeCell ref="C28:C29"/>
    <mergeCell ref="O32:O33"/>
    <mergeCell ref="J1:M1"/>
    <mergeCell ref="N1:O4"/>
    <mergeCell ref="J2:M2"/>
    <mergeCell ref="C15:C17"/>
    <mergeCell ref="D15:D16"/>
    <mergeCell ref="B7:C7"/>
    <mergeCell ref="E15:E17"/>
    <mergeCell ref="F15:F17"/>
    <mergeCell ref="G15:J16"/>
    <mergeCell ref="B5:O5"/>
    <mergeCell ref="C6:H6"/>
    <mergeCell ref="C3:I4"/>
    <mergeCell ref="J3:M3"/>
    <mergeCell ref="J4:M4"/>
    <mergeCell ref="H8:J14"/>
    <mergeCell ref="K8:O8"/>
    <mergeCell ref="B9:G9"/>
    <mergeCell ref="L9:N9"/>
    <mergeCell ref="B10:G10"/>
    <mergeCell ref="B1:B4"/>
    <mergeCell ref="C1:I2"/>
    <mergeCell ref="E7:O7"/>
    <mergeCell ref="B8:G8"/>
    <mergeCell ref="K10:K14"/>
    <mergeCell ref="B42:B43"/>
    <mergeCell ref="B46:B47"/>
    <mergeCell ref="L10:N14"/>
    <mergeCell ref="O10:O14"/>
    <mergeCell ref="B15:B17"/>
    <mergeCell ref="C22:C23"/>
    <mergeCell ref="C24:C25"/>
    <mergeCell ref="B18:B19"/>
    <mergeCell ref="B22:B23"/>
    <mergeCell ref="B24:B25"/>
    <mergeCell ref="K15:L16"/>
    <mergeCell ref="M15:O15"/>
    <mergeCell ref="M16:M17"/>
    <mergeCell ref="N16:N17"/>
    <mergeCell ref="O16:O17"/>
    <mergeCell ref="M18:M19"/>
    <mergeCell ref="N18:N19"/>
    <mergeCell ref="O18:O19"/>
    <mergeCell ref="B30:B31"/>
    <mergeCell ref="C30:C31"/>
    <mergeCell ref="C20:C21"/>
    <mergeCell ref="M26:M27"/>
    <mergeCell ref="O26:O27"/>
    <mergeCell ref="N26:N27"/>
    <mergeCell ref="M30:M31"/>
    <mergeCell ref="N40:N41"/>
    <mergeCell ref="O40:O41"/>
    <mergeCell ref="N36:N37"/>
    <mergeCell ref="O36:O37"/>
    <mergeCell ref="N32:N33"/>
    <mergeCell ref="B40:B41"/>
    <mergeCell ref="C40:C41"/>
    <mergeCell ref="B36:B37"/>
    <mergeCell ref="B32:B33"/>
    <mergeCell ref="C32:C33"/>
    <mergeCell ref="M32:M33"/>
    <mergeCell ref="B34:B35"/>
    <mergeCell ref="M36:M37"/>
    <mergeCell ref="M40:M41"/>
    <mergeCell ref="K90:O90"/>
    <mergeCell ref="K91:O91"/>
    <mergeCell ref="C86:E87"/>
    <mergeCell ref="F86:H87"/>
    <mergeCell ref="F64:H65"/>
    <mergeCell ref="F80:H81"/>
    <mergeCell ref="F58:H59"/>
    <mergeCell ref="F72:H73"/>
    <mergeCell ref="F74:H75"/>
    <mergeCell ref="F76:H77"/>
    <mergeCell ref="F68:H69"/>
    <mergeCell ref="F66:H67"/>
    <mergeCell ref="C66:E67"/>
    <mergeCell ref="F60:H61"/>
    <mergeCell ref="F90:H91"/>
    <mergeCell ref="C70:E71"/>
    <mergeCell ref="C72:E73"/>
    <mergeCell ref="C74:E75"/>
    <mergeCell ref="K86:O86"/>
    <mergeCell ref="K87:O87"/>
    <mergeCell ref="K85:O85"/>
    <mergeCell ref="O48:O49"/>
    <mergeCell ref="F57:J57"/>
    <mergeCell ref="F62:H63"/>
    <mergeCell ref="N48:N49"/>
    <mergeCell ref="B48:B49"/>
    <mergeCell ref="C46:C47"/>
    <mergeCell ref="B52:B53"/>
    <mergeCell ref="B58:B81"/>
    <mergeCell ref="B50:B51"/>
    <mergeCell ref="C62:E63"/>
    <mergeCell ref="C64:E65"/>
    <mergeCell ref="F70:H71"/>
    <mergeCell ref="C80:E81"/>
    <mergeCell ref="C52:C53"/>
    <mergeCell ref="C48:C49"/>
    <mergeCell ref="C57:E57"/>
    <mergeCell ref="C50:C51"/>
    <mergeCell ref="K58:O84"/>
    <mergeCell ref="B82:B89"/>
    <mergeCell ref="M50:M51"/>
    <mergeCell ref="N46:N47"/>
    <mergeCell ref="M54:M55"/>
    <mergeCell ref="N54:N55"/>
    <mergeCell ref="O54:O55"/>
    <mergeCell ref="O52:O53"/>
    <mergeCell ref="M48:M49"/>
    <mergeCell ref="N50:N51"/>
    <mergeCell ref="O50:O51"/>
    <mergeCell ref="M52:M53"/>
    <mergeCell ref="N52:N53"/>
    <mergeCell ref="F84:H85"/>
    <mergeCell ref="F78:H79"/>
    <mergeCell ref="F82:H83"/>
    <mergeCell ref="C84:E85"/>
    <mergeCell ref="C82:E83"/>
    <mergeCell ref="C42:C43"/>
    <mergeCell ref="C68:E69"/>
    <mergeCell ref="C58:E59"/>
    <mergeCell ref="C60:E61"/>
    <mergeCell ref="P15:P17"/>
    <mergeCell ref="M34:M35"/>
    <mergeCell ref="N34:N35"/>
    <mergeCell ref="O34:O35"/>
    <mergeCell ref="N30:N31"/>
    <mergeCell ref="O30:O31"/>
    <mergeCell ref="N20:N21"/>
    <mergeCell ref="O20:O21"/>
    <mergeCell ref="M22:M23"/>
    <mergeCell ref="N22:N23"/>
    <mergeCell ref="O22:O23"/>
    <mergeCell ref="M24:M25"/>
    <mergeCell ref="N24:N25"/>
    <mergeCell ref="M28:M29"/>
    <mergeCell ref="N28:N29"/>
    <mergeCell ref="O28:O29"/>
    <mergeCell ref="O24:O25"/>
    <mergeCell ref="M20:M21"/>
    <mergeCell ref="B44:B45"/>
    <mergeCell ref="C44:C45"/>
    <mergeCell ref="C76:E77"/>
    <mergeCell ref="C78:E79"/>
    <mergeCell ref="P20:P21"/>
    <mergeCell ref="P18:P19"/>
    <mergeCell ref="P22:P23"/>
    <mergeCell ref="P26:P27"/>
    <mergeCell ref="N38:N39"/>
    <mergeCell ref="M42:M43"/>
    <mergeCell ref="O38:O39"/>
    <mergeCell ref="O46:O47"/>
    <mergeCell ref="M44:M45"/>
    <mergeCell ref="M46:M47"/>
    <mergeCell ref="N42:N43"/>
    <mergeCell ref="O44:O45"/>
    <mergeCell ref="O42:O43"/>
    <mergeCell ref="C34:C35"/>
    <mergeCell ref="B38:B39"/>
    <mergeCell ref="C38:C39"/>
    <mergeCell ref="C36:C37"/>
    <mergeCell ref="M38:M39"/>
    <mergeCell ref="K57:O57"/>
    <mergeCell ref="N44:N45"/>
  </mergeCells>
  <pageMargins left="1.1417322834645669" right="0.55118110236220474" top="0.19685039370078741" bottom="0.15748031496062992" header="0" footer="0"/>
  <pageSetup paperSize="5" scale="45" fitToHeight="0" orientation="landscape" r:id="rId1"/>
  <headerFooter alignWithMargins="0"/>
  <rowBreaks count="4" manualBreakCount="4">
    <brk id="27" min="1" max="14" man="1"/>
    <brk id="41" min="1" max="14" man="1"/>
    <brk id="56" min="1" max="14" man="1"/>
    <brk id="75" min="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HE57"/>
  <sheetViews>
    <sheetView view="pageBreakPreview" topLeftCell="B1" zoomScale="44" zoomScaleNormal="41" zoomScaleSheetLayoutView="44" workbookViewId="0">
      <selection activeCell="B7" sqref="B7:C7"/>
    </sheetView>
  </sheetViews>
  <sheetFormatPr baseColWidth="10" defaultColWidth="9.6640625" defaultRowHeight="18"/>
  <cols>
    <col min="1" max="1" width="4.44140625" style="1" hidden="1" customWidth="1"/>
    <col min="2" max="2" width="72.6640625" style="42" customWidth="1"/>
    <col min="3" max="3" width="17.6640625" style="1" customWidth="1"/>
    <col min="4" max="4" width="16.6640625" style="1" customWidth="1"/>
    <col min="5" max="5" width="10.5546875" style="1" customWidth="1"/>
    <col min="6" max="6" width="21.33203125" style="1" customWidth="1"/>
    <col min="7" max="7" width="19.88671875" style="1" customWidth="1"/>
    <col min="8" max="8" width="12.6640625" style="4" customWidth="1"/>
    <col min="9" max="9" width="12.33203125" style="1" customWidth="1"/>
    <col min="10" max="10" width="14.6640625" style="1" customWidth="1"/>
    <col min="11" max="11" width="10.33203125" style="5" customWidth="1"/>
    <col min="12" max="12" width="16.109375" style="5" customWidth="1"/>
    <col min="13" max="13" width="16.109375" style="1" customWidth="1"/>
    <col min="14" max="14" width="16.6640625" style="1" customWidth="1"/>
    <col min="15" max="15" width="15.33203125" style="1" customWidth="1"/>
    <col min="16" max="16" width="35.44140625" style="1" customWidth="1"/>
    <col min="17" max="17" width="13.44140625" style="1" bestFit="1" customWidth="1"/>
    <col min="18" max="18" width="36.109375" style="1" customWidth="1"/>
    <col min="19" max="16384" width="9.6640625" style="1"/>
  </cols>
  <sheetData>
    <row r="1" spans="2:213" ht="27" customHeight="1">
      <c r="B1" s="587"/>
      <c r="C1" s="590" t="s">
        <v>0</v>
      </c>
      <c r="D1" s="590"/>
      <c r="E1" s="590"/>
      <c r="F1" s="590"/>
      <c r="G1" s="590"/>
      <c r="H1" s="590"/>
      <c r="I1" s="590"/>
      <c r="J1" s="592" t="s">
        <v>1</v>
      </c>
      <c r="K1" s="592"/>
      <c r="L1" s="592"/>
      <c r="M1" s="592"/>
      <c r="N1" s="593"/>
      <c r="O1" s="594"/>
    </row>
    <row r="2" spans="2:213" ht="27" customHeight="1">
      <c r="B2" s="588"/>
      <c r="C2" s="591"/>
      <c r="D2" s="591"/>
      <c r="E2" s="591"/>
      <c r="F2" s="591"/>
      <c r="G2" s="591"/>
      <c r="H2" s="591"/>
      <c r="I2" s="591"/>
      <c r="J2" s="599" t="s">
        <v>2</v>
      </c>
      <c r="K2" s="599"/>
      <c r="L2" s="599"/>
      <c r="M2" s="599"/>
      <c r="N2" s="595"/>
      <c r="O2" s="596"/>
    </row>
    <row r="3" spans="2:213" ht="48" customHeight="1">
      <c r="B3" s="588"/>
      <c r="C3" s="591" t="s">
        <v>3</v>
      </c>
      <c r="D3" s="591"/>
      <c r="E3" s="591"/>
      <c r="F3" s="591"/>
      <c r="G3" s="591"/>
      <c r="H3" s="591"/>
      <c r="I3" s="591"/>
      <c r="J3" s="599" t="s">
        <v>4</v>
      </c>
      <c r="K3" s="599"/>
      <c r="L3" s="599"/>
      <c r="M3" s="599"/>
      <c r="N3" s="595"/>
      <c r="O3" s="596"/>
    </row>
    <row r="4" spans="2:213" ht="27" customHeight="1" thickBot="1">
      <c r="B4" s="589"/>
      <c r="C4" s="600"/>
      <c r="D4" s="600"/>
      <c r="E4" s="600"/>
      <c r="F4" s="600"/>
      <c r="G4" s="600"/>
      <c r="H4" s="600"/>
      <c r="I4" s="600"/>
      <c r="J4" s="601" t="s">
        <v>5</v>
      </c>
      <c r="K4" s="601"/>
      <c r="L4" s="601"/>
      <c r="M4" s="601"/>
      <c r="N4" s="597"/>
      <c r="O4" s="598"/>
    </row>
    <row r="5" spans="2:213" s="6" customFormat="1" ht="30" customHeight="1">
      <c r="B5" s="602" t="s">
        <v>126</v>
      </c>
      <c r="C5" s="603"/>
      <c r="D5" s="603"/>
      <c r="E5" s="603"/>
      <c r="F5" s="603"/>
      <c r="G5" s="603"/>
      <c r="H5" s="603"/>
      <c r="I5" s="603"/>
      <c r="J5" s="603"/>
      <c r="K5" s="603"/>
      <c r="L5" s="603"/>
      <c r="M5" s="603"/>
      <c r="N5" s="603"/>
      <c r="O5" s="604"/>
    </row>
    <row r="6" spans="2:213" ht="30" customHeight="1">
      <c r="B6" s="135" t="s">
        <v>258</v>
      </c>
      <c r="C6" s="619" t="s">
        <v>127</v>
      </c>
      <c r="D6" s="619"/>
      <c r="E6" s="619"/>
      <c r="F6" s="619"/>
      <c r="G6" s="619"/>
      <c r="H6" s="619"/>
      <c r="I6" s="619"/>
      <c r="J6" s="619"/>
      <c r="K6" s="619"/>
      <c r="L6" s="619"/>
      <c r="M6" s="619"/>
      <c r="N6" s="619"/>
      <c r="O6" s="620"/>
    </row>
    <row r="7" spans="2:213" ht="30" customHeight="1">
      <c r="B7" s="605" t="s">
        <v>7</v>
      </c>
      <c r="C7" s="606"/>
      <c r="D7" s="651" t="s">
        <v>8</v>
      </c>
      <c r="E7" s="652"/>
      <c r="F7" s="652"/>
      <c r="G7" s="652"/>
      <c r="H7" s="652"/>
      <c r="I7" s="652"/>
      <c r="J7" s="652"/>
      <c r="K7" s="652"/>
      <c r="L7" s="652"/>
      <c r="M7" s="652"/>
      <c r="N7" s="652"/>
      <c r="O7" s="653"/>
    </row>
    <row r="8" spans="2:213" ht="30" customHeight="1">
      <c r="B8" s="509" t="s">
        <v>9</v>
      </c>
      <c r="C8" s="510"/>
      <c r="D8" s="510"/>
      <c r="E8" s="510"/>
      <c r="F8" s="510"/>
      <c r="G8" s="510"/>
      <c r="H8" s="607" t="s">
        <v>128</v>
      </c>
      <c r="I8" s="608"/>
      <c r="J8" s="609"/>
      <c r="K8" s="616" t="s">
        <v>11</v>
      </c>
      <c r="L8" s="617"/>
      <c r="M8" s="617"/>
      <c r="N8" s="617"/>
      <c r="O8" s="618"/>
    </row>
    <row r="9" spans="2:213" ht="30" customHeight="1">
      <c r="B9" s="496" t="s">
        <v>129</v>
      </c>
      <c r="C9" s="497"/>
      <c r="D9" s="497"/>
      <c r="E9" s="497"/>
      <c r="F9" s="497"/>
      <c r="G9" s="497"/>
      <c r="H9" s="610"/>
      <c r="I9" s="611"/>
      <c r="J9" s="612"/>
      <c r="K9" s="72" t="s">
        <v>13</v>
      </c>
      <c r="L9" s="574" t="s">
        <v>14</v>
      </c>
      <c r="M9" s="574"/>
      <c r="N9" s="574"/>
      <c r="O9" s="73" t="s">
        <v>15</v>
      </c>
    </row>
    <row r="10" spans="2:213" ht="36" customHeight="1">
      <c r="B10" s="499" t="s">
        <v>130</v>
      </c>
      <c r="C10" s="500"/>
      <c r="D10" s="500"/>
      <c r="E10" s="500"/>
      <c r="F10" s="500"/>
      <c r="G10" s="500"/>
      <c r="H10" s="610"/>
      <c r="I10" s="611"/>
      <c r="J10" s="612"/>
      <c r="K10" s="635"/>
      <c r="L10" s="638" t="s">
        <v>17</v>
      </c>
      <c r="M10" s="639"/>
      <c r="N10" s="640"/>
      <c r="O10" s="647"/>
    </row>
    <row r="11" spans="2:213" ht="30" customHeight="1">
      <c r="B11" s="94" t="s">
        <v>131</v>
      </c>
      <c r="C11" s="75"/>
      <c r="D11" s="75"/>
      <c r="E11" s="75"/>
      <c r="F11" s="75"/>
      <c r="G11" s="76"/>
      <c r="H11" s="610"/>
      <c r="I11" s="611"/>
      <c r="J11" s="612"/>
      <c r="K11" s="636"/>
      <c r="L11" s="641"/>
      <c r="M11" s="642"/>
      <c r="N11" s="643"/>
      <c r="O11" s="648"/>
    </row>
    <row r="12" spans="2:213" ht="30" customHeight="1">
      <c r="B12" s="92" t="s">
        <v>132</v>
      </c>
      <c r="C12" s="621" t="s">
        <v>133</v>
      </c>
      <c r="D12" s="518"/>
      <c r="E12" s="518"/>
      <c r="F12" s="518"/>
      <c r="G12" s="519"/>
      <c r="H12" s="610"/>
      <c r="I12" s="611"/>
      <c r="J12" s="612"/>
      <c r="K12" s="636"/>
      <c r="L12" s="641"/>
      <c r="M12" s="642"/>
      <c r="N12" s="643"/>
      <c r="O12" s="648"/>
    </row>
    <row r="13" spans="2:213" ht="30" customHeight="1" thickBot="1">
      <c r="B13" s="93" t="s">
        <v>134</v>
      </c>
      <c r="C13" s="650" t="s">
        <v>24</v>
      </c>
      <c r="D13" s="520"/>
      <c r="E13" s="520"/>
      <c r="F13" s="520"/>
      <c r="G13" s="521"/>
      <c r="H13" s="613"/>
      <c r="I13" s="614"/>
      <c r="J13" s="615"/>
      <c r="K13" s="637"/>
      <c r="L13" s="644"/>
      <c r="M13" s="645"/>
      <c r="N13" s="646"/>
      <c r="O13" s="649"/>
    </row>
    <row r="14" spans="2:213" ht="24.95" customHeight="1">
      <c r="B14" s="630" t="s">
        <v>25</v>
      </c>
      <c r="C14" s="582" t="s">
        <v>26</v>
      </c>
      <c r="D14" s="626" t="s">
        <v>27</v>
      </c>
      <c r="E14" s="582" t="s">
        <v>28</v>
      </c>
      <c r="F14" s="582" t="s">
        <v>29</v>
      </c>
      <c r="G14" s="654" t="s">
        <v>30</v>
      </c>
      <c r="H14" s="655"/>
      <c r="I14" s="655"/>
      <c r="J14" s="656"/>
      <c r="K14" s="582" t="s">
        <v>31</v>
      </c>
      <c r="L14" s="582"/>
      <c r="M14" s="660" t="s">
        <v>32</v>
      </c>
      <c r="N14" s="660"/>
      <c r="O14" s="661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</row>
    <row r="15" spans="2:213" ht="18" customHeight="1">
      <c r="B15" s="631"/>
      <c r="C15" s="583"/>
      <c r="D15" s="627"/>
      <c r="E15" s="583"/>
      <c r="F15" s="583"/>
      <c r="G15" s="657"/>
      <c r="H15" s="658"/>
      <c r="I15" s="658"/>
      <c r="J15" s="659"/>
      <c r="K15" s="583"/>
      <c r="L15" s="583"/>
      <c r="M15" s="583" t="s">
        <v>34</v>
      </c>
      <c r="N15" s="583" t="s">
        <v>35</v>
      </c>
      <c r="O15" s="662" t="s">
        <v>36</v>
      </c>
      <c r="P15" s="662" t="s">
        <v>135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</row>
    <row r="16" spans="2:213" ht="31.5" customHeight="1" thickBot="1">
      <c r="B16" s="632"/>
      <c r="C16" s="584"/>
      <c r="D16" s="50" t="s">
        <v>37</v>
      </c>
      <c r="E16" s="584"/>
      <c r="F16" s="584"/>
      <c r="G16" s="150" t="s">
        <v>38</v>
      </c>
      <c r="H16" s="86" t="s">
        <v>39</v>
      </c>
      <c r="I16" s="87" t="s">
        <v>40</v>
      </c>
      <c r="J16" s="87" t="s">
        <v>41</v>
      </c>
      <c r="K16" s="86" t="s">
        <v>42</v>
      </c>
      <c r="L16" s="50" t="s">
        <v>43</v>
      </c>
      <c r="M16" s="584"/>
      <c r="N16" s="584"/>
      <c r="O16" s="663"/>
      <c r="P16" s="66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</row>
    <row r="17" spans="2:213" ht="36" customHeight="1" thickBot="1">
      <c r="B17" s="628" t="s">
        <v>136</v>
      </c>
      <c r="C17" s="624" t="s">
        <v>137</v>
      </c>
      <c r="D17" s="181" t="s">
        <v>46</v>
      </c>
      <c r="E17" s="264">
        <v>1</v>
      </c>
      <c r="F17" s="324">
        <v>33020000</v>
      </c>
      <c r="G17" s="182">
        <v>18270000</v>
      </c>
      <c r="H17" s="183"/>
      <c r="I17" s="183"/>
      <c r="J17" s="183"/>
      <c r="K17" s="158">
        <v>45292</v>
      </c>
      <c r="L17" s="158">
        <v>45657</v>
      </c>
      <c r="M17" s="575">
        <f>E18/E17</f>
        <v>0</v>
      </c>
      <c r="N17" s="575">
        <f>F18/F17</f>
        <v>0</v>
      </c>
      <c r="O17" s="577" t="e">
        <f>M17*M17/N17</f>
        <v>#DIV/0!</v>
      </c>
      <c r="P17" s="184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</row>
    <row r="18" spans="2:213" ht="36" customHeight="1" thickBot="1">
      <c r="B18" s="629"/>
      <c r="C18" s="625"/>
      <c r="D18" s="143" t="s">
        <v>47</v>
      </c>
      <c r="E18" s="242"/>
      <c r="F18" s="185"/>
      <c r="G18" s="185"/>
      <c r="H18" s="186"/>
      <c r="I18" s="186"/>
      <c r="J18" s="186"/>
      <c r="K18" s="158">
        <v>45292</v>
      </c>
      <c r="L18" s="158">
        <v>45657</v>
      </c>
      <c r="M18" s="576"/>
      <c r="N18" s="576"/>
      <c r="O18" s="578"/>
      <c r="P18" s="195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</row>
    <row r="19" spans="2:213" ht="36" customHeight="1" thickBot="1">
      <c r="B19" s="622" t="s">
        <v>138</v>
      </c>
      <c r="C19" s="624" t="s">
        <v>139</v>
      </c>
      <c r="D19" s="181" t="s">
        <v>46</v>
      </c>
      <c r="E19" s="264">
        <v>1</v>
      </c>
      <c r="F19" s="324">
        <v>100000000</v>
      </c>
      <c r="G19" s="164">
        <v>210000000</v>
      </c>
      <c r="H19" s="183"/>
      <c r="I19" s="183"/>
      <c r="J19" s="183"/>
      <c r="K19" s="158">
        <v>45292</v>
      </c>
      <c r="L19" s="158">
        <v>45657</v>
      </c>
      <c r="M19" s="552">
        <f>E20/E19</f>
        <v>0</v>
      </c>
      <c r="N19" s="552">
        <f>F20/F21</f>
        <v>0</v>
      </c>
      <c r="O19" s="633" t="e">
        <f>M19*M19/N19</f>
        <v>#DIV/0!</v>
      </c>
      <c r="P19" s="184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</row>
    <row r="20" spans="2:213" ht="84" customHeight="1" thickBot="1">
      <c r="B20" s="623"/>
      <c r="C20" s="625"/>
      <c r="D20" s="143" t="s">
        <v>47</v>
      </c>
      <c r="E20" s="242"/>
      <c r="F20" s="265"/>
      <c r="G20" s="265"/>
      <c r="H20" s="186"/>
      <c r="I20" s="186"/>
      <c r="J20" s="186"/>
      <c r="K20" s="158">
        <v>45292</v>
      </c>
      <c r="L20" s="158">
        <v>45657</v>
      </c>
      <c r="M20" s="553"/>
      <c r="N20" s="553"/>
      <c r="O20" s="634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</row>
    <row r="21" spans="2:213" ht="44.1" customHeight="1" thickBot="1">
      <c r="B21" s="622" t="s">
        <v>140</v>
      </c>
      <c r="C21" s="624" t="s">
        <v>141</v>
      </c>
      <c r="D21" s="181" t="s">
        <v>46</v>
      </c>
      <c r="E21" s="264">
        <v>25000</v>
      </c>
      <c r="F21" s="324">
        <v>74580000</v>
      </c>
      <c r="G21" s="266">
        <v>85277333</v>
      </c>
      <c r="H21" s="183"/>
      <c r="I21" s="183"/>
      <c r="J21" s="183"/>
      <c r="K21" s="158">
        <v>45292</v>
      </c>
      <c r="L21" s="158">
        <v>45657</v>
      </c>
      <c r="M21" s="552">
        <f>E22/E21</f>
        <v>0</v>
      </c>
      <c r="N21" s="552" t="e">
        <f>F22/#REF!</f>
        <v>#REF!</v>
      </c>
      <c r="O21" s="581" t="e">
        <f>M21*M21/N21</f>
        <v>#REF!</v>
      </c>
      <c r="P21" s="184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</row>
    <row r="22" spans="2:213" ht="149.25" customHeight="1" thickBot="1">
      <c r="B22" s="623"/>
      <c r="C22" s="625"/>
      <c r="D22" s="143" t="s">
        <v>47</v>
      </c>
      <c r="E22" s="242"/>
      <c r="F22" s="269"/>
      <c r="G22" s="269"/>
      <c r="H22" s="186"/>
      <c r="I22" s="186"/>
      <c r="J22" s="186"/>
      <c r="K22" s="158">
        <v>45292</v>
      </c>
      <c r="L22" s="158">
        <v>45657</v>
      </c>
      <c r="M22" s="553"/>
      <c r="N22" s="553"/>
      <c r="O22" s="580"/>
      <c r="P22" s="197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</row>
    <row r="23" spans="2:213" ht="79.5" customHeight="1" thickBot="1">
      <c r="B23" s="628" t="s">
        <v>142</v>
      </c>
      <c r="C23" s="664" t="s">
        <v>143</v>
      </c>
      <c r="D23" s="181" t="s">
        <v>46</v>
      </c>
      <c r="E23" s="241">
        <v>250</v>
      </c>
      <c r="F23" s="324">
        <v>53700000</v>
      </c>
      <c r="G23" s="188">
        <v>106558517</v>
      </c>
      <c r="H23" s="190"/>
      <c r="I23" s="190"/>
      <c r="J23" s="190"/>
      <c r="K23" s="158">
        <v>45292</v>
      </c>
      <c r="L23" s="158">
        <v>45657</v>
      </c>
      <c r="M23" s="575">
        <f>E24/E23</f>
        <v>0</v>
      </c>
      <c r="N23" s="575">
        <f>F24/F23</f>
        <v>0</v>
      </c>
      <c r="O23" s="577" t="e">
        <f>M23*M23/N23</f>
        <v>#DIV/0!</v>
      </c>
      <c r="P23" s="184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</row>
    <row r="24" spans="2:213" ht="119.25" customHeight="1" thickBot="1">
      <c r="B24" s="629"/>
      <c r="C24" s="665"/>
      <c r="D24" s="143" t="s">
        <v>47</v>
      </c>
      <c r="E24" s="242"/>
      <c r="F24" s="270"/>
      <c r="G24" s="270"/>
      <c r="H24" s="186"/>
      <c r="I24" s="186"/>
      <c r="J24" s="186"/>
      <c r="K24" s="158">
        <v>45292</v>
      </c>
      <c r="L24" s="158">
        <v>45657</v>
      </c>
      <c r="M24" s="576"/>
      <c r="N24" s="576"/>
      <c r="O24" s="578"/>
      <c r="P24" s="197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</row>
    <row r="25" spans="2:213" ht="36" customHeight="1" thickBot="1">
      <c r="B25" s="671" t="s">
        <v>144</v>
      </c>
      <c r="C25" s="664" t="s">
        <v>145</v>
      </c>
      <c r="D25" s="181" t="s">
        <v>46</v>
      </c>
      <c r="E25" s="241">
        <v>1</v>
      </c>
      <c r="F25" s="324">
        <v>37800000</v>
      </c>
      <c r="G25" s="283">
        <v>46090000</v>
      </c>
      <c r="H25" s="190"/>
      <c r="I25" s="190"/>
      <c r="J25" s="190"/>
      <c r="K25" s="158">
        <v>45292</v>
      </c>
      <c r="L25" s="158">
        <v>45657</v>
      </c>
      <c r="M25" s="575">
        <f>E26/E25</f>
        <v>0</v>
      </c>
      <c r="N25" s="575">
        <f>F26/F25</f>
        <v>0</v>
      </c>
      <c r="O25" s="577" t="e">
        <f>M25*M25/N25</f>
        <v>#DIV/0!</v>
      </c>
      <c r="P25" s="184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</row>
    <row r="26" spans="2:213" ht="36" customHeight="1" thickBot="1">
      <c r="B26" s="672"/>
      <c r="C26" s="665"/>
      <c r="D26" s="143" t="s">
        <v>47</v>
      </c>
      <c r="E26" s="242"/>
      <c r="F26" s="282"/>
      <c r="G26" s="282"/>
      <c r="H26" s="186"/>
      <c r="I26" s="186"/>
      <c r="J26" s="186"/>
      <c r="K26" s="158">
        <v>45292</v>
      </c>
      <c r="L26" s="158">
        <v>45657</v>
      </c>
      <c r="M26" s="576"/>
      <c r="N26" s="576"/>
      <c r="O26" s="578"/>
      <c r="P26" s="196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</row>
    <row r="27" spans="2:213" ht="51.95" customHeight="1" thickBot="1">
      <c r="B27" s="666" t="s">
        <v>146</v>
      </c>
      <c r="C27" s="664" t="s">
        <v>147</v>
      </c>
      <c r="D27" s="181" t="s">
        <v>46</v>
      </c>
      <c r="E27" s="241">
        <v>25</v>
      </c>
      <c r="F27" s="324">
        <v>450000000</v>
      </c>
      <c r="G27" s="188">
        <v>448277150</v>
      </c>
      <c r="H27" s="190"/>
      <c r="I27" s="190"/>
      <c r="J27" s="190"/>
      <c r="K27" s="158">
        <v>45292</v>
      </c>
      <c r="L27" s="158">
        <v>45657</v>
      </c>
      <c r="M27" s="552">
        <f>E28/E27</f>
        <v>0</v>
      </c>
      <c r="N27" s="552">
        <f>F28/F27</f>
        <v>0</v>
      </c>
      <c r="O27" s="579" t="e">
        <f>M27*M27/N27</f>
        <v>#DIV/0!</v>
      </c>
      <c r="P27" s="184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</row>
    <row r="28" spans="2:213" ht="51.95" customHeight="1" thickBot="1">
      <c r="B28" s="667"/>
      <c r="C28" s="665"/>
      <c r="D28" s="143" t="s">
        <v>47</v>
      </c>
      <c r="E28" s="242"/>
      <c r="F28" s="161"/>
      <c r="G28" s="161"/>
      <c r="H28" s="186"/>
      <c r="I28" s="186"/>
      <c r="J28" s="186"/>
      <c r="K28" s="158">
        <v>45292</v>
      </c>
      <c r="L28" s="158">
        <v>45657</v>
      </c>
      <c r="M28" s="553"/>
      <c r="N28" s="553"/>
      <c r="O28" s="580"/>
      <c r="P28" s="187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</row>
    <row r="29" spans="2:213" ht="36" customHeight="1" thickBot="1">
      <c r="B29" s="671" t="s">
        <v>148</v>
      </c>
      <c r="C29" s="664" t="s">
        <v>149</v>
      </c>
      <c r="D29" s="181" t="s">
        <v>46</v>
      </c>
      <c r="E29" s="241">
        <v>1</v>
      </c>
      <c r="F29" s="324">
        <v>32000000</v>
      </c>
      <c r="G29" s="266">
        <v>26460000</v>
      </c>
      <c r="H29" s="190"/>
      <c r="I29" s="190"/>
      <c r="J29" s="190"/>
      <c r="K29" s="158">
        <v>45292</v>
      </c>
      <c r="L29" s="158">
        <v>45657</v>
      </c>
      <c r="M29" s="552">
        <f>E30/E29</f>
        <v>0</v>
      </c>
      <c r="N29" s="552">
        <f>F30/F29</f>
        <v>0</v>
      </c>
      <c r="O29" s="581" t="e">
        <f>M29*M29/N29</f>
        <v>#DIV/0!</v>
      </c>
      <c r="P29" s="184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</row>
    <row r="30" spans="2:213" ht="36" customHeight="1" thickBot="1">
      <c r="B30" s="672"/>
      <c r="C30" s="665"/>
      <c r="D30" s="143" t="s">
        <v>47</v>
      </c>
      <c r="E30" s="242"/>
      <c r="F30" s="269"/>
      <c r="G30" s="269"/>
      <c r="H30" s="186"/>
      <c r="I30" s="186"/>
      <c r="J30" s="186"/>
      <c r="K30" s="158">
        <v>45292</v>
      </c>
      <c r="L30" s="158">
        <v>45657</v>
      </c>
      <c r="M30" s="553"/>
      <c r="N30" s="553"/>
      <c r="O30" s="580"/>
      <c r="P30" s="175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</row>
    <row r="31" spans="2:213" ht="36" customHeight="1" thickBot="1">
      <c r="B31" s="671" t="s">
        <v>150</v>
      </c>
      <c r="C31" s="664" t="s">
        <v>149</v>
      </c>
      <c r="D31" s="181" t="s">
        <v>46</v>
      </c>
      <c r="E31" s="241">
        <v>100</v>
      </c>
      <c r="F31" s="324">
        <v>180000000</v>
      </c>
      <c r="G31" s="188">
        <v>173725000</v>
      </c>
      <c r="H31" s="190"/>
      <c r="I31" s="190"/>
      <c r="J31" s="190"/>
      <c r="K31" s="158">
        <v>45292</v>
      </c>
      <c r="L31" s="158">
        <v>45657</v>
      </c>
      <c r="M31" s="552">
        <f>E32/E31</f>
        <v>0</v>
      </c>
      <c r="N31" s="552">
        <f>F32/F31</f>
        <v>0</v>
      </c>
      <c r="O31" s="579" t="e">
        <f>M31*M31/N31</f>
        <v>#DIV/0!</v>
      </c>
      <c r="P31" s="184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</row>
    <row r="32" spans="2:213" ht="36" customHeight="1" thickBot="1">
      <c r="B32" s="672"/>
      <c r="C32" s="665"/>
      <c r="D32" s="143" t="s">
        <v>47</v>
      </c>
      <c r="E32" s="242"/>
      <c r="F32" s="161"/>
      <c r="G32" s="161"/>
      <c r="H32" s="186"/>
      <c r="I32" s="186"/>
      <c r="J32" s="186"/>
      <c r="K32" s="158">
        <v>45292</v>
      </c>
      <c r="L32" s="158">
        <v>45657</v>
      </c>
      <c r="M32" s="553"/>
      <c r="N32" s="553"/>
      <c r="O32" s="580"/>
      <c r="P32" s="187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</row>
    <row r="33" spans="1:213" ht="36" customHeight="1" thickBot="1">
      <c r="B33" s="671" t="s">
        <v>151</v>
      </c>
      <c r="C33" s="664" t="s">
        <v>152</v>
      </c>
      <c r="D33" s="181" t="s">
        <v>46</v>
      </c>
      <c r="E33" s="241">
        <v>75</v>
      </c>
      <c r="F33" s="324">
        <v>142000000</v>
      </c>
      <c r="G33" s="283">
        <v>28500000</v>
      </c>
      <c r="H33" s="190"/>
      <c r="I33" s="190"/>
      <c r="J33" s="190"/>
      <c r="K33" s="158">
        <v>45292</v>
      </c>
      <c r="L33" s="158">
        <v>45657</v>
      </c>
      <c r="M33" s="575">
        <f>E34/E33</f>
        <v>0</v>
      </c>
      <c r="N33" s="575">
        <f>F34/F33</f>
        <v>0</v>
      </c>
      <c r="O33" s="682" t="e">
        <f>M33*M33/N33</f>
        <v>#DIV/0!</v>
      </c>
      <c r="P33" s="184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</row>
    <row r="34" spans="1:213" ht="82.5" customHeight="1" thickBot="1">
      <c r="B34" s="672"/>
      <c r="C34" s="665"/>
      <c r="D34" s="143" t="s">
        <v>47</v>
      </c>
      <c r="E34" s="242"/>
      <c r="F34" s="282"/>
      <c r="G34" s="282"/>
      <c r="H34" s="191"/>
      <c r="I34" s="186"/>
      <c r="J34" s="186"/>
      <c r="K34" s="158">
        <v>45292</v>
      </c>
      <c r="L34" s="158">
        <v>45657</v>
      </c>
      <c r="M34" s="576"/>
      <c r="N34" s="576"/>
      <c r="O34" s="634"/>
      <c r="P34" s="176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</row>
    <row r="35" spans="1:213" ht="36" customHeight="1" thickBot="1">
      <c r="B35" s="666" t="s">
        <v>153</v>
      </c>
      <c r="C35" s="624" t="s">
        <v>154</v>
      </c>
      <c r="D35" s="181" t="s">
        <v>46</v>
      </c>
      <c r="E35" s="241">
        <v>50</v>
      </c>
      <c r="F35" s="325">
        <v>76900000</v>
      </c>
      <c r="G35" s="271">
        <v>29750000</v>
      </c>
      <c r="H35" s="192"/>
      <c r="I35" s="190"/>
      <c r="J35" s="190"/>
      <c r="K35" s="158">
        <v>45292</v>
      </c>
      <c r="L35" s="158">
        <v>45657</v>
      </c>
      <c r="M35" s="552">
        <f>E36/E35</f>
        <v>0</v>
      </c>
      <c r="N35" s="552">
        <f>F36/F35</f>
        <v>0</v>
      </c>
      <c r="O35" s="585" t="e">
        <f>M35*M35/N35</f>
        <v>#DIV/0!</v>
      </c>
      <c r="P35" s="184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</row>
    <row r="36" spans="1:213" ht="36" customHeight="1" thickBot="1">
      <c r="B36" s="667"/>
      <c r="C36" s="625"/>
      <c r="D36" s="263" t="s">
        <v>47</v>
      </c>
      <c r="E36" s="242"/>
      <c r="F36" s="284"/>
      <c r="G36" s="284"/>
      <c r="H36" s="191"/>
      <c r="I36" s="186"/>
      <c r="J36" s="186"/>
      <c r="K36" s="158">
        <v>45292</v>
      </c>
      <c r="L36" s="158">
        <v>45657</v>
      </c>
      <c r="M36" s="553"/>
      <c r="N36" s="553"/>
      <c r="O36" s="586"/>
      <c r="P36" s="187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</row>
    <row r="37" spans="1:213" ht="36" customHeight="1">
      <c r="B37" s="675" t="s">
        <v>155</v>
      </c>
      <c r="C37" s="141"/>
      <c r="D37" s="120" t="s">
        <v>46</v>
      </c>
      <c r="E37" s="77"/>
      <c r="F37" s="272">
        <f>F35+F33+F31+F29+F27+F25+F23+F21+F19+F17</f>
        <v>1180000000</v>
      </c>
      <c r="G37" s="272">
        <f t="shared" ref="G37:J37" si="0">G35+G33+G31+G29+G27+G25+G23+G21+G19+G17</f>
        <v>1172908000</v>
      </c>
      <c r="H37" s="272">
        <f t="shared" si="0"/>
        <v>0</v>
      </c>
      <c r="I37" s="272">
        <f t="shared" si="0"/>
        <v>0</v>
      </c>
      <c r="J37" s="272">
        <f t="shared" si="0"/>
        <v>0</v>
      </c>
      <c r="K37" s="43"/>
      <c r="L37" s="43"/>
      <c r="M37" s="278"/>
      <c r="N37" s="278"/>
      <c r="O37" s="280"/>
    </row>
    <row r="38" spans="1:213" s="26" customFormat="1" ht="36" customHeight="1" thickBot="1">
      <c r="B38" s="632"/>
      <c r="C38" s="142"/>
      <c r="D38" s="143" t="s">
        <v>47</v>
      </c>
      <c r="E38" s="144"/>
      <c r="F38" s="85">
        <f>F36+F34+F32+F30+F28+F26+F24+F22+F20+F18</f>
        <v>0</v>
      </c>
      <c r="G38" s="85">
        <f>SUM(G18+G22+G24+G26+G30+G34)</f>
        <v>0</v>
      </c>
      <c r="H38" s="85">
        <f t="shared" ref="H38" si="1">H36+H34+H32+H30+H28+H26+H24+H22+H20+H18</f>
        <v>0</v>
      </c>
      <c r="I38" s="85">
        <f t="shared" ref="I38" si="2">SUM(I18+I22+I24+I26+I30+I34)</f>
        <v>0</v>
      </c>
      <c r="J38" s="85">
        <f t="shared" ref="J38" si="3">J36+J34+J32+J30+J28+J26+J24+J22+J20+J18</f>
        <v>0</v>
      </c>
      <c r="K38" s="44"/>
      <c r="L38" s="45"/>
      <c r="M38" s="279"/>
      <c r="N38" s="279"/>
      <c r="O38" s="281"/>
    </row>
    <row r="39" spans="1:213" ht="20.100000000000001" hidden="1" customHeight="1">
      <c r="B39" s="84" t="s">
        <v>81</v>
      </c>
      <c r="C39" s="65"/>
      <c r="D39" s="65"/>
      <c r="E39" s="65"/>
      <c r="F39" s="58"/>
      <c r="G39" s="58"/>
      <c r="H39" s="58"/>
      <c r="I39" s="59"/>
      <c r="J39" s="59"/>
      <c r="K39" s="60"/>
      <c r="L39" s="60"/>
      <c r="M39" s="61"/>
      <c r="N39" s="62"/>
      <c r="O39" s="63"/>
    </row>
    <row r="40" spans="1:213" ht="30" customHeight="1" thickBot="1">
      <c r="B40" s="82" t="s">
        <v>81</v>
      </c>
      <c r="C40" s="668" t="s">
        <v>82</v>
      </c>
      <c r="D40" s="669"/>
      <c r="E40" s="670"/>
      <c r="F40" s="573" t="s">
        <v>83</v>
      </c>
      <c r="G40" s="573"/>
      <c r="H40" s="573"/>
      <c r="I40" s="573"/>
      <c r="J40" s="64"/>
      <c r="K40" s="679" t="s">
        <v>156</v>
      </c>
      <c r="L40" s="680"/>
      <c r="M40" s="680"/>
      <c r="N40" s="680"/>
      <c r="O40" s="681"/>
    </row>
    <row r="41" spans="1:213" ht="30" customHeight="1">
      <c r="A41" s="9"/>
      <c r="B41" s="548" t="s">
        <v>157</v>
      </c>
      <c r="C41" s="546" t="s">
        <v>158</v>
      </c>
      <c r="D41" s="547"/>
      <c r="E41" s="548"/>
      <c r="F41" s="546" t="s">
        <v>159</v>
      </c>
      <c r="G41" s="547"/>
      <c r="H41" s="548"/>
      <c r="I41" s="678" t="s">
        <v>46</v>
      </c>
      <c r="J41" s="676">
        <v>1</v>
      </c>
      <c r="K41" s="564"/>
      <c r="L41" s="468"/>
      <c r="M41" s="468"/>
      <c r="N41" s="468"/>
      <c r="O41" s="565"/>
    </row>
    <row r="42" spans="1:213" ht="30" customHeight="1">
      <c r="A42" s="7"/>
      <c r="B42" s="551"/>
      <c r="C42" s="549"/>
      <c r="D42" s="550"/>
      <c r="E42" s="551"/>
      <c r="F42" s="549"/>
      <c r="G42" s="550"/>
      <c r="H42" s="551"/>
      <c r="I42" s="555"/>
      <c r="J42" s="677"/>
      <c r="K42" s="566"/>
      <c r="L42" s="567"/>
      <c r="M42" s="567"/>
      <c r="N42" s="567"/>
      <c r="O42" s="568"/>
      <c r="Q42" s="8"/>
    </row>
    <row r="43" spans="1:213" ht="30" customHeight="1">
      <c r="A43" s="7"/>
      <c r="B43" s="551"/>
      <c r="C43" s="549"/>
      <c r="D43" s="550"/>
      <c r="E43" s="551"/>
      <c r="F43" s="549"/>
      <c r="G43" s="550"/>
      <c r="H43" s="551"/>
      <c r="I43" s="554" t="s">
        <v>47</v>
      </c>
      <c r="J43" s="556"/>
      <c r="K43" s="566"/>
      <c r="L43" s="567"/>
      <c r="M43" s="567"/>
      <c r="N43" s="567"/>
      <c r="O43" s="568"/>
      <c r="Q43" s="8"/>
    </row>
    <row r="44" spans="1:213" ht="30" customHeight="1">
      <c r="A44" s="7"/>
      <c r="B44" s="551"/>
      <c r="C44" s="543"/>
      <c r="D44" s="544"/>
      <c r="E44" s="545"/>
      <c r="F44" s="543"/>
      <c r="G44" s="544"/>
      <c r="H44" s="545"/>
      <c r="I44" s="555"/>
      <c r="J44" s="557"/>
      <c r="K44" s="566"/>
      <c r="L44" s="567"/>
      <c r="M44" s="567"/>
      <c r="N44" s="567"/>
      <c r="O44" s="568"/>
    </row>
    <row r="45" spans="1:213" ht="30" customHeight="1">
      <c r="A45" s="7"/>
      <c r="B45" s="551"/>
      <c r="C45" s="540" t="s">
        <v>160</v>
      </c>
      <c r="D45" s="541"/>
      <c r="E45" s="542"/>
      <c r="F45" s="540" t="s">
        <v>161</v>
      </c>
      <c r="G45" s="541"/>
      <c r="H45" s="542"/>
      <c r="I45" s="83" t="s">
        <v>162</v>
      </c>
      <c r="J45" s="273">
        <v>25000</v>
      </c>
      <c r="K45" s="566"/>
      <c r="L45" s="567"/>
      <c r="M45" s="567"/>
      <c r="N45" s="567"/>
      <c r="O45" s="568"/>
    </row>
    <row r="46" spans="1:213" ht="30" customHeight="1">
      <c r="A46" s="7"/>
      <c r="B46" s="551"/>
      <c r="C46" s="543"/>
      <c r="D46" s="544"/>
      <c r="E46" s="545"/>
      <c r="F46" s="543"/>
      <c r="G46" s="544"/>
      <c r="H46" s="545"/>
      <c r="I46" s="83" t="s">
        <v>47</v>
      </c>
      <c r="J46" s="274"/>
      <c r="K46" s="566"/>
      <c r="L46" s="567"/>
      <c r="M46" s="567"/>
      <c r="N46" s="567"/>
      <c r="O46" s="568"/>
    </row>
    <row r="47" spans="1:213" ht="30" customHeight="1">
      <c r="A47" s="7"/>
      <c r="B47" s="551"/>
      <c r="C47" s="540" t="s">
        <v>163</v>
      </c>
      <c r="D47" s="541"/>
      <c r="E47" s="542"/>
      <c r="F47" s="540" t="s">
        <v>104</v>
      </c>
      <c r="G47" s="541"/>
      <c r="H47" s="542"/>
      <c r="I47" s="83" t="s">
        <v>46</v>
      </c>
      <c r="J47" s="273">
        <v>250</v>
      </c>
      <c r="K47" s="566"/>
      <c r="L47" s="567"/>
      <c r="M47" s="567"/>
      <c r="N47" s="567"/>
      <c r="O47" s="568"/>
    </row>
    <row r="48" spans="1:213" ht="34.5" customHeight="1">
      <c r="A48" s="7"/>
      <c r="B48" s="551"/>
      <c r="C48" s="543"/>
      <c r="D48" s="544"/>
      <c r="E48" s="545"/>
      <c r="F48" s="543"/>
      <c r="G48" s="544"/>
      <c r="H48" s="545"/>
      <c r="I48" s="83" t="s">
        <v>47</v>
      </c>
      <c r="J48" s="274"/>
      <c r="K48" s="566"/>
      <c r="L48" s="567"/>
      <c r="M48" s="567"/>
      <c r="N48" s="567"/>
      <c r="O48" s="568"/>
    </row>
    <row r="49" spans="1:15" ht="30" customHeight="1">
      <c r="A49" s="7"/>
      <c r="B49" s="551"/>
      <c r="C49" s="540" t="s">
        <v>164</v>
      </c>
      <c r="D49" s="541"/>
      <c r="E49" s="542"/>
      <c r="F49" s="540" t="s">
        <v>165</v>
      </c>
      <c r="G49" s="541"/>
      <c r="H49" s="542"/>
      <c r="I49" s="83" t="s">
        <v>46</v>
      </c>
      <c r="J49" s="273">
        <v>25</v>
      </c>
      <c r="K49" s="566"/>
      <c r="L49" s="567"/>
      <c r="M49" s="567"/>
      <c r="N49" s="567"/>
      <c r="O49" s="568"/>
    </row>
    <row r="50" spans="1:15" ht="30" customHeight="1" thickBot="1">
      <c r="A50" s="7"/>
      <c r="B50" s="551"/>
      <c r="C50" s="543"/>
      <c r="D50" s="544"/>
      <c r="E50" s="545"/>
      <c r="F50" s="543"/>
      <c r="G50" s="544"/>
      <c r="H50" s="545"/>
      <c r="I50" s="83" t="s">
        <v>47</v>
      </c>
      <c r="J50" s="274"/>
      <c r="K50" s="569"/>
      <c r="L50" s="570"/>
      <c r="M50" s="570"/>
      <c r="N50" s="570"/>
      <c r="O50" s="571"/>
    </row>
    <row r="51" spans="1:15" ht="30" customHeight="1">
      <c r="A51" s="7"/>
      <c r="B51" s="551"/>
      <c r="C51" s="540" t="s">
        <v>166</v>
      </c>
      <c r="D51" s="541"/>
      <c r="E51" s="542"/>
      <c r="F51" s="540" t="s">
        <v>167</v>
      </c>
      <c r="G51" s="541"/>
      <c r="H51" s="542"/>
      <c r="I51" s="83" t="s">
        <v>46</v>
      </c>
      <c r="J51" s="273">
        <v>100</v>
      </c>
      <c r="K51" s="561" t="s">
        <v>116</v>
      </c>
      <c r="L51" s="562"/>
      <c r="M51" s="562"/>
      <c r="N51" s="562"/>
      <c r="O51" s="563"/>
    </row>
    <row r="52" spans="1:15" ht="30" customHeight="1">
      <c r="A52" s="7"/>
      <c r="B52" s="551"/>
      <c r="C52" s="543"/>
      <c r="D52" s="544"/>
      <c r="E52" s="545"/>
      <c r="F52" s="543"/>
      <c r="G52" s="544"/>
      <c r="H52" s="545"/>
      <c r="I52" s="83" t="s">
        <v>47</v>
      </c>
      <c r="J52" s="274"/>
      <c r="K52" s="418" t="s">
        <v>117</v>
      </c>
      <c r="L52" s="419"/>
      <c r="M52" s="419"/>
      <c r="N52" s="419"/>
      <c r="O52" s="420"/>
    </row>
    <row r="53" spans="1:15" ht="30" customHeight="1">
      <c r="A53" s="7"/>
      <c r="B53" s="551"/>
      <c r="C53" s="540" t="s">
        <v>168</v>
      </c>
      <c r="D53" s="541"/>
      <c r="E53" s="542"/>
      <c r="F53" s="540" t="s">
        <v>169</v>
      </c>
      <c r="G53" s="541"/>
      <c r="H53" s="542"/>
      <c r="I53" s="83" t="s">
        <v>46</v>
      </c>
      <c r="J53" s="273">
        <v>75</v>
      </c>
      <c r="K53" s="418" t="s">
        <v>121</v>
      </c>
      <c r="L53" s="419"/>
      <c r="M53" s="419"/>
      <c r="N53" s="419"/>
      <c r="O53" s="420"/>
    </row>
    <row r="54" spans="1:15" ht="30" customHeight="1">
      <c r="A54" s="7"/>
      <c r="B54" s="545"/>
      <c r="C54" s="543"/>
      <c r="D54" s="544"/>
      <c r="E54" s="545"/>
      <c r="F54" s="543"/>
      <c r="G54" s="544"/>
      <c r="H54" s="545"/>
      <c r="I54" s="83" t="s">
        <v>47</v>
      </c>
      <c r="J54" s="274"/>
      <c r="K54" s="558" t="s">
        <v>122</v>
      </c>
      <c r="L54" s="559"/>
      <c r="M54" s="559"/>
      <c r="N54" s="559"/>
      <c r="O54" s="560"/>
    </row>
    <row r="55" spans="1:15" ht="30" customHeight="1" thickBot="1">
      <c r="A55" s="10"/>
      <c r="B55" s="572" t="s">
        <v>170</v>
      </c>
      <c r="C55" s="572" t="s">
        <v>171</v>
      </c>
      <c r="D55" s="572"/>
      <c r="E55" s="572"/>
      <c r="F55" s="572" t="s">
        <v>172</v>
      </c>
      <c r="G55" s="572"/>
      <c r="H55" s="572"/>
      <c r="I55" s="83" t="s">
        <v>46</v>
      </c>
      <c r="J55" s="273">
        <v>50</v>
      </c>
      <c r="K55" s="534" t="s">
        <v>124</v>
      </c>
      <c r="L55" s="518"/>
      <c r="M55" s="518"/>
      <c r="N55" s="518"/>
      <c r="O55" s="535"/>
    </row>
    <row r="56" spans="1:15" ht="30" customHeight="1" thickBot="1">
      <c r="B56" s="572"/>
      <c r="C56" s="572"/>
      <c r="D56" s="572"/>
      <c r="E56" s="572"/>
      <c r="F56" s="572"/>
      <c r="G56" s="572"/>
      <c r="H56" s="572"/>
      <c r="I56" s="83" t="s">
        <v>47</v>
      </c>
      <c r="J56" s="274"/>
      <c r="K56" s="275" t="s">
        <v>121</v>
      </c>
      <c r="L56" s="276"/>
      <c r="M56" s="276"/>
      <c r="N56" s="276"/>
      <c r="O56" s="277"/>
    </row>
    <row r="57" spans="1:15" ht="30" customHeight="1">
      <c r="B57" s="673" t="s">
        <v>173</v>
      </c>
      <c r="C57" s="673"/>
      <c r="D57" s="673"/>
      <c r="E57" s="673"/>
      <c r="F57" s="673"/>
      <c r="G57" s="673"/>
      <c r="H57" s="673"/>
      <c r="I57" s="673"/>
      <c r="J57" s="673"/>
      <c r="K57" s="674"/>
      <c r="L57" s="674"/>
      <c r="M57" s="674"/>
      <c r="N57" s="674"/>
      <c r="O57" s="674"/>
    </row>
  </sheetData>
  <mergeCells count="116">
    <mergeCell ref="O23:O24"/>
    <mergeCell ref="P15:P16"/>
    <mergeCell ref="B57:O57"/>
    <mergeCell ref="B31:B32"/>
    <mergeCell ref="B37:B38"/>
    <mergeCell ref="J41:J42"/>
    <mergeCell ref="C47:E48"/>
    <mergeCell ref="M33:M34"/>
    <mergeCell ref="I41:I42"/>
    <mergeCell ref="K40:O40"/>
    <mergeCell ref="C45:E46"/>
    <mergeCell ref="C17:C18"/>
    <mergeCell ref="C23:C24"/>
    <mergeCell ref="C27:C28"/>
    <mergeCell ref="C25:C26"/>
    <mergeCell ref="N31:N32"/>
    <mergeCell ref="F45:H46"/>
    <mergeCell ref="O17:O18"/>
    <mergeCell ref="N21:N22"/>
    <mergeCell ref="B29:B30"/>
    <mergeCell ref="C29:C30"/>
    <mergeCell ref="O21:O22"/>
    <mergeCell ref="O33:O34"/>
    <mergeCell ref="N17:N18"/>
    <mergeCell ref="C21:C22"/>
    <mergeCell ref="C55:E56"/>
    <mergeCell ref="C49:E50"/>
    <mergeCell ref="C53:E54"/>
    <mergeCell ref="B41:B54"/>
    <mergeCell ref="C31:C32"/>
    <mergeCell ref="C35:C36"/>
    <mergeCell ref="B35:B36"/>
    <mergeCell ref="C41:E44"/>
    <mergeCell ref="B21:B22"/>
    <mergeCell ref="B27:B28"/>
    <mergeCell ref="B23:B24"/>
    <mergeCell ref="C33:C34"/>
    <mergeCell ref="C40:E40"/>
    <mergeCell ref="B25:B26"/>
    <mergeCell ref="B33:B34"/>
    <mergeCell ref="B55:B56"/>
    <mergeCell ref="C13:G13"/>
    <mergeCell ref="D7:O7"/>
    <mergeCell ref="C14:C16"/>
    <mergeCell ref="E14:E16"/>
    <mergeCell ref="G14:J15"/>
    <mergeCell ref="K14:L15"/>
    <mergeCell ref="M14:O14"/>
    <mergeCell ref="N15:N16"/>
    <mergeCell ref="O15:O16"/>
    <mergeCell ref="C51:E52"/>
    <mergeCell ref="F51:H52"/>
    <mergeCell ref="N33:N34"/>
    <mergeCell ref="O31:O32"/>
    <mergeCell ref="M35:M36"/>
    <mergeCell ref="O35:O36"/>
    <mergeCell ref="B1:B4"/>
    <mergeCell ref="C1:I2"/>
    <mergeCell ref="J1:M1"/>
    <mergeCell ref="N1:O4"/>
    <mergeCell ref="J2:M2"/>
    <mergeCell ref="C3:I4"/>
    <mergeCell ref="J3:M3"/>
    <mergeCell ref="J4:M4"/>
    <mergeCell ref="B5:O5"/>
    <mergeCell ref="M21:M22"/>
    <mergeCell ref="M23:M24"/>
    <mergeCell ref="N23:N24"/>
    <mergeCell ref="B7:C7"/>
    <mergeCell ref="B8:G8"/>
    <mergeCell ref="H8:J13"/>
    <mergeCell ref="K8:O8"/>
    <mergeCell ref="C6:O6"/>
    <mergeCell ref="C12:G12"/>
    <mergeCell ref="B9:G9"/>
    <mergeCell ref="L9:N9"/>
    <mergeCell ref="M25:M26"/>
    <mergeCell ref="M27:M28"/>
    <mergeCell ref="N27:N28"/>
    <mergeCell ref="N25:N26"/>
    <mergeCell ref="O25:O26"/>
    <mergeCell ref="O27:O28"/>
    <mergeCell ref="O29:O30"/>
    <mergeCell ref="F14:F16"/>
    <mergeCell ref="M15:M16"/>
    <mergeCell ref="B19:B20"/>
    <mergeCell ref="C19:C20"/>
    <mergeCell ref="D14:D15"/>
    <mergeCell ref="B17:B18"/>
    <mergeCell ref="M17:M18"/>
    <mergeCell ref="B14:B16"/>
    <mergeCell ref="N19:N20"/>
    <mergeCell ref="O19:O20"/>
    <mergeCell ref="M19:M20"/>
    <mergeCell ref="B10:G10"/>
    <mergeCell ref="K10:K13"/>
    <mergeCell ref="L10:N13"/>
    <mergeCell ref="O10:O13"/>
    <mergeCell ref="F53:H54"/>
    <mergeCell ref="F47:H48"/>
    <mergeCell ref="F41:H44"/>
    <mergeCell ref="N29:N30"/>
    <mergeCell ref="M29:M30"/>
    <mergeCell ref="I43:I44"/>
    <mergeCell ref="J43:J44"/>
    <mergeCell ref="M31:M32"/>
    <mergeCell ref="K55:O55"/>
    <mergeCell ref="K54:O54"/>
    <mergeCell ref="K51:O51"/>
    <mergeCell ref="K52:O52"/>
    <mergeCell ref="K53:O53"/>
    <mergeCell ref="K41:O50"/>
    <mergeCell ref="F55:H56"/>
    <mergeCell ref="N35:N36"/>
    <mergeCell ref="F49:H50"/>
    <mergeCell ref="F40:I40"/>
  </mergeCells>
  <pageMargins left="0.7" right="0.7" top="0.75" bottom="0.75" header="0.3" footer="0.3"/>
  <pageSetup paperSize="9" scale="35" fitToHeight="0" orientation="landscape" r:id="rId1"/>
  <rowBreaks count="1" manualBreakCount="1">
    <brk id="24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HD30"/>
  <sheetViews>
    <sheetView view="pageBreakPreview" topLeftCell="B4" zoomScaleNormal="41" zoomScaleSheetLayoutView="100" workbookViewId="0">
      <selection activeCell="J17" sqref="J17:K17"/>
    </sheetView>
  </sheetViews>
  <sheetFormatPr baseColWidth="10" defaultColWidth="9.6640625" defaultRowHeight="18"/>
  <cols>
    <col min="1" max="1" width="72.6640625" style="8" customWidth="1"/>
    <col min="2" max="2" width="17.6640625" style="8" customWidth="1"/>
    <col min="3" max="3" width="17" style="8" customWidth="1"/>
    <col min="4" max="4" width="10.5546875" style="8" customWidth="1"/>
    <col min="5" max="5" width="20.109375" style="8" customWidth="1"/>
    <col min="6" max="6" width="22.109375" style="8" customWidth="1"/>
    <col min="7" max="7" width="12.6640625" style="65" customWidth="1"/>
    <col min="8" max="8" width="12.33203125" style="8" customWidth="1"/>
    <col min="9" max="9" width="11.5546875" style="8" customWidth="1"/>
    <col min="10" max="10" width="12.33203125" style="66" customWidth="1"/>
    <col min="11" max="11" width="16.109375" style="66" customWidth="1"/>
    <col min="12" max="12" width="10.6640625" style="8" customWidth="1"/>
    <col min="13" max="13" width="13.88671875" style="8" customWidth="1"/>
    <col min="14" max="14" width="15.6640625" style="8" customWidth="1"/>
    <col min="15" max="15" width="20.88671875" style="8" customWidth="1"/>
    <col min="16" max="16" width="13.44140625" style="8" bestFit="1" customWidth="1"/>
    <col min="17" max="17" width="36.109375" style="8" customWidth="1"/>
    <col min="18" max="16384" width="9.6640625" style="8"/>
  </cols>
  <sheetData>
    <row r="1" spans="1:212" ht="27" customHeight="1">
      <c r="A1" s="712"/>
      <c r="B1" s="703" t="s">
        <v>0</v>
      </c>
      <c r="C1" s="704"/>
      <c r="D1" s="704"/>
      <c r="E1" s="704"/>
      <c r="F1" s="704"/>
      <c r="G1" s="704"/>
      <c r="H1" s="705"/>
      <c r="I1" s="709" t="s">
        <v>1</v>
      </c>
      <c r="J1" s="710"/>
      <c r="K1" s="710"/>
      <c r="L1" s="711"/>
      <c r="M1" s="715"/>
      <c r="N1" s="716"/>
    </row>
    <row r="2" spans="1:212" ht="27" customHeight="1">
      <c r="A2" s="713"/>
      <c r="B2" s="706"/>
      <c r="C2" s="707"/>
      <c r="D2" s="707"/>
      <c r="E2" s="707"/>
      <c r="F2" s="707"/>
      <c r="G2" s="707"/>
      <c r="H2" s="708"/>
      <c r="I2" s="709" t="s">
        <v>2</v>
      </c>
      <c r="J2" s="710"/>
      <c r="K2" s="710"/>
      <c r="L2" s="711"/>
      <c r="M2" s="717"/>
      <c r="N2" s="718"/>
    </row>
    <row r="3" spans="1:212" ht="48" customHeight="1">
      <c r="A3" s="713"/>
      <c r="B3" s="703" t="s">
        <v>3</v>
      </c>
      <c r="C3" s="704"/>
      <c r="D3" s="704"/>
      <c r="E3" s="704"/>
      <c r="F3" s="704"/>
      <c r="G3" s="704"/>
      <c r="H3" s="705"/>
      <c r="I3" s="709" t="s">
        <v>4</v>
      </c>
      <c r="J3" s="710"/>
      <c r="K3" s="710"/>
      <c r="L3" s="711"/>
      <c r="M3" s="717"/>
      <c r="N3" s="718"/>
    </row>
    <row r="4" spans="1:212" ht="27" customHeight="1">
      <c r="A4" s="714"/>
      <c r="B4" s="706"/>
      <c r="C4" s="707"/>
      <c r="D4" s="707"/>
      <c r="E4" s="707"/>
      <c r="F4" s="707"/>
      <c r="G4" s="707"/>
      <c r="H4" s="708"/>
      <c r="I4" s="709" t="s">
        <v>5</v>
      </c>
      <c r="J4" s="710"/>
      <c r="K4" s="710"/>
      <c r="L4" s="711"/>
      <c r="M4" s="719"/>
      <c r="N4" s="720"/>
    </row>
    <row r="5" spans="1:212" s="99" customFormat="1" ht="30" customHeight="1">
      <c r="A5" s="693" t="s">
        <v>174</v>
      </c>
      <c r="B5" s="694"/>
      <c r="C5" s="694"/>
      <c r="D5" s="694"/>
      <c r="E5" s="694"/>
      <c r="F5" s="694"/>
      <c r="G5" s="694"/>
      <c r="H5" s="694"/>
      <c r="I5" s="694"/>
      <c r="J5" s="694"/>
      <c r="K5" s="694"/>
      <c r="L5" s="694"/>
      <c r="M5" s="694"/>
      <c r="N5" s="695"/>
    </row>
    <row r="6" spans="1:212" ht="30" customHeight="1">
      <c r="A6" s="722" t="s">
        <v>258</v>
      </c>
      <c r="B6" s="722"/>
      <c r="C6" s="721" t="s">
        <v>257</v>
      </c>
      <c r="D6" s="722"/>
      <c r="E6" s="722"/>
      <c r="F6" s="722"/>
      <c r="G6" s="722"/>
      <c r="H6" s="722"/>
      <c r="I6" s="722"/>
      <c r="J6" s="722"/>
      <c r="K6" s="722"/>
      <c r="L6" s="722"/>
      <c r="M6" s="722"/>
      <c r="N6" s="723"/>
    </row>
    <row r="7" spans="1:212" ht="30" customHeight="1">
      <c r="A7" s="696" t="s">
        <v>175</v>
      </c>
      <c r="B7" s="697"/>
      <c r="C7" s="739" t="s">
        <v>176</v>
      </c>
      <c r="D7" s="740"/>
      <c r="E7" s="740"/>
      <c r="F7" s="740"/>
      <c r="G7" s="740"/>
      <c r="H7" s="740"/>
      <c r="I7" s="740"/>
      <c r="J7" s="740"/>
      <c r="K7" s="740"/>
      <c r="L7" s="740"/>
      <c r="M7" s="740"/>
      <c r="N7" s="741"/>
    </row>
    <row r="8" spans="1:212" ht="30" customHeight="1">
      <c r="A8" s="737" t="s">
        <v>9</v>
      </c>
      <c r="B8" s="476"/>
      <c r="C8" s="476"/>
      <c r="D8" s="476"/>
      <c r="E8" s="476"/>
      <c r="F8" s="738"/>
      <c r="G8" s="727" t="s">
        <v>177</v>
      </c>
      <c r="H8" s="608"/>
      <c r="I8" s="609"/>
      <c r="J8" s="728" t="s">
        <v>11</v>
      </c>
      <c r="K8" s="729"/>
      <c r="L8" s="729"/>
      <c r="M8" s="729"/>
      <c r="N8" s="730"/>
    </row>
    <row r="9" spans="1:212" ht="30" customHeight="1">
      <c r="A9" s="731" t="s">
        <v>178</v>
      </c>
      <c r="B9" s="732"/>
      <c r="C9" s="732"/>
      <c r="D9" s="732"/>
      <c r="E9" s="732"/>
      <c r="F9" s="733"/>
      <c r="G9" s="610"/>
      <c r="H9" s="611"/>
      <c r="I9" s="612"/>
      <c r="J9" s="72" t="s">
        <v>13</v>
      </c>
      <c r="K9" s="724" t="s">
        <v>14</v>
      </c>
      <c r="L9" s="725"/>
      <c r="M9" s="726"/>
      <c r="N9" s="73" t="s">
        <v>15</v>
      </c>
    </row>
    <row r="10" spans="1:212" ht="36" customHeight="1">
      <c r="A10" s="734" t="s">
        <v>179</v>
      </c>
      <c r="B10" s="735"/>
      <c r="C10" s="735"/>
      <c r="D10" s="735"/>
      <c r="E10" s="735"/>
      <c r="F10" s="736"/>
      <c r="G10" s="610"/>
      <c r="H10" s="611"/>
      <c r="I10" s="612"/>
      <c r="J10" s="635"/>
      <c r="K10" s="638" t="s">
        <v>17</v>
      </c>
      <c r="L10" s="639"/>
      <c r="M10" s="640"/>
      <c r="N10" s="647"/>
    </row>
    <row r="11" spans="1:212" ht="30" customHeight="1">
      <c r="A11" s="74" t="s">
        <v>180</v>
      </c>
      <c r="B11" s="75"/>
      <c r="C11" s="75"/>
      <c r="D11" s="75"/>
      <c r="E11" s="75"/>
      <c r="F11" s="76"/>
      <c r="G11" s="610"/>
      <c r="H11" s="611"/>
      <c r="I11" s="612"/>
      <c r="J11" s="636"/>
      <c r="K11" s="641"/>
      <c r="L11" s="642"/>
      <c r="M11" s="643"/>
      <c r="N11" s="648"/>
    </row>
    <row r="12" spans="1:212" ht="36" customHeight="1">
      <c r="A12" s="94" t="s">
        <v>181</v>
      </c>
      <c r="B12" s="518" t="s">
        <v>182</v>
      </c>
      <c r="C12" s="518"/>
      <c r="D12" s="518"/>
      <c r="E12" s="518"/>
      <c r="F12" s="519"/>
      <c r="G12" s="610"/>
      <c r="H12" s="611"/>
      <c r="I12" s="612"/>
      <c r="J12" s="636"/>
      <c r="K12" s="641"/>
      <c r="L12" s="642"/>
      <c r="M12" s="643"/>
      <c r="N12" s="648"/>
    </row>
    <row r="13" spans="1:212" ht="36" customHeight="1" thickBot="1">
      <c r="A13" s="94" t="s">
        <v>183</v>
      </c>
      <c r="B13" s="518" t="s">
        <v>184</v>
      </c>
      <c r="C13" s="518"/>
      <c r="D13" s="518"/>
      <c r="E13" s="518"/>
      <c r="F13" s="519"/>
      <c r="G13" s="610"/>
      <c r="H13" s="611"/>
      <c r="I13" s="612"/>
      <c r="J13" s="636"/>
      <c r="K13" s="641"/>
      <c r="L13" s="642"/>
      <c r="M13" s="643"/>
      <c r="N13" s="648"/>
    </row>
    <row r="14" spans="1:212" ht="24.95" customHeight="1">
      <c r="A14" s="698" t="s">
        <v>25</v>
      </c>
      <c r="B14" s="685" t="s">
        <v>26</v>
      </c>
      <c r="C14" s="687" t="s">
        <v>27</v>
      </c>
      <c r="D14" s="687" t="s">
        <v>28</v>
      </c>
      <c r="E14" s="687" t="s">
        <v>29</v>
      </c>
      <c r="F14" s="778" t="s">
        <v>30</v>
      </c>
      <c r="G14" s="779"/>
      <c r="H14" s="779"/>
      <c r="I14" s="685"/>
      <c r="J14" s="778" t="s">
        <v>31</v>
      </c>
      <c r="K14" s="685"/>
      <c r="L14" s="783" t="s">
        <v>32</v>
      </c>
      <c r="M14" s="784"/>
      <c r="N14" s="785"/>
    </row>
    <row r="15" spans="1:212" ht="29.25" customHeight="1">
      <c r="A15" s="699"/>
      <c r="B15" s="686"/>
      <c r="C15" s="690"/>
      <c r="D15" s="688"/>
      <c r="E15" s="688"/>
      <c r="F15" s="780"/>
      <c r="G15" s="781"/>
      <c r="H15" s="781"/>
      <c r="I15" s="782"/>
      <c r="J15" s="780"/>
      <c r="K15" s="782"/>
      <c r="L15" s="786" t="s">
        <v>34</v>
      </c>
      <c r="M15" s="786" t="s">
        <v>35</v>
      </c>
      <c r="N15" s="770" t="s">
        <v>36</v>
      </c>
      <c r="O15" s="770" t="s">
        <v>185</v>
      </c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</row>
    <row r="16" spans="1:212" ht="31.5" customHeight="1" thickBot="1">
      <c r="A16" s="700"/>
      <c r="B16" s="686"/>
      <c r="C16" s="153" t="s">
        <v>37</v>
      </c>
      <c r="D16" s="688"/>
      <c r="E16" s="689"/>
      <c r="F16" s="111" t="s">
        <v>38</v>
      </c>
      <c r="G16" s="111" t="s">
        <v>39</v>
      </c>
      <c r="H16" s="112" t="s">
        <v>40</v>
      </c>
      <c r="I16" s="112" t="s">
        <v>41</v>
      </c>
      <c r="J16" s="199" t="s">
        <v>42</v>
      </c>
      <c r="K16" s="153" t="s">
        <v>43</v>
      </c>
      <c r="L16" s="787"/>
      <c r="M16" s="787"/>
      <c r="N16" s="771"/>
      <c r="O16" s="771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</row>
    <row r="17" spans="1:212" ht="36" customHeight="1" thickBot="1">
      <c r="A17" s="745" t="s">
        <v>186</v>
      </c>
      <c r="B17" s="691" t="s">
        <v>187</v>
      </c>
      <c r="C17" s="169" t="s">
        <v>46</v>
      </c>
      <c r="D17" s="259">
        <v>1</v>
      </c>
      <c r="E17" s="294">
        <v>23375000</v>
      </c>
      <c r="F17" s="294">
        <f>14875000+13650000</f>
        <v>28525000</v>
      </c>
      <c r="G17" s="287"/>
      <c r="H17" s="110"/>
      <c r="I17" s="110"/>
      <c r="J17" s="158">
        <v>45292</v>
      </c>
      <c r="K17" s="158">
        <v>45657</v>
      </c>
      <c r="L17" s="683">
        <f>D18/D17</f>
        <v>0</v>
      </c>
      <c r="M17" s="683">
        <f>E18/E17</f>
        <v>0</v>
      </c>
      <c r="N17" s="768" t="e">
        <f>L17*L17/M17</f>
        <v>#DIV/0!</v>
      </c>
      <c r="O17" s="202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</row>
    <row r="18" spans="1:212" ht="54.75" customHeight="1" thickBot="1">
      <c r="A18" s="746"/>
      <c r="B18" s="692"/>
      <c r="C18" s="172" t="s">
        <v>47</v>
      </c>
      <c r="D18" s="288"/>
      <c r="E18" s="294"/>
      <c r="F18" s="294"/>
      <c r="G18" s="260"/>
      <c r="H18" s="203"/>
      <c r="I18" s="203"/>
      <c r="J18" s="158">
        <v>45292</v>
      </c>
      <c r="K18" s="158">
        <v>45657</v>
      </c>
      <c r="L18" s="684"/>
      <c r="M18" s="684"/>
      <c r="N18" s="769"/>
      <c r="O18" s="251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</row>
    <row r="19" spans="1:212" ht="54.75" customHeight="1" thickBot="1">
      <c r="A19" s="701" t="s">
        <v>188</v>
      </c>
      <c r="B19" s="691" t="s">
        <v>189</v>
      </c>
      <c r="C19" s="169" t="s">
        <v>46</v>
      </c>
      <c r="D19" s="285">
        <v>1</v>
      </c>
      <c r="E19" s="295">
        <v>400000000</v>
      </c>
      <c r="F19" s="295">
        <v>400000000</v>
      </c>
      <c r="G19" s="201"/>
      <c r="H19" s="201"/>
      <c r="I19" s="201"/>
      <c r="J19" s="158">
        <v>45292</v>
      </c>
      <c r="K19" s="158">
        <v>45657</v>
      </c>
      <c r="L19" s="683">
        <f t="shared" ref="L19" si="0">D20/D19</f>
        <v>0</v>
      </c>
      <c r="M19" s="683">
        <f t="shared" ref="M19" si="1">E20/E19</f>
        <v>0</v>
      </c>
      <c r="N19" s="768" t="e">
        <f t="shared" ref="N19" si="2">L19*L19/M19</f>
        <v>#DIV/0!</v>
      </c>
      <c r="O19" s="253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</row>
    <row r="20" spans="1:212" ht="54.75" customHeight="1" thickBot="1">
      <c r="A20" s="702"/>
      <c r="B20" s="692"/>
      <c r="C20" s="172" t="s">
        <v>47</v>
      </c>
      <c r="D20" s="286">
        <v>0</v>
      </c>
      <c r="E20" s="290"/>
      <c r="F20" s="290"/>
      <c r="G20" s="248"/>
      <c r="H20" s="248"/>
      <c r="I20" s="248"/>
      <c r="J20" s="158">
        <v>45292</v>
      </c>
      <c r="K20" s="158">
        <v>45657</v>
      </c>
      <c r="L20" s="684"/>
      <c r="M20" s="684"/>
      <c r="N20" s="769"/>
      <c r="O20" s="253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</row>
    <row r="21" spans="1:212" ht="51.95" customHeight="1" thickBot="1">
      <c r="A21" s="751" t="s">
        <v>190</v>
      </c>
      <c r="B21" s="753" t="s">
        <v>191</v>
      </c>
      <c r="C21" s="169" t="s">
        <v>46</v>
      </c>
      <c r="D21" s="249">
        <v>1</v>
      </c>
      <c r="E21" s="294">
        <v>46625000</v>
      </c>
      <c r="F21" s="294">
        <v>46625000</v>
      </c>
      <c r="G21" s="206"/>
      <c r="H21" s="206"/>
      <c r="I21" s="206"/>
      <c r="J21" s="158">
        <v>45292</v>
      </c>
      <c r="K21" s="158">
        <v>45657</v>
      </c>
      <c r="L21" s="683">
        <f>D22/D21</f>
        <v>0</v>
      </c>
      <c r="M21" s="683">
        <f>E22/E21</f>
        <v>0</v>
      </c>
      <c r="N21" s="768" t="e">
        <f>L21*L21/M21</f>
        <v>#DIV/0!</v>
      </c>
      <c r="O21" s="252"/>
      <c r="P21" s="101"/>
      <c r="Q21" s="102"/>
    </row>
    <row r="22" spans="1:212" ht="98.25" customHeight="1" thickBot="1">
      <c r="A22" s="752"/>
      <c r="B22" s="754"/>
      <c r="C22" s="172" t="s">
        <v>47</v>
      </c>
      <c r="D22" s="292"/>
      <c r="E22" s="289"/>
      <c r="F22" s="293"/>
      <c r="G22" s="207"/>
      <c r="H22" s="208"/>
      <c r="I22" s="209"/>
      <c r="J22" s="158">
        <v>45292</v>
      </c>
      <c r="K22" s="158">
        <v>45657</v>
      </c>
      <c r="L22" s="684"/>
      <c r="M22" s="684"/>
      <c r="N22" s="769"/>
      <c r="O22" s="210"/>
    </row>
    <row r="23" spans="1:212" ht="36" customHeight="1">
      <c r="A23" s="747" t="s">
        <v>155</v>
      </c>
      <c r="B23" s="688"/>
      <c r="C23" s="107" t="s">
        <v>46</v>
      </c>
      <c r="D23" s="291"/>
      <c r="E23" s="296">
        <f>SUM(E17+E21+E19)</f>
        <v>470000000</v>
      </c>
      <c r="F23" s="296">
        <f>SUM(F17+F21)</f>
        <v>75150000</v>
      </c>
      <c r="G23" s="200"/>
      <c r="H23" s="200"/>
      <c r="I23" s="200"/>
      <c r="J23" s="204"/>
      <c r="K23" s="204"/>
      <c r="L23" s="299"/>
      <c r="M23" s="299"/>
      <c r="N23" s="299"/>
      <c r="O23" s="205"/>
    </row>
    <row r="24" spans="1:212" ht="36" customHeight="1" thickBot="1">
      <c r="A24" s="748"/>
      <c r="B24" s="689"/>
      <c r="C24" s="132" t="s">
        <v>47</v>
      </c>
      <c r="D24" s="250"/>
      <c r="E24" s="118">
        <f>E22+E20+E18</f>
        <v>0</v>
      </c>
      <c r="F24" s="118">
        <f>SUM(F18+F22)</f>
        <v>0</v>
      </c>
      <c r="G24" s="11"/>
      <c r="H24" s="13"/>
      <c r="I24" s="13"/>
      <c r="J24" s="14"/>
      <c r="K24" s="12"/>
      <c r="L24" s="297"/>
      <c r="M24" s="297"/>
      <c r="N24" s="298"/>
      <c r="O24" s="198"/>
    </row>
    <row r="25" spans="1:212" ht="30" customHeight="1" thickBot="1">
      <c r="A25" s="113" t="s">
        <v>81</v>
      </c>
      <c r="B25" s="762" t="s">
        <v>82</v>
      </c>
      <c r="C25" s="763"/>
      <c r="D25" s="764"/>
      <c r="E25" s="788" t="s">
        <v>83</v>
      </c>
      <c r="F25" s="789"/>
      <c r="G25" s="789"/>
      <c r="H25" s="789"/>
      <c r="I25" s="114"/>
      <c r="J25" s="790" t="s">
        <v>156</v>
      </c>
      <c r="K25" s="791"/>
      <c r="L25" s="791"/>
      <c r="M25" s="791"/>
      <c r="N25" s="792"/>
    </row>
    <row r="26" spans="1:212" ht="36" customHeight="1">
      <c r="A26" s="749" t="s">
        <v>192</v>
      </c>
      <c r="B26" s="546" t="s">
        <v>193</v>
      </c>
      <c r="C26" s="547"/>
      <c r="D26" s="548"/>
      <c r="E26" s="546" t="s">
        <v>194</v>
      </c>
      <c r="F26" s="547"/>
      <c r="G26" s="548"/>
      <c r="H26" s="145" t="s">
        <v>46</v>
      </c>
      <c r="I26" s="146">
        <v>1</v>
      </c>
      <c r="J26" s="772" t="s">
        <v>116</v>
      </c>
      <c r="K26" s="773"/>
      <c r="L26" s="773"/>
      <c r="M26" s="773"/>
      <c r="N26" s="774"/>
    </row>
    <row r="27" spans="1:212" ht="36" customHeight="1">
      <c r="A27" s="750"/>
      <c r="B27" s="543"/>
      <c r="C27" s="544"/>
      <c r="D27" s="545"/>
      <c r="E27" s="543"/>
      <c r="F27" s="544"/>
      <c r="G27" s="545"/>
      <c r="H27" s="147" t="s">
        <v>47</v>
      </c>
      <c r="I27" s="148">
        <v>0</v>
      </c>
      <c r="J27" s="775" t="s">
        <v>121</v>
      </c>
      <c r="K27" s="776"/>
      <c r="L27" s="776"/>
      <c r="M27" s="776"/>
      <c r="N27" s="777"/>
    </row>
    <row r="28" spans="1:212" ht="36" customHeight="1">
      <c r="A28" s="755" t="s">
        <v>192</v>
      </c>
      <c r="B28" s="528" t="s">
        <v>195</v>
      </c>
      <c r="C28" s="529"/>
      <c r="D28" s="530"/>
      <c r="E28" s="528" t="s">
        <v>196</v>
      </c>
      <c r="F28" s="529"/>
      <c r="G28" s="530"/>
      <c r="H28" s="104" t="s">
        <v>46</v>
      </c>
      <c r="I28" s="103">
        <v>1</v>
      </c>
      <c r="J28" s="765" t="s">
        <v>250</v>
      </c>
      <c r="K28" s="766"/>
      <c r="L28" s="766"/>
      <c r="M28" s="766"/>
      <c r="N28" s="767"/>
    </row>
    <row r="29" spans="1:212" ht="36" customHeight="1" thickBot="1">
      <c r="A29" s="756"/>
      <c r="B29" s="757"/>
      <c r="C29" s="758"/>
      <c r="D29" s="759"/>
      <c r="E29" s="757"/>
      <c r="F29" s="758"/>
      <c r="G29" s="759"/>
      <c r="H29" s="115" t="s">
        <v>47</v>
      </c>
      <c r="I29" s="116">
        <v>1</v>
      </c>
      <c r="J29" s="760" t="s">
        <v>121</v>
      </c>
      <c r="K29" s="760"/>
      <c r="L29" s="760"/>
      <c r="M29" s="760"/>
      <c r="N29" s="761"/>
    </row>
    <row r="30" spans="1:212" ht="30" customHeight="1" thickBot="1">
      <c r="A30" s="742" t="s">
        <v>197</v>
      </c>
      <c r="B30" s="743"/>
      <c r="C30" s="743"/>
      <c r="D30" s="743"/>
      <c r="E30" s="743"/>
      <c r="F30" s="743"/>
      <c r="G30" s="743"/>
      <c r="H30" s="743"/>
      <c r="I30" s="743"/>
      <c r="J30" s="743"/>
      <c r="K30" s="743"/>
      <c r="L30" s="743"/>
      <c r="M30" s="743"/>
      <c r="N30" s="744"/>
    </row>
  </sheetData>
  <mergeCells count="67">
    <mergeCell ref="O15:O16"/>
    <mergeCell ref="E26:G27"/>
    <mergeCell ref="J26:N26"/>
    <mergeCell ref="J27:N27"/>
    <mergeCell ref="N17:N18"/>
    <mergeCell ref="N21:N22"/>
    <mergeCell ref="F14:I15"/>
    <mergeCell ref="J14:K15"/>
    <mergeCell ref="L14:N14"/>
    <mergeCell ref="L15:L16"/>
    <mergeCell ref="M15:M16"/>
    <mergeCell ref="N15:N16"/>
    <mergeCell ref="E25:H25"/>
    <mergeCell ref="J25:N25"/>
    <mergeCell ref="L21:L22"/>
    <mergeCell ref="A30:N30"/>
    <mergeCell ref="A17:A18"/>
    <mergeCell ref="B17:B18"/>
    <mergeCell ref="A23:A24"/>
    <mergeCell ref="A26:A27"/>
    <mergeCell ref="B26:D27"/>
    <mergeCell ref="B23:B24"/>
    <mergeCell ref="A21:A22"/>
    <mergeCell ref="B21:B22"/>
    <mergeCell ref="A28:A29"/>
    <mergeCell ref="B28:D29"/>
    <mergeCell ref="J29:N29"/>
    <mergeCell ref="B25:D25"/>
    <mergeCell ref="M19:M20"/>
    <mergeCell ref="J28:N28"/>
    <mergeCell ref="E28:G29"/>
    <mergeCell ref="M1:N4"/>
    <mergeCell ref="C6:N6"/>
    <mergeCell ref="K9:M9"/>
    <mergeCell ref="G8:I13"/>
    <mergeCell ref="J8:N8"/>
    <mergeCell ref="A9:F9"/>
    <mergeCell ref="N10:N13"/>
    <mergeCell ref="J10:J13"/>
    <mergeCell ref="K10:M13"/>
    <mergeCell ref="A10:F10"/>
    <mergeCell ref="A8:F8"/>
    <mergeCell ref="B12:F12"/>
    <mergeCell ref="A6:B6"/>
    <mergeCell ref="C7:N7"/>
    <mergeCell ref="I2:L2"/>
    <mergeCell ref="B3:H4"/>
    <mergeCell ref="I3:L3"/>
    <mergeCell ref="I4:L4"/>
    <mergeCell ref="A1:A4"/>
    <mergeCell ref="B1:H2"/>
    <mergeCell ref="I1:L1"/>
    <mergeCell ref="A5:N5"/>
    <mergeCell ref="A7:B7"/>
    <mergeCell ref="L19:L20"/>
    <mergeCell ref="B13:F13"/>
    <mergeCell ref="A14:A16"/>
    <mergeCell ref="A19:A20"/>
    <mergeCell ref="N19:N20"/>
    <mergeCell ref="M21:M22"/>
    <mergeCell ref="L17:L18"/>
    <mergeCell ref="M17:M18"/>
    <mergeCell ref="B14:B16"/>
    <mergeCell ref="D14:D16"/>
    <mergeCell ref="E14:E16"/>
    <mergeCell ref="C14:C15"/>
    <mergeCell ref="B19:B20"/>
  </mergeCells>
  <pageMargins left="0.9055118110236221" right="0.70866141732283472" top="0.74803149606299213" bottom="0.74803149606299213" header="0.31496062992125984" footer="0.31496062992125984"/>
  <pageSetup paperSize="5" scale="46" fitToHeight="0" orientation="landscape" r:id="rId1"/>
  <rowBreaks count="1" manualBreakCount="1">
    <brk id="24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HD67"/>
  <sheetViews>
    <sheetView tabSelected="1" view="pageBreakPreview" zoomScale="48" zoomScaleNormal="48" zoomScaleSheetLayoutView="48" workbookViewId="0">
      <selection activeCell="E39" sqref="E39"/>
    </sheetView>
  </sheetViews>
  <sheetFormatPr baseColWidth="10" defaultColWidth="9.6640625" defaultRowHeight="18"/>
  <cols>
    <col min="1" max="1" width="72.6640625" style="39" customWidth="1"/>
    <col min="2" max="2" width="23.6640625" style="26" customWidth="1"/>
    <col min="3" max="3" width="20.88671875" style="26" customWidth="1"/>
    <col min="4" max="4" width="10.5546875" style="26" customWidth="1"/>
    <col min="5" max="5" width="19.88671875" style="26" customWidth="1"/>
    <col min="6" max="6" width="21.33203125" style="26" customWidth="1"/>
    <col min="7" max="7" width="22.5546875" style="36" customWidth="1"/>
    <col min="8" max="8" width="19.44140625" style="26" customWidth="1"/>
    <col min="9" max="9" width="17" style="26" customWidth="1"/>
    <col min="10" max="10" width="13" style="38" customWidth="1"/>
    <col min="11" max="11" width="22.109375" style="38" customWidth="1"/>
    <col min="12" max="12" width="16.44140625" style="26" customWidth="1"/>
    <col min="13" max="13" width="15" style="26" customWidth="1"/>
    <col min="14" max="14" width="13.6640625" style="26" customWidth="1"/>
    <col min="15" max="15" width="30.5546875" style="26" customWidth="1"/>
    <col min="16" max="16" width="0.109375" style="26" customWidth="1"/>
    <col min="17" max="17" width="36.109375" style="26" customWidth="1"/>
    <col min="18" max="16384" width="9.6640625" style="26"/>
  </cols>
  <sheetData>
    <row r="1" spans="1:14" ht="27" customHeight="1">
      <c r="A1" s="849"/>
      <c r="B1" s="505" t="s">
        <v>0</v>
      </c>
      <c r="C1" s="505"/>
      <c r="D1" s="505"/>
      <c r="E1" s="505"/>
      <c r="F1" s="505"/>
      <c r="G1" s="505"/>
      <c r="H1" s="506"/>
      <c r="I1" s="459" t="s">
        <v>1</v>
      </c>
      <c r="J1" s="460"/>
      <c r="K1" s="460"/>
      <c r="L1" s="461"/>
      <c r="M1" s="852"/>
      <c r="N1" s="853"/>
    </row>
    <row r="2" spans="1:14" ht="27" customHeight="1">
      <c r="A2" s="850"/>
      <c r="B2" s="505"/>
      <c r="C2" s="505"/>
      <c r="D2" s="505"/>
      <c r="E2" s="505"/>
      <c r="F2" s="505"/>
      <c r="G2" s="505"/>
      <c r="H2" s="506"/>
      <c r="I2" s="459" t="s">
        <v>2</v>
      </c>
      <c r="J2" s="460"/>
      <c r="K2" s="460"/>
      <c r="L2" s="461"/>
      <c r="M2" s="457"/>
      <c r="N2" s="854"/>
    </row>
    <row r="3" spans="1:14" ht="48" customHeight="1">
      <c r="A3" s="850"/>
      <c r="B3" s="477" t="s">
        <v>3</v>
      </c>
      <c r="C3" s="478"/>
      <c r="D3" s="478"/>
      <c r="E3" s="478"/>
      <c r="F3" s="478"/>
      <c r="G3" s="478"/>
      <c r="H3" s="478"/>
      <c r="I3" s="459" t="s">
        <v>4</v>
      </c>
      <c r="J3" s="460"/>
      <c r="K3" s="460"/>
      <c r="L3" s="461"/>
      <c r="M3" s="457"/>
      <c r="N3" s="854"/>
    </row>
    <row r="4" spans="1:14" ht="27" customHeight="1">
      <c r="A4" s="851"/>
      <c r="B4" s="857"/>
      <c r="C4" s="858"/>
      <c r="D4" s="858"/>
      <c r="E4" s="858"/>
      <c r="F4" s="858"/>
      <c r="G4" s="858"/>
      <c r="H4" s="858"/>
      <c r="I4" s="459" t="s">
        <v>5</v>
      </c>
      <c r="J4" s="460"/>
      <c r="K4" s="460"/>
      <c r="L4" s="461"/>
      <c r="M4" s="855"/>
      <c r="N4" s="856"/>
    </row>
    <row r="5" spans="1:14" s="27" customFormat="1" ht="30" customHeight="1">
      <c r="A5" s="846" t="s">
        <v>174</v>
      </c>
      <c r="B5" s="846"/>
      <c r="C5" s="846"/>
      <c r="D5" s="846"/>
      <c r="E5" s="846"/>
      <c r="F5" s="846"/>
      <c r="G5" s="846"/>
      <c r="H5" s="846"/>
      <c r="I5" s="846"/>
      <c r="J5" s="846"/>
      <c r="K5" s="846"/>
      <c r="L5" s="846"/>
      <c r="M5" s="846"/>
      <c r="N5" s="846"/>
    </row>
    <row r="6" spans="1:14" ht="30" customHeight="1">
      <c r="A6" s="859" t="s">
        <v>258</v>
      </c>
      <c r="B6" s="860"/>
      <c r="C6" s="125" t="s">
        <v>257</v>
      </c>
      <c r="D6" s="125"/>
      <c r="E6" s="125"/>
      <c r="F6" s="125"/>
      <c r="G6" s="125"/>
      <c r="H6" s="126"/>
      <c r="I6" s="126"/>
      <c r="J6" s="126"/>
      <c r="K6" s="126"/>
      <c r="L6" s="126"/>
      <c r="M6" s="126"/>
      <c r="N6" s="127"/>
    </row>
    <row r="7" spans="1:14" ht="30" customHeight="1">
      <c r="A7" s="847" t="s">
        <v>7</v>
      </c>
      <c r="B7" s="848"/>
      <c r="C7" s="651" t="s">
        <v>8</v>
      </c>
      <c r="D7" s="652"/>
      <c r="E7" s="652"/>
      <c r="F7" s="652"/>
      <c r="G7" s="652"/>
      <c r="H7" s="652"/>
      <c r="I7" s="652"/>
      <c r="J7" s="652"/>
      <c r="K7" s="652"/>
      <c r="L7" s="652"/>
      <c r="M7" s="652"/>
      <c r="N7" s="653"/>
    </row>
    <row r="8" spans="1:14" ht="30" customHeight="1">
      <c r="A8" s="509" t="s">
        <v>198</v>
      </c>
      <c r="B8" s="510"/>
      <c r="C8" s="510"/>
      <c r="D8" s="510"/>
      <c r="E8" s="510"/>
      <c r="F8" s="510"/>
      <c r="G8" s="923" t="s">
        <v>199</v>
      </c>
      <c r="H8" s="924"/>
      <c r="I8" s="925"/>
      <c r="J8" s="836" t="s">
        <v>11</v>
      </c>
      <c r="K8" s="837"/>
      <c r="L8" s="837"/>
      <c r="M8" s="837"/>
      <c r="N8" s="838"/>
    </row>
    <row r="9" spans="1:14" ht="30" customHeight="1">
      <c r="A9" s="496" t="s">
        <v>200</v>
      </c>
      <c r="B9" s="497"/>
      <c r="C9" s="497"/>
      <c r="D9" s="497"/>
      <c r="E9" s="497"/>
      <c r="F9" s="497"/>
      <c r="G9" s="926"/>
      <c r="H9" s="927"/>
      <c r="I9" s="928"/>
      <c r="J9" s="51" t="s">
        <v>13</v>
      </c>
      <c r="K9" s="835" t="s">
        <v>14</v>
      </c>
      <c r="L9" s="835"/>
      <c r="M9" s="835"/>
      <c r="N9" s="52" t="s">
        <v>15</v>
      </c>
    </row>
    <row r="10" spans="1:14" ht="36" customHeight="1">
      <c r="A10" s="499" t="s">
        <v>201</v>
      </c>
      <c r="B10" s="500"/>
      <c r="C10" s="500"/>
      <c r="D10" s="500"/>
      <c r="E10" s="500"/>
      <c r="F10" s="500"/>
      <c r="G10" s="926"/>
      <c r="H10" s="927"/>
      <c r="I10" s="928"/>
      <c r="J10" s="820"/>
      <c r="K10" s="823" t="s">
        <v>17</v>
      </c>
      <c r="L10" s="824"/>
      <c r="M10" s="825"/>
      <c r="N10" s="832"/>
    </row>
    <row r="11" spans="1:14" ht="30" customHeight="1">
      <c r="A11" s="386" t="s">
        <v>202</v>
      </c>
      <c r="B11" s="387"/>
      <c r="C11" s="387"/>
      <c r="D11" s="387"/>
      <c r="E11" s="387"/>
      <c r="F11" s="517"/>
      <c r="G11" s="926"/>
      <c r="H11" s="927"/>
      <c r="I11" s="928"/>
      <c r="J11" s="821"/>
      <c r="K11" s="826"/>
      <c r="L11" s="827"/>
      <c r="M11" s="828"/>
      <c r="N11" s="833"/>
    </row>
    <row r="12" spans="1:14" ht="39" customHeight="1">
      <c r="A12" s="91" t="s">
        <v>203</v>
      </c>
      <c r="B12" s="518" t="s">
        <v>20</v>
      </c>
      <c r="C12" s="518"/>
      <c r="D12" s="518"/>
      <c r="E12" s="518"/>
      <c r="F12" s="519"/>
      <c r="G12" s="926"/>
      <c r="H12" s="927"/>
      <c r="I12" s="928"/>
      <c r="J12" s="821"/>
      <c r="K12" s="826"/>
      <c r="L12" s="827"/>
      <c r="M12" s="828"/>
      <c r="N12" s="833"/>
    </row>
    <row r="13" spans="1:14" ht="30" customHeight="1">
      <c r="A13" s="91" t="s">
        <v>204</v>
      </c>
      <c r="B13" s="937" t="s">
        <v>205</v>
      </c>
      <c r="C13" s="937"/>
      <c r="D13" s="937"/>
      <c r="E13" s="937"/>
      <c r="F13" s="938"/>
      <c r="G13" s="926"/>
      <c r="H13" s="927"/>
      <c r="I13" s="928"/>
      <c r="J13" s="821"/>
      <c r="K13" s="826"/>
      <c r="L13" s="827"/>
      <c r="M13" s="828"/>
      <c r="N13" s="833"/>
    </row>
    <row r="14" spans="1:14" ht="42.75" customHeight="1">
      <c r="A14" s="91" t="s">
        <v>206</v>
      </c>
      <c r="B14" s="518" t="s">
        <v>207</v>
      </c>
      <c r="C14" s="518"/>
      <c r="D14" s="518"/>
      <c r="E14" s="518"/>
      <c r="F14" s="519"/>
      <c r="G14" s="926"/>
      <c r="H14" s="927"/>
      <c r="I14" s="928"/>
      <c r="J14" s="821"/>
      <c r="K14" s="826"/>
      <c r="L14" s="827"/>
      <c r="M14" s="828"/>
      <c r="N14" s="833"/>
    </row>
    <row r="15" spans="1:14" ht="52.5" customHeight="1">
      <c r="A15" s="91" t="s">
        <v>208</v>
      </c>
      <c r="B15" s="518" t="s">
        <v>209</v>
      </c>
      <c r="C15" s="518"/>
      <c r="D15" s="518"/>
      <c r="E15" s="518"/>
      <c r="F15" s="519"/>
      <c r="G15" s="926"/>
      <c r="H15" s="927"/>
      <c r="I15" s="928"/>
      <c r="J15" s="821"/>
      <c r="K15" s="826"/>
      <c r="L15" s="827"/>
      <c r="M15" s="828"/>
      <c r="N15" s="833"/>
    </row>
    <row r="16" spans="1:14" ht="39.75" customHeight="1">
      <c r="A16" s="91" t="s">
        <v>210</v>
      </c>
      <c r="B16" s="518" t="s">
        <v>211</v>
      </c>
      <c r="C16" s="518"/>
      <c r="D16" s="518"/>
      <c r="E16" s="518"/>
      <c r="F16" s="519"/>
      <c r="G16" s="926"/>
      <c r="H16" s="927"/>
      <c r="I16" s="928"/>
      <c r="J16" s="821"/>
      <c r="K16" s="826"/>
      <c r="L16" s="827"/>
      <c r="M16" s="828"/>
      <c r="N16" s="833"/>
    </row>
    <row r="17" spans="1:212" ht="45" customHeight="1">
      <c r="A17" s="91" t="s">
        <v>212</v>
      </c>
      <c r="B17" s="518" t="s">
        <v>184</v>
      </c>
      <c r="C17" s="518"/>
      <c r="D17" s="518"/>
      <c r="E17" s="518"/>
      <c r="F17" s="519"/>
      <c r="G17" s="926"/>
      <c r="H17" s="927"/>
      <c r="I17" s="928"/>
      <c r="J17" s="821"/>
      <c r="K17" s="826"/>
      <c r="L17" s="827"/>
      <c r="M17" s="828"/>
      <c r="N17" s="833"/>
    </row>
    <row r="18" spans="1:212" ht="33.75" customHeight="1">
      <c r="A18" s="240" t="s">
        <v>213</v>
      </c>
      <c r="B18" s="932" t="s">
        <v>207</v>
      </c>
      <c r="C18" s="932"/>
      <c r="D18" s="932"/>
      <c r="E18" s="932"/>
      <c r="F18" s="933"/>
      <c r="G18" s="926"/>
      <c r="H18" s="927"/>
      <c r="I18" s="928"/>
      <c r="J18" s="821"/>
      <c r="K18" s="826"/>
      <c r="L18" s="827"/>
      <c r="M18" s="828"/>
      <c r="N18" s="833"/>
    </row>
    <row r="19" spans="1:212" ht="39.75" customHeight="1">
      <c r="A19" s="240" t="s">
        <v>214</v>
      </c>
      <c r="B19" s="805" t="s">
        <v>215</v>
      </c>
      <c r="C19" s="805"/>
      <c r="D19" s="805"/>
      <c r="E19" s="805"/>
      <c r="F19" s="806"/>
      <c r="G19" s="926"/>
      <c r="H19" s="927"/>
      <c r="I19" s="928"/>
      <c r="J19" s="821"/>
      <c r="K19" s="826"/>
      <c r="L19" s="827"/>
      <c r="M19" s="828"/>
      <c r="N19" s="833"/>
    </row>
    <row r="20" spans="1:212" ht="53.25" customHeight="1" thickBot="1">
      <c r="A20" s="240" t="s">
        <v>216</v>
      </c>
      <c r="B20" s="807" t="s">
        <v>215</v>
      </c>
      <c r="C20" s="807"/>
      <c r="D20" s="807"/>
      <c r="E20" s="807"/>
      <c r="F20" s="808"/>
      <c r="G20" s="929"/>
      <c r="H20" s="930"/>
      <c r="I20" s="931"/>
      <c r="J20" s="822"/>
      <c r="K20" s="829"/>
      <c r="L20" s="830"/>
      <c r="M20" s="831"/>
      <c r="N20" s="834"/>
    </row>
    <row r="21" spans="1:212" ht="24.95" customHeight="1">
      <c r="A21" s="934" t="s">
        <v>25</v>
      </c>
      <c r="B21" s="872" t="s">
        <v>26</v>
      </c>
      <c r="C21" s="880" t="s">
        <v>27</v>
      </c>
      <c r="D21" s="872" t="s">
        <v>28</v>
      </c>
      <c r="E21" s="872" t="s">
        <v>29</v>
      </c>
      <c r="F21" s="882" t="s">
        <v>30</v>
      </c>
      <c r="G21" s="883"/>
      <c r="H21" s="883"/>
      <c r="I21" s="884"/>
      <c r="J21" s="872" t="s">
        <v>31</v>
      </c>
      <c r="K21" s="872"/>
      <c r="L21" s="888" t="s">
        <v>32</v>
      </c>
      <c r="M21" s="888"/>
      <c r="N21" s="889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</row>
    <row r="22" spans="1:212" ht="18.75" customHeight="1">
      <c r="A22" s="935"/>
      <c r="B22" s="866"/>
      <c r="C22" s="881"/>
      <c r="D22" s="866"/>
      <c r="E22" s="866"/>
      <c r="F22" s="885"/>
      <c r="G22" s="886"/>
      <c r="H22" s="886"/>
      <c r="I22" s="887"/>
      <c r="J22" s="866"/>
      <c r="K22" s="866"/>
      <c r="L22" s="866" t="s">
        <v>34</v>
      </c>
      <c r="M22" s="866" t="s">
        <v>35</v>
      </c>
      <c r="N22" s="868" t="s">
        <v>36</v>
      </c>
      <c r="O22" s="804" t="s">
        <v>135</v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</row>
    <row r="23" spans="1:212" ht="31.5" customHeight="1" thickBot="1">
      <c r="A23" s="936"/>
      <c r="B23" s="867"/>
      <c r="C23" s="53" t="s">
        <v>37</v>
      </c>
      <c r="D23" s="867"/>
      <c r="E23" s="867"/>
      <c r="F23" s="96" t="s">
        <v>38</v>
      </c>
      <c r="G23" s="96" t="s">
        <v>39</v>
      </c>
      <c r="H23" s="97" t="s">
        <v>40</v>
      </c>
      <c r="I23" s="97" t="s">
        <v>41</v>
      </c>
      <c r="J23" s="96" t="s">
        <v>42</v>
      </c>
      <c r="K23" s="53" t="s">
        <v>43</v>
      </c>
      <c r="L23" s="867"/>
      <c r="M23" s="867"/>
      <c r="N23" s="869"/>
      <c r="O23" s="804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</row>
    <row r="24" spans="1:212" ht="36" customHeight="1" thickBot="1">
      <c r="A24" s="440" t="s">
        <v>217</v>
      </c>
      <c r="B24" s="548" t="s">
        <v>218</v>
      </c>
      <c r="C24" s="169" t="s">
        <v>46</v>
      </c>
      <c r="D24" s="301">
        <v>70</v>
      </c>
      <c r="E24" s="302">
        <v>325826700</v>
      </c>
      <c r="F24" s="302">
        <v>325826700</v>
      </c>
      <c r="G24" s="189">
        <v>0</v>
      </c>
      <c r="H24" s="189">
        <v>0</v>
      </c>
      <c r="I24" s="303"/>
      <c r="J24" s="158">
        <v>45292</v>
      </c>
      <c r="K24" s="158">
        <v>45657</v>
      </c>
      <c r="L24" s="814">
        <f>D25/D24</f>
        <v>0</v>
      </c>
      <c r="M24" s="814">
        <f>E25/E24</f>
        <v>0</v>
      </c>
      <c r="N24" s="893" t="e">
        <f>L24*L24/M24</f>
        <v>#DIV/0!</v>
      </c>
      <c r="O24" s="340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</row>
    <row r="25" spans="1:212" ht="169.5" customHeight="1" thickBot="1">
      <c r="A25" s="441"/>
      <c r="B25" s="909"/>
      <c r="C25" s="172" t="s">
        <v>47</v>
      </c>
      <c r="D25" s="242"/>
      <c r="E25" s="307"/>
      <c r="F25" s="307"/>
      <c r="G25" s="270">
        <v>0</v>
      </c>
      <c r="H25" s="270">
        <v>0</v>
      </c>
      <c r="I25" s="97"/>
      <c r="J25" s="158">
        <v>45292</v>
      </c>
      <c r="K25" s="158">
        <v>45657</v>
      </c>
      <c r="L25" s="816"/>
      <c r="M25" s="816"/>
      <c r="N25" s="811"/>
      <c r="O25" s="802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</row>
    <row r="26" spans="1:212" ht="36" customHeight="1" thickBot="1">
      <c r="A26" s="839" t="s">
        <v>219</v>
      </c>
      <c r="B26" s="812" t="s">
        <v>220</v>
      </c>
      <c r="C26" s="107" t="s">
        <v>46</v>
      </c>
      <c r="D26" s="136">
        <v>20</v>
      </c>
      <c r="E26" s="121">
        <v>224173300</v>
      </c>
      <c r="F26" s="121">
        <v>224173300</v>
      </c>
      <c r="G26" s="269"/>
      <c r="H26" s="269">
        <v>0</v>
      </c>
      <c r="I26" s="95"/>
      <c r="J26" s="158">
        <v>45292</v>
      </c>
      <c r="K26" s="158">
        <v>45657</v>
      </c>
      <c r="L26" s="815">
        <f>D27/D26</f>
        <v>0</v>
      </c>
      <c r="M26" s="815">
        <f>E27/E26</f>
        <v>0</v>
      </c>
      <c r="N26" s="819" t="e">
        <f>L26*L26/M26</f>
        <v>#DIV/0!</v>
      </c>
      <c r="O26" s="803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</row>
    <row r="27" spans="1:212" ht="58.5" customHeight="1" thickBot="1">
      <c r="A27" s="443"/>
      <c r="B27" s="813"/>
      <c r="C27" s="172" t="s">
        <v>47</v>
      </c>
      <c r="D27" s="242"/>
      <c r="E27" s="307"/>
      <c r="F27" s="306"/>
      <c r="G27" s="270"/>
      <c r="H27" s="270">
        <v>0</v>
      </c>
      <c r="I27" s="97"/>
      <c r="J27" s="158">
        <v>45292</v>
      </c>
      <c r="K27" s="158">
        <v>45657</v>
      </c>
      <c r="L27" s="816"/>
      <c r="M27" s="816"/>
      <c r="N27" s="811"/>
      <c r="O27" s="803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</row>
    <row r="28" spans="1:212" ht="36" customHeight="1" thickBot="1">
      <c r="A28" s="942" t="s">
        <v>221</v>
      </c>
      <c r="B28" s="812" t="s">
        <v>222</v>
      </c>
      <c r="C28" s="107" t="s">
        <v>46</v>
      </c>
      <c r="D28" s="305">
        <v>1</v>
      </c>
      <c r="E28" s="121">
        <v>400000000</v>
      </c>
      <c r="F28" s="300"/>
      <c r="G28" s="300">
        <v>400000000</v>
      </c>
      <c r="H28" s="269">
        <v>0</v>
      </c>
      <c r="I28" s="95"/>
      <c r="J28" s="158">
        <v>45292</v>
      </c>
      <c r="K28" s="158">
        <v>45657</v>
      </c>
      <c r="L28" s="815">
        <f>D29/D28</f>
        <v>0</v>
      </c>
      <c r="M28" s="815">
        <f>E29/E28</f>
        <v>0</v>
      </c>
      <c r="N28" s="819" t="e">
        <f>L28*L28/M28</f>
        <v>#DIV/0!</v>
      </c>
      <c r="O28" s="80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</row>
    <row r="29" spans="1:212" ht="36" customHeight="1" thickBot="1">
      <c r="A29" s="943"/>
      <c r="B29" s="813"/>
      <c r="C29" s="172" t="s">
        <v>47</v>
      </c>
      <c r="D29" s="242"/>
      <c r="E29" s="307"/>
      <c r="F29" s="161"/>
      <c r="G29" s="306"/>
      <c r="H29" s="270">
        <v>0</v>
      </c>
      <c r="I29" s="97"/>
      <c r="J29" s="158">
        <v>45292</v>
      </c>
      <c r="K29" s="158">
        <v>45657</v>
      </c>
      <c r="L29" s="816"/>
      <c r="M29" s="816"/>
      <c r="N29" s="811"/>
      <c r="O29" s="80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</row>
    <row r="30" spans="1:212" ht="36.75" customHeight="1" thickBot="1">
      <c r="A30" s="942" t="s">
        <v>223</v>
      </c>
      <c r="B30" s="812" t="s">
        <v>224</v>
      </c>
      <c r="C30" s="107" t="s">
        <v>46</v>
      </c>
      <c r="D30" s="305">
        <v>1</v>
      </c>
      <c r="E30" s="121">
        <v>350000000</v>
      </c>
      <c r="F30" s="269"/>
      <c r="G30" s="121">
        <v>350000000</v>
      </c>
      <c r="H30" s="269">
        <v>0</v>
      </c>
      <c r="I30" s="95"/>
      <c r="J30" s="158">
        <v>45292</v>
      </c>
      <c r="K30" s="158">
        <v>45657</v>
      </c>
      <c r="L30" s="815">
        <f>D31/D30</f>
        <v>0</v>
      </c>
      <c r="M30" s="815">
        <f>E31/E30</f>
        <v>0</v>
      </c>
      <c r="N30" s="819" t="e">
        <f>L30*L30/M30</f>
        <v>#DIV/0!</v>
      </c>
      <c r="O30" s="341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</row>
    <row r="31" spans="1:212" ht="36" customHeight="1" thickBot="1">
      <c r="A31" s="943"/>
      <c r="B31" s="813"/>
      <c r="C31" s="172" t="s">
        <v>47</v>
      </c>
      <c r="D31" s="242"/>
      <c r="E31" s="307"/>
      <c r="F31" s="161"/>
      <c r="G31" s="307"/>
      <c r="H31" s="270">
        <v>0</v>
      </c>
      <c r="I31" s="97"/>
      <c r="J31" s="158">
        <v>45292</v>
      </c>
      <c r="K31" s="158">
        <v>45657</v>
      </c>
      <c r="L31" s="816"/>
      <c r="M31" s="816"/>
      <c r="N31" s="811"/>
      <c r="O31" s="341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</row>
    <row r="32" spans="1:212" ht="36" customHeight="1" thickBot="1">
      <c r="A32" s="920" t="s">
        <v>225</v>
      </c>
      <c r="B32" s="812" t="s">
        <v>226</v>
      </c>
      <c r="C32" s="107" t="s">
        <v>46</v>
      </c>
      <c r="D32" s="136">
        <v>1</v>
      </c>
      <c r="E32" s="121">
        <v>40000000</v>
      </c>
      <c r="F32" s="121">
        <v>40000000</v>
      </c>
      <c r="G32" s="269">
        <v>0</v>
      </c>
      <c r="H32" s="269">
        <v>0</v>
      </c>
      <c r="I32" s="95"/>
      <c r="J32" s="158">
        <v>45292</v>
      </c>
      <c r="K32" s="158">
        <v>45657</v>
      </c>
      <c r="L32" s="815">
        <f>E33/E32</f>
        <v>0</v>
      </c>
      <c r="M32" s="815">
        <f>F33/F32</f>
        <v>0</v>
      </c>
      <c r="N32" s="819" t="e">
        <f>L32*L32/M32</f>
        <v>#DIV/0!</v>
      </c>
      <c r="O32" s="340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</row>
    <row r="33" spans="1:212" ht="66" customHeight="1" thickBot="1">
      <c r="A33" s="895"/>
      <c r="B33" s="813"/>
      <c r="C33" s="172" t="s">
        <v>47</v>
      </c>
      <c r="D33" s="242"/>
      <c r="E33" s="307"/>
      <c r="F33" s="307"/>
      <c r="G33" s="270">
        <v>0</v>
      </c>
      <c r="H33" s="270">
        <v>0</v>
      </c>
      <c r="I33" s="97"/>
      <c r="J33" s="158">
        <v>45292</v>
      </c>
      <c r="K33" s="158">
        <v>45657</v>
      </c>
      <c r="L33" s="816"/>
      <c r="M33" s="816"/>
      <c r="N33" s="811"/>
      <c r="O33" s="341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</row>
    <row r="34" spans="1:212" ht="66" customHeight="1" thickBot="1">
      <c r="A34" s="920" t="s">
        <v>260</v>
      </c>
      <c r="B34" s="812" t="s">
        <v>226</v>
      </c>
      <c r="C34" s="107" t="s">
        <v>46</v>
      </c>
      <c r="D34" s="305">
        <v>1</v>
      </c>
      <c r="E34" s="121">
        <v>50000000</v>
      </c>
      <c r="F34" s="121">
        <v>50000000</v>
      </c>
      <c r="G34" s="269"/>
      <c r="H34" s="269"/>
      <c r="I34" s="95"/>
      <c r="J34" s="158">
        <v>45292</v>
      </c>
      <c r="K34" s="158">
        <v>45657</v>
      </c>
      <c r="L34" s="239"/>
      <c r="M34" s="239"/>
      <c r="N34" s="337"/>
      <c r="O34" s="341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</row>
    <row r="35" spans="1:212" ht="66" customHeight="1" thickBot="1">
      <c r="A35" s="895"/>
      <c r="B35" s="813"/>
      <c r="C35" s="172" t="s">
        <v>47</v>
      </c>
      <c r="D35" s="242"/>
      <c r="E35" s="307"/>
      <c r="F35" s="307"/>
      <c r="G35" s="270"/>
      <c r="H35" s="270"/>
      <c r="I35" s="97"/>
      <c r="J35" s="158">
        <v>45292</v>
      </c>
      <c r="K35" s="158">
        <v>45657</v>
      </c>
      <c r="L35" s="308"/>
      <c r="M35" s="308"/>
      <c r="N35" s="338"/>
      <c r="O35" s="341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</row>
    <row r="36" spans="1:212" ht="66" customHeight="1" thickBot="1">
      <c r="A36" s="920" t="s">
        <v>262</v>
      </c>
      <c r="B36" s="812" t="s">
        <v>263</v>
      </c>
      <c r="C36" s="107" t="s">
        <v>46</v>
      </c>
      <c r="D36" s="305">
        <v>1</v>
      </c>
      <c r="E36" s="121">
        <v>300000000</v>
      </c>
      <c r="F36" s="121"/>
      <c r="G36" s="269">
        <v>300000000</v>
      </c>
      <c r="H36" s="269"/>
      <c r="I36" s="95"/>
      <c r="J36" s="158">
        <v>45292</v>
      </c>
      <c r="K36" s="158">
        <v>45657</v>
      </c>
      <c r="L36" s="239"/>
      <c r="M36" s="239"/>
      <c r="N36" s="337"/>
      <c r="O36" s="341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</row>
    <row r="37" spans="1:212" ht="66" customHeight="1" thickBot="1">
      <c r="A37" s="895"/>
      <c r="B37" s="813"/>
      <c r="C37" s="172" t="s">
        <v>47</v>
      </c>
      <c r="D37" s="242"/>
      <c r="E37" s="307"/>
      <c r="F37" s="307"/>
      <c r="G37" s="270"/>
      <c r="H37" s="270"/>
      <c r="I37" s="97"/>
      <c r="J37" s="158">
        <v>45292</v>
      </c>
      <c r="K37" s="158">
        <v>45657</v>
      </c>
      <c r="L37" s="308"/>
      <c r="M37" s="308"/>
      <c r="N37" s="338"/>
      <c r="O37" s="341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</row>
    <row r="38" spans="1:212" ht="36" customHeight="1" thickBot="1">
      <c r="A38" s="920" t="s">
        <v>252</v>
      </c>
      <c r="B38" s="940" t="s">
        <v>227</v>
      </c>
      <c r="C38" s="107" t="s">
        <v>46</v>
      </c>
      <c r="D38" s="136">
        <v>4</v>
      </c>
      <c r="E38" s="121">
        <v>400000000</v>
      </c>
      <c r="F38" s="121">
        <v>400000000</v>
      </c>
      <c r="G38" s="121"/>
      <c r="H38" s="269">
        <v>0</v>
      </c>
      <c r="I38" s="95"/>
      <c r="J38" s="158">
        <v>45292</v>
      </c>
      <c r="K38" s="158">
        <v>45657</v>
      </c>
      <c r="L38" s="815">
        <f>D39/D38</f>
        <v>0</v>
      </c>
      <c r="M38" s="815" t="e">
        <f>F39/G38</f>
        <v>#DIV/0!</v>
      </c>
      <c r="N38" s="810" t="e">
        <f>L38*L38/M38</f>
        <v>#DIV/0!</v>
      </c>
      <c r="O38" s="340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</row>
    <row r="39" spans="1:212" ht="36" customHeight="1" thickBot="1">
      <c r="A39" s="895"/>
      <c r="B39" s="941"/>
      <c r="C39" s="172" t="s">
        <v>47</v>
      </c>
      <c r="D39" s="242"/>
      <c r="E39" s="304">
        <f t="shared" ref="E39:E49" si="0">F39+G39+H39</f>
        <v>0</v>
      </c>
      <c r="F39" s="270">
        <v>0</v>
      </c>
      <c r="G39" s="270">
        <v>0</v>
      </c>
      <c r="H39" s="270">
        <v>0</v>
      </c>
      <c r="I39" s="97"/>
      <c r="J39" s="158">
        <v>45292</v>
      </c>
      <c r="K39" s="158">
        <v>45657</v>
      </c>
      <c r="L39" s="816"/>
      <c r="M39" s="816"/>
      <c r="N39" s="811"/>
      <c r="O39" s="342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</row>
    <row r="40" spans="1:212" ht="36" customHeight="1" thickBot="1">
      <c r="A40" s="920" t="s">
        <v>228</v>
      </c>
      <c r="B40" s="939" t="s">
        <v>229</v>
      </c>
      <c r="C40" s="107" t="s">
        <v>46</v>
      </c>
      <c r="D40" s="136">
        <v>55</v>
      </c>
      <c r="E40" s="121">
        <v>40000000</v>
      </c>
      <c r="F40" s="121">
        <v>40000000</v>
      </c>
      <c r="G40" s="269">
        <v>0</v>
      </c>
      <c r="H40" s="269">
        <v>0</v>
      </c>
      <c r="I40" s="95"/>
      <c r="J40" s="158">
        <v>45292</v>
      </c>
      <c r="K40" s="158">
        <v>45657</v>
      </c>
      <c r="L40" s="815">
        <f>D41/D40</f>
        <v>0</v>
      </c>
      <c r="M40" s="815">
        <f>E41/E40</f>
        <v>0</v>
      </c>
      <c r="N40" s="819" t="e">
        <f>L40*L40/M40</f>
        <v>#DIV/0!</v>
      </c>
      <c r="O40" s="341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</row>
    <row r="41" spans="1:212" ht="36" customHeight="1" thickBot="1">
      <c r="A41" s="895"/>
      <c r="B41" s="423"/>
      <c r="C41" s="172" t="s">
        <v>47</v>
      </c>
      <c r="D41" s="242"/>
      <c r="E41" s="307"/>
      <c r="F41" s="307"/>
      <c r="G41" s="270">
        <v>0</v>
      </c>
      <c r="H41" s="270">
        <v>0</v>
      </c>
      <c r="I41" s="97"/>
      <c r="J41" s="158">
        <v>45292</v>
      </c>
      <c r="K41" s="158">
        <v>45657</v>
      </c>
      <c r="L41" s="816"/>
      <c r="M41" s="816"/>
      <c r="N41" s="811"/>
      <c r="O41" s="341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</row>
    <row r="42" spans="1:212" ht="36" customHeight="1" thickBot="1">
      <c r="A42" s="920" t="s">
        <v>230</v>
      </c>
      <c r="B42" s="812" t="s">
        <v>231</v>
      </c>
      <c r="C42" s="107" t="s">
        <v>46</v>
      </c>
      <c r="D42" s="136">
        <v>1</v>
      </c>
      <c r="E42" s="121">
        <v>270000000</v>
      </c>
      <c r="F42" s="121"/>
      <c r="G42" s="121">
        <v>270000000</v>
      </c>
      <c r="H42" s="269">
        <v>0</v>
      </c>
      <c r="I42" s="269"/>
      <c r="J42" s="158">
        <v>45292</v>
      </c>
      <c r="K42" s="158">
        <v>45657</v>
      </c>
      <c r="L42" s="815">
        <f>D43/D42</f>
        <v>0</v>
      </c>
      <c r="M42" s="815">
        <f>E43/E42</f>
        <v>0</v>
      </c>
      <c r="N42" s="810" t="e">
        <f>L42*L42/M42</f>
        <v>#DIV/0!</v>
      </c>
      <c r="O42" s="341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</row>
    <row r="43" spans="1:212" ht="36" customHeight="1" thickBot="1">
      <c r="A43" s="895"/>
      <c r="B43" s="813"/>
      <c r="C43" s="172" t="s">
        <v>47</v>
      </c>
      <c r="D43" s="242"/>
      <c r="E43" s="304">
        <f t="shared" si="0"/>
        <v>0</v>
      </c>
      <c r="F43" s="270">
        <v>0</v>
      </c>
      <c r="G43" s="270">
        <v>0</v>
      </c>
      <c r="H43" s="270">
        <v>0</v>
      </c>
      <c r="I43" s="97"/>
      <c r="J43" s="158">
        <v>45292</v>
      </c>
      <c r="K43" s="158">
        <v>45657</v>
      </c>
      <c r="L43" s="816"/>
      <c r="M43" s="816"/>
      <c r="N43" s="811"/>
      <c r="O43" s="341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</row>
    <row r="44" spans="1:212" ht="36" customHeight="1" thickBot="1">
      <c r="A44" s="839" t="s">
        <v>232</v>
      </c>
      <c r="B44" s="921" t="s">
        <v>233</v>
      </c>
      <c r="C44" s="107" t="s">
        <v>46</v>
      </c>
      <c r="D44" s="136">
        <v>1</v>
      </c>
      <c r="E44" s="121">
        <f t="shared" si="0"/>
        <v>2486642062</v>
      </c>
      <c r="F44" s="269"/>
      <c r="G44" s="327">
        <v>2486642062</v>
      </c>
      <c r="H44" s="269"/>
      <c r="I44" s="95"/>
      <c r="J44" s="158">
        <v>45292</v>
      </c>
      <c r="K44" s="158">
        <v>45657</v>
      </c>
      <c r="L44" s="815">
        <f>D45/D44</f>
        <v>0</v>
      </c>
      <c r="M44" s="815">
        <f>E45/E44</f>
        <v>0</v>
      </c>
      <c r="N44" s="810" t="e">
        <f>L44*L44/M44</f>
        <v>#DIV/0!</v>
      </c>
      <c r="O44" s="341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</row>
    <row r="45" spans="1:212" ht="36" customHeight="1" thickBot="1">
      <c r="A45" s="443"/>
      <c r="B45" s="922"/>
      <c r="C45" s="172" t="s">
        <v>47</v>
      </c>
      <c r="D45" s="242"/>
      <c r="E45" s="307"/>
      <c r="F45" s="161"/>
      <c r="G45" s="313"/>
      <c r="H45" s="161"/>
      <c r="I45" s="97"/>
      <c r="J45" s="158">
        <v>45292</v>
      </c>
      <c r="K45" s="158">
        <v>45657</v>
      </c>
      <c r="L45" s="816"/>
      <c r="M45" s="816"/>
      <c r="N45" s="811"/>
      <c r="O45" s="341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</row>
    <row r="46" spans="1:212" ht="61.5" customHeight="1" thickBot="1">
      <c r="A46" s="839" t="s">
        <v>261</v>
      </c>
      <c r="B46" s="551" t="s">
        <v>234</v>
      </c>
      <c r="C46" s="107" t="s">
        <v>46</v>
      </c>
      <c r="D46" s="136">
        <v>1</v>
      </c>
      <c r="E46" s="121">
        <f t="shared" si="0"/>
        <v>248664206.20000002</v>
      </c>
      <c r="F46" s="269">
        <v>0</v>
      </c>
      <c r="G46" s="326">
        <v>248664206.20000002</v>
      </c>
      <c r="H46" s="269">
        <v>0</v>
      </c>
      <c r="I46" s="95"/>
      <c r="J46" s="158">
        <v>45292</v>
      </c>
      <c r="K46" s="158">
        <v>45657</v>
      </c>
      <c r="L46" s="815">
        <f>D47/D46</f>
        <v>0</v>
      </c>
      <c r="M46" s="815">
        <f>E47/E46</f>
        <v>0</v>
      </c>
      <c r="N46" s="810" t="e">
        <f>L46*L46/M46</f>
        <v>#DIV/0!</v>
      </c>
      <c r="O46" s="341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</row>
    <row r="47" spans="1:212" ht="49.5" customHeight="1" thickBot="1">
      <c r="A47" s="443"/>
      <c r="B47" s="909"/>
      <c r="C47" s="172" t="s">
        <v>47</v>
      </c>
      <c r="D47" s="242"/>
      <c r="E47" s="304">
        <f t="shared" si="0"/>
        <v>0</v>
      </c>
      <c r="F47" s="270">
        <v>0</v>
      </c>
      <c r="G47" s="270"/>
      <c r="H47" s="270">
        <v>0</v>
      </c>
      <c r="I47" s="97"/>
      <c r="J47" s="158">
        <v>45292</v>
      </c>
      <c r="K47" s="158">
        <v>45657</v>
      </c>
      <c r="L47" s="816"/>
      <c r="M47" s="816"/>
      <c r="N47" s="811"/>
      <c r="O47" s="341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</row>
    <row r="48" spans="1:212" ht="36" customHeight="1" thickBot="1">
      <c r="A48" s="894" t="s">
        <v>259</v>
      </c>
      <c r="B48" s="896" t="s">
        <v>235</v>
      </c>
      <c r="C48" s="107" t="s">
        <v>46</v>
      </c>
      <c r="D48" s="136">
        <v>1</v>
      </c>
      <c r="E48" s="121">
        <f t="shared" si="0"/>
        <v>264693732</v>
      </c>
      <c r="F48" s="269"/>
      <c r="G48" s="326">
        <v>264693732</v>
      </c>
      <c r="H48" s="269">
        <v>0</v>
      </c>
      <c r="I48" s="95"/>
      <c r="J48" s="158">
        <v>45292</v>
      </c>
      <c r="K48" s="158">
        <v>45657</v>
      </c>
      <c r="L48" s="814">
        <f>D49/D48</f>
        <v>0</v>
      </c>
      <c r="M48" s="814">
        <f>E49/E48</f>
        <v>0</v>
      </c>
      <c r="N48" s="817" t="e">
        <f>L48*L48/M48</f>
        <v>#DIV/0!</v>
      </c>
      <c r="O48" s="340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</row>
    <row r="49" spans="1:212" ht="41.25" customHeight="1" thickBot="1">
      <c r="A49" s="895"/>
      <c r="B49" s="813"/>
      <c r="C49" s="172" t="s">
        <v>47</v>
      </c>
      <c r="D49" s="133"/>
      <c r="E49" s="328">
        <f t="shared" si="0"/>
        <v>0</v>
      </c>
      <c r="F49" s="329">
        <v>0</v>
      </c>
      <c r="G49" s="329">
        <v>0</v>
      </c>
      <c r="H49" s="329">
        <v>0</v>
      </c>
      <c r="I49" s="330"/>
      <c r="J49" s="331">
        <v>45292</v>
      </c>
      <c r="K49" s="331">
        <v>45657</v>
      </c>
      <c r="L49" s="815"/>
      <c r="M49" s="816"/>
      <c r="N49" s="818"/>
      <c r="O49" s="340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</row>
    <row r="50" spans="1:212" ht="41.25" customHeight="1">
      <c r="A50" s="839" t="s">
        <v>236</v>
      </c>
      <c r="B50" s="551" t="s">
        <v>237</v>
      </c>
      <c r="C50" s="107" t="s">
        <v>46</v>
      </c>
      <c r="D50" s="320">
        <v>1</v>
      </c>
      <c r="E50" s="332">
        <v>200000000</v>
      </c>
      <c r="F50" s="332">
        <v>200000000</v>
      </c>
      <c r="G50" s="333"/>
      <c r="H50" s="333"/>
      <c r="I50" s="334"/>
      <c r="J50" s="54"/>
      <c r="K50" s="54"/>
      <c r="L50" s="335"/>
      <c r="M50" s="239"/>
      <c r="N50" s="339"/>
      <c r="O50" s="340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</row>
    <row r="51" spans="1:212" ht="41.25" customHeight="1" thickBot="1">
      <c r="A51" s="443"/>
      <c r="B51" s="909"/>
      <c r="C51" s="172" t="s">
        <v>47</v>
      </c>
      <c r="D51" s="336"/>
      <c r="E51" s="332"/>
      <c r="F51" s="333"/>
      <c r="G51" s="333"/>
      <c r="H51" s="333"/>
      <c r="I51" s="334"/>
      <c r="J51" s="54"/>
      <c r="K51" s="54"/>
      <c r="L51" s="335"/>
      <c r="M51" s="239"/>
      <c r="N51" s="339"/>
      <c r="O51" s="340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</row>
    <row r="52" spans="1:212" ht="36" customHeight="1" thickBot="1">
      <c r="A52" s="907" t="s">
        <v>155</v>
      </c>
      <c r="B52" s="106"/>
      <c r="C52" s="876" t="s">
        <v>46</v>
      </c>
      <c r="D52" s="877"/>
      <c r="E52" s="296">
        <f>E48+E46+E44+E42+E40+E38+E32+E30+E28+E26+E24+E36+E34+E50</f>
        <v>5600000000.1999998</v>
      </c>
      <c r="F52" s="296">
        <f>F48+F46+F44+F42+F40+F38+F32+F30+F28+F26+F24+F36+F34+F50</f>
        <v>1280000000</v>
      </c>
      <c r="G52" s="296">
        <f t="shared" ref="G52:I52" si="1">G48+G46+G44+G42+G40+G38+G32+G30+G28+G26+G24+G36+G34</f>
        <v>4320000000.1999998</v>
      </c>
      <c r="H52" s="296">
        <f t="shared" si="1"/>
        <v>0</v>
      </c>
      <c r="I52" s="296">
        <f t="shared" si="1"/>
        <v>0</v>
      </c>
      <c r="J52" s="78">
        <v>45292</v>
      </c>
      <c r="K52" s="78">
        <v>45657</v>
      </c>
      <c r="L52" s="873"/>
      <c r="M52" s="873"/>
      <c r="N52" s="870"/>
      <c r="O52" s="343"/>
      <c r="Q52" s="46"/>
    </row>
    <row r="53" spans="1:212" ht="36" customHeight="1" thickBot="1">
      <c r="A53" s="908"/>
      <c r="B53" s="134"/>
      <c r="C53" s="878" t="s">
        <v>47</v>
      </c>
      <c r="D53" s="879"/>
      <c r="E53" s="161"/>
      <c r="F53" s="161"/>
      <c r="G53" s="161"/>
      <c r="H53" s="161"/>
      <c r="I53" s="161"/>
      <c r="J53" s="158">
        <v>45292</v>
      </c>
      <c r="K53" s="158">
        <v>45657</v>
      </c>
      <c r="L53" s="874"/>
      <c r="M53" s="874"/>
      <c r="N53" s="871"/>
      <c r="O53" s="343"/>
    </row>
    <row r="54" spans="1:212" ht="20.100000000000001" hidden="1" customHeight="1">
      <c r="A54" s="98"/>
      <c r="E54" s="30"/>
      <c r="F54" s="30"/>
      <c r="G54" s="30"/>
      <c r="H54" s="31"/>
      <c r="I54" s="31"/>
      <c r="J54" s="32"/>
      <c r="K54" s="32"/>
      <c r="L54" s="33"/>
      <c r="M54" s="34"/>
      <c r="N54" s="35"/>
    </row>
    <row r="55" spans="1:212" ht="30" customHeight="1" thickBot="1">
      <c r="A55" s="262" t="s">
        <v>81</v>
      </c>
      <c r="B55" s="862" t="s">
        <v>82</v>
      </c>
      <c r="C55" s="863"/>
      <c r="D55" s="863"/>
      <c r="E55" s="904" t="s">
        <v>83</v>
      </c>
      <c r="F55" s="905"/>
      <c r="G55" s="905"/>
      <c r="H55" s="905"/>
      <c r="I55" s="254"/>
      <c r="J55" s="915" t="s">
        <v>156</v>
      </c>
      <c r="K55" s="916"/>
      <c r="L55" s="916"/>
      <c r="M55" s="916"/>
      <c r="N55" s="917"/>
    </row>
    <row r="56" spans="1:212" ht="36" customHeight="1">
      <c r="A56" s="901" t="s">
        <v>238</v>
      </c>
      <c r="B56" s="914" t="s">
        <v>239</v>
      </c>
      <c r="C56" s="914"/>
      <c r="D56" s="914"/>
      <c r="E56" s="913" t="s">
        <v>229</v>
      </c>
      <c r="F56" s="913"/>
      <c r="G56" s="913"/>
      <c r="H56" s="311" t="s">
        <v>46</v>
      </c>
      <c r="I56" s="312">
        <v>55</v>
      </c>
      <c r="J56" s="793"/>
      <c r="K56" s="794"/>
      <c r="L56" s="794"/>
      <c r="M56" s="794"/>
      <c r="N56" s="795"/>
    </row>
    <row r="57" spans="1:212" ht="36" customHeight="1">
      <c r="A57" s="902"/>
      <c r="B57" s="906"/>
      <c r="C57" s="906"/>
      <c r="D57" s="906"/>
      <c r="E57" s="875"/>
      <c r="F57" s="875"/>
      <c r="G57" s="875"/>
      <c r="H57" s="154" t="s">
        <v>47</v>
      </c>
      <c r="I57" s="256"/>
      <c r="J57" s="796"/>
      <c r="K57" s="797"/>
      <c r="L57" s="797"/>
      <c r="M57" s="797"/>
      <c r="N57" s="798"/>
    </row>
    <row r="58" spans="1:212" ht="36" customHeight="1">
      <c r="A58" s="902"/>
      <c r="B58" s="906" t="s">
        <v>241</v>
      </c>
      <c r="C58" s="906"/>
      <c r="D58" s="906"/>
      <c r="E58" s="875" t="s">
        <v>242</v>
      </c>
      <c r="F58" s="875"/>
      <c r="G58" s="875"/>
      <c r="H58" s="154" t="s">
        <v>46</v>
      </c>
      <c r="I58" s="255">
        <v>4</v>
      </c>
      <c r="J58" s="799"/>
      <c r="K58" s="800"/>
      <c r="L58" s="800"/>
      <c r="M58" s="800"/>
      <c r="N58" s="801"/>
    </row>
    <row r="59" spans="1:212" ht="36" customHeight="1">
      <c r="A59" s="902"/>
      <c r="B59" s="906"/>
      <c r="C59" s="906"/>
      <c r="D59" s="906"/>
      <c r="E59" s="875"/>
      <c r="F59" s="875"/>
      <c r="G59" s="875"/>
      <c r="H59" s="154" t="s">
        <v>47</v>
      </c>
      <c r="I59" s="257"/>
      <c r="J59" s="890" t="s">
        <v>240</v>
      </c>
      <c r="K59" s="891"/>
      <c r="L59" s="891"/>
      <c r="M59" s="891"/>
      <c r="N59" s="892"/>
    </row>
    <row r="60" spans="1:212" ht="36" customHeight="1">
      <c r="A60" s="902"/>
      <c r="B60" s="906" t="s">
        <v>245</v>
      </c>
      <c r="C60" s="906"/>
      <c r="D60" s="906"/>
      <c r="E60" s="900" t="s">
        <v>246</v>
      </c>
      <c r="F60" s="900"/>
      <c r="G60" s="900"/>
      <c r="H60" s="154" t="s">
        <v>46</v>
      </c>
      <c r="I60" s="255">
        <v>1</v>
      </c>
      <c r="J60" s="418" t="s">
        <v>117</v>
      </c>
      <c r="K60" s="419"/>
      <c r="L60" s="419"/>
      <c r="M60" s="419"/>
      <c r="N60" s="420"/>
    </row>
    <row r="61" spans="1:212" ht="36" customHeight="1">
      <c r="A61" s="902"/>
      <c r="B61" s="906"/>
      <c r="C61" s="906"/>
      <c r="D61" s="906"/>
      <c r="E61" s="900"/>
      <c r="F61" s="900"/>
      <c r="G61" s="900"/>
      <c r="H61" s="154" t="s">
        <v>47</v>
      </c>
      <c r="I61" s="258"/>
      <c r="J61" s="840" t="s">
        <v>243</v>
      </c>
      <c r="K61" s="841"/>
      <c r="L61" s="841"/>
      <c r="M61" s="841"/>
      <c r="N61" s="842"/>
    </row>
    <row r="62" spans="1:212" ht="36" customHeight="1">
      <c r="A62" s="902"/>
      <c r="B62" s="348" t="s">
        <v>248</v>
      </c>
      <c r="C62" s="348"/>
      <c r="D62" s="348"/>
      <c r="E62" s="348" t="s">
        <v>249</v>
      </c>
      <c r="F62" s="348"/>
      <c r="G62" s="348"/>
      <c r="H62" s="864" t="s">
        <v>46</v>
      </c>
      <c r="I62" s="861">
        <v>70</v>
      </c>
      <c r="J62" s="843" t="s">
        <v>244</v>
      </c>
      <c r="K62" s="844"/>
      <c r="L62" s="844"/>
      <c r="M62" s="844"/>
      <c r="N62" s="845"/>
    </row>
    <row r="63" spans="1:212" ht="36" customHeight="1">
      <c r="A63" s="902"/>
      <c r="B63" s="348"/>
      <c r="C63" s="348"/>
      <c r="D63" s="348"/>
      <c r="E63" s="348"/>
      <c r="F63" s="348"/>
      <c r="G63" s="348"/>
      <c r="H63" s="864"/>
      <c r="I63" s="861"/>
      <c r="J63" s="534" t="s">
        <v>247</v>
      </c>
      <c r="K63" s="518"/>
      <c r="L63" s="518"/>
      <c r="M63" s="518"/>
      <c r="N63" s="535"/>
      <c r="P63" s="211"/>
    </row>
    <row r="64" spans="1:212" ht="36" customHeight="1" thickBot="1">
      <c r="A64" s="902"/>
      <c r="B64" s="348"/>
      <c r="C64" s="348"/>
      <c r="D64" s="348"/>
      <c r="E64" s="348"/>
      <c r="F64" s="348"/>
      <c r="G64" s="348"/>
      <c r="H64" s="864" t="s">
        <v>47</v>
      </c>
      <c r="I64" s="918"/>
      <c r="J64" s="309" t="s">
        <v>253</v>
      </c>
      <c r="K64" s="261"/>
      <c r="L64" s="261"/>
      <c r="M64" s="261"/>
      <c r="N64" s="310"/>
      <c r="P64" s="211"/>
    </row>
    <row r="65" spans="1:14" ht="6.75" hidden="1" customHeight="1">
      <c r="A65" s="903"/>
      <c r="B65" s="755"/>
      <c r="C65" s="755"/>
      <c r="D65" s="755"/>
      <c r="E65" s="755"/>
      <c r="F65" s="755"/>
      <c r="G65" s="755"/>
      <c r="H65" s="865"/>
      <c r="I65" s="919"/>
      <c r="J65" s="910"/>
      <c r="K65" s="911"/>
      <c r="L65" s="911"/>
      <c r="M65" s="911"/>
      <c r="N65" s="912"/>
    </row>
    <row r="66" spans="1:14" ht="30" customHeight="1">
      <c r="A66" s="897" t="s">
        <v>125</v>
      </c>
      <c r="B66" s="898"/>
      <c r="C66" s="898"/>
      <c r="D66" s="898"/>
      <c r="E66" s="898"/>
      <c r="F66" s="898"/>
      <c r="G66" s="898"/>
      <c r="H66" s="898"/>
      <c r="I66" s="898"/>
      <c r="J66" s="898"/>
      <c r="K66" s="898"/>
      <c r="L66" s="898"/>
      <c r="M66" s="898"/>
      <c r="N66" s="899"/>
    </row>
    <row r="67" spans="1:14" ht="20.100000000000001" customHeight="1">
      <c r="J67" s="37"/>
      <c r="K67" s="37"/>
    </row>
  </sheetData>
  <mergeCells count="136">
    <mergeCell ref="B40:B41"/>
    <mergeCell ref="B24:B25"/>
    <mergeCell ref="B26:B27"/>
    <mergeCell ref="B32:B33"/>
    <mergeCell ref="B38:B39"/>
    <mergeCell ref="A24:A25"/>
    <mergeCell ref="B15:F15"/>
    <mergeCell ref="A28:A29"/>
    <mergeCell ref="A30:A31"/>
    <mergeCell ref="B28:B29"/>
    <mergeCell ref="B30:B31"/>
    <mergeCell ref="A32:A33"/>
    <mergeCell ref="A34:A35"/>
    <mergeCell ref="B34:B35"/>
    <mergeCell ref="A46:A47"/>
    <mergeCell ref="B46:B47"/>
    <mergeCell ref="A36:A37"/>
    <mergeCell ref="B36:B37"/>
    <mergeCell ref="B44:B45"/>
    <mergeCell ref="A44:A45"/>
    <mergeCell ref="G8:I20"/>
    <mergeCell ref="A8:F8"/>
    <mergeCell ref="A9:F9"/>
    <mergeCell ref="A10:F10"/>
    <mergeCell ref="B16:F16"/>
    <mergeCell ref="B17:F17"/>
    <mergeCell ref="B18:F18"/>
    <mergeCell ref="A21:A23"/>
    <mergeCell ref="B21:B23"/>
    <mergeCell ref="E21:E23"/>
    <mergeCell ref="A11:F11"/>
    <mergeCell ref="B12:F12"/>
    <mergeCell ref="B13:F13"/>
    <mergeCell ref="A38:A39"/>
    <mergeCell ref="A40:A41"/>
    <mergeCell ref="A42:A43"/>
    <mergeCell ref="A48:A49"/>
    <mergeCell ref="B48:B49"/>
    <mergeCell ref="A66:N66"/>
    <mergeCell ref="E60:G61"/>
    <mergeCell ref="A50:A51"/>
    <mergeCell ref="A56:A65"/>
    <mergeCell ref="E55:H55"/>
    <mergeCell ref="B58:D59"/>
    <mergeCell ref="A52:A53"/>
    <mergeCell ref="B50:B51"/>
    <mergeCell ref="J65:N65"/>
    <mergeCell ref="E56:G57"/>
    <mergeCell ref="B56:D57"/>
    <mergeCell ref="J60:N60"/>
    <mergeCell ref="M52:M53"/>
    <mergeCell ref="J55:N55"/>
    <mergeCell ref="B62:D65"/>
    <mergeCell ref="I64:I65"/>
    <mergeCell ref="B60:D61"/>
    <mergeCell ref="E62:G65"/>
    <mergeCell ref="D21:D23"/>
    <mergeCell ref="C21:C22"/>
    <mergeCell ref="M38:M39"/>
    <mergeCell ref="L42:L43"/>
    <mergeCell ref="M42:M43"/>
    <mergeCell ref="F21:I22"/>
    <mergeCell ref="L21:N21"/>
    <mergeCell ref="J59:N59"/>
    <mergeCell ref="M44:M45"/>
    <mergeCell ref="N44:N45"/>
    <mergeCell ref="L38:L39"/>
    <mergeCell ref="N24:N25"/>
    <mergeCell ref="L28:L29"/>
    <mergeCell ref="L24:L25"/>
    <mergeCell ref="M24:M25"/>
    <mergeCell ref="H64:H65"/>
    <mergeCell ref="M22:M23"/>
    <mergeCell ref="N22:N23"/>
    <mergeCell ref="M26:M27"/>
    <mergeCell ref="N40:N41"/>
    <mergeCell ref="N26:N27"/>
    <mergeCell ref="N52:N53"/>
    <mergeCell ref="L22:L23"/>
    <mergeCell ref="J21:K22"/>
    <mergeCell ref="L52:L53"/>
    <mergeCell ref="M28:M29"/>
    <mergeCell ref="L30:L31"/>
    <mergeCell ref="M30:M31"/>
    <mergeCell ref="L26:L27"/>
    <mergeCell ref="N28:N29"/>
    <mergeCell ref="N30:N31"/>
    <mergeCell ref="L44:L45"/>
    <mergeCell ref="K9:M9"/>
    <mergeCell ref="J8:N8"/>
    <mergeCell ref="B14:F14"/>
    <mergeCell ref="A26:A27"/>
    <mergeCell ref="J61:N61"/>
    <mergeCell ref="J62:N62"/>
    <mergeCell ref="I3:L3"/>
    <mergeCell ref="I4:L4"/>
    <mergeCell ref="A5:N5"/>
    <mergeCell ref="A7:B7"/>
    <mergeCell ref="A1:A4"/>
    <mergeCell ref="B1:H2"/>
    <mergeCell ref="I1:L1"/>
    <mergeCell ref="M1:N4"/>
    <mergeCell ref="B3:H4"/>
    <mergeCell ref="I2:L2"/>
    <mergeCell ref="A6:B6"/>
    <mergeCell ref="C7:N7"/>
    <mergeCell ref="I62:I63"/>
    <mergeCell ref="B55:D55"/>
    <mergeCell ref="H62:H63"/>
    <mergeCell ref="E58:G59"/>
    <mergeCell ref="C52:D52"/>
    <mergeCell ref="C53:D53"/>
    <mergeCell ref="J63:N63"/>
    <mergeCell ref="J56:N58"/>
    <mergeCell ref="O25:O27"/>
    <mergeCell ref="O22:O23"/>
    <mergeCell ref="B19:F19"/>
    <mergeCell ref="B20:F20"/>
    <mergeCell ref="O28:O29"/>
    <mergeCell ref="N42:N43"/>
    <mergeCell ref="B42:B43"/>
    <mergeCell ref="L48:L49"/>
    <mergeCell ref="M48:M49"/>
    <mergeCell ref="N48:N49"/>
    <mergeCell ref="L46:L47"/>
    <mergeCell ref="M46:M47"/>
    <mergeCell ref="N46:N47"/>
    <mergeCell ref="N38:N39"/>
    <mergeCell ref="L40:L41"/>
    <mergeCell ref="M40:M41"/>
    <mergeCell ref="L32:L33"/>
    <mergeCell ref="M32:M33"/>
    <mergeCell ref="N32:N33"/>
    <mergeCell ref="J10:J20"/>
    <mergeCell ref="K10:M20"/>
    <mergeCell ref="N10:N20"/>
  </mergeCells>
  <pageMargins left="0.25" right="0.25" top="0.75" bottom="0.75" header="0.3" footer="0.3"/>
  <pageSetup paperSize="5" scale="10" fitToHeight="0" orientation="landscape" r:id="rId1"/>
  <colBreaks count="1" manualBreakCount="1">
    <brk id="14" max="6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FORTALECIMIENTO - REACTIVACIÓN</vt:lpstr>
      <vt:lpstr>PRODUCCIÓN SOSTENIBLE</vt:lpstr>
      <vt:lpstr>INFRAESTRUCTURA PRODUCTIVA</vt:lpstr>
      <vt:lpstr>RED VIAL TERCIARIA</vt:lpstr>
      <vt:lpstr>'FORTALECIMIENTO - REACTIVACIÓN'!Área_de_impresión</vt:lpstr>
      <vt:lpstr>'INFRAESTRUCTURA PRODUCTIVA'!Área_de_impresión</vt:lpstr>
      <vt:lpstr>'PRODUCCIÓN SOSTENIBLE'!Área_de_impresión</vt:lpstr>
      <vt:lpstr>'RED VIAL TERCIARIA'!Área_de_impresión</vt:lpstr>
      <vt:lpstr>'FORTALECIMIENTO - REACTIVACIÓN'!Títulos_a_imprimir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Findeter S.A.</dc:creator>
  <cp:keywords/>
  <dc:description/>
  <cp:lastModifiedBy>ARGENIS01</cp:lastModifiedBy>
  <cp:revision/>
  <cp:lastPrinted>2023-12-18T22:51:08Z</cp:lastPrinted>
  <dcterms:created xsi:type="dcterms:W3CDTF">2001-08-21T17:31:33Z</dcterms:created>
  <dcterms:modified xsi:type="dcterms:W3CDTF">2023-12-20T15:57:51Z</dcterms:modified>
  <cp:category/>
  <cp:contentStatus/>
</cp:coreProperties>
</file>