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4\PLAN DE ACCIÓN 2024\"/>
    </mc:Choice>
  </mc:AlternateContent>
  <bookViews>
    <workbookView xWindow="0" yWindow="0" windowWidth="21600" windowHeight="7530" firstSheet="2" activeTab="4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." sheetId="9" r:id="rId6"/>
    <sheet name="evaluación y seguimiento 7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7" l="1"/>
  <c r="L35" i="7"/>
  <c r="L29" i="7"/>
  <c r="L27" i="7"/>
  <c r="L25" i="7"/>
  <c r="L19" i="7"/>
  <c r="I36" i="6"/>
  <c r="I38" i="6"/>
  <c r="I37" i="6"/>
  <c r="I35" i="6"/>
  <c r="I42" i="5"/>
  <c r="I41" i="5"/>
  <c r="I46" i="4"/>
  <c r="I45" i="4"/>
  <c r="I56" i="4"/>
  <c r="I55" i="4"/>
  <c r="I48" i="4"/>
  <c r="I47" i="4"/>
  <c r="L31" i="6"/>
  <c r="D32" i="6"/>
  <c r="L29" i="5"/>
  <c r="D30" i="5"/>
  <c r="L33" i="2"/>
  <c r="D34" i="2"/>
  <c r="L29" i="4"/>
  <c r="L27" i="4"/>
  <c r="L21" i="4" l="1"/>
  <c r="L37" i="4"/>
  <c r="I54" i="4"/>
  <c r="I52" i="4"/>
  <c r="I53" i="4"/>
  <c r="I51" i="4"/>
  <c r="L19" i="4"/>
  <c r="L17" i="4"/>
  <c r="I50" i="2"/>
  <c r="I49" i="2"/>
  <c r="I38" i="2"/>
  <c r="I37" i="2"/>
  <c r="L27" i="2"/>
  <c r="L17" i="2"/>
  <c r="L35" i="4" l="1"/>
  <c r="D40" i="4" s="1"/>
  <c r="L39" i="4" s="1"/>
  <c r="I40" i="7" l="1"/>
  <c r="E47" i="4" l="1"/>
  <c r="I40" i="8" l="1"/>
  <c r="I39" i="8"/>
  <c r="I38" i="8"/>
  <c r="I37" i="8"/>
  <c r="I36" i="8"/>
  <c r="I35" i="8"/>
  <c r="I34" i="8"/>
  <c r="I33" i="8"/>
  <c r="I32" i="8"/>
  <c r="I31" i="8"/>
  <c r="E31" i="8"/>
  <c r="E33" i="8"/>
  <c r="E35" i="8"/>
  <c r="E37" i="8"/>
  <c r="E39" i="8"/>
  <c r="I40" i="9" l="1"/>
  <c r="I39" i="9"/>
  <c r="I38" i="9"/>
  <c r="I37" i="9"/>
  <c r="I36" i="9"/>
  <c r="I35" i="9"/>
  <c r="L29" i="9"/>
  <c r="L27" i="9"/>
  <c r="L25" i="9"/>
  <c r="L23" i="9"/>
  <c r="L21" i="9"/>
  <c r="L19" i="9"/>
  <c r="L17" i="9"/>
  <c r="D32" i="9" l="1"/>
  <c r="L31" i="9" s="1"/>
  <c r="L23" i="8"/>
  <c r="L19" i="8"/>
  <c r="L17" i="8"/>
  <c r="L21" i="7" l="1"/>
  <c r="L17" i="7"/>
  <c r="A35" i="6"/>
  <c r="L29" i="6"/>
  <c r="E33" i="5"/>
  <c r="E35" i="5"/>
  <c r="E37" i="5"/>
  <c r="E39" i="5"/>
  <c r="E41" i="5"/>
  <c r="E43" i="4"/>
  <c r="I43" i="4"/>
  <c r="I44" i="4"/>
  <c r="L27" i="6" l="1"/>
  <c r="L25" i="8" l="1"/>
  <c r="L21" i="8"/>
  <c r="L33" i="7"/>
  <c r="L31" i="7"/>
  <c r="L23" i="7"/>
  <c r="D36" i="7" s="1"/>
  <c r="L25" i="6"/>
  <c r="L23" i="6"/>
  <c r="L21" i="6"/>
  <c r="L19" i="6"/>
  <c r="L17" i="6"/>
  <c r="I40" i="5"/>
  <c r="I39" i="5"/>
  <c r="I38" i="5"/>
  <c r="I37" i="5"/>
  <c r="I36" i="5"/>
  <c r="I35" i="5"/>
  <c r="I34" i="5"/>
  <c r="I33" i="5"/>
  <c r="L27" i="5"/>
  <c r="L25" i="5"/>
  <c r="L23" i="5"/>
  <c r="L21" i="5"/>
  <c r="L19" i="5"/>
  <c r="L17" i="5"/>
  <c r="I50" i="4"/>
  <c r="I49" i="4"/>
  <c r="I52" i="2"/>
  <c r="I51" i="2"/>
  <c r="I48" i="2"/>
  <c r="I47" i="2"/>
  <c r="I46" i="2"/>
  <c r="I45" i="2"/>
  <c r="I44" i="2"/>
  <c r="I43" i="2"/>
  <c r="I42" i="2"/>
  <c r="I41" i="2"/>
  <c r="I40" i="2"/>
  <c r="I39" i="2"/>
  <c r="L33" i="4"/>
  <c r="L31" i="4"/>
  <c r="L25" i="4"/>
  <c r="L23" i="4"/>
  <c r="D28" i="8" l="1"/>
  <c r="L27" i="8" s="1"/>
  <c r="L31" i="2"/>
  <c r="L29" i="2"/>
  <c r="L25" i="2"/>
  <c r="L23" i="2"/>
  <c r="L21" i="2"/>
  <c r="L19" i="2"/>
</calcChain>
</file>

<file path=xl/sharedStrings.xml><?xml version="1.0" encoding="utf-8"?>
<sst xmlns="http://schemas.openxmlformats.org/spreadsheetml/2006/main" count="719" uniqueCount="192">
  <si>
    <t xml:space="preserve">FIRMA: </t>
  </si>
  <si>
    <t xml:space="preserve">OBSERVACIONES: </t>
  </si>
  <si>
    <t>E</t>
  </si>
  <si>
    <t>P</t>
  </si>
  <si>
    <t>META DE PRODUCTO No. 3:</t>
  </si>
  <si>
    <t xml:space="preserve">META DE RESULTADO No. </t>
  </si>
  <si>
    <t>META DE PRODUCTO No. 2:</t>
  </si>
  <si>
    <t>META DE RESULTADO No.</t>
  </si>
  <si>
    <t xml:space="preserve">META DE PRODUCTO No. 1: 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</si>
  <si>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</si>
  <si>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</si>
  <si>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</si>
  <si>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</si>
  <si>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</si>
  <si>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</si>
  <si>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</si>
  <si>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</si>
  <si>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</si>
  <si>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</si>
  <si>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</si>
  <si>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</si>
  <si>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</si>
  <si>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</si>
  <si>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</si>
  <si>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</si>
  <si>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</si>
  <si>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</si>
  <si>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</si>
  <si>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</si>
  <si>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</si>
  <si>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</si>
  <si>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</si>
  <si>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</si>
  <si>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</si>
  <si>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</si>
  <si>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</si>
  <si>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</si>
  <si>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</si>
  <si>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</si>
  <si>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</si>
  <si>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</si>
  <si>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</si>
  <si>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</si>
  <si>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</si>
  <si>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</si>
  <si>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</si>
  <si>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</si>
  <si>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Realizar Comités de Coordinación de Control Interno</t>
  </si>
  <si>
    <t xml:space="preserve">Realizar Seguimiento avances  Plan de mejoramiento suscrito con  Contraloría  General de la República. 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</si>
  <si>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</si>
  <si>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</si>
  <si>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</si>
  <si>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</si>
  <si>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</si>
  <si>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>META DE PRODUCTO No. 4:</t>
  </si>
  <si>
    <t>META DE PRODUCTO No. 5:</t>
  </si>
  <si>
    <t>META DE PRODUCTO No. 6:</t>
  </si>
  <si>
    <t>META DE PRODUCTO No. 4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</si>
  <si>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</si>
  <si>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</si>
  <si>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</si>
  <si>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</si>
  <si>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</si>
  <si>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</si>
  <si>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</si>
  <si>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</si>
  <si>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t xml:space="preserve">Brindar  asesoria   según solictudes del  nivel directivo  y/o operativo </t>
  </si>
  <si>
    <t xml:space="preserve">Realizar  seguimiento   a la gestión  sobre los mapas de riesgos administrativos ( 1)  y  Seguimiento plan anticorrupción y atención al ciudadano ( 6x3) </t>
  </si>
  <si>
    <t xml:space="preserve">Seguimientos anticorrupción </t>
  </si>
  <si>
    <t>Realizar Informe austeridad del gasto</t>
  </si>
  <si>
    <t xml:space="preserve">Asistir a los comités  institucionales  en respuesta a  convocatorias,  con voz  pero sin voto </t>
  </si>
  <si>
    <t>Coordinar el reporte de activos de información a través de la pagina www.cisa.gov.co/siga, en la fecha establecida en la circular No.13 de 2020, expedida por el DAFP y el presidente de la central de inversiones S:A - CISA</t>
  </si>
  <si>
    <t>FUENTES DE FINANCIACION  ( EN MILES DE $)</t>
  </si>
  <si>
    <t>COSTO TOTAL (MILES DE PESOS)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</si>
  <si>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</si>
  <si>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Realizar   inormes semestrales  sobre fomento  de la cultura del autocontrol  (2) </t>
  </si>
  <si>
    <t xml:space="preserve">Comités </t>
  </si>
  <si>
    <t xml:space="preserve">Asietencia a comités </t>
  </si>
  <si>
    <t xml:space="preserve">Asesorias Brindadas </t>
  </si>
  <si>
    <t xml:space="preserve">Informes </t>
  </si>
  <si>
    <t>Informes</t>
  </si>
  <si>
    <t xml:space="preserve">Seguimientos </t>
  </si>
  <si>
    <t xml:space="preserve"> reporte SIREC</t>
  </si>
  <si>
    <t xml:space="preserve"> Reporte Sirec </t>
  </si>
  <si>
    <t xml:space="preserve"> comites</t>
  </si>
  <si>
    <t xml:space="preserve">Asistencia  a comités </t>
  </si>
  <si>
    <t xml:space="preserve">Asesoría  brindadas </t>
  </si>
  <si>
    <t>Informe</t>
  </si>
  <si>
    <t>Seguimiento PM</t>
  </si>
  <si>
    <t xml:space="preserve">Reporte furag </t>
  </si>
  <si>
    <t xml:space="preserve">Informe </t>
  </si>
  <si>
    <t>Acta de segumiento</t>
  </si>
  <si>
    <t>Reporte (log)</t>
  </si>
  <si>
    <t>Realizar Auditoria al Proceso Gestión Contractual</t>
  </si>
  <si>
    <t xml:space="preserve">META DE PRODUCTO No. 2: </t>
  </si>
  <si>
    <t xml:space="preserve">META DE PRODUCTO No.1 </t>
  </si>
  <si>
    <t>p</t>
  </si>
  <si>
    <t xml:space="preserve">Seguimientos anticorrupción  y riesgos gestión </t>
  </si>
  <si>
    <t xml:space="preserve">Realizar  seguimiento al Plan de mejoramiento del proceso gestión ambiental </t>
  </si>
  <si>
    <t>Realizar  seguimiento al plan de mejoramiento  proceso gestión salud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</si>
  <si>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</si>
  <si>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</si>
  <si>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</si>
  <si>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</si>
  <si>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</si>
  <si>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</si>
  <si>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 xml:space="preserve">Log de  reporte </t>
  </si>
  <si>
    <t xml:space="preserve">seguimientos y nuevo plan  </t>
  </si>
  <si>
    <t xml:space="preserve">Log reporte </t>
  </si>
  <si>
    <t xml:space="preserve">Seguimientos y nuevo plan 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</si>
  <si>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</si>
  <si>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</si>
  <si>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</si>
  <si>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</si>
  <si>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</si>
  <si>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</si>
  <si>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</si>
  <si>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</si>
  <si>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</si>
  <si>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 xml:space="preserve">META DE PRODUCTO No. 3: </t>
  </si>
  <si>
    <t>META DE PRODUCTO No.5:</t>
  </si>
  <si>
    <r>
      <t xml:space="preserve">Objetivo: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</si>
  <si>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r>
      <t xml:space="preserve">Objetivo: 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</si>
  <si>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Objetivo: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.</t>
    </r>
  </si>
  <si>
    <r>
      <t>Objetivo:</t>
    </r>
    <r>
      <rPr>
        <sz val="12"/>
        <rFont val="Arial"/>
        <family val="2"/>
      </rPr>
      <t xml:space="preserve">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</si>
  <si>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Pagina: </t>
    </r>
    <r>
      <rPr>
        <sz val="16"/>
        <rFont val="Arial"/>
        <family val="2"/>
      </rPr>
      <t>1 de  7</t>
    </r>
  </si>
  <si>
    <r>
      <t xml:space="preserve">Pagina: </t>
    </r>
    <r>
      <rPr>
        <sz val="16"/>
        <rFont val="Arial"/>
        <family val="2"/>
      </rPr>
      <t>3 de  7</t>
    </r>
  </si>
  <si>
    <r>
      <t xml:space="preserve">Pagina: </t>
    </r>
    <r>
      <rPr>
        <sz val="16"/>
        <rFont val="Arial"/>
        <family val="2"/>
      </rPr>
      <t>4 de  7</t>
    </r>
  </si>
  <si>
    <r>
      <t xml:space="preserve">Pagina: </t>
    </r>
    <r>
      <rPr>
        <sz val="16"/>
        <rFont val="Arial"/>
        <family val="2"/>
      </rPr>
      <t>5 de  7</t>
    </r>
  </si>
  <si>
    <r>
      <t xml:space="preserve">Pagina: </t>
    </r>
    <r>
      <rPr>
        <sz val="16"/>
        <rFont val="Arial"/>
        <family val="2"/>
      </rPr>
      <t>6 de  7</t>
    </r>
  </si>
  <si>
    <r>
      <t xml:space="preserve">Pagina: </t>
    </r>
    <r>
      <rPr>
        <sz val="16"/>
        <rFont val="Arial"/>
        <family val="2"/>
      </rPr>
      <t>7 de  7</t>
    </r>
  </si>
  <si>
    <r>
      <t xml:space="preserve">Pagina: </t>
    </r>
    <r>
      <rPr>
        <sz val="16"/>
        <rFont val="Arial"/>
        <family val="2"/>
      </rPr>
      <t>2 de  7</t>
    </r>
  </si>
  <si>
    <t xml:space="preserve">Realizar aplicación   trimestral de indicadores del proceso de gestión de evaluación y seguimiento  y reporte a fortalecimiento </t>
  </si>
  <si>
    <t>Realizar arqueos de Caja Menor (2)</t>
  </si>
  <si>
    <t>Reporte</t>
  </si>
  <si>
    <t xml:space="preserve">Seguimiento orden perentoria </t>
  </si>
  <si>
    <t>Realizar seguimiento  a la orden perentoria sobre el archivo histórico</t>
  </si>
  <si>
    <t>NOMBRE:   Magda Gisela Herrera Jiménez                                                                                    Jefe Oficina de Control Interno.</t>
  </si>
  <si>
    <t>NOMBRE:  Magda Gisela  Jímenez Herrera                                                                            Jefe  Oficina de Control Interno,</t>
  </si>
  <si>
    <t xml:space="preserve">NOMBRE: Magda Gisela Herrera Jiménez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</si>
  <si>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</si>
  <si>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   Jefe Oficina de Control Interno. </t>
  </si>
  <si>
    <t xml:space="preserve">NOMBRE: Magda Gisela Herrera Jiménez                                                                             Jefe Oficina de Control Interno. </t>
  </si>
  <si>
    <t xml:space="preserve"> Realizar seguimiento al cumplimiento Plan de Acción acorde a la periodicidad establecida por la Dirección Planeación del Desarrollo  y elaborar  el  plan de acción de la vigencia 2024</t>
  </si>
  <si>
    <t xml:space="preserve">Realizar  seguimiento a las funciones del comité de conciliaciones- decisiones acciones de repetición  y seguimiento al plan de mejoramiento. </t>
  </si>
  <si>
    <t xml:space="preserve">FECHA DE  SEGUIMIENTO: </t>
  </si>
  <si>
    <t xml:space="preserve">Realizar  evaluación de la calidad de la auditoria interna -  Autodiagnóstico  - Instructivo dispuesto por el DAFP  para entidades del orden nacional por ser Ibagué municipio de primera categoría </t>
  </si>
  <si>
    <t xml:space="preserve">Evaluación </t>
  </si>
  <si>
    <t>01/042024</t>
  </si>
  <si>
    <t>31/06/2024</t>
  </si>
  <si>
    <t xml:space="preserve">Consultar  las alertas reportadas en el sistema de alertas  de control interno - SACI  y valorar aquellas que tengan relación directa con la gestión de la Alcaldía  de Ibagué  - aplicativo Contraloría General :  SIGAP. </t>
  </si>
  <si>
    <t xml:space="preserve">Registrros consultas </t>
  </si>
  <si>
    <t>META DE PRODUCTO No. 7:</t>
  </si>
  <si>
    <t xml:space="preserve">Registros Consultas </t>
  </si>
  <si>
    <t>Realizar  Sensibilización  en el Comité de Coordinación de Control Interno  sobre el esquema de líneas de defensa.</t>
  </si>
  <si>
    <t>Sencibilizaciones</t>
  </si>
  <si>
    <t xml:space="preserve">Asesorrias </t>
  </si>
  <si>
    <t xml:space="preserve">Realizar asesorías sobre formulación adecuada de planes de mejoramiento.   (Circular y diligenciamiento del formato de asesoría) nota:  Circular en enero. Nota:  Circular y  en respuesta a solicitudes  de personal adcrito a las áreas. </t>
  </si>
  <si>
    <t>META DE PRODUCTO No. 8:</t>
  </si>
  <si>
    <t xml:space="preserve">Sencibilizaciones </t>
  </si>
  <si>
    <t>Asesorias</t>
  </si>
  <si>
    <t>Realizar informe comparativo de las 2 últimas vigencias del plan de mejora institucional y  presentarlo al representante legal</t>
  </si>
  <si>
    <t>Seguimiento</t>
  </si>
  <si>
    <t xml:space="preserve">Realizar el informe  de labores de  control interno vigencia 2023. </t>
  </si>
  <si>
    <t>Generar alertas con enfoque preventivo  sobre hallazgos con posible incidencia fiscal, penal y disciplinaria relacionados en informes de auditoria</t>
  </si>
  <si>
    <t xml:space="preserve">Realizar  Informe ejecutivo de labores de  control  Interno </t>
  </si>
  <si>
    <t xml:space="preserve">Circular </t>
  </si>
  <si>
    <t>115/03/2024</t>
  </si>
  <si>
    <t xml:space="preserve">Realizar  seguimiento al plan de mejoramiento del   proceso Gestión Social y Comunitaria -   procedimiento gestión para inclusión personas vulnerables </t>
  </si>
  <si>
    <t>0108/2024</t>
  </si>
  <si>
    <t>Realizar seguimiento al   plan de mejoramiento gestión salud.</t>
  </si>
  <si>
    <t xml:space="preserve">Realizar seguimiento plan de mejoramiento proceso contractual </t>
  </si>
  <si>
    <t xml:space="preserve">Realizar Auditoria  financiera   y seguimiento al plan de mejoramiento </t>
  </si>
  <si>
    <t xml:space="preserve">Realizar  seguimiento Plan de Mejoramiento proceso  proceso gestión de innovación y tic </t>
  </si>
  <si>
    <t>Realizar  seguimiento plan de mejoramiento   proceso gestión de infraestructura tecnológica</t>
  </si>
  <si>
    <t>29/06//2024</t>
  </si>
  <si>
    <t>Seguimientos PM CGR</t>
  </si>
  <si>
    <t xml:space="preserve">Segumientos PM y orden perentoria </t>
  </si>
  <si>
    <t xml:space="preserve">Evalacuación y reporte  </t>
  </si>
  <si>
    <t>FECHA DE PROGRAMACION: 26/12/2023</t>
  </si>
  <si>
    <t>Seguimiento PM  procedimiento convocatoria de estímulos y Subsidios BEPS</t>
  </si>
  <si>
    <t>Realizar la Evaluación Gestión por Dependencias vigencia 2023</t>
  </si>
  <si>
    <t>30//06/2024</t>
  </si>
  <si>
    <t>FECHA DE PROGRAMACION: 2612/2023</t>
  </si>
  <si>
    <r>
      <t xml:space="preserve">Objetivo:  </t>
    </r>
    <r>
      <rPr>
        <sz val="10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</si>
  <si>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t>NOMBRE:   Magda Gisela Herrera Jiménez                                                                         Jefe Oficina de Control Interno</t>
  </si>
  <si>
    <r>
      <t>PROG</t>
    </r>
    <r>
      <rPr>
        <b/>
        <sz val="11"/>
        <rFont val="Arial MT"/>
      </rPr>
      <t xml:space="preserve">  EJEC</t>
    </r>
  </si>
  <si>
    <t>FUENTES DE FINANCIACION                                       ( EN MILES DE $)</t>
  </si>
  <si>
    <t>FUENTES DE FINANCIACION                             (EN MILES DE $)</t>
  </si>
  <si>
    <t>FUENTES DE FINANCIACION                                                                 ( EN MILES DE $)</t>
  </si>
  <si>
    <t>FUENTES DE FINANCIACION                                                          ( EN MILES DE $)</t>
  </si>
  <si>
    <t>FUENTES DE FINANCIACION                                                                (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</si>
</sst>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MT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Arial MT"/>
    </font>
    <font>
      <b/>
      <sz val="11"/>
      <name val="Arial MT"/>
    </font>
    <font>
      <b/>
      <sz val="10"/>
      <name val="Arial MT"/>
    </font>
    <font>
      <b/>
      <sz val="9"/>
      <name val="Arial MT"/>
    </font>
    <font>
      <sz val="10"/>
      <color theme="1"/>
      <name val="Arial"/>
      <family val="2"/>
    </font>
    <font>
      <sz val="10"/>
      <name val="Arial MT"/>
    </font>
    <font>
      <b/>
      <sz val="9"/>
      <name val="Arial"/>
      <family val="2"/>
    </font>
    <font>
      <b/>
      <u/>
      <sz val="11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613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5" fontId="2" fillId="0" borderId="0" xfId="3" applyFont="1" applyBorder="1"/>
    <xf numFmtId="0" fontId="3" fillId="0" borderId="0" xfId="1" applyFont="1" applyBorder="1"/>
    <xf numFmtId="165" fontId="3" fillId="0" borderId="0" xfId="3" applyFont="1" applyBorder="1"/>
    <xf numFmtId="0" fontId="3" fillId="0" borderId="0" xfId="1" applyFont="1" applyBorder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8" fontId="5" fillId="0" borderId="11" xfId="1" applyNumberFormat="1" applyFont="1" applyBorder="1" applyAlignment="1" applyProtection="1">
      <alignment vertical="top"/>
    </xf>
    <xf numFmtId="168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8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 applyProtection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 applyProtection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1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165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5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top"/>
    </xf>
    <xf numFmtId="16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0" fillId="0" borderId="17" xfId="1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0" fontId="10" fillId="0" borderId="17" xfId="1" applyFont="1" applyBorder="1" applyAlignment="1">
      <alignment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10" fillId="0" borderId="1" xfId="1" applyFont="1" applyBorder="1"/>
    <xf numFmtId="0" fontId="9" fillId="0" borderId="0" xfId="1" applyFont="1" applyAlignment="1"/>
    <xf numFmtId="9" fontId="3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left" vertical="center"/>
    </xf>
    <xf numFmtId="39" fontId="3" fillId="0" borderId="1" xfId="1" applyNumberFormat="1" applyFont="1" applyBorder="1" applyAlignment="1" applyProtection="1">
      <alignment horizontal="left" vertical="center"/>
    </xf>
    <xf numFmtId="14" fontId="2" fillId="0" borderId="10" xfId="1" applyNumberFormat="1" applyFont="1" applyBorder="1" applyAlignment="1" applyProtection="1">
      <alignment horizontal="left" vertical="center"/>
    </xf>
    <xf numFmtId="2" fontId="3" fillId="0" borderId="10" xfId="1" applyNumberFormat="1" applyFont="1" applyBorder="1" applyAlignment="1" applyProtection="1">
      <alignment horizontal="left" vertical="center"/>
    </xf>
    <xf numFmtId="39" fontId="3" fillId="0" borderId="10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</xf>
    <xf numFmtId="1" fontId="5" fillId="0" borderId="1" xfId="1" applyNumberFormat="1" applyFont="1" applyBorder="1" applyAlignment="1" applyProtection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4" fontId="3" fillId="0" borderId="1" xfId="1" applyNumberFormat="1" applyFont="1" applyBorder="1" applyAlignment="1" applyProtection="1">
      <alignment horizontal="left" vertical="center"/>
    </xf>
    <xf numFmtId="14" fontId="3" fillId="0" borderId="10" xfId="1" applyNumberFormat="1" applyFont="1" applyBorder="1" applyAlignment="1" applyProtection="1">
      <alignment horizontal="left" vertical="center"/>
    </xf>
    <xf numFmtId="14" fontId="3" fillId="0" borderId="0" xfId="2" applyNumberFormat="1" applyFont="1" applyBorder="1" applyProtection="1"/>
    <xf numFmtId="172" fontId="3" fillId="0" borderId="1" xfId="1" applyNumberFormat="1" applyFont="1" applyBorder="1" applyAlignment="1" applyProtection="1">
      <alignment horizontal="left" vertic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39" fontId="3" fillId="0" borderId="1" xfId="1" applyNumberFormat="1" applyFont="1" applyBorder="1" applyAlignment="1" applyProtection="1">
      <alignment horizontal="center" vertical="center"/>
    </xf>
    <xf numFmtId="1" fontId="13" fillId="2" borderId="1" xfId="1" applyNumberFormat="1" applyFont="1" applyFill="1" applyBorder="1" applyAlignment="1">
      <alignment horizontal="center" vertical="center" wrapText="1"/>
    </xf>
    <xf numFmtId="14" fontId="2" fillId="2" borderId="10" xfId="1" applyNumberFormat="1" applyFont="1" applyFill="1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justify" vertical="top"/>
    </xf>
    <xf numFmtId="0" fontId="12" fillId="0" borderId="1" xfId="0" applyFont="1" applyBorder="1" applyAlignment="1">
      <alignment horizontal="justify" vertical="top"/>
    </xf>
    <xf numFmtId="168" fontId="5" fillId="0" borderId="1" xfId="1" applyNumberFormat="1" applyFont="1" applyBorder="1" applyAlignment="1" applyProtection="1">
      <alignment horizontal="left" vertical="top"/>
    </xf>
    <xf numFmtId="1" fontId="5" fillId="0" borderId="10" xfId="1" applyNumberFormat="1" applyFont="1" applyBorder="1" applyAlignment="1" applyProtection="1">
      <alignment horizontal="center" vertical="top"/>
    </xf>
    <xf numFmtId="1" fontId="5" fillId="0" borderId="1" xfId="1" applyNumberFormat="1" applyFont="1" applyBorder="1" applyAlignment="1" applyProtection="1">
      <alignment horizontal="center" vertical="top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14" fontId="5" fillId="0" borderId="10" xfId="1" applyNumberFormat="1" applyFont="1" applyBorder="1" applyAlignment="1" applyProtection="1">
      <alignment horizontal="center" vertical="center"/>
    </xf>
    <xf numFmtId="14" fontId="4" fillId="0" borderId="10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7" fillId="0" borderId="1" xfId="1" applyFont="1" applyBorder="1"/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/>
    </xf>
    <xf numFmtId="0" fontId="4" fillId="0" borderId="13" xfId="1" applyFont="1" applyBorder="1" applyAlignment="1">
      <alignment horizontal="left" vertical="center"/>
    </xf>
    <xf numFmtId="9" fontId="3" fillId="3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1" fontId="3" fillId="2" borderId="1" xfId="4" applyNumberFormat="1" applyFont="1" applyFill="1" applyBorder="1" applyAlignment="1" applyProtection="1">
      <alignment vertical="center"/>
    </xf>
    <xf numFmtId="169" fontId="3" fillId="2" borderId="1" xfId="3" applyNumberFormat="1" applyFont="1" applyFill="1" applyBorder="1" applyAlignment="1" applyProtection="1">
      <alignment vertical="center"/>
    </xf>
    <xf numFmtId="14" fontId="2" fillId="2" borderId="1" xfId="1" applyNumberFormat="1" applyFont="1" applyFill="1" applyBorder="1" applyAlignment="1" applyProtection="1">
      <alignment horizontal="left" vertical="center"/>
    </xf>
    <xf numFmtId="2" fontId="2" fillId="2" borderId="1" xfId="1" applyNumberFormat="1" applyFont="1" applyFill="1" applyBorder="1" applyAlignment="1" applyProtection="1">
      <alignment horizontal="left" vertical="center"/>
    </xf>
    <xf numFmtId="39" fontId="3" fillId="2" borderId="1" xfId="1" applyNumberFormat="1" applyFont="1" applyFill="1" applyBorder="1" applyAlignment="1" applyProtection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0" fontId="4" fillId="0" borderId="1" xfId="1" applyFont="1" applyBorder="1" applyAlignment="1">
      <alignment horizontal="left" vertic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2" fontId="2" fillId="0" borderId="10" xfId="1" applyNumberFormat="1" applyFont="1" applyBorder="1" applyAlignment="1" applyProtection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168" fontId="5" fillId="0" borderId="14" xfId="1" applyNumberFormat="1" applyFont="1" applyBorder="1" applyAlignment="1" applyProtection="1">
      <alignment vertical="center" wrapText="1"/>
    </xf>
    <xf numFmtId="1" fontId="12" fillId="0" borderId="1" xfId="0" applyNumberFormat="1" applyFont="1" applyBorder="1" applyAlignment="1">
      <alignment horizontal="center" vertical="top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2" fontId="19" fillId="0" borderId="6" xfId="1" applyNumberFormat="1" applyFont="1" applyBorder="1" applyAlignment="1" applyProtection="1">
      <alignment horizontal="left" vertical="center"/>
    </xf>
    <xf numFmtId="2" fontId="19" fillId="0" borderId="5" xfId="1" applyNumberFormat="1" applyFont="1" applyBorder="1" applyAlignment="1" applyProtection="1">
      <alignment horizontal="left" vertical="center"/>
    </xf>
    <xf numFmtId="0" fontId="24" fillId="0" borderId="10" xfId="1" applyFont="1" applyBorder="1" applyAlignment="1">
      <alignment horizontal="left" vertical="center"/>
    </xf>
    <xf numFmtId="3" fontId="21" fillId="0" borderId="2" xfId="1" applyNumberFormat="1" applyFont="1" applyBorder="1" applyAlignment="1" applyProtection="1">
      <alignment horizontal="center" vertical="top"/>
    </xf>
    <xf numFmtId="0" fontId="24" fillId="0" borderId="1" xfId="1" applyFont="1" applyBorder="1" applyAlignment="1">
      <alignment horizontal="left" vertical="center"/>
    </xf>
    <xf numFmtId="1" fontId="21" fillId="0" borderId="10" xfId="1" applyNumberFormat="1" applyFont="1" applyBorder="1" applyAlignment="1" applyProtection="1">
      <alignment horizontal="center" vertical="top"/>
    </xf>
    <xf numFmtId="1" fontId="21" fillId="0" borderId="1" xfId="1" applyNumberFormat="1" applyFont="1" applyBorder="1" applyAlignment="1" applyProtection="1">
      <alignment horizontal="center" vertical="top"/>
    </xf>
    <xf numFmtId="9" fontId="21" fillId="0" borderId="1" xfId="1" applyNumberFormat="1" applyFont="1" applyBorder="1" applyAlignment="1" applyProtection="1">
      <alignment horizontal="center" vertical="top"/>
    </xf>
    <xf numFmtId="0" fontId="4" fillId="0" borderId="1" xfId="1" applyFont="1" applyBorder="1"/>
    <xf numFmtId="0" fontId="4" fillId="0" borderId="19" xfId="1" applyFont="1" applyBorder="1" applyAlignment="1">
      <alignment vertical="center"/>
    </xf>
    <xf numFmtId="0" fontId="4" fillId="0" borderId="18" xfId="1" applyFont="1" applyBorder="1" applyAlignment="1">
      <alignment horizontal="left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4" fillId="0" borderId="17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7" xfId="1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169" fontId="2" fillId="2" borderId="1" xfId="3" applyNumberFormat="1" applyFont="1" applyFill="1" applyBorder="1" applyAlignment="1">
      <alignment horizontal="center" vertical="center"/>
    </xf>
    <xf numFmtId="0" fontId="14" fillId="0" borderId="1" xfId="1" applyFont="1" applyBorder="1"/>
    <xf numFmtId="0" fontId="14" fillId="0" borderId="19" xfId="1" applyFont="1" applyBorder="1" applyAlignment="1">
      <alignment vertical="center"/>
    </xf>
    <xf numFmtId="0" fontId="14" fillId="0" borderId="18" xfId="1" applyFont="1" applyBorder="1" applyAlignment="1">
      <alignment horizontal="left" vertical="center"/>
    </xf>
    <xf numFmtId="2" fontId="14" fillId="0" borderId="1" xfId="1" applyNumberFormat="1" applyFont="1" applyBorder="1" applyAlignment="1" applyProtection="1">
      <alignment horizontal="center" vertical="center"/>
    </xf>
    <xf numFmtId="0" fontId="14" fillId="0" borderId="17" xfId="1" applyFont="1" applyBorder="1" applyAlignment="1">
      <alignment vertical="center" wrapText="1"/>
    </xf>
    <xf numFmtId="10" fontId="17" fillId="0" borderId="1" xfId="2" applyNumberFormat="1" applyFont="1" applyBorder="1"/>
    <xf numFmtId="0" fontId="17" fillId="0" borderId="8" xfId="1" applyFont="1" applyBorder="1"/>
    <xf numFmtId="0" fontId="14" fillId="0" borderId="17" xfId="1" applyFont="1" applyBorder="1" applyAlignment="1">
      <alignment vertical="top" wrapText="1"/>
    </xf>
    <xf numFmtId="0" fontId="17" fillId="0" borderId="1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vertical="top"/>
    </xf>
    <xf numFmtId="3" fontId="17" fillId="2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169" fontId="17" fillId="2" borderId="1" xfId="3" applyNumberFormat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10" fontId="19" fillId="0" borderId="1" xfId="2" applyNumberFormat="1" applyFont="1" applyBorder="1" applyAlignment="1">
      <alignment horizontal="center" vertical="center"/>
    </xf>
    <xf numFmtId="168" fontId="20" fillId="0" borderId="13" xfId="1" applyNumberFormat="1" applyFont="1" applyBorder="1" applyAlignment="1" applyProtection="1">
      <alignment vertical="center"/>
    </xf>
    <xf numFmtId="168" fontId="20" fillId="0" borderId="11" xfId="1" applyNumberFormat="1" applyFont="1" applyBorder="1" applyAlignment="1" applyProtection="1">
      <alignment vertical="top"/>
    </xf>
    <xf numFmtId="0" fontId="11" fillId="0" borderId="10" xfId="1" applyFont="1" applyBorder="1" applyAlignment="1">
      <alignment horizontal="left" vertical="center"/>
    </xf>
    <xf numFmtId="1" fontId="20" fillId="0" borderId="10" xfId="1" applyNumberFormat="1" applyFont="1" applyBorder="1" applyAlignment="1" applyProtection="1">
      <alignment horizontal="center" vertical="top"/>
    </xf>
    <xf numFmtId="0" fontId="11" fillId="0" borderId="1" xfId="1" applyFont="1" applyBorder="1" applyAlignment="1">
      <alignment horizontal="left" vertical="center"/>
    </xf>
    <xf numFmtId="1" fontId="20" fillId="3" borderId="1" xfId="1" applyNumberFormat="1" applyFont="1" applyFill="1" applyBorder="1" applyAlignment="1" applyProtection="1">
      <alignment horizontal="center" vertical="top"/>
    </xf>
    <xf numFmtId="1" fontId="20" fillId="0" borderId="1" xfId="1" applyNumberFormat="1" applyFont="1" applyBorder="1" applyAlignment="1" applyProtection="1">
      <alignment horizontal="center" vertical="top"/>
    </xf>
    <xf numFmtId="9" fontId="20" fillId="0" borderId="1" xfId="1" applyNumberFormat="1" applyFont="1" applyBorder="1" applyAlignment="1" applyProtection="1">
      <alignment horizontal="center" vertical="top"/>
    </xf>
    <xf numFmtId="0" fontId="18" fillId="0" borderId="1" xfId="1" applyFont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9" fontId="18" fillId="0" borderId="1" xfId="1" applyNumberFormat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" fontId="18" fillId="3" borderId="1" xfId="1" applyNumberFormat="1" applyFont="1" applyFill="1" applyBorder="1" applyAlignment="1">
      <alignment horizontal="center" vertical="center" wrapText="1"/>
    </xf>
    <xf numFmtId="1" fontId="18" fillId="2" borderId="1" xfId="1" applyNumberFormat="1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9" fontId="18" fillId="3" borderId="1" xfId="1" applyNumberFormat="1" applyFont="1" applyFill="1" applyBorder="1" applyAlignment="1">
      <alignment horizontal="center" vertical="center" wrapText="1"/>
    </xf>
    <xf numFmtId="39" fontId="3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/>
    </xf>
    <xf numFmtId="0" fontId="1" fillId="2" borderId="1" xfId="1" applyFont="1" applyFill="1" applyBorder="1" applyAlignment="1">
      <alignment horizontal="justify" vertical="top" wrapText="1"/>
    </xf>
    <xf numFmtId="0" fontId="22" fillId="2" borderId="1" xfId="0" applyFont="1" applyFill="1" applyBorder="1" applyAlignment="1">
      <alignment horizontal="justify" vertical="top" wrapText="1"/>
    </xf>
    <xf numFmtId="0" fontId="3" fillId="0" borderId="14" xfId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justify" vertical="top" wrapText="1"/>
    </xf>
    <xf numFmtId="0" fontId="15" fillId="2" borderId="22" xfId="0" applyFont="1" applyFill="1" applyBorder="1" applyAlignment="1">
      <alignment horizontal="justify" vertical="top" wrapText="1"/>
    </xf>
    <xf numFmtId="0" fontId="0" fillId="0" borderId="10" xfId="0" applyBorder="1" applyAlignment="1">
      <alignment horizontal="center" vertical="center" wrapText="1"/>
    </xf>
    <xf numFmtId="9" fontId="5" fillId="0" borderId="14" xfId="1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3" fillId="0" borderId="14" xfId="1" applyNumberFormat="1" applyFont="1" applyBorder="1" applyAlignment="1" applyProtection="1">
      <alignment horizontal="center" vertical="center" wrapText="1"/>
    </xf>
    <xf numFmtId="0" fontId="19" fillId="0" borderId="9" xfId="1" applyFont="1" applyBorder="1" applyAlignment="1">
      <alignment horizontal="left" vertical="top" wrapText="1"/>
    </xf>
    <xf numFmtId="0" fontId="19" fillId="0" borderId="4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8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2" xfId="1" applyFont="1" applyBorder="1" applyAlignment="1">
      <alignment horizontal="left" vertical="top" wrapText="1"/>
    </xf>
    <xf numFmtId="168" fontId="19" fillId="0" borderId="7" xfId="1" applyNumberFormat="1" applyFont="1" applyBorder="1" applyAlignment="1" applyProtection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" fillId="2" borderId="17" xfId="1" applyFont="1" applyFill="1" applyBorder="1" applyAlignment="1">
      <alignment horizontal="justify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" xfId="1" applyNumberFormat="1" applyFont="1" applyBorder="1" applyAlignment="1" applyProtection="1">
      <alignment horizontal="center" vertical="center"/>
    </xf>
    <xf numFmtId="0" fontId="23" fillId="2" borderId="7" xfId="1" applyFont="1" applyFill="1" applyBorder="1" applyAlignment="1">
      <alignment horizontal="left" vertical="center" wrapText="1"/>
    </xf>
    <xf numFmtId="0" fontId="23" fillId="2" borderId="4" xfId="1" applyFont="1" applyFill="1" applyBorder="1" applyAlignment="1">
      <alignment horizontal="left" vertical="center" wrapText="1"/>
    </xf>
    <xf numFmtId="9" fontId="3" fillId="0" borderId="14" xfId="1" applyNumberFormat="1" applyFont="1" applyBorder="1" applyAlignment="1" applyProtection="1">
      <alignment horizontal="center" vertical="center"/>
    </xf>
    <xf numFmtId="9" fontId="3" fillId="0" borderId="10" xfId="1" applyNumberFormat="1" applyFont="1" applyBorder="1" applyAlignment="1" applyProtection="1">
      <alignment horizontal="center" vertical="center"/>
    </xf>
    <xf numFmtId="39" fontId="3" fillId="0" borderId="14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3" fillId="2" borderId="1" xfId="1" applyFont="1" applyFill="1" applyBorder="1" applyAlignment="1">
      <alignment horizontal="left" vertical="top" wrapText="1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4" fillId="0" borderId="1" xfId="1" applyNumberFormat="1" applyFont="1" applyBorder="1" applyAlignment="1" applyProtection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4" fillId="0" borderId="13" xfId="1" applyNumberFormat="1" applyFont="1" applyBorder="1" applyAlignment="1" applyProtection="1">
      <alignment horizontal="center" vertical="center" wrapText="1"/>
    </xf>
    <xf numFmtId="2" fontId="4" fillId="0" borderId="12" xfId="1" applyNumberFormat="1" applyFont="1" applyBorder="1" applyAlignment="1" applyProtection="1">
      <alignment horizontal="center" vertical="center" wrapText="1"/>
    </xf>
    <xf numFmtId="2" fontId="4" fillId="0" borderId="11" xfId="1" applyNumberFormat="1" applyFont="1" applyBorder="1" applyAlignment="1" applyProtection="1">
      <alignment horizontal="center" vertical="center" wrapText="1"/>
    </xf>
    <xf numFmtId="2" fontId="2" fillId="0" borderId="13" xfId="1" applyNumberFormat="1" applyFont="1" applyBorder="1" applyAlignment="1" applyProtection="1">
      <alignment horizontal="center" vertical="center" wrapText="1"/>
    </xf>
    <xf numFmtId="2" fontId="2" fillId="0" borderId="12" xfId="1" applyNumberFormat="1" applyFont="1" applyBorder="1" applyAlignment="1" applyProtection="1">
      <alignment horizontal="center" vertical="center" wrapText="1"/>
    </xf>
    <xf numFmtId="2" fontId="2" fillId="0" borderId="11" xfId="1" applyNumberFormat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2" fontId="2" fillId="0" borderId="13" xfId="1" applyNumberFormat="1" applyFont="1" applyBorder="1" applyAlignment="1" applyProtection="1">
      <alignment horizontal="left" vertical="center" wrapText="1"/>
    </xf>
    <xf numFmtId="2" fontId="2" fillId="0" borderId="12" xfId="1" applyNumberFormat="1" applyFont="1" applyBorder="1" applyAlignment="1" applyProtection="1">
      <alignment horizontal="left" vertical="center" wrapText="1"/>
    </xf>
    <xf numFmtId="2" fontId="2" fillId="0" borderId="11" xfId="1" applyNumberFormat="1" applyFont="1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1" fillId="2" borderId="15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8" fontId="5" fillId="0" borderId="13" xfId="1" applyNumberFormat="1" applyFont="1" applyBorder="1" applyAlignment="1" applyProtection="1">
      <alignment horizontal="center" vertical="top"/>
    </xf>
    <xf numFmtId="168" fontId="5" fillId="0" borderId="12" xfId="1" applyNumberFormat="1" applyFont="1" applyBorder="1" applyAlignment="1" applyProtection="1">
      <alignment horizontal="center" vertical="top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5" fillId="0" borderId="13" xfId="1" applyFont="1" applyBorder="1" applyAlignment="1">
      <alignment horizontal="center" vertical="center"/>
    </xf>
    <xf numFmtId="9" fontId="3" fillId="2" borderId="14" xfId="1" applyNumberFormat="1" applyFont="1" applyFill="1" applyBorder="1" applyAlignment="1" applyProtection="1">
      <alignment horizontal="center" vertical="center"/>
    </xf>
    <xf numFmtId="9" fontId="3" fillId="2" borderId="10" xfId="1" applyNumberFormat="1" applyFont="1" applyFill="1" applyBorder="1" applyAlignment="1" applyProtection="1">
      <alignment horizontal="center" vertical="center"/>
    </xf>
    <xf numFmtId="0" fontId="14" fillId="0" borderId="7" xfId="1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4" fillId="0" borderId="7" xfId="1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4" fillId="0" borderId="7" xfId="1" applyFont="1" applyFill="1" applyBorder="1" applyAlignment="1">
      <alignment horizontal="left" vertical="top" wrapText="1"/>
    </xf>
    <xf numFmtId="0" fontId="14" fillId="0" borderId="6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14" fillId="0" borderId="9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 applyProtection="1">
      <alignment horizontal="left" vertical="top"/>
    </xf>
    <xf numFmtId="0" fontId="19" fillId="0" borderId="1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14" fillId="0" borderId="4" xfId="1" applyFont="1" applyBorder="1" applyAlignment="1">
      <alignment horizontal="left" vertical="top"/>
    </xf>
    <xf numFmtId="0" fontId="14" fillId="0" borderId="3" xfId="1" applyFont="1" applyBorder="1" applyAlignment="1">
      <alignment horizontal="left" vertical="top"/>
    </xf>
    <xf numFmtId="0" fontId="14" fillId="0" borderId="2" xfId="1" applyFont="1" applyBorder="1" applyAlignment="1">
      <alignment horizontal="left" vertical="top"/>
    </xf>
    <xf numFmtId="0" fontId="14" fillId="0" borderId="9" xfId="1" applyFont="1" applyBorder="1" applyAlignment="1">
      <alignment horizontal="left" vertical="top"/>
    </xf>
    <xf numFmtId="0" fontId="14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0" fillId="2" borderId="5" xfId="0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0" fontId="0" fillId="0" borderId="14" xfId="0" applyFont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/>
    </xf>
    <xf numFmtId="2" fontId="17" fillId="0" borderId="13" xfId="1" applyNumberFormat="1" applyFont="1" applyBorder="1" applyAlignment="1" applyProtection="1">
      <alignment horizontal="left" vertical="center" wrapText="1"/>
    </xf>
    <xf numFmtId="2" fontId="17" fillId="0" borderId="12" xfId="1" applyNumberFormat="1" applyFont="1" applyBorder="1" applyAlignment="1" applyProtection="1">
      <alignment horizontal="left" vertical="center" wrapText="1"/>
    </xf>
    <xf numFmtId="2" fontId="17" fillId="0" borderId="11" xfId="1" applyNumberFormat="1" applyFont="1" applyBorder="1" applyAlignment="1" applyProtection="1">
      <alignment horizontal="left" vertical="center" wrapText="1"/>
    </xf>
    <xf numFmtId="0" fontId="19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 wrapText="1"/>
    </xf>
    <xf numFmtId="0" fontId="0" fillId="2" borderId="2" xfId="0" applyFont="1" applyFill="1" applyBorder="1" applyAlignment="1">
      <alignment horizontal="justify" vertical="top" wrapText="1"/>
    </xf>
    <xf numFmtId="0" fontId="18" fillId="2" borderId="5" xfId="1" applyFont="1" applyFill="1" applyBorder="1" applyAlignment="1">
      <alignment horizontal="justify" vertical="top" wrapText="1"/>
    </xf>
    <xf numFmtId="0" fontId="16" fillId="2" borderId="2" xfId="0" applyFont="1" applyFill="1" applyBorder="1" applyAlignment="1">
      <alignment horizontal="justify" vertical="top" wrapText="1"/>
    </xf>
    <xf numFmtId="0" fontId="18" fillId="0" borderId="14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2" fontId="14" fillId="0" borderId="1" xfId="1" applyNumberFormat="1" applyFont="1" applyBorder="1" applyAlignment="1" applyProtection="1">
      <alignment horizontal="center" vertical="center"/>
    </xf>
    <xf numFmtId="0" fontId="17" fillId="0" borderId="13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10" fontId="17" fillId="0" borderId="13" xfId="2" applyNumberFormat="1" applyFont="1" applyBorder="1" applyAlignment="1">
      <alignment horizontal="center"/>
    </xf>
    <xf numFmtId="10" fontId="17" fillId="0" borderId="12" xfId="2" applyNumberFormat="1" applyFont="1" applyBorder="1" applyAlignment="1">
      <alignment horizontal="center"/>
    </xf>
    <xf numFmtId="10" fontId="17" fillId="0" borderId="11" xfId="2" applyNumberFormat="1" applyFont="1" applyBorder="1" applyAlignment="1">
      <alignment horizontal="center"/>
    </xf>
    <xf numFmtId="0" fontId="14" fillId="0" borderId="13" xfId="1" applyFont="1" applyBorder="1" applyAlignment="1">
      <alignment horizontal="left"/>
    </xf>
    <xf numFmtId="0" fontId="14" fillId="0" borderId="12" xfId="1" applyFont="1" applyBorder="1" applyAlignment="1">
      <alignment horizontal="left"/>
    </xf>
    <xf numFmtId="0" fontId="14" fillId="0" borderId="11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7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justify" vertical="top" wrapText="1"/>
    </xf>
    <xf numFmtId="0" fontId="11" fillId="0" borderId="6" xfId="1" applyFont="1" applyBorder="1" applyAlignment="1">
      <alignment horizontal="justify" vertical="top" wrapText="1"/>
    </xf>
    <xf numFmtId="0" fontId="11" fillId="0" borderId="5" xfId="1" applyFont="1" applyBorder="1" applyAlignment="1">
      <alignment horizontal="justify" vertical="top" wrapText="1"/>
    </xf>
    <xf numFmtId="0" fontId="11" fillId="0" borderId="9" xfId="1" applyFont="1" applyBorder="1" applyAlignment="1">
      <alignment horizontal="justify" vertical="top" wrapText="1"/>
    </xf>
    <xf numFmtId="0" fontId="11" fillId="0" borderId="0" xfId="1" applyFont="1" applyBorder="1" applyAlignment="1">
      <alignment horizontal="justify" vertical="top" wrapText="1"/>
    </xf>
    <xf numFmtId="0" fontId="11" fillId="0" borderId="8" xfId="1" applyFont="1" applyBorder="1" applyAlignment="1">
      <alignment horizontal="justify" vertical="top" wrapText="1"/>
    </xf>
    <xf numFmtId="0" fontId="11" fillId="0" borderId="4" xfId="1" applyFont="1" applyBorder="1" applyAlignment="1">
      <alignment horizontal="justify" vertical="top" wrapText="1"/>
    </xf>
    <xf numFmtId="0" fontId="11" fillId="0" borderId="3" xfId="1" applyFont="1" applyBorder="1" applyAlignment="1">
      <alignment horizontal="justify" vertical="top" wrapText="1"/>
    </xf>
    <xf numFmtId="0" fontId="11" fillId="0" borderId="2" xfId="1" applyFont="1" applyBorder="1" applyAlignment="1">
      <alignment horizontal="justify" vertical="top" wrapText="1"/>
    </xf>
    <xf numFmtId="2" fontId="14" fillId="0" borderId="13" xfId="1" applyNumberFormat="1" applyFont="1" applyBorder="1" applyAlignment="1" applyProtection="1">
      <alignment horizontal="center" vertical="center" wrapText="1"/>
    </xf>
    <xf numFmtId="2" fontId="14" fillId="0" borderId="12" xfId="1" applyNumberFormat="1" applyFont="1" applyBorder="1" applyAlignment="1" applyProtection="1">
      <alignment horizontal="center" vertical="center" wrapText="1"/>
    </xf>
    <xf numFmtId="2" fontId="14" fillId="0" borderId="11" xfId="1" applyNumberFormat="1" applyFont="1" applyBorder="1" applyAlignment="1" applyProtection="1">
      <alignment horizontal="center" vertical="center" wrapText="1"/>
    </xf>
    <xf numFmtId="2" fontId="17" fillId="0" borderId="13" xfId="1" applyNumberFormat="1" applyFont="1" applyBorder="1" applyAlignment="1" applyProtection="1">
      <alignment horizontal="center" vertical="center" wrapText="1"/>
    </xf>
    <xf numFmtId="2" fontId="17" fillId="0" borderId="12" xfId="1" applyNumberFormat="1" applyFont="1" applyBorder="1" applyAlignment="1" applyProtection="1">
      <alignment horizontal="center" vertical="center" wrapText="1"/>
    </xf>
    <xf numFmtId="2" fontId="17" fillId="0" borderId="11" xfId="1" applyNumberFormat="1" applyFont="1" applyBorder="1" applyAlignment="1" applyProtection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/>
    </xf>
    <xf numFmtId="0" fontId="2" fillId="2" borderId="17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justify" vertical="top" wrapText="1"/>
    </xf>
    <xf numFmtId="0" fontId="0" fillId="2" borderId="1" xfId="0" applyFill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20" xfId="1" applyFont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/>
    </xf>
    <xf numFmtId="0" fontId="20" fillId="0" borderId="1" xfId="1" applyFont="1" applyBorder="1" applyAlignment="1">
      <alignment horizontal="left" vertical="top"/>
    </xf>
    <xf numFmtId="0" fontId="11" fillId="0" borderId="9" xfId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1" fillId="0" borderId="8" xfId="1" applyFont="1" applyBorder="1" applyAlignment="1">
      <alignment horizontal="left" vertical="top"/>
    </xf>
    <xf numFmtId="0" fontId="11" fillId="0" borderId="4" xfId="1" applyFont="1" applyBorder="1" applyAlignment="1">
      <alignment horizontal="left" vertical="top"/>
    </xf>
    <xf numFmtId="0" fontId="11" fillId="0" borderId="3" xfId="1" applyFont="1" applyBorder="1" applyAlignment="1">
      <alignment horizontal="left" vertical="top"/>
    </xf>
    <xf numFmtId="0" fontId="11" fillId="0" borderId="2" xfId="1" applyFont="1" applyBorder="1" applyAlignment="1">
      <alignment horizontal="left" vertical="top"/>
    </xf>
    <xf numFmtId="0" fontId="11" fillId="0" borderId="7" xfId="1" applyFont="1" applyBorder="1" applyAlignment="1">
      <alignment horizontal="left" vertical="top"/>
    </xf>
    <xf numFmtId="0" fontId="11" fillId="0" borderId="6" xfId="1" applyFont="1" applyBorder="1" applyAlignment="1">
      <alignment horizontal="left" vertical="top"/>
    </xf>
    <xf numFmtId="0" fontId="11" fillId="0" borderId="5" xfId="1" applyFont="1" applyBorder="1" applyAlignment="1">
      <alignment horizontal="left" vertical="top"/>
    </xf>
    <xf numFmtId="0" fontId="20" fillId="0" borderId="7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left" vertical="top" wrapText="1"/>
    </xf>
    <xf numFmtId="0" fontId="20" fillId="0" borderId="4" xfId="1" applyFont="1" applyBorder="1" applyAlignment="1">
      <alignment horizontal="left" vertical="top" wrapText="1"/>
    </xf>
    <xf numFmtId="0" fontId="20" fillId="0" borderId="3" xfId="1" applyFont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20" fillId="0" borderId="9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9" fontId="3" fillId="2" borderId="1" xfId="1" applyNumberFormat="1" applyFont="1" applyFill="1" applyBorder="1" applyAlignment="1" applyProtection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168" fontId="20" fillId="0" borderId="13" xfId="1" applyNumberFormat="1" applyFont="1" applyBorder="1" applyAlignment="1" applyProtection="1">
      <alignment horizontal="center" vertical="top"/>
    </xf>
    <xf numFmtId="168" fontId="20" fillId="0" borderId="12" xfId="1" applyNumberFormat="1" applyFont="1" applyBorder="1" applyAlignment="1" applyProtection="1">
      <alignment horizontal="center" vertical="top"/>
    </xf>
    <xf numFmtId="2" fontId="19" fillId="0" borderId="11" xfId="1" applyNumberFormat="1" applyFont="1" applyBorder="1" applyAlignment="1" applyProtection="1">
      <alignment horizontal="left" vertical="center"/>
    </xf>
    <xf numFmtId="2" fontId="19" fillId="0" borderId="1" xfId="1" applyNumberFormat="1" applyFont="1" applyBorder="1" applyAlignment="1" applyProtection="1">
      <alignment horizontal="left" vertical="center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0" borderId="14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0" fillId="0" borderId="13" xfId="1" applyNumberFormat="1" applyFont="1" applyBorder="1" applyAlignment="1" applyProtection="1">
      <alignment horizontal="center" vertical="center" wrapText="1"/>
    </xf>
    <xf numFmtId="2" fontId="10" fillId="0" borderId="12" xfId="1" applyNumberFormat="1" applyFont="1" applyBorder="1" applyAlignment="1" applyProtection="1">
      <alignment horizontal="center" vertical="center" wrapText="1"/>
    </xf>
    <xf numFmtId="2" fontId="10" fillId="0" borderId="11" xfId="1" applyNumberFormat="1" applyFont="1" applyBorder="1" applyAlignment="1" applyProtection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13" xfId="1" applyNumberFormat="1" applyFont="1" applyBorder="1" applyAlignment="1" applyProtection="1">
      <alignment horizontal="center" vertical="center" wrapText="1"/>
    </xf>
    <xf numFmtId="2" fontId="7" fillId="0" borderId="12" xfId="1" applyNumberFormat="1" applyFont="1" applyBorder="1" applyAlignment="1" applyProtection="1">
      <alignment horizontal="center" vertical="center" wrapText="1"/>
    </xf>
    <xf numFmtId="2" fontId="7" fillId="0" borderId="11" xfId="1" applyNumberFormat="1" applyFont="1" applyBorder="1" applyAlignment="1" applyProtection="1">
      <alignment horizontal="center" vertical="center" wrapText="1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2" fontId="10" fillId="0" borderId="1" xfId="1" applyNumberFormat="1" applyFont="1" applyBorder="1" applyAlignment="1" applyProtection="1">
      <alignment horizontal="center" vertical="center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0" fontId="2" fillId="2" borderId="15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15" xfId="1" applyFont="1" applyFill="1" applyBorder="1" applyAlignment="1">
      <alignment horizontal="justify" vertical="top" wrapText="1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5" fillId="0" borderId="9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 vertical="center" wrapText="1"/>
    </xf>
    <xf numFmtId="10" fontId="7" fillId="0" borderId="1" xfId="2" applyNumberFormat="1" applyFont="1" applyBorder="1" applyAlignment="1">
      <alignment horizontal="center"/>
    </xf>
    <xf numFmtId="0" fontId="4" fillId="0" borderId="1" xfId="1" applyFont="1" applyBorder="1" applyAlignment="1">
      <alignment horizontal="justify" vertical="top" wrapText="1"/>
    </xf>
    <xf numFmtId="2" fontId="10" fillId="0" borderId="1" xfId="1" applyNumberFormat="1" applyFont="1" applyBorder="1" applyAlignment="1" applyProtection="1">
      <alignment horizontal="center" vertical="center" wrapText="1"/>
    </xf>
    <xf numFmtId="2" fontId="7" fillId="0" borderId="1" xfId="1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5" fillId="0" borderId="1" xfId="1" applyNumberFormat="1" applyFont="1" applyBorder="1" applyAlignment="1" applyProtection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8" fontId="5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left" vertical="top"/>
    </xf>
    <xf numFmtId="0" fontId="0" fillId="0" borderId="1" xfId="0" applyBorder="1" applyAlignment="1">
      <alignment horizontal="left" vertical="top"/>
    </xf>
    <xf numFmtId="0" fontId="2" fillId="2" borderId="15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/>
    </xf>
    <xf numFmtId="0" fontId="0" fillId="2" borderId="2" xfId="0" applyFont="1" applyFill="1" applyBorder="1" applyAlignment="1">
      <alignment horizontal="justify" vertical="top"/>
    </xf>
    <xf numFmtId="0" fontId="3" fillId="2" borderId="10" xfId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justify" vertical="top"/>
    </xf>
    <xf numFmtId="0" fontId="0" fillId="2" borderId="2" xfId="0" applyFill="1" applyBorder="1" applyAlignment="1">
      <alignment horizontal="justify" vertical="top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21" xfId="1" applyFont="1" applyFill="1" applyBorder="1" applyAlignment="1">
      <alignment horizontal="justify" vertical="top" wrapText="1"/>
    </xf>
    <xf numFmtId="0" fontId="0" fillId="2" borderId="19" xfId="0" applyFill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5" fillId="2" borderId="5" xfId="1" applyFont="1" applyFill="1" applyBorder="1" applyAlignment="1">
      <alignment horizontal="justify" vertical="top" wrapText="1"/>
    </xf>
    <xf numFmtId="0" fontId="0" fillId="2" borderId="5" xfId="0" applyFill="1" applyBorder="1" applyAlignment="1">
      <alignment horizontal="justify" vertical="top" wrapText="1"/>
    </xf>
    <xf numFmtId="0" fontId="4" fillId="0" borderId="6" xfId="1" applyFont="1" applyBorder="1" applyAlignment="1">
      <alignment horizontal="left" vertical="top" wrapText="1"/>
    </xf>
    <xf numFmtId="2" fontId="5" fillId="0" borderId="7" xfId="1" applyNumberFormat="1" applyFont="1" applyBorder="1" applyAlignment="1" applyProtection="1">
      <alignment horizontal="left" vertical="top" wrapText="1"/>
    </xf>
    <xf numFmtId="168" fontId="5" fillId="0" borderId="7" xfId="1" applyNumberFormat="1" applyFont="1" applyBorder="1" applyAlignment="1" applyProtection="1">
      <alignment horizontal="left" vertical="top"/>
    </xf>
    <xf numFmtId="168" fontId="5" fillId="0" borderId="6" xfId="1" applyNumberFormat="1" applyFont="1" applyBorder="1" applyAlignment="1" applyProtection="1">
      <alignment horizontal="left" vertical="top"/>
    </xf>
    <xf numFmtId="168" fontId="5" fillId="0" borderId="9" xfId="1" applyNumberFormat="1" applyFont="1" applyBorder="1" applyAlignment="1" applyProtection="1">
      <alignment horizontal="left" vertical="top"/>
    </xf>
    <xf numFmtId="168" fontId="5" fillId="0" borderId="0" xfId="1" applyNumberFormat="1" applyFont="1" applyBorder="1" applyAlignment="1" applyProtection="1">
      <alignment horizontal="left" vertical="top"/>
    </xf>
  </cellXfs>
  <cellStyles count="5">
    <cellStyle name="Millares 2" xfId="4"/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4968" y="14883"/>
          <a:ext cx="13483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9"/>
  <sheetViews>
    <sheetView topLeftCell="A4" zoomScale="64" zoomScaleNormal="64" workbookViewId="0">
      <selection activeCell="J10" sqref="J10"/>
    </sheetView>
  </sheetViews>
  <sheetFormatPr baseColWidth="10" defaultColWidth="12.5703125" defaultRowHeight="15"/>
  <cols>
    <col min="1" max="1" width="69.7109375" style="1" customWidth="1"/>
    <col min="2" max="2" width="10.5703125" style="1" customWidth="1"/>
    <col min="3" max="3" width="16.28515625" style="1" customWidth="1"/>
    <col min="4" max="4" width="10.85546875" style="1" customWidth="1"/>
    <col min="5" max="5" width="14.42578125" style="1" customWidth="1"/>
    <col min="6" max="6" width="13.42578125" style="1" customWidth="1"/>
    <col min="7" max="7" width="9.85546875" style="3" customWidth="1"/>
    <col min="8" max="8" width="17.85546875" style="1" customWidth="1"/>
    <col min="9" max="9" width="32.7109375" style="1" customWidth="1"/>
    <col min="10" max="10" width="16" style="2" customWidth="1"/>
    <col min="11" max="11" width="18.140625" style="2" customWidth="1"/>
    <col min="12" max="12" width="12.7109375" style="1" customWidth="1"/>
    <col min="13" max="13" width="15.140625" style="1" customWidth="1"/>
    <col min="14" max="14" width="17.42578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3.7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8.25" customHeight="1">
      <c r="A4" s="256"/>
      <c r="B4" s="260"/>
      <c r="C4" s="261"/>
      <c r="D4" s="261"/>
      <c r="E4" s="261"/>
      <c r="F4" s="261"/>
      <c r="G4" s="261"/>
      <c r="H4" s="262"/>
      <c r="I4" s="263" t="s">
        <v>125</v>
      </c>
      <c r="J4" s="264"/>
      <c r="K4" s="264"/>
      <c r="L4" s="265"/>
      <c r="M4" s="270"/>
      <c r="N4" s="271"/>
      <c r="O4" s="69"/>
    </row>
    <row r="5" spans="1:248" s="41" customFormat="1" ht="6.7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18.75" customHeight="1">
      <c r="A6" s="284" t="s">
        <v>64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6"/>
      <c r="O6" s="69"/>
    </row>
    <row r="7" spans="1:248" s="41" customFormat="1" ht="29.25" customHeight="1">
      <c r="A7" s="168" t="s">
        <v>179</v>
      </c>
      <c r="B7" s="287" t="s">
        <v>145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</row>
    <row r="8" spans="1:248" s="41" customFormat="1" ht="25.5" customHeight="1">
      <c r="A8" s="169" t="s">
        <v>41</v>
      </c>
      <c r="B8" s="289"/>
      <c r="C8" s="273"/>
      <c r="D8" s="273"/>
      <c r="E8" s="273"/>
      <c r="F8" s="274"/>
      <c r="G8" s="290" t="s">
        <v>121</v>
      </c>
      <c r="H8" s="291"/>
      <c r="I8" s="292"/>
      <c r="J8" s="299" t="s">
        <v>40</v>
      </c>
      <c r="K8" s="300"/>
      <c r="L8" s="300"/>
      <c r="M8" s="300"/>
      <c r="N8" s="301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29.25" customHeight="1">
      <c r="A9" s="170" t="s">
        <v>39</v>
      </c>
      <c r="B9" s="273"/>
      <c r="C9" s="273"/>
      <c r="D9" s="273"/>
      <c r="E9" s="273"/>
      <c r="F9" s="274"/>
      <c r="G9" s="293"/>
      <c r="H9" s="294"/>
      <c r="I9" s="295"/>
      <c r="J9" s="171" t="s">
        <v>38</v>
      </c>
      <c r="K9" s="275" t="s">
        <v>37</v>
      </c>
      <c r="L9" s="275"/>
      <c r="M9" s="275"/>
      <c r="N9" s="171" t="s">
        <v>36</v>
      </c>
      <c r="O9" s="50"/>
      <c r="Q9" s="65"/>
      <c r="R9" s="65"/>
      <c r="S9" s="65"/>
      <c r="T9" s="65"/>
      <c r="U9" s="65"/>
      <c r="V9" s="42"/>
      <c r="W9" s="42"/>
      <c r="X9" s="42"/>
      <c r="Y9" s="42"/>
      <c r="Z9" s="42"/>
      <c r="AA9" s="42"/>
    </row>
    <row r="10" spans="1:248" s="41" customFormat="1" ht="32.25" customHeight="1">
      <c r="A10" s="172" t="s">
        <v>35</v>
      </c>
      <c r="B10" s="276"/>
      <c r="C10" s="277"/>
      <c r="D10" s="277"/>
      <c r="E10" s="277"/>
      <c r="F10" s="278"/>
      <c r="G10" s="293"/>
      <c r="H10" s="294"/>
      <c r="I10" s="295"/>
      <c r="J10" s="173"/>
      <c r="K10" s="279"/>
      <c r="L10" s="280"/>
      <c r="M10" s="281"/>
      <c r="N10" s="174"/>
      <c r="O10" s="50"/>
      <c r="Q10" s="61"/>
      <c r="R10" s="282"/>
      <c r="S10" s="282"/>
      <c r="T10" s="282"/>
      <c r="U10" s="61"/>
      <c r="V10" s="42"/>
      <c r="W10" s="60"/>
      <c r="X10" s="60"/>
      <c r="Y10" s="42"/>
      <c r="Z10" s="42"/>
      <c r="AA10" s="42"/>
    </row>
    <row r="11" spans="1:248" s="41" customFormat="1" ht="25.5" customHeight="1">
      <c r="A11" s="175" t="s">
        <v>34</v>
      </c>
      <c r="B11" s="276"/>
      <c r="C11" s="277"/>
      <c r="D11" s="277"/>
      <c r="E11" s="277"/>
      <c r="F11" s="278"/>
      <c r="G11" s="293"/>
      <c r="H11" s="294"/>
      <c r="I11" s="295"/>
      <c r="J11" s="176"/>
      <c r="K11" s="302"/>
      <c r="L11" s="303"/>
      <c r="M11" s="304"/>
      <c r="N11" s="17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23.25" customHeight="1">
      <c r="A12" s="178" t="s">
        <v>33</v>
      </c>
      <c r="B12" s="289"/>
      <c r="C12" s="273"/>
      <c r="D12" s="273"/>
      <c r="E12" s="273"/>
      <c r="F12" s="274"/>
      <c r="G12" s="293"/>
      <c r="H12" s="294"/>
      <c r="I12" s="295"/>
      <c r="J12" s="179"/>
      <c r="K12" s="309"/>
      <c r="L12" s="310"/>
      <c r="M12" s="311"/>
      <c r="N12" s="180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21" customHeight="1">
      <c r="A13" s="312" t="s">
        <v>32</v>
      </c>
      <c r="B13" s="312"/>
      <c r="C13" s="312"/>
      <c r="D13" s="312"/>
      <c r="E13" s="312"/>
      <c r="F13" s="312"/>
      <c r="G13" s="296"/>
      <c r="H13" s="297"/>
      <c r="I13" s="298"/>
      <c r="J13" s="181"/>
      <c r="K13" s="309"/>
      <c r="L13" s="310"/>
      <c r="M13" s="311"/>
      <c r="N13" s="182"/>
      <c r="O13" s="50"/>
      <c r="Q13" s="49"/>
      <c r="R13" s="308"/>
      <c r="S13" s="308"/>
      <c r="T13" s="48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27</v>
      </c>
      <c r="F14" s="313" t="s">
        <v>191</v>
      </c>
      <c r="G14" s="314"/>
      <c r="H14" s="314"/>
      <c r="I14" s="315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316"/>
      <c r="G15" s="317"/>
      <c r="H15" s="317"/>
      <c r="I15" s="318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39" t="s">
        <v>20</v>
      </c>
      <c r="G16" s="39" t="s">
        <v>19</v>
      </c>
      <c r="H16" s="39" t="s">
        <v>18</v>
      </c>
      <c r="I16" s="40" t="s">
        <v>17</v>
      </c>
      <c r="J16" s="39" t="s">
        <v>16</v>
      </c>
      <c r="K16" s="159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18" customHeight="1">
      <c r="A17" s="220" t="s">
        <v>146</v>
      </c>
      <c r="B17" s="148" t="s">
        <v>3</v>
      </c>
      <c r="C17" s="222" t="s">
        <v>147</v>
      </c>
      <c r="D17" s="146">
        <v>1</v>
      </c>
      <c r="E17" s="146"/>
      <c r="F17" s="145"/>
      <c r="G17" s="145"/>
      <c r="H17" s="145"/>
      <c r="I17" s="40"/>
      <c r="J17" s="115">
        <v>45639</v>
      </c>
      <c r="K17" s="116">
        <v>45657</v>
      </c>
      <c r="L17" s="227">
        <f>(D18/D17)</f>
        <v>0</v>
      </c>
      <c r="M17" s="146"/>
      <c r="N17" s="145"/>
      <c r="O17" s="3"/>
      <c r="P17" s="3"/>
      <c r="Q17" s="6"/>
      <c r="R17" s="147"/>
      <c r="S17" s="147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1" customHeight="1">
      <c r="A18" s="221"/>
      <c r="B18" s="148" t="s">
        <v>2</v>
      </c>
      <c r="C18" s="223"/>
      <c r="D18" s="124"/>
      <c r="E18" s="146"/>
      <c r="F18" s="145"/>
      <c r="G18" s="145"/>
      <c r="H18" s="145"/>
      <c r="I18" s="40"/>
      <c r="J18" s="145"/>
      <c r="K18" s="146"/>
      <c r="L18" s="228"/>
      <c r="M18" s="146"/>
      <c r="N18" s="145"/>
      <c r="O18" s="3"/>
      <c r="P18" s="3"/>
      <c r="Q18" s="6"/>
      <c r="R18" s="147"/>
      <c r="S18" s="147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17.25" customHeight="1">
      <c r="A19" s="321" t="s">
        <v>47</v>
      </c>
      <c r="B19" s="14" t="s">
        <v>3</v>
      </c>
      <c r="C19" s="222" t="s">
        <v>76</v>
      </c>
      <c r="D19" s="34">
        <v>4</v>
      </c>
      <c r="E19" s="32"/>
      <c r="F19" s="32"/>
      <c r="G19" s="29"/>
      <c r="H19" s="31"/>
      <c r="I19" s="29"/>
      <c r="J19" s="71" t="s">
        <v>148</v>
      </c>
      <c r="K19" s="71">
        <v>45657</v>
      </c>
      <c r="L19" s="244">
        <f>(D20/D19)</f>
        <v>0</v>
      </c>
      <c r="M19" s="218"/>
      <c r="N19" s="219"/>
      <c r="Q19" s="6"/>
      <c r="R19" s="320"/>
      <c r="S19" s="320"/>
      <c r="T19" s="4"/>
      <c r="U19" s="5"/>
      <c r="V19" s="4"/>
      <c r="W19" s="37"/>
      <c r="X19" s="7"/>
      <c r="Y19" s="35"/>
      <c r="Z19" s="4"/>
      <c r="AA19" s="4"/>
    </row>
    <row r="20" spans="1:248" ht="15.75" customHeight="1">
      <c r="A20" s="322"/>
      <c r="B20" s="14" t="s">
        <v>2</v>
      </c>
      <c r="C20" s="243"/>
      <c r="D20" s="123"/>
      <c r="E20" s="27"/>
      <c r="F20" s="27"/>
      <c r="G20" s="25"/>
      <c r="H20" s="31"/>
      <c r="I20" s="25"/>
      <c r="J20" s="72"/>
      <c r="K20" s="73"/>
      <c r="L20" s="244"/>
      <c r="M20" s="218"/>
      <c r="N20" s="219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48" ht="21.75" customHeight="1">
      <c r="A21" s="321" t="s">
        <v>70</v>
      </c>
      <c r="B21" s="14" t="s">
        <v>3</v>
      </c>
      <c r="C21" s="222" t="s">
        <v>77</v>
      </c>
      <c r="D21" s="70">
        <v>1</v>
      </c>
      <c r="E21" s="32"/>
      <c r="F21" s="32"/>
      <c r="G21" s="25"/>
      <c r="H21" s="31"/>
      <c r="I21" s="25"/>
      <c r="J21" s="74">
        <v>45292</v>
      </c>
      <c r="K21" s="74">
        <v>45657</v>
      </c>
      <c r="L21" s="247">
        <f>(D22/D21)</f>
        <v>0</v>
      </c>
      <c r="M21" s="249"/>
      <c r="N21" s="251"/>
      <c r="Q21" s="4"/>
      <c r="R21" s="4"/>
      <c r="S21" s="4"/>
      <c r="T21" s="4"/>
      <c r="U21" s="36"/>
      <c r="V21" s="4"/>
      <c r="W21" s="37"/>
      <c r="X21" s="7"/>
      <c r="Y21" s="35"/>
      <c r="Z21" s="4"/>
      <c r="AA21" s="4"/>
    </row>
    <row r="22" spans="1:248" ht="15.75" customHeight="1">
      <c r="A22" s="322"/>
      <c r="B22" s="14" t="s">
        <v>2</v>
      </c>
      <c r="C22" s="243"/>
      <c r="D22" s="70"/>
      <c r="E22" s="27"/>
      <c r="F22" s="27"/>
      <c r="G22" s="25"/>
      <c r="H22" s="31"/>
      <c r="I22" s="25"/>
      <c r="J22" s="75"/>
      <c r="K22" s="76"/>
      <c r="L22" s="323"/>
      <c r="M22" s="324"/>
      <c r="N22" s="325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17.25" customHeight="1">
      <c r="A23" s="322" t="s">
        <v>66</v>
      </c>
      <c r="B23" s="14" t="s">
        <v>3</v>
      </c>
      <c r="C23" s="222" t="s">
        <v>78</v>
      </c>
      <c r="D23" s="70">
        <v>1</v>
      </c>
      <c r="E23" s="32"/>
      <c r="F23" s="32"/>
      <c r="G23" s="29"/>
      <c r="H23" s="31"/>
      <c r="I23" s="29"/>
      <c r="J23" s="74">
        <v>45292</v>
      </c>
      <c r="K23" s="74">
        <v>45657</v>
      </c>
      <c r="L23" s="244">
        <f>(D24/D23)</f>
        <v>0</v>
      </c>
      <c r="M23" s="218"/>
      <c r="N23" s="219"/>
      <c r="Q23" s="4"/>
      <c r="R23" s="4"/>
      <c r="S23" s="4"/>
      <c r="T23" s="4"/>
      <c r="U23" s="36"/>
      <c r="V23" s="4"/>
      <c r="W23" s="4"/>
      <c r="X23" s="4"/>
      <c r="Y23" s="4"/>
      <c r="Z23" s="4"/>
      <c r="AA23" s="4"/>
    </row>
    <row r="24" spans="1:248" ht="12.75" customHeight="1">
      <c r="A24" s="322"/>
      <c r="B24" s="14" t="s">
        <v>2</v>
      </c>
      <c r="C24" s="243"/>
      <c r="D24" s="70"/>
      <c r="E24" s="27"/>
      <c r="F24" s="27"/>
      <c r="G24" s="29"/>
      <c r="H24" s="31"/>
      <c r="I24" s="29"/>
      <c r="J24" s="77"/>
      <c r="K24" s="73"/>
      <c r="L24" s="244"/>
      <c r="M24" s="218"/>
      <c r="N24" s="219"/>
      <c r="Q24" s="4"/>
      <c r="R24" s="4"/>
      <c r="S24" s="4"/>
      <c r="T24" s="4"/>
      <c r="U24" s="4"/>
      <c r="V24" s="4"/>
      <c r="W24" s="4"/>
      <c r="X24" s="4"/>
      <c r="Y24" s="35"/>
      <c r="Z24" s="4"/>
      <c r="AA24" s="4"/>
    </row>
    <row r="25" spans="1:248" ht="19.5" customHeight="1">
      <c r="A25" s="242" t="s">
        <v>75</v>
      </c>
      <c r="B25" s="14" t="s">
        <v>3</v>
      </c>
      <c r="C25" s="222" t="s">
        <v>79</v>
      </c>
      <c r="D25" s="102">
        <v>2</v>
      </c>
      <c r="E25" s="32"/>
      <c r="F25" s="32"/>
      <c r="G25" s="29"/>
      <c r="H25" s="31"/>
      <c r="I25" s="29"/>
      <c r="J25" s="103">
        <v>45474</v>
      </c>
      <c r="K25" s="103">
        <v>45626</v>
      </c>
      <c r="L25" s="244">
        <f>(D26/D25)</f>
        <v>0</v>
      </c>
      <c r="M25" s="218"/>
      <c r="N25" s="219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48" ht="16.5" customHeight="1">
      <c r="A26" s="242"/>
      <c r="B26" s="14" t="s">
        <v>2</v>
      </c>
      <c r="C26" s="243"/>
      <c r="D26" s="122"/>
      <c r="E26" s="32"/>
      <c r="F26" s="29"/>
      <c r="G26" s="29"/>
      <c r="H26" s="31"/>
      <c r="I26" s="29"/>
      <c r="J26" s="77"/>
      <c r="K26" s="73"/>
      <c r="L26" s="244"/>
      <c r="M26" s="218"/>
      <c r="N26" s="219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48" ht="23.25" customHeight="1">
      <c r="A27" s="224" t="s">
        <v>150</v>
      </c>
      <c r="B27" s="148" t="s">
        <v>3</v>
      </c>
      <c r="C27" s="222" t="s">
        <v>151</v>
      </c>
      <c r="D27" s="154">
        <v>3</v>
      </c>
      <c r="E27" s="32"/>
      <c r="F27" s="29"/>
      <c r="G27" s="29"/>
      <c r="H27" s="31"/>
      <c r="I27" s="29"/>
      <c r="J27" s="74">
        <v>45383</v>
      </c>
      <c r="K27" s="87">
        <v>45596</v>
      </c>
      <c r="L27" s="229">
        <f>(D28/D27)</f>
        <v>0</v>
      </c>
      <c r="M27" s="218"/>
      <c r="N27" s="219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48" ht="20.25" customHeight="1">
      <c r="A28" s="225"/>
      <c r="B28" s="148" t="s">
        <v>2</v>
      </c>
      <c r="C28" s="226"/>
      <c r="D28" s="122"/>
      <c r="E28" s="32"/>
      <c r="F28" s="29"/>
      <c r="G28" s="29"/>
      <c r="H28" s="31"/>
      <c r="I28" s="29"/>
      <c r="J28" s="153"/>
      <c r="K28" s="76"/>
      <c r="L28" s="226"/>
      <c r="M28" s="218"/>
      <c r="N28" s="219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48" ht="18" customHeight="1">
      <c r="A29" s="253" t="s">
        <v>48</v>
      </c>
      <c r="B29" s="14" t="s">
        <v>3</v>
      </c>
      <c r="C29" s="222" t="s">
        <v>81</v>
      </c>
      <c r="D29" s="28">
        <v>2</v>
      </c>
      <c r="E29" s="32"/>
      <c r="F29" s="29"/>
      <c r="G29" s="29"/>
      <c r="H29" s="31"/>
      <c r="I29" s="33"/>
      <c r="J29" s="74">
        <v>45312</v>
      </c>
      <c r="K29" s="74">
        <v>45502</v>
      </c>
      <c r="L29" s="247">
        <f>(D30/D29)</f>
        <v>0</v>
      </c>
      <c r="M29" s="249"/>
      <c r="N29" s="251"/>
    </row>
    <row r="30" spans="1:248" ht="12" customHeight="1">
      <c r="A30" s="253"/>
      <c r="B30" s="14" t="s">
        <v>2</v>
      </c>
      <c r="C30" s="243"/>
      <c r="D30" s="122"/>
      <c r="E30" s="32"/>
      <c r="F30" s="25"/>
      <c r="G30" s="25"/>
      <c r="H30" s="31"/>
      <c r="I30" s="29"/>
      <c r="J30" s="72"/>
      <c r="K30" s="73"/>
      <c r="L30" s="248"/>
      <c r="M30" s="250"/>
      <c r="N30" s="252"/>
    </row>
    <row r="31" spans="1:248" ht="18" customHeight="1">
      <c r="A31" s="245" t="s">
        <v>49</v>
      </c>
      <c r="B31" s="14" t="s">
        <v>3</v>
      </c>
      <c r="C31" s="222" t="s">
        <v>83</v>
      </c>
      <c r="D31" s="28">
        <v>1</v>
      </c>
      <c r="E31" s="32"/>
      <c r="F31" s="29"/>
      <c r="G31" s="29"/>
      <c r="H31" s="31"/>
      <c r="I31" s="29"/>
      <c r="J31" s="71">
        <v>45301</v>
      </c>
      <c r="K31" s="71">
        <v>45337</v>
      </c>
      <c r="L31" s="247">
        <f>(D32/D31)</f>
        <v>0</v>
      </c>
      <c r="M31" s="249"/>
      <c r="N31" s="251"/>
    </row>
    <row r="32" spans="1:248" ht="17.25" customHeight="1">
      <c r="A32" s="246"/>
      <c r="B32" s="14" t="s">
        <v>2</v>
      </c>
      <c r="C32" s="243"/>
      <c r="D32" s="122"/>
      <c r="E32" s="32"/>
      <c r="F32" s="25"/>
      <c r="G32" s="25"/>
      <c r="H32" s="31"/>
      <c r="I32" s="25"/>
      <c r="J32" s="72"/>
      <c r="K32" s="73"/>
      <c r="L32" s="248"/>
      <c r="M32" s="250"/>
      <c r="N32" s="252"/>
    </row>
    <row r="33" spans="1:22" ht="15.75">
      <c r="A33" s="333" t="s">
        <v>14</v>
      </c>
      <c r="B33" s="14" t="s">
        <v>3</v>
      </c>
      <c r="C33" s="222"/>
      <c r="D33" s="70">
        <v>1</v>
      </c>
      <c r="E33" s="30"/>
      <c r="F33" s="30"/>
      <c r="G33" s="29"/>
      <c r="H33" s="29"/>
      <c r="I33" s="29"/>
      <c r="J33" s="71"/>
      <c r="K33" s="86"/>
      <c r="L33" s="334">
        <f>(D34/D33)</f>
        <v>0</v>
      </c>
      <c r="M33" s="218"/>
      <c r="N33" s="219"/>
    </row>
    <row r="34" spans="1:22" ht="15.75">
      <c r="A34" s="333"/>
      <c r="B34" s="14" t="s">
        <v>2</v>
      </c>
      <c r="C34" s="243"/>
      <c r="D34" s="136">
        <f>AVERAGE(L17:L32)</f>
        <v>0</v>
      </c>
      <c r="E34" s="27"/>
      <c r="F34" s="25"/>
      <c r="G34" s="25"/>
      <c r="H34" s="26"/>
      <c r="I34" s="25"/>
      <c r="J34" s="72"/>
      <c r="K34" s="73"/>
      <c r="L34" s="335"/>
      <c r="M34" s="218"/>
      <c r="N34" s="219"/>
      <c r="Q34" s="4"/>
      <c r="R34" s="4"/>
      <c r="S34" s="4"/>
      <c r="T34" s="4"/>
      <c r="U34" s="4"/>
      <c r="V34" s="4"/>
    </row>
    <row r="35" spans="1:22" s="4" customFormat="1" ht="3" customHeigh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22" s="4" customFormat="1" ht="15.75">
      <c r="A36" s="155"/>
      <c r="B36" s="326" t="s">
        <v>12</v>
      </c>
      <c r="C36" s="327"/>
      <c r="D36" s="328"/>
      <c r="E36" s="329" t="s">
        <v>11</v>
      </c>
      <c r="F36" s="330"/>
      <c r="G36" s="330"/>
      <c r="H36" s="330"/>
      <c r="I36" s="16"/>
      <c r="J36" s="331" t="s">
        <v>10</v>
      </c>
      <c r="K36" s="332"/>
      <c r="L36" s="332"/>
      <c r="M36" s="332"/>
      <c r="N36" s="332"/>
      <c r="Q36" s="1"/>
      <c r="R36" s="1"/>
      <c r="S36" s="1"/>
      <c r="T36" s="1"/>
      <c r="U36" s="1"/>
      <c r="V36" s="1"/>
    </row>
    <row r="37" spans="1:22" s="4" customFormat="1" ht="15.75" customHeight="1">
      <c r="A37" s="230" t="s">
        <v>9</v>
      </c>
      <c r="B37" s="232" t="s">
        <v>8</v>
      </c>
      <c r="C37" s="233"/>
      <c r="D37" s="234"/>
      <c r="E37" s="238" t="s">
        <v>147</v>
      </c>
      <c r="F37" s="239"/>
      <c r="G37" s="239"/>
      <c r="H37" s="162" t="s">
        <v>3</v>
      </c>
      <c r="I37" s="163">
        <f t="shared" ref="I37:I46" si="0">D17</f>
        <v>1</v>
      </c>
      <c r="J37" s="160"/>
      <c r="K37" s="160"/>
      <c r="L37" s="160"/>
      <c r="M37" s="160"/>
      <c r="N37" s="161"/>
      <c r="Q37" s="1"/>
      <c r="R37" s="1"/>
      <c r="S37" s="1"/>
      <c r="T37" s="1"/>
      <c r="U37" s="1"/>
      <c r="V37" s="1"/>
    </row>
    <row r="38" spans="1:22" s="4" customFormat="1" ht="12.75" customHeight="1">
      <c r="A38" s="231"/>
      <c r="B38" s="235"/>
      <c r="C38" s="236"/>
      <c r="D38" s="237"/>
      <c r="E38" s="240"/>
      <c r="F38" s="241"/>
      <c r="G38" s="241"/>
      <c r="H38" s="164" t="s">
        <v>2</v>
      </c>
      <c r="I38" s="163">
        <f t="shared" si="0"/>
        <v>0</v>
      </c>
      <c r="J38" s="160"/>
      <c r="K38" s="160"/>
      <c r="L38" s="160"/>
      <c r="M38" s="160"/>
      <c r="N38" s="161"/>
      <c r="Q38" s="1"/>
      <c r="R38" s="1"/>
      <c r="S38" s="1"/>
      <c r="T38" s="1"/>
      <c r="U38" s="1"/>
      <c r="V38" s="1"/>
    </row>
    <row r="39" spans="1:22" ht="12.75" customHeight="1">
      <c r="A39" s="230" t="s">
        <v>9</v>
      </c>
      <c r="B39" s="232" t="s">
        <v>6</v>
      </c>
      <c r="C39" s="233"/>
      <c r="D39" s="234"/>
      <c r="E39" s="232" t="s">
        <v>84</v>
      </c>
      <c r="F39" s="233"/>
      <c r="G39" s="234"/>
      <c r="H39" s="162" t="s">
        <v>3</v>
      </c>
      <c r="I39" s="165">
        <f t="shared" si="0"/>
        <v>4</v>
      </c>
      <c r="J39" s="347" t="s">
        <v>137</v>
      </c>
      <c r="K39" s="348"/>
      <c r="L39" s="348"/>
      <c r="M39" s="348"/>
      <c r="N39" s="349"/>
    </row>
    <row r="40" spans="1:22" ht="11.25" customHeight="1">
      <c r="A40" s="231"/>
      <c r="B40" s="235"/>
      <c r="C40" s="236"/>
      <c r="D40" s="237"/>
      <c r="E40" s="235"/>
      <c r="F40" s="236"/>
      <c r="G40" s="237"/>
      <c r="H40" s="164" t="s">
        <v>2</v>
      </c>
      <c r="I40" s="166">
        <f t="shared" si="0"/>
        <v>0</v>
      </c>
      <c r="J40" s="350"/>
      <c r="K40" s="351"/>
      <c r="L40" s="351"/>
      <c r="M40" s="351"/>
      <c r="N40" s="352"/>
    </row>
    <row r="41" spans="1:22" ht="14.25" customHeight="1">
      <c r="A41" s="230" t="s">
        <v>9</v>
      </c>
      <c r="B41" s="336" t="s">
        <v>6</v>
      </c>
      <c r="C41" s="239"/>
      <c r="D41" s="337"/>
      <c r="E41" s="341" t="s">
        <v>85</v>
      </c>
      <c r="F41" s="342"/>
      <c r="G41" s="343"/>
      <c r="H41" s="164" t="s">
        <v>3</v>
      </c>
      <c r="I41" s="167">
        <f t="shared" si="0"/>
        <v>1</v>
      </c>
      <c r="J41" s="353"/>
      <c r="K41" s="354"/>
      <c r="L41" s="354"/>
      <c r="M41" s="354"/>
      <c r="N41" s="355"/>
    </row>
    <row r="42" spans="1:22" ht="14.25" customHeight="1">
      <c r="A42" s="231"/>
      <c r="B42" s="338"/>
      <c r="C42" s="339"/>
      <c r="D42" s="340"/>
      <c r="E42" s="344"/>
      <c r="F42" s="345"/>
      <c r="G42" s="346"/>
      <c r="H42" s="164" t="s">
        <v>2</v>
      </c>
      <c r="I42" s="167">
        <f t="shared" si="0"/>
        <v>0</v>
      </c>
      <c r="J42" s="353"/>
      <c r="K42" s="356"/>
      <c r="L42" s="356"/>
      <c r="M42" s="356"/>
      <c r="N42" s="355"/>
    </row>
    <row r="43" spans="1:22" ht="12.75" customHeight="1">
      <c r="A43" s="364" t="s">
        <v>7</v>
      </c>
      <c r="B43" s="370" t="s">
        <v>4</v>
      </c>
      <c r="C43" s="371"/>
      <c r="D43" s="372"/>
      <c r="E43" s="336" t="s">
        <v>86</v>
      </c>
      <c r="F43" s="365"/>
      <c r="G43" s="366"/>
      <c r="H43" s="164" t="s">
        <v>3</v>
      </c>
      <c r="I43" s="167">
        <f t="shared" si="0"/>
        <v>1</v>
      </c>
      <c r="J43" s="353"/>
      <c r="K43" s="354"/>
      <c r="L43" s="354"/>
      <c r="M43" s="354"/>
      <c r="N43" s="355"/>
    </row>
    <row r="44" spans="1:22" ht="15.75" customHeight="1">
      <c r="A44" s="364"/>
      <c r="B44" s="367"/>
      <c r="C44" s="368"/>
      <c r="D44" s="369"/>
      <c r="E44" s="367"/>
      <c r="F44" s="368"/>
      <c r="G44" s="369"/>
      <c r="H44" s="164" t="s">
        <v>2</v>
      </c>
      <c r="I44" s="167">
        <f t="shared" si="0"/>
        <v>0</v>
      </c>
      <c r="J44" s="353"/>
      <c r="K44" s="354"/>
      <c r="L44" s="354"/>
      <c r="M44" s="354"/>
      <c r="N44" s="355"/>
    </row>
    <row r="45" spans="1:22" ht="12" customHeight="1">
      <c r="A45" s="230" t="s">
        <v>9</v>
      </c>
      <c r="B45" s="370" t="s">
        <v>54</v>
      </c>
      <c r="C45" s="371"/>
      <c r="D45" s="372"/>
      <c r="E45" s="336" t="s">
        <v>80</v>
      </c>
      <c r="F45" s="239"/>
      <c r="G45" s="337"/>
      <c r="H45" s="164" t="s">
        <v>3</v>
      </c>
      <c r="I45" s="166">
        <f t="shared" si="0"/>
        <v>2</v>
      </c>
      <c r="J45" s="353"/>
      <c r="K45" s="354"/>
      <c r="L45" s="354"/>
      <c r="M45" s="354"/>
      <c r="N45" s="355"/>
    </row>
    <row r="46" spans="1:22" ht="12" customHeight="1">
      <c r="A46" s="231"/>
      <c r="B46" s="367"/>
      <c r="C46" s="368"/>
      <c r="D46" s="369"/>
      <c r="E46" s="240"/>
      <c r="F46" s="241"/>
      <c r="G46" s="373"/>
      <c r="H46" s="164" t="s">
        <v>2</v>
      </c>
      <c r="I46" s="166">
        <f t="shared" si="0"/>
        <v>0</v>
      </c>
      <c r="J46" s="353"/>
      <c r="K46" s="354"/>
      <c r="L46" s="354"/>
      <c r="M46" s="354"/>
      <c r="N46" s="355"/>
    </row>
    <row r="47" spans="1:22" ht="12.75" customHeight="1">
      <c r="A47" s="230" t="s">
        <v>9</v>
      </c>
      <c r="B47" s="370" t="s">
        <v>55</v>
      </c>
      <c r="C47" s="371"/>
      <c r="D47" s="372"/>
      <c r="E47" s="370" t="s">
        <v>176</v>
      </c>
      <c r="F47" s="241"/>
      <c r="G47" s="373"/>
      <c r="H47" s="164" t="s">
        <v>3</v>
      </c>
      <c r="I47" s="166">
        <f t="shared" ref="I47:I48" si="1">D29</f>
        <v>2</v>
      </c>
      <c r="J47" s="353"/>
      <c r="K47" s="354"/>
      <c r="L47" s="354"/>
      <c r="M47" s="354"/>
      <c r="N47" s="355"/>
    </row>
    <row r="48" spans="1:22" ht="14.25" customHeight="1">
      <c r="A48" s="231"/>
      <c r="B48" s="367"/>
      <c r="C48" s="368"/>
      <c r="D48" s="369"/>
      <c r="E48" s="338"/>
      <c r="F48" s="339"/>
      <c r="G48" s="340"/>
      <c r="H48" s="164" t="s">
        <v>2</v>
      </c>
      <c r="I48" s="166">
        <f t="shared" si="1"/>
        <v>0</v>
      </c>
      <c r="J48" s="353"/>
      <c r="K48" s="354"/>
      <c r="L48" s="354"/>
      <c r="M48" s="354"/>
      <c r="N48" s="355"/>
    </row>
    <row r="49" spans="1:50" ht="14.25" customHeight="1">
      <c r="A49" s="230" t="s">
        <v>9</v>
      </c>
      <c r="B49" s="370" t="s">
        <v>56</v>
      </c>
      <c r="C49" s="371"/>
      <c r="D49" s="372"/>
      <c r="E49" s="374" t="s">
        <v>153</v>
      </c>
      <c r="F49" s="375"/>
      <c r="G49" s="376"/>
      <c r="H49" s="164" t="s">
        <v>3</v>
      </c>
      <c r="I49" s="166">
        <f>D27</f>
        <v>3</v>
      </c>
      <c r="J49" s="353"/>
      <c r="K49" s="354"/>
      <c r="L49" s="354"/>
      <c r="M49" s="354"/>
      <c r="N49" s="355"/>
    </row>
    <row r="50" spans="1:50" ht="14.25" customHeight="1">
      <c r="A50" s="231"/>
      <c r="B50" s="367"/>
      <c r="C50" s="368"/>
      <c r="D50" s="369"/>
      <c r="E50" s="377"/>
      <c r="F50" s="378"/>
      <c r="G50" s="379"/>
      <c r="H50" s="164" t="s">
        <v>2</v>
      </c>
      <c r="I50" s="166">
        <f>D28</f>
        <v>0</v>
      </c>
      <c r="J50" s="353"/>
      <c r="K50" s="354"/>
      <c r="L50" s="354"/>
      <c r="M50" s="354"/>
      <c r="N50" s="355"/>
    </row>
    <row r="51" spans="1:50">
      <c r="A51" s="364" t="s">
        <v>5</v>
      </c>
      <c r="B51" s="370" t="s">
        <v>152</v>
      </c>
      <c r="C51" s="371"/>
      <c r="D51" s="372"/>
      <c r="E51" s="336" t="s">
        <v>82</v>
      </c>
      <c r="F51" s="365"/>
      <c r="G51" s="366"/>
      <c r="H51" s="164" t="s">
        <v>3</v>
      </c>
      <c r="I51" s="166">
        <f>D31</f>
        <v>1</v>
      </c>
      <c r="J51" s="353"/>
      <c r="K51" s="354"/>
      <c r="L51" s="354"/>
      <c r="M51" s="354"/>
      <c r="N51" s="355"/>
    </row>
    <row r="52" spans="1:50">
      <c r="A52" s="364"/>
      <c r="B52" s="367"/>
      <c r="C52" s="368"/>
      <c r="D52" s="369"/>
      <c r="E52" s="367"/>
      <c r="F52" s="368"/>
      <c r="G52" s="369"/>
      <c r="H52" s="164" t="s">
        <v>2</v>
      </c>
      <c r="I52" s="166">
        <f>D32</f>
        <v>0</v>
      </c>
      <c r="J52" s="344"/>
      <c r="K52" s="345"/>
      <c r="L52" s="345"/>
      <c r="M52" s="345"/>
      <c r="N52" s="346"/>
    </row>
    <row r="53" spans="1:50">
      <c r="A53" s="357" t="s">
        <v>1</v>
      </c>
      <c r="B53" s="358"/>
      <c r="C53" s="358"/>
      <c r="D53" s="358"/>
      <c r="E53" s="358"/>
      <c r="F53" s="358"/>
      <c r="G53" s="358"/>
      <c r="H53" s="358"/>
      <c r="I53" s="359"/>
      <c r="J53" s="363" t="s">
        <v>0</v>
      </c>
      <c r="K53" s="363"/>
      <c r="L53" s="363"/>
      <c r="M53" s="363"/>
      <c r="N53" s="363"/>
    </row>
    <row r="54" spans="1:50">
      <c r="A54" s="360"/>
      <c r="B54" s="361"/>
      <c r="C54" s="361"/>
      <c r="D54" s="361"/>
      <c r="E54" s="361"/>
      <c r="F54" s="361"/>
      <c r="G54" s="361"/>
      <c r="H54" s="361"/>
      <c r="I54" s="362"/>
      <c r="J54" s="363"/>
      <c r="K54" s="363"/>
      <c r="L54" s="363"/>
      <c r="M54" s="363"/>
      <c r="N54" s="363"/>
    </row>
    <row r="55" spans="1:50">
      <c r="F55" s="4"/>
      <c r="G55" s="8"/>
      <c r="H55" s="4"/>
      <c r="I55" s="4"/>
      <c r="J55" s="13"/>
      <c r="K55" s="13"/>
      <c r="L55" s="4"/>
      <c r="M55" s="4"/>
      <c r="N55" s="4"/>
      <c r="O55" s="4"/>
    </row>
    <row r="56" spans="1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 ht="15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5:50" ht="15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5:50" ht="15.7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5:50" ht="15.7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5:50" ht="15.7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5:50" ht="15.7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  <row r="89" spans="15:50"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</sheetData>
  <mergeCells count="117">
    <mergeCell ref="A41:A42"/>
    <mergeCell ref="B41:D42"/>
    <mergeCell ref="E41:G42"/>
    <mergeCell ref="J39:N52"/>
    <mergeCell ref="A53:I54"/>
    <mergeCell ref="J53:N54"/>
    <mergeCell ref="A43:A44"/>
    <mergeCell ref="E43:G44"/>
    <mergeCell ref="A51:A52"/>
    <mergeCell ref="B43:D44"/>
    <mergeCell ref="E51:G52"/>
    <mergeCell ref="B51:D52"/>
    <mergeCell ref="A45:A46"/>
    <mergeCell ref="A47:A48"/>
    <mergeCell ref="B45:D46"/>
    <mergeCell ref="E45:G46"/>
    <mergeCell ref="B47:D48"/>
    <mergeCell ref="E47:G48"/>
    <mergeCell ref="A49:A50"/>
    <mergeCell ref="B49:D50"/>
    <mergeCell ref="E49:G50"/>
    <mergeCell ref="M29:M30"/>
    <mergeCell ref="N29:N30"/>
    <mergeCell ref="B36:D36"/>
    <mergeCell ref="E36:H36"/>
    <mergeCell ref="J36:N36"/>
    <mergeCell ref="A39:A40"/>
    <mergeCell ref="B39:D40"/>
    <mergeCell ref="E39:G40"/>
    <mergeCell ref="A33:A34"/>
    <mergeCell ref="C33:C34"/>
    <mergeCell ref="L33:L34"/>
    <mergeCell ref="M33:M34"/>
    <mergeCell ref="N33:N34"/>
    <mergeCell ref="R19:S19"/>
    <mergeCell ref="A21:A22"/>
    <mergeCell ref="C21:C22"/>
    <mergeCell ref="A23:A24"/>
    <mergeCell ref="C23:C24"/>
    <mergeCell ref="L23:L24"/>
    <mergeCell ref="M23:M24"/>
    <mergeCell ref="N23:N24"/>
    <mergeCell ref="A19:A20"/>
    <mergeCell ref="C19:C20"/>
    <mergeCell ref="L19:L20"/>
    <mergeCell ref="M19:M20"/>
    <mergeCell ref="N19:N20"/>
    <mergeCell ref="L21:L22"/>
    <mergeCell ref="M21:M22"/>
    <mergeCell ref="N21:N22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M27:M28"/>
    <mergeCell ref="N27:N28"/>
    <mergeCell ref="A17:A18"/>
    <mergeCell ref="C17:C18"/>
    <mergeCell ref="A27:A28"/>
    <mergeCell ref="C27:C28"/>
    <mergeCell ref="L17:L18"/>
    <mergeCell ref="L27:L28"/>
    <mergeCell ref="A37:A38"/>
    <mergeCell ref="B37:D38"/>
    <mergeCell ref="E37:G38"/>
    <mergeCell ref="A25:A26"/>
    <mergeCell ref="C25:C26"/>
    <mergeCell ref="L25:L26"/>
    <mergeCell ref="M25:M26"/>
    <mergeCell ref="N25:N26"/>
    <mergeCell ref="A31:A32"/>
    <mergeCell ref="C31:C32"/>
    <mergeCell ref="L31:L32"/>
    <mergeCell ref="M31:M32"/>
    <mergeCell ref="N31:N32"/>
    <mergeCell ref="A29:A30"/>
    <mergeCell ref="C29:C30"/>
    <mergeCell ref="L29:L30"/>
  </mergeCells>
  <pageMargins left="1.2204724409448819" right="0.23622047244094491" top="0.55118110236220474" bottom="0.15748031496062992" header="0.31496062992125984" footer="0.31496062992125984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93"/>
  <sheetViews>
    <sheetView topLeftCell="A4" zoomScale="64" zoomScaleNormal="64" workbookViewId="0">
      <selection activeCell="A6" sqref="A6:N6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9.28515625" style="1" customWidth="1"/>
    <col min="4" max="4" width="9.85546875" style="1" customWidth="1"/>
    <col min="5" max="5" width="22.85546875" style="1" customWidth="1"/>
    <col min="6" max="6" width="12.28515625" style="1" customWidth="1"/>
    <col min="7" max="7" width="10.140625" style="3" customWidth="1"/>
    <col min="8" max="8" width="18.42578125" style="1" customWidth="1"/>
    <col min="9" max="9" width="19.42578125" style="1" customWidth="1"/>
    <col min="10" max="10" width="15.5703125" style="2" customWidth="1"/>
    <col min="11" max="11" width="20" style="2" customWidth="1"/>
    <col min="12" max="12" width="16.7109375" style="1" customWidth="1"/>
    <col min="13" max="13" width="15.5703125" style="1" customWidth="1"/>
    <col min="14" max="14" width="15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1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1.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0" customHeight="1">
      <c r="A4" s="256"/>
      <c r="B4" s="260"/>
      <c r="C4" s="261"/>
      <c r="D4" s="261"/>
      <c r="E4" s="261"/>
      <c r="F4" s="261"/>
      <c r="G4" s="261"/>
      <c r="H4" s="262"/>
      <c r="I4" s="263" t="s">
        <v>131</v>
      </c>
      <c r="J4" s="264"/>
      <c r="K4" s="264"/>
      <c r="L4" s="265"/>
      <c r="M4" s="270"/>
      <c r="N4" s="271"/>
      <c r="O4" s="69"/>
    </row>
    <row r="5" spans="1:248" s="41" customFormat="1" ht="6.7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25.5" customHeight="1">
      <c r="A6" s="411" t="s">
        <v>64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3"/>
      <c r="O6" s="69"/>
    </row>
    <row r="7" spans="1:248" s="41" customFormat="1" ht="21" customHeight="1">
      <c r="A7" s="183" t="s">
        <v>179</v>
      </c>
      <c r="B7" s="414" t="s">
        <v>145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</row>
    <row r="8" spans="1:248" s="41" customFormat="1" ht="23.25" customHeight="1">
      <c r="A8" s="184" t="s">
        <v>41</v>
      </c>
      <c r="B8" s="416"/>
      <c r="C8" s="402"/>
      <c r="D8" s="402"/>
      <c r="E8" s="402"/>
      <c r="F8" s="403"/>
      <c r="G8" s="417" t="s">
        <v>184</v>
      </c>
      <c r="H8" s="418"/>
      <c r="I8" s="419"/>
      <c r="J8" s="426" t="s">
        <v>40</v>
      </c>
      <c r="K8" s="427"/>
      <c r="L8" s="427"/>
      <c r="M8" s="427"/>
      <c r="N8" s="428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23.25" customHeight="1">
      <c r="A9" s="185" t="s">
        <v>39</v>
      </c>
      <c r="B9" s="402"/>
      <c r="C9" s="402"/>
      <c r="D9" s="402"/>
      <c r="E9" s="402"/>
      <c r="F9" s="403"/>
      <c r="G9" s="420"/>
      <c r="H9" s="421"/>
      <c r="I9" s="422"/>
      <c r="J9" s="186" t="s">
        <v>38</v>
      </c>
      <c r="K9" s="404" t="s">
        <v>37</v>
      </c>
      <c r="L9" s="404"/>
      <c r="M9" s="404"/>
      <c r="N9" s="186" t="s">
        <v>36</v>
      </c>
      <c r="O9" s="50"/>
      <c r="Q9" s="82"/>
      <c r="R9" s="82"/>
      <c r="S9" s="82"/>
      <c r="T9" s="82"/>
      <c r="U9" s="82"/>
      <c r="V9" s="42"/>
      <c r="W9" s="42"/>
      <c r="X9" s="42"/>
      <c r="Y9" s="42"/>
      <c r="Z9" s="42"/>
      <c r="AA9" s="42"/>
    </row>
    <row r="10" spans="1:248" s="41" customFormat="1" ht="18.75" customHeight="1">
      <c r="A10" s="187" t="s">
        <v>35</v>
      </c>
      <c r="B10" s="405"/>
      <c r="C10" s="406"/>
      <c r="D10" s="406"/>
      <c r="E10" s="406"/>
      <c r="F10" s="407"/>
      <c r="G10" s="420"/>
      <c r="H10" s="421"/>
      <c r="I10" s="422"/>
      <c r="J10" s="188"/>
      <c r="K10" s="408"/>
      <c r="L10" s="409"/>
      <c r="M10" s="410"/>
      <c r="N10" s="189"/>
      <c r="O10" s="50"/>
      <c r="Q10" s="84"/>
      <c r="R10" s="282"/>
      <c r="S10" s="282"/>
      <c r="T10" s="282"/>
      <c r="U10" s="84"/>
      <c r="V10" s="42"/>
      <c r="W10" s="85"/>
      <c r="X10" s="85"/>
      <c r="Y10" s="42"/>
      <c r="Z10" s="42"/>
      <c r="AA10" s="42"/>
    </row>
    <row r="11" spans="1:248" s="41" customFormat="1" ht="19.5" customHeight="1">
      <c r="A11" s="190" t="s">
        <v>34</v>
      </c>
      <c r="B11" s="405"/>
      <c r="C11" s="406"/>
      <c r="D11" s="406"/>
      <c r="E11" s="406"/>
      <c r="F11" s="407"/>
      <c r="G11" s="420"/>
      <c r="H11" s="421"/>
      <c r="I11" s="422"/>
      <c r="J11" s="191"/>
      <c r="K11" s="429"/>
      <c r="L11" s="430"/>
      <c r="M11" s="431"/>
      <c r="N11" s="192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18" customHeight="1">
      <c r="A12" s="193" t="s">
        <v>33</v>
      </c>
      <c r="B12" s="416"/>
      <c r="C12" s="402"/>
      <c r="D12" s="402"/>
      <c r="E12" s="402"/>
      <c r="F12" s="403"/>
      <c r="G12" s="420"/>
      <c r="H12" s="421"/>
      <c r="I12" s="422"/>
      <c r="J12" s="194"/>
      <c r="K12" s="385"/>
      <c r="L12" s="386"/>
      <c r="M12" s="387"/>
      <c r="N12" s="195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38.25" customHeight="1">
      <c r="A13" s="384" t="s">
        <v>32</v>
      </c>
      <c r="B13" s="384"/>
      <c r="C13" s="384"/>
      <c r="D13" s="384"/>
      <c r="E13" s="384"/>
      <c r="F13" s="384"/>
      <c r="G13" s="423"/>
      <c r="H13" s="424"/>
      <c r="I13" s="425"/>
      <c r="J13" s="196"/>
      <c r="K13" s="385"/>
      <c r="L13" s="386"/>
      <c r="M13" s="387"/>
      <c r="N13" s="197"/>
      <c r="O13" s="50"/>
      <c r="Q13" s="49"/>
      <c r="R13" s="308"/>
      <c r="S13" s="308"/>
      <c r="T13" s="81"/>
      <c r="U13" s="47"/>
      <c r="V13" s="46"/>
      <c r="W13" s="45"/>
      <c r="X13" s="44"/>
      <c r="Y13" s="43"/>
      <c r="Z13" s="42"/>
      <c r="AA13" s="42"/>
    </row>
    <row r="14" spans="1:248" ht="18" customHeight="1">
      <c r="A14" s="388" t="s">
        <v>31</v>
      </c>
      <c r="B14" s="389" t="s">
        <v>186</v>
      </c>
      <c r="C14" s="390" t="s">
        <v>29</v>
      </c>
      <c r="D14" s="390" t="s">
        <v>28</v>
      </c>
      <c r="E14" s="390" t="s">
        <v>27</v>
      </c>
      <c r="F14" s="391" t="s">
        <v>187</v>
      </c>
      <c r="G14" s="392"/>
      <c r="H14" s="392"/>
      <c r="I14" s="393"/>
      <c r="J14" s="390" t="s">
        <v>25</v>
      </c>
      <c r="K14" s="390"/>
      <c r="L14" s="434" t="s">
        <v>24</v>
      </c>
      <c r="M14" s="434"/>
      <c r="N14" s="434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15" customHeight="1">
      <c r="A15" s="388"/>
      <c r="B15" s="390"/>
      <c r="C15" s="390"/>
      <c r="D15" s="390"/>
      <c r="E15" s="390"/>
      <c r="F15" s="394"/>
      <c r="G15" s="395"/>
      <c r="H15" s="395"/>
      <c r="I15" s="396"/>
      <c r="J15" s="390"/>
      <c r="K15" s="390"/>
      <c r="L15" s="390" t="s">
        <v>23</v>
      </c>
      <c r="M15" s="390" t="s">
        <v>22</v>
      </c>
      <c r="N15" s="388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23.25" customHeight="1">
      <c r="A16" s="388"/>
      <c r="B16" s="390"/>
      <c r="C16" s="390"/>
      <c r="D16" s="390"/>
      <c r="E16" s="390"/>
      <c r="F16" s="198" t="s">
        <v>20</v>
      </c>
      <c r="G16" s="198" t="s">
        <v>19</v>
      </c>
      <c r="H16" s="198" t="s">
        <v>18</v>
      </c>
      <c r="I16" s="199" t="s">
        <v>17</v>
      </c>
      <c r="J16" s="198" t="s">
        <v>16</v>
      </c>
      <c r="K16" s="158" t="s">
        <v>15</v>
      </c>
      <c r="L16" s="390"/>
      <c r="M16" s="390"/>
      <c r="N16" s="388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1" customHeight="1">
      <c r="A17" s="397" t="s">
        <v>154</v>
      </c>
      <c r="B17" s="148" t="s">
        <v>3</v>
      </c>
      <c r="C17" s="401" t="s">
        <v>155</v>
      </c>
      <c r="D17" s="208">
        <v>4</v>
      </c>
      <c r="E17" s="146"/>
      <c r="F17" s="145"/>
      <c r="G17" s="145"/>
      <c r="H17" s="145"/>
      <c r="I17" s="40"/>
      <c r="J17" s="71" t="s">
        <v>148</v>
      </c>
      <c r="K17" s="71">
        <v>45657</v>
      </c>
      <c r="L17" s="227">
        <f>(D18/D17)</f>
        <v>0</v>
      </c>
      <c r="M17" s="432"/>
      <c r="N17" s="433"/>
      <c r="O17" s="3"/>
      <c r="P17" s="3"/>
      <c r="Q17" s="6"/>
      <c r="R17" s="147"/>
      <c r="S17" s="147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5" customHeight="1">
      <c r="A18" s="398"/>
      <c r="B18" s="148" t="s">
        <v>2</v>
      </c>
      <c r="C18" s="223"/>
      <c r="D18" s="209"/>
      <c r="E18" s="146"/>
      <c r="F18" s="145"/>
      <c r="G18" s="145"/>
      <c r="H18" s="145"/>
      <c r="I18" s="40"/>
      <c r="J18" s="145"/>
      <c r="K18" s="146"/>
      <c r="L18" s="228"/>
      <c r="M18" s="226"/>
      <c r="N18" s="324"/>
      <c r="O18" s="3"/>
      <c r="P18" s="3"/>
      <c r="Q18" s="6"/>
      <c r="R18" s="147"/>
      <c r="S18" s="147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19.5" customHeight="1">
      <c r="A19" s="399" t="s">
        <v>157</v>
      </c>
      <c r="B19" s="148" t="s">
        <v>3</v>
      </c>
      <c r="C19" s="222" t="s">
        <v>156</v>
      </c>
      <c r="D19" s="210">
        <v>1</v>
      </c>
      <c r="E19" s="146"/>
      <c r="F19" s="145"/>
      <c r="G19" s="145"/>
      <c r="H19" s="145"/>
      <c r="I19" s="40"/>
      <c r="J19" s="105">
        <v>45292</v>
      </c>
      <c r="K19" s="106">
        <v>45657</v>
      </c>
      <c r="L19" s="227">
        <f>(D20/D19)</f>
        <v>0</v>
      </c>
      <c r="M19" s="432"/>
      <c r="N19" s="433"/>
      <c r="O19" s="3"/>
      <c r="P19" s="3"/>
      <c r="Q19" s="6"/>
      <c r="R19" s="147"/>
      <c r="S19" s="147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24" customHeight="1">
      <c r="A20" s="400"/>
      <c r="B20" s="148" t="s">
        <v>2</v>
      </c>
      <c r="C20" s="223"/>
      <c r="D20" s="209"/>
      <c r="E20" s="146"/>
      <c r="F20" s="145"/>
      <c r="G20" s="145"/>
      <c r="H20" s="145"/>
      <c r="I20" s="40"/>
      <c r="J20" s="145"/>
      <c r="K20" s="146"/>
      <c r="L20" s="228"/>
      <c r="M20" s="226"/>
      <c r="N20" s="324"/>
      <c r="O20" s="3"/>
      <c r="P20" s="3"/>
      <c r="Q20" s="6"/>
      <c r="R20" s="147"/>
      <c r="S20" s="147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0.25" customHeight="1">
      <c r="A21" s="380" t="s">
        <v>163</v>
      </c>
      <c r="B21" s="148" t="s">
        <v>3</v>
      </c>
      <c r="C21" s="382" t="s">
        <v>90</v>
      </c>
      <c r="D21" s="211">
        <v>1</v>
      </c>
      <c r="E21" s="146"/>
      <c r="F21" s="145"/>
      <c r="G21" s="145"/>
      <c r="H21" s="145"/>
      <c r="I21" s="40"/>
      <c r="J21" s="115">
        <v>45641</v>
      </c>
      <c r="K21" s="116">
        <v>45655</v>
      </c>
      <c r="L21" s="383">
        <f>(D22/D21)</f>
        <v>0</v>
      </c>
      <c r="M21" s="432"/>
      <c r="N21" s="432"/>
      <c r="O21" s="3"/>
      <c r="P21" s="3"/>
      <c r="Q21" s="6"/>
      <c r="R21" s="147"/>
      <c r="S21" s="147"/>
      <c r="T21" s="4"/>
      <c r="U21" s="7"/>
      <c r="V21" s="4"/>
      <c r="W21" s="38"/>
      <c r="X21" s="7"/>
      <c r="Y21" s="35"/>
      <c r="Z21" s="8"/>
      <c r="AA21" s="8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pans="1:248" ht="14.25" customHeight="1">
      <c r="A22" s="381"/>
      <c r="B22" s="148" t="s">
        <v>2</v>
      </c>
      <c r="C22" s="226"/>
      <c r="D22" s="209"/>
      <c r="E22" s="146"/>
      <c r="F22" s="145"/>
      <c r="G22" s="145"/>
      <c r="H22" s="145"/>
      <c r="I22" s="40"/>
      <c r="J22" s="145"/>
      <c r="K22" s="146"/>
      <c r="L22" s="226"/>
      <c r="M22" s="226"/>
      <c r="N22" s="226"/>
      <c r="O22" s="3"/>
      <c r="P22" s="3"/>
      <c r="Q22" s="6"/>
      <c r="R22" s="147"/>
      <c r="S22" s="147"/>
      <c r="T22" s="4"/>
      <c r="U22" s="7"/>
      <c r="V22" s="4"/>
      <c r="W22" s="38"/>
      <c r="X22" s="7"/>
      <c r="Y22" s="35"/>
      <c r="Z22" s="8"/>
      <c r="AA22" s="8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pans="1:248" ht="15.75" customHeight="1">
      <c r="A23" s="435" t="s">
        <v>50</v>
      </c>
      <c r="B23" s="14" t="s">
        <v>3</v>
      </c>
      <c r="C23" s="222" t="s">
        <v>134</v>
      </c>
      <c r="D23" s="212">
        <v>1</v>
      </c>
      <c r="E23" s="32"/>
      <c r="F23" s="32"/>
      <c r="G23" s="29"/>
      <c r="H23" s="31"/>
      <c r="I23" s="29"/>
      <c r="J23" s="71">
        <v>45309</v>
      </c>
      <c r="K23" s="71">
        <v>45364</v>
      </c>
      <c r="L23" s="244">
        <f>(D24/D23)</f>
        <v>0</v>
      </c>
      <c r="M23" s="218"/>
      <c r="N23" s="219"/>
      <c r="Q23" s="6"/>
      <c r="R23" s="320"/>
      <c r="S23" s="320"/>
      <c r="T23" s="4"/>
      <c r="U23" s="5"/>
      <c r="V23" s="4"/>
      <c r="W23" s="37"/>
      <c r="X23" s="7"/>
      <c r="Y23" s="35"/>
      <c r="Z23" s="4"/>
      <c r="AA23" s="4"/>
    </row>
    <row r="24" spans="1:248" ht="12.75" customHeight="1">
      <c r="A24" s="435"/>
      <c r="B24" s="14" t="s">
        <v>2</v>
      </c>
      <c r="C24" s="243"/>
      <c r="D24" s="213"/>
      <c r="E24" s="27"/>
      <c r="F24" s="27"/>
      <c r="G24" s="25"/>
      <c r="H24" s="31"/>
      <c r="I24" s="25"/>
      <c r="J24" s="72"/>
      <c r="K24" s="73"/>
      <c r="L24" s="244"/>
      <c r="M24" s="218"/>
      <c r="N24" s="219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18.75" customHeight="1">
      <c r="A25" s="435" t="s">
        <v>51</v>
      </c>
      <c r="B25" s="14" t="s">
        <v>3</v>
      </c>
      <c r="C25" s="222" t="s">
        <v>88</v>
      </c>
      <c r="D25" s="212">
        <v>2</v>
      </c>
      <c r="E25" s="32"/>
      <c r="F25" s="32"/>
      <c r="G25" s="25"/>
      <c r="H25" s="31"/>
      <c r="I25" s="25"/>
      <c r="J25" s="71">
        <v>45292</v>
      </c>
      <c r="K25" s="71">
        <v>45504</v>
      </c>
      <c r="L25" s="247">
        <f>(D26/D25)</f>
        <v>0</v>
      </c>
      <c r="M25" s="249"/>
      <c r="N25" s="251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15.75" customHeight="1">
      <c r="A26" s="435"/>
      <c r="B26" s="14" t="s">
        <v>2</v>
      </c>
      <c r="C26" s="243"/>
      <c r="D26" s="213"/>
      <c r="E26" s="27"/>
      <c r="F26" s="27"/>
      <c r="G26" s="25"/>
      <c r="H26" s="31"/>
      <c r="I26" s="25"/>
      <c r="J26" s="75"/>
      <c r="K26" s="76"/>
      <c r="L26" s="323"/>
      <c r="M26" s="324"/>
      <c r="N26" s="325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18" customHeight="1">
      <c r="A27" s="436" t="s">
        <v>164</v>
      </c>
      <c r="B27" s="152" t="s">
        <v>3</v>
      </c>
      <c r="C27" s="438" t="s">
        <v>166</v>
      </c>
      <c r="D27" s="214">
        <v>1</v>
      </c>
      <c r="E27" s="27"/>
      <c r="F27" s="27"/>
      <c r="G27" s="25"/>
      <c r="H27" s="31"/>
      <c r="I27" s="25"/>
      <c r="J27" s="71">
        <v>45383</v>
      </c>
      <c r="K27" s="71">
        <v>45412</v>
      </c>
      <c r="L27" s="441">
        <f>(D28/D27)</f>
        <v>0</v>
      </c>
      <c r="M27" s="432"/>
      <c r="N27" s="432"/>
      <c r="Q27" s="4"/>
      <c r="R27" s="4"/>
      <c r="S27" s="4"/>
      <c r="T27" s="4"/>
      <c r="U27" s="36"/>
      <c r="V27" s="4"/>
      <c r="W27" s="37"/>
      <c r="X27" s="7"/>
      <c r="Y27" s="35"/>
      <c r="Z27" s="4"/>
      <c r="AA27" s="4"/>
    </row>
    <row r="28" spans="1:248" ht="15.75" customHeight="1">
      <c r="A28" s="437"/>
      <c r="B28" s="152" t="s">
        <v>2</v>
      </c>
      <c r="C28" s="439"/>
      <c r="D28" s="213"/>
      <c r="E28" s="27"/>
      <c r="F28" s="27"/>
      <c r="G28" s="25"/>
      <c r="H28" s="31"/>
      <c r="I28" s="25"/>
      <c r="J28" s="75"/>
      <c r="K28" s="76"/>
      <c r="L28" s="324"/>
      <c r="M28" s="226"/>
      <c r="N28" s="226"/>
      <c r="Q28" s="4"/>
      <c r="R28" s="4"/>
      <c r="S28" s="4"/>
      <c r="T28" s="4"/>
      <c r="U28" s="36"/>
      <c r="V28" s="4"/>
      <c r="W28" s="37"/>
      <c r="X28" s="7"/>
      <c r="Y28" s="35"/>
      <c r="Z28" s="4"/>
      <c r="AA28" s="4"/>
    </row>
    <row r="29" spans="1:248" ht="18" customHeight="1">
      <c r="A29" s="436" t="s">
        <v>165</v>
      </c>
      <c r="B29" s="152" t="s">
        <v>3</v>
      </c>
      <c r="C29" s="440" t="s">
        <v>90</v>
      </c>
      <c r="D29" s="214">
        <v>1</v>
      </c>
      <c r="E29" s="27"/>
      <c r="F29" s="27"/>
      <c r="G29" s="25"/>
      <c r="H29" s="31"/>
      <c r="I29" s="25"/>
      <c r="J29" s="71">
        <v>45306</v>
      </c>
      <c r="K29" s="71">
        <v>45322</v>
      </c>
      <c r="L29" s="383">
        <f>(D30/D29)</f>
        <v>0</v>
      </c>
      <c r="M29" s="432"/>
      <c r="N29" s="432"/>
      <c r="Q29" s="4"/>
      <c r="R29" s="4"/>
      <c r="S29" s="4"/>
      <c r="T29" s="4"/>
      <c r="U29" s="36"/>
      <c r="V29" s="4"/>
      <c r="W29" s="37"/>
      <c r="X29" s="7"/>
      <c r="Y29" s="35"/>
      <c r="Z29" s="4"/>
      <c r="AA29" s="4"/>
    </row>
    <row r="30" spans="1:248" ht="14.25" customHeight="1">
      <c r="A30" s="437"/>
      <c r="B30" s="152" t="s">
        <v>2</v>
      </c>
      <c r="C30" s="226"/>
      <c r="D30" s="213"/>
      <c r="E30" s="27"/>
      <c r="F30" s="27"/>
      <c r="G30" s="25"/>
      <c r="H30" s="31"/>
      <c r="I30" s="25"/>
      <c r="J30" s="75"/>
      <c r="K30" s="76"/>
      <c r="L30" s="226"/>
      <c r="M30" s="226"/>
      <c r="N30" s="226"/>
      <c r="Q30" s="4"/>
      <c r="R30" s="4"/>
      <c r="S30" s="4"/>
      <c r="T30" s="4"/>
      <c r="U30" s="36"/>
      <c r="V30" s="4"/>
      <c r="W30" s="37"/>
      <c r="X30" s="7"/>
      <c r="Y30" s="35"/>
      <c r="Z30" s="4"/>
      <c r="AA30" s="4"/>
    </row>
    <row r="31" spans="1:248" ht="16.5" customHeight="1">
      <c r="A31" s="483" t="s">
        <v>52</v>
      </c>
      <c r="B31" s="14" t="s">
        <v>3</v>
      </c>
      <c r="C31" s="222" t="s">
        <v>79</v>
      </c>
      <c r="D31" s="212">
        <v>3</v>
      </c>
      <c r="E31" s="32"/>
      <c r="F31" s="32"/>
      <c r="G31" s="29"/>
      <c r="H31" s="31"/>
      <c r="I31" s="29"/>
      <c r="J31" s="74">
        <v>45293</v>
      </c>
      <c r="K31" s="74">
        <v>45596</v>
      </c>
      <c r="L31" s="244">
        <f>(D32/D31)</f>
        <v>0</v>
      </c>
      <c r="M31" s="218"/>
      <c r="N31" s="219"/>
      <c r="Q31" s="4"/>
      <c r="R31" s="4"/>
      <c r="S31" s="4"/>
      <c r="T31" s="4"/>
      <c r="U31" s="36"/>
      <c r="V31" s="4"/>
      <c r="W31" s="4"/>
      <c r="X31" s="4"/>
      <c r="Y31" s="4"/>
      <c r="Z31" s="4"/>
      <c r="AA31" s="4"/>
    </row>
    <row r="32" spans="1:248" ht="15.75" customHeight="1">
      <c r="A32" s="484"/>
      <c r="B32" s="14" t="s">
        <v>2</v>
      </c>
      <c r="C32" s="243"/>
      <c r="D32" s="213"/>
      <c r="E32" s="27"/>
      <c r="F32" s="27"/>
      <c r="G32" s="29"/>
      <c r="H32" s="31"/>
      <c r="I32" s="29"/>
      <c r="J32" s="77"/>
      <c r="K32" s="73"/>
      <c r="L32" s="244"/>
      <c r="M32" s="218"/>
      <c r="N32" s="219"/>
      <c r="Q32" s="4"/>
      <c r="R32" s="4"/>
      <c r="S32" s="4"/>
      <c r="T32" s="4"/>
      <c r="U32" s="4"/>
      <c r="V32" s="4"/>
      <c r="W32" s="4"/>
      <c r="X32" s="4"/>
      <c r="Y32" s="35"/>
      <c r="Z32" s="4"/>
      <c r="AA32" s="4"/>
    </row>
    <row r="33" spans="1:27" ht="17.25" customHeight="1">
      <c r="A33" s="485" t="s">
        <v>53</v>
      </c>
      <c r="B33" s="14" t="s">
        <v>3</v>
      </c>
      <c r="C33" s="487" t="s">
        <v>79</v>
      </c>
      <c r="D33" s="212">
        <v>2</v>
      </c>
      <c r="E33" s="32"/>
      <c r="F33" s="32"/>
      <c r="G33" s="29"/>
      <c r="H33" s="31"/>
      <c r="I33" s="29"/>
      <c r="J33" s="74">
        <v>45308</v>
      </c>
      <c r="K33" s="74">
        <v>45504</v>
      </c>
      <c r="L33" s="244">
        <f>(D34/D33)</f>
        <v>0</v>
      </c>
      <c r="M33" s="218"/>
      <c r="N33" s="219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6.5" customHeight="1">
      <c r="A34" s="486"/>
      <c r="B34" s="14" t="s">
        <v>2</v>
      </c>
      <c r="C34" s="488"/>
      <c r="D34" s="209"/>
      <c r="E34" s="32"/>
      <c r="F34" s="29"/>
      <c r="G34" s="29"/>
      <c r="H34" s="31"/>
      <c r="I34" s="29"/>
      <c r="J34" s="77"/>
      <c r="K34" s="73"/>
      <c r="L34" s="244"/>
      <c r="M34" s="218"/>
      <c r="N34" s="219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3.5" customHeight="1">
      <c r="A35" s="489" t="s">
        <v>136</v>
      </c>
      <c r="B35" s="135" t="s">
        <v>3</v>
      </c>
      <c r="C35" s="491" t="s">
        <v>162</v>
      </c>
      <c r="D35" s="215">
        <v>5</v>
      </c>
      <c r="E35" s="32"/>
      <c r="F35" s="29"/>
      <c r="G35" s="29"/>
      <c r="H35" s="31"/>
      <c r="I35" s="33"/>
      <c r="J35" s="74">
        <v>45293</v>
      </c>
      <c r="K35" s="74">
        <v>45443</v>
      </c>
      <c r="L35" s="247">
        <f>(D36/D35)</f>
        <v>0</v>
      </c>
      <c r="M35" s="249"/>
      <c r="N35" s="251"/>
    </row>
    <row r="36" spans="1:27" ht="15.75">
      <c r="A36" s="490"/>
      <c r="B36" s="135" t="s">
        <v>2</v>
      </c>
      <c r="C36" s="226"/>
      <c r="D36" s="216"/>
      <c r="E36" s="32"/>
      <c r="F36" s="25"/>
      <c r="G36" s="25"/>
      <c r="H36" s="31"/>
      <c r="I36" s="29"/>
      <c r="J36" s="74"/>
      <c r="K36" s="74"/>
      <c r="L36" s="248"/>
      <c r="M36" s="250"/>
      <c r="N36" s="252"/>
    </row>
    <row r="37" spans="1:27" ht="16.5" customHeight="1">
      <c r="A37" s="485" t="s">
        <v>161</v>
      </c>
      <c r="B37" s="14" t="s">
        <v>3</v>
      </c>
      <c r="C37" s="440" t="s">
        <v>90</v>
      </c>
      <c r="D37" s="208">
        <v>1</v>
      </c>
      <c r="E37" s="32"/>
      <c r="F37" s="29"/>
      <c r="G37" s="29"/>
      <c r="H37" s="31"/>
      <c r="I37" s="29"/>
      <c r="J37" s="74">
        <v>45292</v>
      </c>
      <c r="K37" s="74">
        <v>45443</v>
      </c>
      <c r="L37" s="247">
        <f>(D38/D37)</f>
        <v>0</v>
      </c>
      <c r="M37" s="249"/>
      <c r="N37" s="251"/>
    </row>
    <row r="38" spans="1:27" ht="17.25" customHeight="1">
      <c r="A38" s="486"/>
      <c r="B38" s="14" t="s">
        <v>2</v>
      </c>
      <c r="C38" s="243"/>
      <c r="D38" s="209"/>
      <c r="E38" s="32"/>
      <c r="F38" s="25"/>
      <c r="G38" s="25"/>
      <c r="H38" s="31"/>
      <c r="I38" s="25"/>
      <c r="J38" s="74"/>
      <c r="K38" s="74"/>
      <c r="L38" s="248"/>
      <c r="M38" s="250"/>
      <c r="N38" s="252"/>
    </row>
    <row r="39" spans="1:27" ht="15.75">
      <c r="A39" s="333" t="s">
        <v>14</v>
      </c>
      <c r="B39" s="14" t="s">
        <v>3</v>
      </c>
      <c r="C39" s="222"/>
      <c r="D39" s="210">
        <v>1</v>
      </c>
      <c r="E39" s="30"/>
      <c r="F39" s="30"/>
      <c r="G39" s="29"/>
      <c r="H39" s="29"/>
      <c r="I39" s="29"/>
      <c r="J39" s="74"/>
      <c r="K39" s="74"/>
      <c r="L39" s="475">
        <f>(D40/D39)</f>
        <v>0</v>
      </c>
      <c r="M39" s="218"/>
      <c r="N39" s="219"/>
    </row>
    <row r="40" spans="1:27" ht="15.75">
      <c r="A40" s="333"/>
      <c r="B40" s="14" t="s">
        <v>2</v>
      </c>
      <c r="C40" s="243"/>
      <c r="D40" s="217">
        <f>AVERAGE(L17:L38)</f>
        <v>0</v>
      </c>
      <c r="E40" s="27"/>
      <c r="F40" s="25"/>
      <c r="G40" s="25"/>
      <c r="H40" s="26"/>
      <c r="I40" s="25"/>
      <c r="J40" s="74"/>
      <c r="K40" s="74"/>
      <c r="L40" s="475"/>
      <c r="M40" s="218"/>
      <c r="N40" s="219"/>
      <c r="Q40" s="4"/>
      <c r="R40" s="4"/>
      <c r="S40" s="4"/>
      <c r="T40" s="4"/>
      <c r="U40" s="4"/>
      <c r="V40" s="4"/>
    </row>
    <row r="41" spans="1:27" s="4" customFormat="1" ht="2.25" customHeight="1">
      <c r="B41" s="24"/>
      <c r="E41" s="23"/>
      <c r="F41" s="20"/>
      <c r="G41" s="22"/>
      <c r="H41" s="22"/>
      <c r="I41" s="22"/>
      <c r="J41" s="21"/>
      <c r="K41" s="21"/>
      <c r="L41" s="20"/>
      <c r="M41" s="18"/>
      <c r="N41" s="19"/>
      <c r="O41" s="18"/>
    </row>
    <row r="42" spans="1:27" s="4" customFormat="1">
      <c r="A42" s="200" t="s">
        <v>13</v>
      </c>
      <c r="B42" s="476" t="s">
        <v>12</v>
      </c>
      <c r="C42" s="477"/>
      <c r="D42" s="478"/>
      <c r="E42" s="479" t="s">
        <v>11</v>
      </c>
      <c r="F42" s="480"/>
      <c r="G42" s="480"/>
      <c r="H42" s="480"/>
      <c r="I42" s="201"/>
      <c r="J42" s="481" t="s">
        <v>10</v>
      </c>
      <c r="K42" s="482"/>
      <c r="L42" s="482"/>
      <c r="M42" s="482"/>
      <c r="N42" s="482"/>
      <c r="Q42" s="1"/>
      <c r="R42" s="1"/>
      <c r="S42" s="1"/>
      <c r="T42" s="1"/>
      <c r="U42" s="1"/>
      <c r="V42" s="1"/>
    </row>
    <row r="43" spans="1:27" ht="16.5" customHeight="1">
      <c r="A43" s="458" t="s">
        <v>9</v>
      </c>
      <c r="B43" s="459" t="s">
        <v>8</v>
      </c>
      <c r="C43" s="460"/>
      <c r="D43" s="461"/>
      <c r="E43" s="465" t="str">
        <f t="shared" ref="E43" si="0">C23</f>
        <v>Reporte</v>
      </c>
      <c r="F43" s="466"/>
      <c r="G43" s="467"/>
      <c r="H43" s="202" t="s">
        <v>3</v>
      </c>
      <c r="I43" s="203">
        <f t="shared" ref="I43:I44" si="1">D23</f>
        <v>1</v>
      </c>
      <c r="J43" s="347" t="s">
        <v>185</v>
      </c>
      <c r="K43" s="348"/>
      <c r="L43" s="348"/>
      <c r="M43" s="348"/>
      <c r="N43" s="349"/>
    </row>
    <row r="44" spans="1:27" ht="14.25" customHeight="1">
      <c r="A44" s="455"/>
      <c r="B44" s="462"/>
      <c r="C44" s="463"/>
      <c r="D44" s="464"/>
      <c r="E44" s="462"/>
      <c r="F44" s="463"/>
      <c r="G44" s="464"/>
      <c r="H44" s="204" t="s">
        <v>2</v>
      </c>
      <c r="I44" s="205">
        <f t="shared" si="1"/>
        <v>0</v>
      </c>
      <c r="J44" s="350"/>
      <c r="K44" s="351"/>
      <c r="L44" s="351"/>
      <c r="M44" s="351"/>
      <c r="N44" s="352"/>
    </row>
    <row r="45" spans="1:27" ht="14.25" customHeight="1">
      <c r="A45" s="458" t="s">
        <v>9</v>
      </c>
      <c r="B45" s="443" t="s">
        <v>6</v>
      </c>
      <c r="C45" s="444"/>
      <c r="D45" s="445"/>
      <c r="E45" s="465" t="s">
        <v>177</v>
      </c>
      <c r="F45" s="466"/>
      <c r="G45" s="467"/>
      <c r="H45" s="204" t="s">
        <v>3</v>
      </c>
      <c r="I45" s="206">
        <f>(D25+D35)</f>
        <v>7</v>
      </c>
      <c r="J45" s="350"/>
      <c r="K45" s="351"/>
      <c r="L45" s="351"/>
      <c r="M45" s="351"/>
      <c r="N45" s="352"/>
    </row>
    <row r="46" spans="1:27" ht="14.25" customHeight="1">
      <c r="A46" s="455"/>
      <c r="B46" s="446"/>
      <c r="C46" s="447"/>
      <c r="D46" s="448"/>
      <c r="E46" s="462"/>
      <c r="F46" s="463"/>
      <c r="G46" s="464"/>
      <c r="H46" s="204" t="s">
        <v>2</v>
      </c>
      <c r="I46" s="205">
        <f>(D26+D36)</f>
        <v>0</v>
      </c>
      <c r="J46" s="350"/>
      <c r="K46" s="351"/>
      <c r="L46" s="351"/>
      <c r="M46" s="351"/>
      <c r="N46" s="352"/>
    </row>
    <row r="47" spans="1:27" ht="14.25" customHeight="1">
      <c r="A47" s="458" t="s">
        <v>9</v>
      </c>
      <c r="B47" s="443" t="s">
        <v>4</v>
      </c>
      <c r="C47" s="444"/>
      <c r="D47" s="445"/>
      <c r="E47" s="465" t="str">
        <f>C31</f>
        <v xml:space="preserve">Informes </v>
      </c>
      <c r="F47" s="466"/>
      <c r="G47" s="467"/>
      <c r="H47" s="204" t="s">
        <v>3</v>
      </c>
      <c r="I47" s="206">
        <f>(D21+D29+D31+D33+D37)</f>
        <v>8</v>
      </c>
      <c r="J47" s="350"/>
      <c r="K47" s="351"/>
      <c r="L47" s="351"/>
      <c r="M47" s="351"/>
      <c r="N47" s="352"/>
    </row>
    <row r="48" spans="1:27" ht="14.25" customHeight="1">
      <c r="A48" s="455"/>
      <c r="B48" s="446"/>
      <c r="C48" s="447"/>
      <c r="D48" s="448"/>
      <c r="E48" s="462"/>
      <c r="F48" s="463"/>
      <c r="G48" s="464"/>
      <c r="H48" s="204" t="s">
        <v>2</v>
      </c>
      <c r="I48" s="205">
        <f>(D22+D30+D32+D34+D38)</f>
        <v>0</v>
      </c>
      <c r="J48" s="350"/>
      <c r="K48" s="351"/>
      <c r="L48" s="351"/>
      <c r="M48" s="351"/>
      <c r="N48" s="352"/>
    </row>
    <row r="49" spans="1:50" ht="18.75" customHeight="1">
      <c r="A49" s="442" t="s">
        <v>7</v>
      </c>
      <c r="B49" s="443" t="s">
        <v>55</v>
      </c>
      <c r="C49" s="444"/>
      <c r="D49" s="445"/>
      <c r="E49" s="449" t="s">
        <v>135</v>
      </c>
      <c r="F49" s="450"/>
      <c r="G49" s="451"/>
      <c r="H49" s="204" t="s">
        <v>3</v>
      </c>
      <c r="I49" s="206">
        <f>D35</f>
        <v>5</v>
      </c>
      <c r="J49" s="353"/>
      <c r="K49" s="354"/>
      <c r="L49" s="354"/>
      <c r="M49" s="354"/>
      <c r="N49" s="355"/>
    </row>
    <row r="50" spans="1:50" ht="14.25" customHeight="1">
      <c r="A50" s="442"/>
      <c r="B50" s="446"/>
      <c r="C50" s="447"/>
      <c r="D50" s="448"/>
      <c r="E50" s="446"/>
      <c r="F50" s="447"/>
      <c r="G50" s="448"/>
      <c r="H50" s="204" t="s">
        <v>2</v>
      </c>
      <c r="I50" s="206">
        <f>D36</f>
        <v>0</v>
      </c>
      <c r="J50" s="353"/>
      <c r="K50" s="354"/>
      <c r="L50" s="354"/>
      <c r="M50" s="354"/>
      <c r="N50" s="355"/>
    </row>
    <row r="51" spans="1:50" ht="14.25" customHeight="1">
      <c r="A51" s="442" t="s">
        <v>7</v>
      </c>
      <c r="B51" s="443" t="s">
        <v>56</v>
      </c>
      <c r="C51" s="444"/>
      <c r="D51" s="445"/>
      <c r="E51" s="449" t="s">
        <v>159</v>
      </c>
      <c r="F51" s="468"/>
      <c r="G51" s="469"/>
      <c r="H51" s="204" t="s">
        <v>3</v>
      </c>
      <c r="I51" s="206">
        <f>D17</f>
        <v>4</v>
      </c>
      <c r="J51" s="353"/>
      <c r="K51" s="354"/>
      <c r="L51" s="354"/>
      <c r="M51" s="354"/>
      <c r="N51" s="355"/>
    </row>
    <row r="52" spans="1:50" ht="14.25" customHeight="1">
      <c r="A52" s="442"/>
      <c r="B52" s="446"/>
      <c r="C52" s="447"/>
      <c r="D52" s="448"/>
      <c r="E52" s="470"/>
      <c r="F52" s="471"/>
      <c r="G52" s="472"/>
      <c r="H52" s="204" t="s">
        <v>2</v>
      </c>
      <c r="I52" s="206">
        <f>D18</f>
        <v>0</v>
      </c>
      <c r="J52" s="353"/>
      <c r="K52" s="354"/>
      <c r="L52" s="354"/>
      <c r="M52" s="354"/>
      <c r="N52" s="355"/>
    </row>
    <row r="53" spans="1:50" ht="14.25" customHeight="1">
      <c r="A53" s="442" t="s">
        <v>7</v>
      </c>
      <c r="B53" s="443" t="s">
        <v>152</v>
      </c>
      <c r="C53" s="444"/>
      <c r="D53" s="445"/>
      <c r="E53" s="473" t="s">
        <v>160</v>
      </c>
      <c r="F53" s="474"/>
      <c r="G53" s="474"/>
      <c r="H53" s="204" t="s">
        <v>3</v>
      </c>
      <c r="I53" s="207">
        <f>D19</f>
        <v>1</v>
      </c>
      <c r="J53" s="353"/>
      <c r="K53" s="354"/>
      <c r="L53" s="354"/>
      <c r="M53" s="354"/>
      <c r="N53" s="355"/>
    </row>
    <row r="54" spans="1:50" ht="14.25" customHeight="1">
      <c r="A54" s="442"/>
      <c r="B54" s="446"/>
      <c r="C54" s="447"/>
      <c r="D54" s="448"/>
      <c r="E54" s="474"/>
      <c r="F54" s="474"/>
      <c r="G54" s="474"/>
      <c r="H54" s="204" t="s">
        <v>2</v>
      </c>
      <c r="I54" s="207">
        <f>D20</f>
        <v>0</v>
      </c>
      <c r="J54" s="353"/>
      <c r="K54" s="354"/>
      <c r="L54" s="354"/>
      <c r="M54" s="354"/>
      <c r="N54" s="355"/>
    </row>
    <row r="55" spans="1:50" ht="15.75" customHeight="1">
      <c r="A55" s="442" t="s">
        <v>5</v>
      </c>
      <c r="B55" s="443" t="s">
        <v>158</v>
      </c>
      <c r="C55" s="444"/>
      <c r="D55" s="445"/>
      <c r="E55" s="449" t="s">
        <v>166</v>
      </c>
      <c r="F55" s="450"/>
      <c r="G55" s="451"/>
      <c r="H55" s="204" t="s">
        <v>3</v>
      </c>
      <c r="I55" s="206">
        <f>D27</f>
        <v>1</v>
      </c>
      <c r="J55" s="353"/>
      <c r="K55" s="354"/>
      <c r="L55" s="354"/>
      <c r="M55" s="354"/>
      <c r="N55" s="355"/>
    </row>
    <row r="56" spans="1:50" ht="11.25" customHeight="1">
      <c r="A56" s="442"/>
      <c r="B56" s="446"/>
      <c r="C56" s="447"/>
      <c r="D56" s="448"/>
      <c r="E56" s="446"/>
      <c r="F56" s="447"/>
      <c r="G56" s="448"/>
      <c r="H56" s="204" t="s">
        <v>2</v>
      </c>
      <c r="I56" s="206">
        <f>D28</f>
        <v>0</v>
      </c>
      <c r="J56" s="344"/>
      <c r="K56" s="345"/>
      <c r="L56" s="345"/>
      <c r="M56" s="345"/>
      <c r="N56" s="346"/>
    </row>
    <row r="57" spans="1:50">
      <c r="A57" s="452" t="s">
        <v>1</v>
      </c>
      <c r="B57" s="453"/>
      <c r="C57" s="453"/>
      <c r="D57" s="453"/>
      <c r="E57" s="453"/>
      <c r="F57" s="453"/>
      <c r="G57" s="453"/>
      <c r="H57" s="453"/>
      <c r="I57" s="454"/>
      <c r="J57" s="363" t="s">
        <v>0</v>
      </c>
      <c r="K57" s="363"/>
      <c r="L57" s="363"/>
      <c r="M57" s="363"/>
      <c r="N57" s="363"/>
    </row>
    <row r="58" spans="1:50">
      <c r="A58" s="455"/>
      <c r="B58" s="456"/>
      <c r="C58" s="456"/>
      <c r="D58" s="456"/>
      <c r="E58" s="456"/>
      <c r="F58" s="456"/>
      <c r="G58" s="456"/>
      <c r="H58" s="456"/>
      <c r="I58" s="457"/>
      <c r="J58" s="363"/>
      <c r="K58" s="363"/>
      <c r="L58" s="363"/>
      <c r="M58" s="363"/>
      <c r="N58" s="363"/>
    </row>
    <row r="59" spans="1:50">
      <c r="F59" s="4"/>
      <c r="G59" s="8"/>
      <c r="H59" s="4"/>
      <c r="I59" s="4"/>
      <c r="J59" s="13"/>
      <c r="K59" s="13"/>
      <c r="L59" s="4"/>
      <c r="M59" s="4"/>
      <c r="N59" s="4"/>
      <c r="O59" s="4"/>
    </row>
    <row r="60" spans="1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 ht="15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5:50" ht="15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5:50" ht="15.75"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5:50" ht="15.75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5:50" ht="15.75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5:50" ht="15.75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  <row r="89" spans="15:50" ht="15.75"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</row>
    <row r="90" spans="15:50" ht="15.75"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</row>
    <row r="91" spans="15:50" ht="15.75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</row>
    <row r="92" spans="15:50" ht="15.75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</row>
    <row r="93" spans="15:50"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</sheetData>
  <mergeCells count="131">
    <mergeCell ref="A39:A40"/>
    <mergeCell ref="C39:C40"/>
    <mergeCell ref="L39:L40"/>
    <mergeCell ref="M39:M40"/>
    <mergeCell ref="N39:N40"/>
    <mergeCell ref="B42:D42"/>
    <mergeCell ref="E42:H42"/>
    <mergeCell ref="J42:N42"/>
    <mergeCell ref="A31:A32"/>
    <mergeCell ref="C31:C32"/>
    <mergeCell ref="M35:M36"/>
    <mergeCell ref="N35:N36"/>
    <mergeCell ref="A37:A38"/>
    <mergeCell ref="C37:C38"/>
    <mergeCell ref="L35:L36"/>
    <mergeCell ref="M37:M38"/>
    <mergeCell ref="N37:N38"/>
    <mergeCell ref="A33:A34"/>
    <mergeCell ref="C33:C34"/>
    <mergeCell ref="A35:A36"/>
    <mergeCell ref="C35:C36"/>
    <mergeCell ref="N31:N32"/>
    <mergeCell ref="L37:L38"/>
    <mergeCell ref="A55:A56"/>
    <mergeCell ref="B55:D56"/>
    <mergeCell ref="E55:G56"/>
    <mergeCell ref="A57:I58"/>
    <mergeCell ref="J57:N58"/>
    <mergeCell ref="A43:A44"/>
    <mergeCell ref="B43:D44"/>
    <mergeCell ref="E43:G44"/>
    <mergeCell ref="A49:A50"/>
    <mergeCell ref="B49:D50"/>
    <mergeCell ref="E49:G50"/>
    <mergeCell ref="A45:A46"/>
    <mergeCell ref="A47:A48"/>
    <mergeCell ref="B45:D46"/>
    <mergeCell ref="E45:G46"/>
    <mergeCell ref="B47:D48"/>
    <mergeCell ref="E47:G48"/>
    <mergeCell ref="J43:N56"/>
    <mergeCell ref="A51:A52"/>
    <mergeCell ref="A53:A54"/>
    <mergeCell ref="B51:D52"/>
    <mergeCell ref="B53:D54"/>
    <mergeCell ref="E51:G52"/>
    <mergeCell ref="E53:G54"/>
    <mergeCell ref="A25:A26"/>
    <mergeCell ref="C25:C26"/>
    <mergeCell ref="L33:L34"/>
    <mergeCell ref="M33:M34"/>
    <mergeCell ref="N33:N34"/>
    <mergeCell ref="L25:L26"/>
    <mergeCell ref="A23:A24"/>
    <mergeCell ref="L31:L32"/>
    <mergeCell ref="M25:M26"/>
    <mergeCell ref="N25:N26"/>
    <mergeCell ref="M31:M32"/>
    <mergeCell ref="A27:A28"/>
    <mergeCell ref="A29:A30"/>
    <mergeCell ref="C27:C28"/>
    <mergeCell ref="C29:C30"/>
    <mergeCell ref="L27:L28"/>
    <mergeCell ref="L29:L30"/>
    <mergeCell ref="M27:M28"/>
    <mergeCell ref="M29:M30"/>
    <mergeCell ref="N27:N28"/>
    <mergeCell ref="N29:N30"/>
    <mergeCell ref="M17:M18"/>
    <mergeCell ref="M19:M20"/>
    <mergeCell ref="N17:N18"/>
    <mergeCell ref="R23:S23"/>
    <mergeCell ref="J14:K15"/>
    <mergeCell ref="L14:N14"/>
    <mergeCell ref="R14:S14"/>
    <mergeCell ref="L15:L16"/>
    <mergeCell ref="M15:M16"/>
    <mergeCell ref="N15:N16"/>
    <mergeCell ref="R15:S15"/>
    <mergeCell ref="R16:S16"/>
    <mergeCell ref="N19:N20"/>
    <mergeCell ref="M21:M22"/>
    <mergeCell ref="N21:N22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A21:A22"/>
    <mergeCell ref="C21:C22"/>
    <mergeCell ref="L21:L22"/>
    <mergeCell ref="R12:T12"/>
    <mergeCell ref="A13:F13"/>
    <mergeCell ref="K13:M13"/>
    <mergeCell ref="R13:S13"/>
    <mergeCell ref="C23:C24"/>
    <mergeCell ref="L23:L24"/>
    <mergeCell ref="M23:M24"/>
    <mergeCell ref="N23:N24"/>
    <mergeCell ref="A14:A16"/>
    <mergeCell ref="B14:B16"/>
    <mergeCell ref="C14:C16"/>
    <mergeCell ref="D14:D16"/>
    <mergeCell ref="E14:E16"/>
    <mergeCell ref="F14:I15"/>
    <mergeCell ref="K12:M12"/>
    <mergeCell ref="A17:A18"/>
    <mergeCell ref="A19:A20"/>
    <mergeCell ref="C17:C18"/>
    <mergeCell ref="C19:C20"/>
    <mergeCell ref="L17:L18"/>
    <mergeCell ref="L19:L20"/>
  </mergeCells>
  <pageMargins left="1.2204724409448819" right="0.19685039370078741" top="0.62992125984251968" bottom="0.19685039370078741" header="0.15748031496062992" footer="0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A7" zoomScale="64" zoomScaleNormal="64" workbookViewId="0">
      <selection activeCell="L29" sqref="L29:L30"/>
    </sheetView>
  </sheetViews>
  <sheetFormatPr baseColWidth="10" defaultColWidth="12.5703125" defaultRowHeight="15"/>
  <cols>
    <col min="1" max="1" width="80.7109375" style="1" customWidth="1"/>
    <col min="2" max="2" width="10.28515625" style="1" customWidth="1"/>
    <col min="3" max="3" width="16.140625" style="1" customWidth="1"/>
    <col min="4" max="4" width="12.7109375" style="1" customWidth="1"/>
    <col min="5" max="5" width="20.5703125" style="1" customWidth="1"/>
    <col min="6" max="6" width="16.42578125" style="1" customWidth="1"/>
    <col min="7" max="7" width="15.85546875" style="3" customWidth="1"/>
    <col min="8" max="8" width="14.7109375" style="1" customWidth="1"/>
    <col min="9" max="9" width="13.140625" style="1" customWidth="1"/>
    <col min="10" max="10" width="17.140625" style="2" customWidth="1"/>
    <col min="11" max="11" width="19" style="2" customWidth="1"/>
    <col min="12" max="12" width="14.7109375" style="1" customWidth="1"/>
    <col min="13" max="13" width="19" style="1" customWidth="1"/>
    <col min="14" max="14" width="21.28515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3.7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8.25" customHeight="1">
      <c r="A4" s="256"/>
      <c r="B4" s="260"/>
      <c r="C4" s="261"/>
      <c r="D4" s="261"/>
      <c r="E4" s="261"/>
      <c r="F4" s="261"/>
      <c r="G4" s="261"/>
      <c r="H4" s="262"/>
      <c r="I4" s="263" t="s">
        <v>126</v>
      </c>
      <c r="J4" s="264"/>
      <c r="K4" s="264"/>
      <c r="L4" s="265"/>
      <c r="M4" s="270"/>
      <c r="N4" s="271"/>
      <c r="O4" s="69"/>
    </row>
    <row r="5" spans="1:248" s="41" customFormat="1" ht="27.7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31.5" customHeight="1">
      <c r="A6" s="263" t="s">
        <v>65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69"/>
    </row>
    <row r="7" spans="1:248" s="41" customFormat="1" ht="46.5" customHeight="1">
      <c r="A7" s="68" t="s">
        <v>179</v>
      </c>
      <c r="B7" s="492" t="s">
        <v>145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</row>
    <row r="8" spans="1:248" s="41" customFormat="1" ht="36" customHeight="1">
      <c r="A8" s="67" t="s">
        <v>41</v>
      </c>
      <c r="B8" s="494"/>
      <c r="C8" s="495"/>
      <c r="D8" s="495"/>
      <c r="E8" s="495"/>
      <c r="F8" s="496"/>
      <c r="G8" s="290" t="s">
        <v>122</v>
      </c>
      <c r="H8" s="291"/>
      <c r="I8" s="292"/>
      <c r="J8" s="497" t="s">
        <v>40</v>
      </c>
      <c r="K8" s="498"/>
      <c r="L8" s="498"/>
      <c r="M8" s="498"/>
      <c r="N8" s="499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34.5" customHeight="1">
      <c r="A9" s="66" t="s">
        <v>39</v>
      </c>
      <c r="B9" s="495"/>
      <c r="C9" s="495"/>
      <c r="D9" s="495"/>
      <c r="E9" s="495"/>
      <c r="F9" s="496"/>
      <c r="G9" s="293"/>
      <c r="H9" s="294"/>
      <c r="I9" s="295"/>
      <c r="J9" s="83" t="s">
        <v>38</v>
      </c>
      <c r="K9" s="510" t="s">
        <v>37</v>
      </c>
      <c r="L9" s="510"/>
      <c r="M9" s="510"/>
      <c r="N9" s="83" t="s">
        <v>36</v>
      </c>
      <c r="O9" s="50"/>
      <c r="Q9" s="82"/>
      <c r="R9" s="82"/>
      <c r="S9" s="82"/>
      <c r="T9" s="82"/>
      <c r="U9" s="82"/>
      <c r="V9" s="42"/>
      <c r="W9" s="42"/>
      <c r="X9" s="42"/>
      <c r="Y9" s="42"/>
      <c r="Z9" s="42"/>
      <c r="AA9" s="42"/>
    </row>
    <row r="10" spans="1:248" s="41" customFormat="1" ht="31.5" customHeight="1">
      <c r="A10" s="64" t="s">
        <v>35</v>
      </c>
      <c r="B10" s="500"/>
      <c r="C10" s="501"/>
      <c r="D10" s="501"/>
      <c r="E10" s="501"/>
      <c r="F10" s="502"/>
      <c r="G10" s="293"/>
      <c r="H10" s="294"/>
      <c r="I10" s="295"/>
      <c r="J10" s="63"/>
      <c r="K10" s="511"/>
      <c r="L10" s="512"/>
      <c r="M10" s="513"/>
      <c r="N10" s="62"/>
      <c r="O10" s="50"/>
      <c r="Q10" s="84"/>
      <c r="R10" s="282"/>
      <c r="S10" s="282"/>
      <c r="T10" s="282"/>
      <c r="U10" s="84"/>
      <c r="V10" s="42"/>
      <c r="W10" s="85"/>
      <c r="X10" s="85"/>
      <c r="Y10" s="42"/>
      <c r="Z10" s="42"/>
      <c r="AA10" s="42"/>
    </row>
    <row r="11" spans="1:248" s="41" customFormat="1" ht="35.25" customHeight="1">
      <c r="A11" s="59" t="s">
        <v>34</v>
      </c>
      <c r="B11" s="500"/>
      <c r="C11" s="501"/>
      <c r="D11" s="501"/>
      <c r="E11" s="501"/>
      <c r="F11" s="502"/>
      <c r="G11" s="293"/>
      <c r="H11" s="294"/>
      <c r="I11" s="295"/>
      <c r="J11" s="58"/>
      <c r="K11" s="503"/>
      <c r="L11" s="504"/>
      <c r="M11" s="505"/>
      <c r="N11" s="5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37.5" customHeight="1">
      <c r="A12" s="56" t="s">
        <v>33</v>
      </c>
      <c r="B12" s="494"/>
      <c r="C12" s="495"/>
      <c r="D12" s="495"/>
      <c r="E12" s="495"/>
      <c r="F12" s="496"/>
      <c r="G12" s="293"/>
      <c r="H12" s="294"/>
      <c r="I12" s="295"/>
      <c r="J12" s="55"/>
      <c r="K12" s="506"/>
      <c r="L12" s="507"/>
      <c r="M12" s="508"/>
      <c r="N12" s="54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25.5" customHeight="1">
      <c r="A13" s="509" t="s">
        <v>32</v>
      </c>
      <c r="B13" s="509"/>
      <c r="C13" s="509"/>
      <c r="D13" s="509"/>
      <c r="E13" s="509"/>
      <c r="F13" s="509"/>
      <c r="G13" s="296"/>
      <c r="H13" s="297"/>
      <c r="I13" s="298"/>
      <c r="J13" s="52"/>
      <c r="K13" s="506"/>
      <c r="L13" s="507"/>
      <c r="M13" s="508"/>
      <c r="N13" s="51"/>
      <c r="O13" s="50"/>
      <c r="Q13" s="49"/>
      <c r="R13" s="308"/>
      <c r="S13" s="308"/>
      <c r="T13" s="81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27</v>
      </c>
      <c r="F14" s="516" t="s">
        <v>72</v>
      </c>
      <c r="G14" s="517"/>
      <c r="H14" s="517"/>
      <c r="I14" s="518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519"/>
      <c r="G15" s="520"/>
      <c r="H15" s="520"/>
      <c r="I15" s="521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80" t="s">
        <v>20</v>
      </c>
      <c r="G16" s="80" t="s">
        <v>19</v>
      </c>
      <c r="H16" s="80" t="s">
        <v>18</v>
      </c>
      <c r="I16" s="40" t="s">
        <v>17</v>
      </c>
      <c r="J16" s="80" t="s">
        <v>16</v>
      </c>
      <c r="K16" s="79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514" t="s">
        <v>58</v>
      </c>
      <c r="B17" s="14" t="s">
        <v>3</v>
      </c>
      <c r="C17" s="222" t="s">
        <v>89</v>
      </c>
      <c r="D17" s="34">
        <v>1</v>
      </c>
      <c r="E17" s="32"/>
      <c r="F17" s="32"/>
      <c r="G17" s="29"/>
      <c r="H17" s="31"/>
      <c r="I17" s="29"/>
      <c r="J17" s="71">
        <v>45334</v>
      </c>
      <c r="K17" s="71">
        <v>45350</v>
      </c>
      <c r="L17" s="244">
        <f>(D18/D17)</f>
        <v>0</v>
      </c>
      <c r="M17" s="218"/>
      <c r="N17" s="219"/>
      <c r="Q17" s="6"/>
      <c r="R17" s="320"/>
      <c r="S17" s="320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515"/>
      <c r="B18" s="14" t="s">
        <v>2</v>
      </c>
      <c r="C18" s="243"/>
      <c r="D18" s="123"/>
      <c r="E18" s="27"/>
      <c r="F18" s="27"/>
      <c r="G18" s="25"/>
      <c r="H18" s="31"/>
      <c r="I18" s="25"/>
      <c r="J18" s="72"/>
      <c r="K18" s="73"/>
      <c r="L18" s="244"/>
      <c r="M18" s="218"/>
      <c r="N18" s="219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514" t="s">
        <v>59</v>
      </c>
      <c r="B19" s="14" t="s">
        <v>3</v>
      </c>
      <c r="C19" s="222" t="s">
        <v>90</v>
      </c>
      <c r="D19" s="34">
        <v>1</v>
      </c>
      <c r="E19" s="32"/>
      <c r="F19" s="32"/>
      <c r="G19" s="25"/>
      <c r="H19" s="31"/>
      <c r="I19" s="25"/>
      <c r="J19" s="71">
        <v>45348</v>
      </c>
      <c r="K19" s="71" t="s">
        <v>167</v>
      </c>
      <c r="L19" s="247">
        <f>(D20/D19)</f>
        <v>0</v>
      </c>
      <c r="M19" s="249"/>
      <c r="N19" s="251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515"/>
      <c r="B20" s="14" t="s">
        <v>2</v>
      </c>
      <c r="C20" s="243"/>
      <c r="D20" s="123"/>
      <c r="E20" s="27"/>
      <c r="F20" s="27"/>
      <c r="G20" s="25"/>
      <c r="H20" s="31"/>
      <c r="I20" s="25"/>
      <c r="J20" s="75"/>
      <c r="K20" s="76"/>
      <c r="L20" s="323"/>
      <c r="M20" s="324"/>
      <c r="N20" s="325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515" t="s">
        <v>60</v>
      </c>
      <c r="B21" s="14" t="s">
        <v>3</v>
      </c>
      <c r="C21" s="222" t="s">
        <v>91</v>
      </c>
      <c r="D21" s="34">
        <v>4</v>
      </c>
      <c r="E21" s="32"/>
      <c r="F21" s="32"/>
      <c r="G21" s="29"/>
      <c r="H21" s="31"/>
      <c r="I21" s="29"/>
      <c r="J21" s="74">
        <v>45293</v>
      </c>
      <c r="K21" s="74">
        <v>45596</v>
      </c>
      <c r="L21" s="244">
        <f>(D22/D21)</f>
        <v>0</v>
      </c>
      <c r="M21" s="218"/>
      <c r="N21" s="219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515"/>
      <c r="B22" s="14" t="s">
        <v>2</v>
      </c>
      <c r="C22" s="243"/>
      <c r="D22" s="123"/>
      <c r="E22" s="27"/>
      <c r="F22" s="27"/>
      <c r="G22" s="29"/>
      <c r="H22" s="31"/>
      <c r="I22" s="29"/>
      <c r="J22" s="77"/>
      <c r="K22" s="73"/>
      <c r="L22" s="244"/>
      <c r="M22" s="218"/>
      <c r="N22" s="219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515" t="s">
        <v>61</v>
      </c>
      <c r="B23" s="14" t="s">
        <v>3</v>
      </c>
      <c r="C23" s="222" t="s">
        <v>178</v>
      </c>
      <c r="D23" s="34">
        <v>1</v>
      </c>
      <c r="E23" s="32"/>
      <c r="F23" s="32"/>
      <c r="G23" s="29"/>
      <c r="H23" s="31"/>
      <c r="I23" s="29"/>
      <c r="J23" s="74">
        <v>45323</v>
      </c>
      <c r="K23" s="74">
        <v>45350</v>
      </c>
      <c r="L23" s="244">
        <f>(D24/D23)</f>
        <v>0</v>
      </c>
      <c r="M23" s="218"/>
      <c r="N23" s="219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515"/>
      <c r="B24" s="14" t="s">
        <v>2</v>
      </c>
      <c r="C24" s="243"/>
      <c r="D24" s="123"/>
      <c r="E24" s="32"/>
      <c r="F24" s="29"/>
      <c r="G24" s="29"/>
      <c r="H24" s="31"/>
      <c r="I24" s="29"/>
      <c r="J24" s="77"/>
      <c r="K24" s="73"/>
      <c r="L24" s="244"/>
      <c r="M24" s="218"/>
      <c r="N24" s="219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3" customHeight="1">
      <c r="A25" s="522" t="s">
        <v>62</v>
      </c>
      <c r="B25" s="14" t="s">
        <v>3</v>
      </c>
      <c r="C25" s="222" t="s">
        <v>92</v>
      </c>
      <c r="D25" s="34">
        <v>2</v>
      </c>
      <c r="E25" s="32"/>
      <c r="F25" s="29"/>
      <c r="G25" s="29"/>
      <c r="H25" s="31"/>
      <c r="I25" s="33"/>
      <c r="J25" s="74">
        <v>45293</v>
      </c>
      <c r="K25" s="74">
        <v>45483</v>
      </c>
      <c r="L25" s="247">
        <f>(D26/D25)</f>
        <v>0</v>
      </c>
      <c r="M25" s="249"/>
      <c r="N25" s="251"/>
    </row>
    <row r="26" spans="1:27" ht="26.25" customHeight="1">
      <c r="A26" s="523"/>
      <c r="B26" s="14" t="s">
        <v>2</v>
      </c>
      <c r="C26" s="243"/>
      <c r="D26" s="123"/>
      <c r="E26" s="32"/>
      <c r="F26" s="25"/>
      <c r="G26" s="25"/>
      <c r="H26" s="31"/>
      <c r="I26" s="29"/>
      <c r="J26" s="72"/>
      <c r="K26" s="73"/>
      <c r="L26" s="248"/>
      <c r="M26" s="250"/>
      <c r="N26" s="252"/>
    </row>
    <row r="27" spans="1:27" ht="18" customHeight="1">
      <c r="A27" s="524" t="s">
        <v>63</v>
      </c>
      <c r="B27" s="14" t="s">
        <v>3</v>
      </c>
      <c r="C27" s="222" t="s">
        <v>92</v>
      </c>
      <c r="D27" s="34">
        <v>12</v>
      </c>
      <c r="E27" s="32"/>
      <c r="F27" s="29"/>
      <c r="G27" s="29"/>
      <c r="H27" s="31"/>
      <c r="I27" s="29"/>
      <c r="J27" s="71">
        <v>45295</v>
      </c>
      <c r="K27" s="71">
        <v>45632</v>
      </c>
      <c r="L27" s="247">
        <f>(D28/D27)</f>
        <v>0</v>
      </c>
      <c r="M27" s="249"/>
      <c r="N27" s="251"/>
    </row>
    <row r="28" spans="1:27" ht="17.25" customHeight="1">
      <c r="A28" s="525"/>
      <c r="B28" s="14" t="s">
        <v>2</v>
      </c>
      <c r="C28" s="243"/>
      <c r="D28" s="123"/>
      <c r="E28" s="32"/>
      <c r="F28" s="25"/>
      <c r="G28" s="25"/>
      <c r="H28" s="31"/>
      <c r="I28" s="25"/>
      <c r="J28" s="72"/>
      <c r="K28" s="73"/>
      <c r="L28" s="248"/>
      <c r="M28" s="250"/>
      <c r="N28" s="252"/>
    </row>
    <row r="29" spans="1:27" ht="15.75">
      <c r="A29" s="333" t="s">
        <v>14</v>
      </c>
      <c r="B29" s="14" t="s">
        <v>3</v>
      </c>
      <c r="C29" s="222"/>
      <c r="D29" s="70">
        <v>1</v>
      </c>
      <c r="E29" s="30"/>
      <c r="F29" s="30"/>
      <c r="G29" s="29"/>
      <c r="H29" s="29"/>
      <c r="I29" s="29"/>
      <c r="J29" s="71"/>
      <c r="K29" s="86"/>
      <c r="L29" s="475">
        <f>(D30/D29)</f>
        <v>0</v>
      </c>
      <c r="M29" s="218"/>
      <c r="N29" s="219"/>
    </row>
    <row r="30" spans="1:27" ht="15.75">
      <c r="A30" s="333"/>
      <c r="B30" s="14" t="s">
        <v>2</v>
      </c>
      <c r="C30" s="243"/>
      <c r="D30" s="136">
        <f>AVERAGE(L17:L28)</f>
        <v>0</v>
      </c>
      <c r="E30" s="27"/>
      <c r="F30" s="25"/>
      <c r="G30" s="25"/>
      <c r="H30" s="26"/>
      <c r="I30" s="25"/>
      <c r="J30" s="72"/>
      <c r="K30" s="73"/>
      <c r="L30" s="475"/>
      <c r="M30" s="218"/>
      <c r="N30" s="219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326" t="s">
        <v>12</v>
      </c>
      <c r="C32" s="327"/>
      <c r="D32" s="328"/>
      <c r="E32" s="329" t="s">
        <v>11</v>
      </c>
      <c r="F32" s="330"/>
      <c r="G32" s="330"/>
      <c r="H32" s="330"/>
      <c r="I32" s="16"/>
      <c r="J32" s="331" t="s">
        <v>10</v>
      </c>
      <c r="K32" s="332"/>
      <c r="L32" s="332"/>
      <c r="M32" s="332"/>
      <c r="N32" s="332"/>
      <c r="Q32" s="1"/>
      <c r="R32" s="1"/>
      <c r="S32" s="1"/>
      <c r="T32" s="1"/>
      <c r="U32" s="1"/>
      <c r="V32" s="1"/>
    </row>
    <row r="33" spans="1:50" ht="26.25" customHeight="1">
      <c r="A33" s="526" t="s">
        <v>9</v>
      </c>
      <c r="B33" s="527" t="s">
        <v>8</v>
      </c>
      <c r="C33" s="528"/>
      <c r="D33" s="529"/>
      <c r="E33" s="527" t="str">
        <f t="shared" ref="E33:E41" si="0">C17</f>
        <v xml:space="preserve">Reporte furag </v>
      </c>
      <c r="F33" s="528"/>
      <c r="G33" s="529"/>
      <c r="H33" s="15" t="s">
        <v>3</v>
      </c>
      <c r="I33" s="111">
        <f t="shared" ref="I33:I40" si="1">D17</f>
        <v>1</v>
      </c>
      <c r="J33" s="541" t="s">
        <v>138</v>
      </c>
      <c r="K33" s="542"/>
      <c r="L33" s="542"/>
      <c r="M33" s="542"/>
      <c r="N33" s="543"/>
    </row>
    <row r="34" spans="1:50" ht="14.25" customHeight="1">
      <c r="A34" s="360"/>
      <c r="B34" s="530"/>
      <c r="C34" s="531"/>
      <c r="D34" s="532"/>
      <c r="E34" s="530"/>
      <c r="F34" s="531"/>
      <c r="G34" s="532"/>
      <c r="H34" s="14" t="s">
        <v>2</v>
      </c>
      <c r="I34" s="112">
        <f t="shared" si="1"/>
        <v>0</v>
      </c>
      <c r="J34" s="544"/>
      <c r="K34" s="545"/>
      <c r="L34" s="545"/>
      <c r="M34" s="545"/>
      <c r="N34" s="546"/>
    </row>
    <row r="35" spans="1:50" ht="14.25" customHeight="1">
      <c r="A35" s="526" t="s">
        <v>9</v>
      </c>
      <c r="B35" s="533" t="s">
        <v>6</v>
      </c>
      <c r="C35" s="534"/>
      <c r="D35" s="535"/>
      <c r="E35" s="539" t="str">
        <f t="shared" si="0"/>
        <v xml:space="preserve">Informe </v>
      </c>
      <c r="F35" s="540"/>
      <c r="G35" s="540"/>
      <c r="H35" s="14" t="s">
        <v>3</v>
      </c>
      <c r="I35" s="112">
        <f t="shared" si="1"/>
        <v>1</v>
      </c>
      <c r="J35" s="544"/>
      <c r="K35" s="545"/>
      <c r="L35" s="545"/>
      <c r="M35" s="545"/>
      <c r="N35" s="546"/>
    </row>
    <row r="36" spans="1:50" ht="14.25" customHeight="1">
      <c r="A36" s="360"/>
      <c r="B36" s="536"/>
      <c r="C36" s="537"/>
      <c r="D36" s="538"/>
      <c r="E36" s="540"/>
      <c r="F36" s="540"/>
      <c r="G36" s="540"/>
      <c r="H36" s="14" t="s">
        <v>2</v>
      </c>
      <c r="I36" s="112">
        <f t="shared" si="1"/>
        <v>0</v>
      </c>
      <c r="J36" s="544"/>
      <c r="K36" s="545"/>
      <c r="L36" s="545"/>
      <c r="M36" s="545"/>
      <c r="N36" s="546"/>
    </row>
    <row r="37" spans="1:50" ht="14.25" customHeight="1">
      <c r="A37" s="526" t="s">
        <v>9</v>
      </c>
      <c r="B37" s="533" t="s">
        <v>4</v>
      </c>
      <c r="C37" s="534"/>
      <c r="D37" s="535"/>
      <c r="E37" s="539" t="str">
        <f t="shared" si="0"/>
        <v>Acta de segumiento</v>
      </c>
      <c r="F37" s="540"/>
      <c r="G37" s="540"/>
      <c r="H37" s="14" t="s">
        <v>3</v>
      </c>
      <c r="I37" s="112">
        <f t="shared" si="1"/>
        <v>4</v>
      </c>
      <c r="J37" s="544"/>
      <c r="K37" s="545"/>
      <c r="L37" s="545"/>
      <c r="M37" s="545"/>
      <c r="N37" s="546"/>
    </row>
    <row r="38" spans="1:50" ht="14.25" customHeight="1">
      <c r="A38" s="360"/>
      <c r="B38" s="536"/>
      <c r="C38" s="537"/>
      <c r="D38" s="538"/>
      <c r="E38" s="540"/>
      <c r="F38" s="540"/>
      <c r="G38" s="540"/>
      <c r="H38" s="14" t="s">
        <v>2</v>
      </c>
      <c r="I38" s="112">
        <f t="shared" si="1"/>
        <v>0</v>
      </c>
      <c r="J38" s="544"/>
      <c r="K38" s="545"/>
      <c r="L38" s="545"/>
      <c r="M38" s="545"/>
      <c r="N38" s="546"/>
    </row>
    <row r="39" spans="1:50" ht="14.25" customHeight="1">
      <c r="A39" s="526" t="s">
        <v>9</v>
      </c>
      <c r="B39" s="533" t="s">
        <v>57</v>
      </c>
      <c r="C39" s="534"/>
      <c r="D39" s="535"/>
      <c r="E39" s="558" t="str">
        <f t="shared" si="0"/>
        <v xml:space="preserve">Evalacuación y reporte  </v>
      </c>
      <c r="F39" s="559"/>
      <c r="G39" s="560"/>
      <c r="H39" s="14" t="s">
        <v>3</v>
      </c>
      <c r="I39" s="112">
        <f t="shared" si="1"/>
        <v>1</v>
      </c>
      <c r="J39" s="547"/>
      <c r="K39" s="548"/>
      <c r="L39" s="548"/>
      <c r="M39" s="548"/>
      <c r="N39" s="549"/>
    </row>
    <row r="40" spans="1:50" ht="24" customHeight="1">
      <c r="A40" s="360"/>
      <c r="B40" s="536"/>
      <c r="C40" s="537"/>
      <c r="D40" s="538"/>
      <c r="E40" s="551"/>
      <c r="F40" s="552"/>
      <c r="G40" s="553"/>
      <c r="H40" s="14" t="s">
        <v>2</v>
      </c>
      <c r="I40" s="112">
        <f t="shared" si="1"/>
        <v>0</v>
      </c>
      <c r="J40" s="547"/>
      <c r="K40" s="550"/>
      <c r="L40" s="550"/>
      <c r="M40" s="550"/>
      <c r="N40" s="549"/>
    </row>
    <row r="41" spans="1:50" ht="18.75" customHeight="1">
      <c r="A41" s="554" t="s">
        <v>7</v>
      </c>
      <c r="B41" s="533" t="s">
        <v>55</v>
      </c>
      <c r="C41" s="534"/>
      <c r="D41" s="535"/>
      <c r="E41" s="555" t="str">
        <f t="shared" si="0"/>
        <v>Reporte (log)</v>
      </c>
      <c r="F41" s="556"/>
      <c r="G41" s="557"/>
      <c r="H41" s="14" t="s">
        <v>3</v>
      </c>
      <c r="I41" s="112">
        <f>(D25+D27)</f>
        <v>14</v>
      </c>
      <c r="J41" s="547"/>
      <c r="K41" s="548"/>
      <c r="L41" s="548"/>
      <c r="M41" s="548"/>
      <c r="N41" s="549"/>
    </row>
    <row r="42" spans="1:50" ht="14.25" customHeight="1">
      <c r="A42" s="554"/>
      <c r="B42" s="536"/>
      <c r="C42" s="537"/>
      <c r="D42" s="538"/>
      <c r="E42" s="536"/>
      <c r="F42" s="537"/>
      <c r="G42" s="538"/>
      <c r="H42" s="14" t="s">
        <v>2</v>
      </c>
      <c r="I42" s="112">
        <f>(D26+D28)</f>
        <v>0</v>
      </c>
      <c r="J42" s="547"/>
      <c r="K42" s="548"/>
      <c r="L42" s="548"/>
      <c r="M42" s="548"/>
      <c r="N42" s="549"/>
    </row>
    <row r="43" spans="1:50" ht="15.75">
      <c r="A43" s="554" t="s">
        <v>5</v>
      </c>
      <c r="B43" s="533" t="s">
        <v>56</v>
      </c>
      <c r="C43" s="534"/>
      <c r="D43" s="535"/>
      <c r="E43" s="555"/>
      <c r="F43" s="556"/>
      <c r="G43" s="557"/>
      <c r="H43" s="14"/>
      <c r="I43" s="112"/>
      <c r="J43" s="547"/>
      <c r="K43" s="548"/>
      <c r="L43" s="548"/>
      <c r="M43" s="548"/>
      <c r="N43" s="549"/>
    </row>
    <row r="44" spans="1:50" ht="15.75">
      <c r="A44" s="554"/>
      <c r="B44" s="536"/>
      <c r="C44" s="537"/>
      <c r="D44" s="538"/>
      <c r="E44" s="536"/>
      <c r="F44" s="537"/>
      <c r="G44" s="538"/>
      <c r="H44" s="14"/>
      <c r="I44" s="112"/>
      <c r="J44" s="551"/>
      <c r="K44" s="552"/>
      <c r="L44" s="552"/>
      <c r="M44" s="552"/>
      <c r="N44" s="553"/>
    </row>
    <row r="45" spans="1:50">
      <c r="A45" s="357" t="s">
        <v>1</v>
      </c>
      <c r="B45" s="358"/>
      <c r="C45" s="358"/>
      <c r="D45" s="358"/>
      <c r="E45" s="358"/>
      <c r="F45" s="358"/>
      <c r="G45" s="358"/>
      <c r="H45" s="358"/>
      <c r="I45" s="359"/>
      <c r="J45" s="363" t="s">
        <v>0</v>
      </c>
      <c r="K45" s="363"/>
      <c r="L45" s="363"/>
      <c r="M45" s="363"/>
      <c r="N45" s="363"/>
    </row>
    <row r="46" spans="1:50">
      <c r="A46" s="360"/>
      <c r="B46" s="361"/>
      <c r="C46" s="361"/>
      <c r="D46" s="361"/>
      <c r="E46" s="361"/>
      <c r="F46" s="361"/>
      <c r="G46" s="361"/>
      <c r="H46" s="361"/>
      <c r="I46" s="362"/>
      <c r="J46" s="363"/>
      <c r="K46" s="363"/>
      <c r="L46" s="363"/>
      <c r="M46" s="363"/>
      <c r="N46" s="363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45:I46"/>
    <mergeCell ref="J45:N46"/>
    <mergeCell ref="A41:A42"/>
    <mergeCell ref="B41:D42"/>
    <mergeCell ref="E41:G42"/>
    <mergeCell ref="A43:A44"/>
    <mergeCell ref="B43:D44"/>
    <mergeCell ref="E43:G44"/>
    <mergeCell ref="A37:A38"/>
    <mergeCell ref="B37:D38"/>
    <mergeCell ref="E37:G38"/>
    <mergeCell ref="A39:A40"/>
    <mergeCell ref="B39:D40"/>
    <mergeCell ref="E39:G40"/>
    <mergeCell ref="B32:D32"/>
    <mergeCell ref="E32:H32"/>
    <mergeCell ref="J32:N32"/>
    <mergeCell ref="A33:A34"/>
    <mergeCell ref="B33:D34"/>
    <mergeCell ref="E33:G34"/>
    <mergeCell ref="A35:A36"/>
    <mergeCell ref="B35:D36"/>
    <mergeCell ref="E35:G36"/>
    <mergeCell ref="J33:N44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1.2204724409448819" right="0.19685039370078741" top="0.62992125984251968" bottom="0.19685039370078741" header="0.15748031496062992" footer="0"/>
  <pageSetup paperSize="258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7"/>
  <sheetViews>
    <sheetView topLeftCell="D10" zoomScale="64" zoomScaleNormal="64" workbookViewId="0">
      <selection activeCell="F14" sqref="F14:I15"/>
    </sheetView>
  </sheetViews>
  <sheetFormatPr baseColWidth="10" defaultColWidth="12.5703125" defaultRowHeight="15"/>
  <cols>
    <col min="1" max="1" width="82.28515625" style="1" customWidth="1"/>
    <col min="2" max="2" width="8.42578125" style="1" customWidth="1"/>
    <col min="3" max="3" width="19.140625" style="1" customWidth="1"/>
    <col min="4" max="4" width="11.5703125" style="1" customWidth="1"/>
    <col min="5" max="5" width="19.85546875" style="1" customWidth="1"/>
    <col min="6" max="6" width="16.28515625" style="1" customWidth="1"/>
    <col min="7" max="7" width="14.7109375" style="3" customWidth="1"/>
    <col min="8" max="8" width="18.28515625" style="1" customWidth="1"/>
    <col min="9" max="9" width="21.570312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28515625" style="1" customWidth="1"/>
    <col min="14" max="14" width="29.5703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566"/>
      <c r="B1" s="564" t="s">
        <v>43</v>
      </c>
      <c r="C1" s="564"/>
      <c r="D1" s="564"/>
      <c r="E1" s="564"/>
      <c r="F1" s="564"/>
      <c r="G1" s="564"/>
      <c r="H1" s="564"/>
      <c r="I1" s="567" t="s">
        <v>46</v>
      </c>
      <c r="J1" s="567"/>
      <c r="K1" s="567"/>
      <c r="L1" s="567"/>
      <c r="M1" s="566"/>
      <c r="N1" s="566"/>
      <c r="O1" s="69"/>
    </row>
    <row r="2" spans="1:248" s="41" customFormat="1" ht="37.5" customHeight="1">
      <c r="A2" s="566"/>
      <c r="B2" s="564"/>
      <c r="C2" s="564"/>
      <c r="D2" s="564"/>
      <c r="E2" s="564"/>
      <c r="F2" s="564"/>
      <c r="G2" s="564"/>
      <c r="H2" s="564"/>
      <c r="I2" s="567" t="s">
        <v>44</v>
      </c>
      <c r="J2" s="567"/>
      <c r="K2" s="567"/>
      <c r="L2" s="567"/>
      <c r="M2" s="566"/>
      <c r="N2" s="566"/>
      <c r="O2" s="69"/>
    </row>
    <row r="3" spans="1:248" s="41" customFormat="1" ht="33.75" customHeight="1">
      <c r="A3" s="566"/>
      <c r="B3" s="564" t="s">
        <v>42</v>
      </c>
      <c r="C3" s="564"/>
      <c r="D3" s="564"/>
      <c r="E3" s="564"/>
      <c r="F3" s="564"/>
      <c r="G3" s="564"/>
      <c r="H3" s="564"/>
      <c r="I3" s="567" t="s">
        <v>45</v>
      </c>
      <c r="J3" s="567"/>
      <c r="K3" s="567"/>
      <c r="L3" s="567"/>
      <c r="M3" s="566"/>
      <c r="N3" s="566"/>
      <c r="O3" s="69"/>
    </row>
    <row r="4" spans="1:248" s="41" customFormat="1" ht="38.25" customHeight="1">
      <c r="A4" s="566"/>
      <c r="B4" s="564"/>
      <c r="C4" s="564"/>
      <c r="D4" s="564"/>
      <c r="E4" s="564"/>
      <c r="F4" s="564"/>
      <c r="G4" s="564"/>
      <c r="H4" s="564"/>
      <c r="I4" s="567" t="s">
        <v>127</v>
      </c>
      <c r="J4" s="567"/>
      <c r="K4" s="567"/>
      <c r="L4" s="567"/>
      <c r="M4" s="566"/>
      <c r="N4" s="566"/>
      <c r="O4" s="69"/>
    </row>
    <row r="5" spans="1:248" s="41" customFormat="1" ht="27.75" customHeight="1">
      <c r="A5" s="566"/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69"/>
    </row>
    <row r="6" spans="1:248" s="41" customFormat="1" ht="31.5" customHeight="1">
      <c r="A6" s="567" t="s">
        <v>64</v>
      </c>
      <c r="B6" s="567"/>
      <c r="C6" s="567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7"/>
      <c r="O6" s="69"/>
    </row>
    <row r="7" spans="1:248" s="41" customFormat="1" ht="36" customHeight="1">
      <c r="A7" s="68" t="s">
        <v>179</v>
      </c>
      <c r="B7" s="567" t="s">
        <v>145</v>
      </c>
      <c r="C7" s="567"/>
      <c r="D7" s="567"/>
      <c r="E7" s="567"/>
      <c r="F7" s="567"/>
      <c r="G7" s="567"/>
      <c r="H7" s="567"/>
      <c r="I7" s="567"/>
      <c r="J7" s="567"/>
      <c r="K7" s="567"/>
      <c r="L7" s="567"/>
      <c r="M7" s="567"/>
      <c r="N7" s="567"/>
    </row>
    <row r="8" spans="1:248" s="41" customFormat="1" ht="25.5" customHeight="1">
      <c r="A8" s="130" t="s">
        <v>41</v>
      </c>
      <c r="B8" s="564"/>
      <c r="C8" s="564"/>
      <c r="D8" s="564"/>
      <c r="E8" s="564"/>
      <c r="F8" s="564"/>
      <c r="G8" s="570" t="s">
        <v>123</v>
      </c>
      <c r="H8" s="570"/>
      <c r="I8" s="570"/>
      <c r="J8" s="571" t="s">
        <v>40</v>
      </c>
      <c r="K8" s="571"/>
      <c r="L8" s="571"/>
      <c r="M8" s="571"/>
      <c r="N8" s="571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27.75" customHeight="1">
      <c r="A9" s="128" t="s">
        <v>39</v>
      </c>
      <c r="B9" s="564"/>
      <c r="C9" s="564"/>
      <c r="D9" s="564"/>
      <c r="E9" s="564"/>
      <c r="F9" s="564"/>
      <c r="G9" s="570"/>
      <c r="H9" s="570"/>
      <c r="I9" s="570"/>
      <c r="J9" s="125" t="s">
        <v>38</v>
      </c>
      <c r="K9" s="510" t="s">
        <v>37</v>
      </c>
      <c r="L9" s="510"/>
      <c r="M9" s="510"/>
      <c r="N9" s="125" t="s">
        <v>36</v>
      </c>
      <c r="O9" s="50"/>
      <c r="Q9" s="82"/>
      <c r="R9" s="82"/>
      <c r="S9" s="82"/>
      <c r="T9" s="82"/>
      <c r="U9" s="82"/>
      <c r="V9" s="42"/>
      <c r="W9" s="42"/>
      <c r="X9" s="42"/>
      <c r="Y9" s="42"/>
      <c r="Z9" s="42"/>
      <c r="AA9" s="42"/>
    </row>
    <row r="10" spans="1:248" s="41" customFormat="1" ht="31.5" customHeight="1">
      <c r="A10" s="131" t="s">
        <v>35</v>
      </c>
      <c r="B10" s="568"/>
      <c r="C10" s="568"/>
      <c r="D10" s="568"/>
      <c r="E10" s="568"/>
      <c r="F10" s="568"/>
      <c r="G10" s="570"/>
      <c r="H10" s="570"/>
      <c r="I10" s="570"/>
      <c r="J10" s="63"/>
      <c r="K10" s="569"/>
      <c r="L10" s="569"/>
      <c r="M10" s="569"/>
      <c r="N10" s="132"/>
      <c r="O10" s="50"/>
      <c r="Q10" s="84"/>
      <c r="R10" s="282"/>
      <c r="S10" s="282"/>
      <c r="T10" s="282"/>
      <c r="U10" s="84"/>
      <c r="V10" s="42"/>
      <c r="W10" s="85"/>
      <c r="X10" s="85"/>
      <c r="Y10" s="42"/>
      <c r="Z10" s="42"/>
      <c r="AA10" s="42"/>
    </row>
    <row r="11" spans="1:248" s="41" customFormat="1" ht="38.25" customHeight="1">
      <c r="A11" s="133" t="s">
        <v>34</v>
      </c>
      <c r="B11" s="568"/>
      <c r="C11" s="568"/>
      <c r="D11" s="568"/>
      <c r="E11" s="568"/>
      <c r="F11" s="568"/>
      <c r="G11" s="570"/>
      <c r="H11" s="570"/>
      <c r="I11" s="570"/>
      <c r="J11" s="58"/>
      <c r="K11" s="572"/>
      <c r="L11" s="572"/>
      <c r="M11" s="572"/>
      <c r="N11" s="5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39" customHeight="1">
      <c r="A12" s="134" t="s">
        <v>33</v>
      </c>
      <c r="B12" s="564"/>
      <c r="C12" s="564"/>
      <c r="D12" s="564"/>
      <c r="E12" s="564"/>
      <c r="F12" s="564"/>
      <c r="G12" s="570"/>
      <c r="H12" s="570"/>
      <c r="I12" s="570"/>
      <c r="J12" s="55"/>
      <c r="K12" s="565"/>
      <c r="L12" s="565"/>
      <c r="M12" s="565"/>
      <c r="N12" s="54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47.25" customHeight="1">
      <c r="A13" s="509" t="s">
        <v>32</v>
      </c>
      <c r="B13" s="509"/>
      <c r="C13" s="509"/>
      <c r="D13" s="509"/>
      <c r="E13" s="509"/>
      <c r="F13" s="509"/>
      <c r="G13" s="570"/>
      <c r="H13" s="570"/>
      <c r="I13" s="570"/>
      <c r="J13" s="52"/>
      <c r="K13" s="565"/>
      <c r="L13" s="565"/>
      <c r="M13" s="565"/>
      <c r="N13" s="51"/>
      <c r="O13" s="50"/>
      <c r="Q13" s="49"/>
      <c r="R13" s="308"/>
      <c r="S13" s="308"/>
      <c r="T13" s="81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27</v>
      </c>
      <c r="F14" s="307" t="s">
        <v>190</v>
      </c>
      <c r="G14" s="307"/>
      <c r="H14" s="307"/>
      <c r="I14" s="307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126" t="s">
        <v>20</v>
      </c>
      <c r="G16" s="126" t="s">
        <v>19</v>
      </c>
      <c r="H16" s="126" t="s">
        <v>18</v>
      </c>
      <c r="I16" s="40" t="s">
        <v>17</v>
      </c>
      <c r="J16" s="126" t="s">
        <v>16</v>
      </c>
      <c r="K16" s="127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561" t="s">
        <v>67</v>
      </c>
      <c r="B17" s="129" t="s">
        <v>3</v>
      </c>
      <c r="C17" s="573" t="s">
        <v>97</v>
      </c>
      <c r="D17" s="34">
        <v>4</v>
      </c>
      <c r="E17" s="140"/>
      <c r="F17" s="32"/>
      <c r="G17" s="29"/>
      <c r="H17" s="31"/>
      <c r="I17" s="29"/>
      <c r="J17" s="71">
        <v>45294</v>
      </c>
      <c r="K17" s="71">
        <v>45569</v>
      </c>
      <c r="L17" s="244">
        <f>(D18/D17)</f>
        <v>0</v>
      </c>
      <c r="M17" s="218"/>
      <c r="N17" s="219"/>
      <c r="Q17" s="6"/>
      <c r="R17" s="320"/>
      <c r="S17" s="320"/>
      <c r="T17" s="4"/>
      <c r="U17" s="5"/>
      <c r="V17" s="4"/>
      <c r="W17" s="37"/>
      <c r="X17" s="7"/>
      <c r="Y17" s="35"/>
      <c r="Z17" s="4"/>
      <c r="AA17" s="4"/>
    </row>
    <row r="18" spans="1:27" ht="27.75" customHeight="1">
      <c r="A18" s="561"/>
      <c r="B18" s="129" t="s">
        <v>2</v>
      </c>
      <c r="C18" s="573"/>
      <c r="D18" s="123"/>
      <c r="E18" s="141"/>
      <c r="F18" s="27"/>
      <c r="G18" s="25"/>
      <c r="H18" s="31"/>
      <c r="I18" s="25"/>
      <c r="J18" s="72"/>
      <c r="K18" s="73"/>
      <c r="L18" s="244"/>
      <c r="M18" s="218"/>
      <c r="N18" s="219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561" t="s">
        <v>168</v>
      </c>
      <c r="B19" s="129" t="s">
        <v>3</v>
      </c>
      <c r="C19" s="573" t="s">
        <v>90</v>
      </c>
      <c r="D19" s="34">
        <v>1</v>
      </c>
      <c r="E19" s="140"/>
      <c r="F19" s="32"/>
      <c r="G19" s="25"/>
      <c r="H19" s="31"/>
      <c r="I19" s="25"/>
      <c r="J19" s="71" t="s">
        <v>169</v>
      </c>
      <c r="K19" s="71">
        <v>45534</v>
      </c>
      <c r="L19" s="244">
        <f>(D20/D19)</f>
        <v>0</v>
      </c>
      <c r="M19" s="218"/>
      <c r="N19" s="219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16.149999999999999" customHeight="1">
      <c r="A20" s="561"/>
      <c r="B20" s="129" t="s">
        <v>2</v>
      </c>
      <c r="C20" s="573"/>
      <c r="D20" s="123"/>
      <c r="E20" s="141"/>
      <c r="F20" s="27"/>
      <c r="G20" s="25"/>
      <c r="H20" s="31"/>
      <c r="I20" s="25"/>
      <c r="J20" s="72"/>
      <c r="K20" s="73"/>
      <c r="L20" s="574"/>
      <c r="M20" s="575"/>
      <c r="N20" s="576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561" t="s">
        <v>170</v>
      </c>
      <c r="B21" s="129" t="s">
        <v>3</v>
      </c>
      <c r="C21" s="573" t="s">
        <v>90</v>
      </c>
      <c r="D21" s="34">
        <v>1</v>
      </c>
      <c r="E21" s="140"/>
      <c r="F21" s="32"/>
      <c r="G21" s="29"/>
      <c r="H21" s="31"/>
      <c r="I21" s="29"/>
      <c r="J21" s="142">
        <v>45357</v>
      </c>
      <c r="K21" s="142">
        <v>45366</v>
      </c>
      <c r="L21" s="244">
        <f>(D22/D21)</f>
        <v>0</v>
      </c>
      <c r="M21" s="218"/>
      <c r="N21" s="219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561"/>
      <c r="B22" s="129" t="s">
        <v>2</v>
      </c>
      <c r="C22" s="573"/>
      <c r="D22" s="123"/>
      <c r="E22" s="141"/>
      <c r="F22" s="27"/>
      <c r="G22" s="29"/>
      <c r="H22" s="31"/>
      <c r="I22" s="29"/>
      <c r="J22" s="143"/>
      <c r="K22" s="144"/>
      <c r="L22" s="244"/>
      <c r="M22" s="218"/>
      <c r="N22" s="219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435" t="s">
        <v>171</v>
      </c>
      <c r="B23" s="14" t="s">
        <v>3</v>
      </c>
      <c r="C23" s="222" t="s">
        <v>90</v>
      </c>
      <c r="D23" s="34">
        <v>1</v>
      </c>
      <c r="E23" s="140"/>
      <c r="F23" s="32"/>
      <c r="G23" s="29"/>
      <c r="H23" s="31"/>
      <c r="I23" s="29"/>
      <c r="J23" s="74">
        <v>45627</v>
      </c>
      <c r="K23" s="74">
        <v>45657</v>
      </c>
      <c r="L23" s="244">
        <f>(D24/D23)</f>
        <v>0</v>
      </c>
      <c r="M23" s="218"/>
      <c r="N23" s="219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435"/>
      <c r="B24" s="14" t="s">
        <v>2</v>
      </c>
      <c r="C24" s="243"/>
      <c r="D24" s="123"/>
      <c r="E24" s="140"/>
      <c r="F24" s="29"/>
      <c r="G24" s="29"/>
      <c r="H24" s="31"/>
      <c r="I24" s="29"/>
      <c r="J24" s="77"/>
      <c r="K24" s="73"/>
      <c r="L24" s="244"/>
      <c r="M24" s="218"/>
      <c r="N24" s="219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483" t="s">
        <v>93</v>
      </c>
      <c r="B25" s="14" t="s">
        <v>3</v>
      </c>
      <c r="C25" s="222" t="s">
        <v>90</v>
      </c>
      <c r="D25" s="34">
        <v>1</v>
      </c>
      <c r="E25" s="140"/>
      <c r="F25" s="29"/>
      <c r="G25" s="29"/>
      <c r="H25" s="31"/>
      <c r="I25" s="33"/>
      <c r="J25" s="74">
        <v>45505</v>
      </c>
      <c r="K25" s="74">
        <v>45657</v>
      </c>
      <c r="L25" s="247">
        <f>(D26/D25)</f>
        <v>0</v>
      </c>
      <c r="M25" s="249"/>
      <c r="N25" s="251"/>
    </row>
    <row r="26" spans="1:27" ht="15.75">
      <c r="A26" s="484"/>
      <c r="B26" s="14" t="s">
        <v>2</v>
      </c>
      <c r="C26" s="243"/>
      <c r="D26" s="123"/>
      <c r="E26" s="140"/>
      <c r="F26" s="25"/>
      <c r="G26" s="25"/>
      <c r="H26" s="31"/>
      <c r="I26" s="29"/>
      <c r="J26" s="72"/>
      <c r="K26" s="73"/>
      <c r="L26" s="248"/>
      <c r="M26" s="250"/>
      <c r="N26" s="252"/>
    </row>
    <row r="27" spans="1:27" ht="15.75">
      <c r="A27" s="562" t="s">
        <v>172</v>
      </c>
      <c r="B27" s="14" t="s">
        <v>3</v>
      </c>
      <c r="C27" s="222" t="s">
        <v>90</v>
      </c>
      <c r="D27" s="34">
        <v>1</v>
      </c>
      <c r="E27" s="140"/>
      <c r="F27" s="25"/>
      <c r="G27" s="25"/>
      <c r="H27" s="31"/>
      <c r="I27" s="29"/>
      <c r="J27" s="89">
        <v>45474</v>
      </c>
      <c r="K27" s="89">
        <v>45565</v>
      </c>
      <c r="L27" s="247">
        <f>(D28/D27)</f>
        <v>0</v>
      </c>
      <c r="M27" s="249"/>
      <c r="N27" s="251"/>
    </row>
    <row r="28" spans="1:27" ht="15.75">
      <c r="A28" s="563"/>
      <c r="B28" s="14" t="s">
        <v>2</v>
      </c>
      <c r="C28" s="243"/>
      <c r="D28" s="123"/>
      <c r="E28" s="140"/>
      <c r="F28" s="25"/>
      <c r="G28" s="25"/>
      <c r="H28" s="31"/>
      <c r="I28" s="29"/>
      <c r="J28" s="72"/>
      <c r="K28" s="73"/>
      <c r="L28" s="323"/>
      <c r="M28" s="324"/>
      <c r="N28" s="325"/>
    </row>
    <row r="29" spans="1:27" ht="15.75">
      <c r="A29" s="380" t="s">
        <v>173</v>
      </c>
      <c r="B29" s="14" t="s">
        <v>3</v>
      </c>
      <c r="C29" s="222" t="s">
        <v>90</v>
      </c>
      <c r="D29" s="34">
        <v>1</v>
      </c>
      <c r="E29" s="140"/>
      <c r="F29" s="25"/>
      <c r="G29" s="25"/>
      <c r="H29" s="31"/>
      <c r="I29" s="29"/>
      <c r="J29" s="89">
        <v>45383</v>
      </c>
      <c r="K29" s="89">
        <v>45412</v>
      </c>
      <c r="L29" s="441">
        <f>(D30/D29)</f>
        <v>0</v>
      </c>
      <c r="M29" s="578"/>
      <c r="N29" s="579"/>
    </row>
    <row r="30" spans="1:27" ht="15.75">
      <c r="A30" s="398"/>
      <c r="B30" s="14" t="s">
        <v>2</v>
      </c>
      <c r="C30" s="243"/>
      <c r="D30" s="123"/>
      <c r="E30" s="140"/>
      <c r="F30" s="25"/>
      <c r="G30" s="25"/>
      <c r="H30" s="31"/>
      <c r="I30" s="29"/>
      <c r="J30" s="72"/>
      <c r="K30" s="73"/>
      <c r="L30" s="324"/>
      <c r="M30" s="324"/>
      <c r="N30" s="580"/>
    </row>
    <row r="31" spans="1:27" ht="15.75">
      <c r="A31" s="333" t="s">
        <v>14</v>
      </c>
      <c r="B31" s="14" t="s">
        <v>3</v>
      </c>
      <c r="C31" s="222"/>
      <c r="D31" s="70">
        <v>1</v>
      </c>
      <c r="E31" s="30"/>
      <c r="F31" s="30"/>
      <c r="G31" s="29"/>
      <c r="H31" s="29"/>
      <c r="I31" s="29"/>
      <c r="J31" s="89"/>
      <c r="K31" s="89"/>
      <c r="L31" s="475">
        <f>(D32/D31)</f>
        <v>0</v>
      </c>
      <c r="M31" s="218"/>
      <c r="N31" s="219"/>
    </row>
    <row r="32" spans="1:27" ht="15.75">
      <c r="A32" s="333"/>
      <c r="B32" s="14" t="s">
        <v>2</v>
      </c>
      <c r="C32" s="243"/>
      <c r="D32" s="70">
        <f>AVERAGE(L17:L30)</f>
        <v>0</v>
      </c>
      <c r="E32" s="27"/>
      <c r="F32" s="25"/>
      <c r="G32" s="25"/>
      <c r="H32" s="26"/>
      <c r="I32" s="25"/>
      <c r="J32" s="72"/>
      <c r="K32" s="73"/>
      <c r="L32" s="475"/>
      <c r="M32" s="218"/>
      <c r="N32" s="219"/>
      <c r="Q32" s="4"/>
      <c r="R32" s="4"/>
      <c r="S32" s="4"/>
      <c r="T32" s="4"/>
      <c r="U32" s="4"/>
      <c r="V32" s="4"/>
    </row>
    <row r="33" spans="1:50" s="4" customFormat="1">
      <c r="B33" s="24"/>
      <c r="E33" s="23"/>
      <c r="F33" s="20"/>
      <c r="G33" s="22"/>
      <c r="H33" s="22"/>
      <c r="I33" s="22"/>
      <c r="J33" s="21"/>
      <c r="K33" s="21"/>
      <c r="L33" s="20"/>
      <c r="M33" s="18"/>
      <c r="N33" s="19"/>
      <c r="O33" s="18"/>
    </row>
    <row r="34" spans="1:50" s="4" customFormat="1" ht="15.75">
      <c r="A34" s="17" t="s">
        <v>13</v>
      </c>
      <c r="B34" s="326" t="s">
        <v>12</v>
      </c>
      <c r="C34" s="327"/>
      <c r="D34" s="328"/>
      <c r="E34" s="329" t="s">
        <v>11</v>
      </c>
      <c r="F34" s="330"/>
      <c r="G34" s="330"/>
      <c r="H34" s="330"/>
      <c r="I34" s="16"/>
      <c r="J34" s="331" t="s">
        <v>10</v>
      </c>
      <c r="K34" s="332"/>
      <c r="L34" s="332"/>
      <c r="M34" s="332"/>
      <c r="N34" s="332"/>
      <c r="Q34" s="1"/>
      <c r="R34" s="1"/>
      <c r="S34" s="1"/>
      <c r="T34" s="1"/>
      <c r="U34" s="1"/>
      <c r="V34" s="1"/>
    </row>
    <row r="35" spans="1:50" s="4" customFormat="1" ht="15.75">
      <c r="A35" s="581" t="str">
        <f t="shared" ref="A35" si="0">$A$37</f>
        <v xml:space="preserve">META DE RESULTADO  No. </v>
      </c>
      <c r="B35" s="312" t="s">
        <v>95</v>
      </c>
      <c r="C35" s="583"/>
      <c r="D35" s="583"/>
      <c r="E35" s="584" t="s">
        <v>79</v>
      </c>
      <c r="F35" s="585"/>
      <c r="G35" s="585"/>
      <c r="H35" s="108" t="s">
        <v>96</v>
      </c>
      <c r="I35" s="156">
        <f>(D19+D21+D23+D25+D27+D29)</f>
        <v>6</v>
      </c>
      <c r="J35" s="577" t="s">
        <v>139</v>
      </c>
      <c r="K35" s="540"/>
      <c r="L35" s="540"/>
      <c r="M35" s="540"/>
      <c r="N35" s="540"/>
      <c r="Q35" s="1"/>
      <c r="R35" s="1"/>
      <c r="S35" s="1"/>
      <c r="T35" s="1"/>
      <c r="U35" s="1"/>
      <c r="V35" s="1"/>
    </row>
    <row r="36" spans="1:50" s="4" customFormat="1">
      <c r="A36" s="582"/>
      <c r="B36" s="583"/>
      <c r="C36" s="583"/>
      <c r="D36" s="583"/>
      <c r="E36" s="585"/>
      <c r="F36" s="585"/>
      <c r="G36" s="585"/>
      <c r="H36" s="109" t="s">
        <v>2</v>
      </c>
      <c r="I36" s="156">
        <f>(D20+D22+D24+D26+D28+D30)</f>
        <v>0</v>
      </c>
      <c r="J36" s="540"/>
      <c r="K36" s="540"/>
      <c r="L36" s="540"/>
      <c r="M36" s="540"/>
      <c r="N36" s="540"/>
      <c r="Q36" s="1"/>
      <c r="R36" s="1"/>
      <c r="S36" s="1"/>
      <c r="T36" s="1"/>
      <c r="U36" s="1"/>
      <c r="V36" s="1"/>
    </row>
    <row r="37" spans="1:50" ht="26.25" customHeight="1">
      <c r="A37" s="526" t="s">
        <v>9</v>
      </c>
      <c r="B37" s="527" t="s">
        <v>94</v>
      </c>
      <c r="C37" s="528"/>
      <c r="D37" s="529"/>
      <c r="E37" s="527" t="s">
        <v>68</v>
      </c>
      <c r="F37" s="528"/>
      <c r="G37" s="529"/>
      <c r="H37" s="15" t="s">
        <v>3</v>
      </c>
      <c r="I37" s="111">
        <f>D17</f>
        <v>4</v>
      </c>
      <c r="J37" s="540"/>
      <c r="K37" s="540"/>
      <c r="L37" s="540"/>
      <c r="M37" s="540"/>
      <c r="N37" s="540"/>
    </row>
    <row r="38" spans="1:50" ht="14.25" customHeight="1">
      <c r="A38" s="360"/>
      <c r="B38" s="530"/>
      <c r="C38" s="531"/>
      <c r="D38" s="532"/>
      <c r="E38" s="530"/>
      <c r="F38" s="531"/>
      <c r="G38" s="532"/>
      <c r="H38" s="14" t="s">
        <v>2</v>
      </c>
      <c r="I38" s="112">
        <f>D18</f>
        <v>0</v>
      </c>
      <c r="J38" s="540"/>
      <c r="K38" s="540"/>
      <c r="L38" s="540"/>
      <c r="M38" s="540"/>
      <c r="N38" s="540"/>
    </row>
    <row r="39" spans="1:50" ht="14.25" customHeight="1">
      <c r="A39" s="526" t="s">
        <v>9</v>
      </c>
      <c r="B39" s="533" t="s">
        <v>4</v>
      </c>
      <c r="C39" s="534"/>
      <c r="D39" s="535"/>
      <c r="E39" s="539"/>
      <c r="F39" s="540"/>
      <c r="G39" s="540"/>
      <c r="H39" s="14" t="s">
        <v>3</v>
      </c>
      <c r="I39" s="112"/>
      <c r="J39" s="540"/>
      <c r="K39" s="540"/>
      <c r="L39" s="540"/>
      <c r="M39" s="540"/>
      <c r="N39" s="540"/>
    </row>
    <row r="40" spans="1:50" ht="26.25" customHeight="1">
      <c r="A40" s="360"/>
      <c r="B40" s="536"/>
      <c r="C40" s="537"/>
      <c r="D40" s="538"/>
      <c r="E40" s="540"/>
      <c r="F40" s="540"/>
      <c r="G40" s="540"/>
      <c r="H40" s="14" t="s">
        <v>2</v>
      </c>
      <c r="I40" s="112"/>
      <c r="J40" s="540"/>
      <c r="K40" s="540"/>
      <c r="L40" s="540"/>
      <c r="M40" s="540"/>
      <c r="N40" s="540"/>
    </row>
    <row r="41" spans="1:50">
      <c r="A41" s="357" t="s">
        <v>1</v>
      </c>
      <c r="B41" s="358"/>
      <c r="C41" s="358"/>
      <c r="D41" s="358"/>
      <c r="E41" s="358"/>
      <c r="F41" s="358"/>
      <c r="G41" s="358"/>
      <c r="H41" s="358"/>
      <c r="I41" s="359"/>
      <c r="J41" s="363" t="s">
        <v>0</v>
      </c>
      <c r="K41" s="363"/>
      <c r="L41" s="363"/>
      <c r="M41" s="363"/>
      <c r="N41" s="363"/>
    </row>
    <row r="42" spans="1:50">
      <c r="A42" s="360"/>
      <c r="B42" s="361"/>
      <c r="C42" s="361"/>
      <c r="D42" s="361"/>
      <c r="E42" s="361"/>
      <c r="F42" s="361"/>
      <c r="G42" s="361"/>
      <c r="H42" s="361"/>
      <c r="I42" s="362"/>
      <c r="J42" s="363"/>
      <c r="K42" s="363"/>
      <c r="L42" s="363"/>
      <c r="M42" s="363"/>
      <c r="N42" s="363"/>
    </row>
    <row r="43" spans="1:50">
      <c r="F43" s="4"/>
      <c r="G43" s="8"/>
      <c r="H43" s="4"/>
      <c r="I43" s="4"/>
      <c r="J43" s="13"/>
      <c r="K43" s="13"/>
      <c r="L43" s="4"/>
      <c r="M43" s="4"/>
      <c r="N43" s="4"/>
      <c r="O43" s="4"/>
    </row>
    <row r="44" spans="1:50" ht="15.7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.7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</sheetData>
  <mergeCells count="99">
    <mergeCell ref="A29:A30"/>
    <mergeCell ref="L29:L30"/>
    <mergeCell ref="M29:M30"/>
    <mergeCell ref="N29:N30"/>
    <mergeCell ref="A35:A36"/>
    <mergeCell ref="B35:D36"/>
    <mergeCell ref="E35:G36"/>
    <mergeCell ref="C29:C30"/>
    <mergeCell ref="A31:A32"/>
    <mergeCell ref="C31:C32"/>
    <mergeCell ref="L31:L32"/>
    <mergeCell ref="M31:M32"/>
    <mergeCell ref="N31:N32"/>
    <mergeCell ref="A41:I42"/>
    <mergeCell ref="J41:N42"/>
    <mergeCell ref="J34:N34"/>
    <mergeCell ref="A37:A38"/>
    <mergeCell ref="B37:D38"/>
    <mergeCell ref="E37:G38"/>
    <mergeCell ref="A39:A40"/>
    <mergeCell ref="B39:D40"/>
    <mergeCell ref="E39:G40"/>
    <mergeCell ref="B34:D34"/>
    <mergeCell ref="E34:H34"/>
    <mergeCell ref="J35:N40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C21:C22"/>
    <mergeCell ref="L21:L22"/>
    <mergeCell ref="M21:M22"/>
    <mergeCell ref="N21:N22"/>
    <mergeCell ref="F14:I15"/>
    <mergeCell ref="N19:N20"/>
    <mergeCell ref="L19:L20"/>
    <mergeCell ref="M19:M20"/>
    <mergeCell ref="A14:A16"/>
    <mergeCell ref="B14:B16"/>
    <mergeCell ref="C14:C16"/>
    <mergeCell ref="D14:D16"/>
    <mergeCell ref="E14:E16"/>
    <mergeCell ref="A17:A18"/>
    <mergeCell ref="C17:C18"/>
    <mergeCell ref="B10:F10"/>
    <mergeCell ref="K10:M10"/>
    <mergeCell ref="R10:T10"/>
    <mergeCell ref="A6:N6"/>
    <mergeCell ref="B7:N7"/>
    <mergeCell ref="B8:F8"/>
    <mergeCell ref="G8:I13"/>
    <mergeCell ref="J8:N8"/>
    <mergeCell ref="B11:F11"/>
    <mergeCell ref="K11:M11"/>
    <mergeCell ref="A13:F13"/>
    <mergeCell ref="K13:M13"/>
    <mergeCell ref="R11:T11"/>
    <mergeCell ref="B12:F12"/>
    <mergeCell ref="K12:M12"/>
    <mergeCell ref="R12:T1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Q8:U8"/>
    <mergeCell ref="B9:F9"/>
    <mergeCell ref="K9:M9"/>
    <mergeCell ref="A27:A28"/>
    <mergeCell ref="C27:C28"/>
    <mergeCell ref="L27:L28"/>
    <mergeCell ref="M27:M28"/>
    <mergeCell ref="N27:N28"/>
    <mergeCell ref="A21:A22"/>
    <mergeCell ref="R13:S13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L17:L18"/>
    <mergeCell ref="M17:M18"/>
    <mergeCell ref="N17:N18"/>
    <mergeCell ref="A19:A20"/>
    <mergeCell ref="C19:C20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5"/>
  <sheetViews>
    <sheetView tabSelected="1" topLeftCell="A7" zoomScale="55" zoomScaleNormal="55" workbookViewId="0">
      <selection activeCell="C21" sqref="C21:C22"/>
    </sheetView>
  </sheetViews>
  <sheetFormatPr baseColWidth="10" defaultColWidth="12.5703125" defaultRowHeight="15"/>
  <cols>
    <col min="1" max="1" width="81.5703125" style="1" customWidth="1"/>
    <col min="2" max="2" width="7.7109375" style="1" customWidth="1"/>
    <col min="3" max="3" width="12.28515625" style="1" customWidth="1"/>
    <col min="4" max="4" width="16.7109375" style="1" customWidth="1"/>
    <col min="5" max="5" width="19.140625" style="1" customWidth="1"/>
    <col min="6" max="6" width="16.42578125" style="1" customWidth="1"/>
    <col min="7" max="7" width="14.28515625" style="3" customWidth="1"/>
    <col min="8" max="8" width="15.42578125" style="1" customWidth="1"/>
    <col min="9" max="9" width="17.42578125" style="1" customWidth="1"/>
    <col min="10" max="10" width="17.140625" style="2" customWidth="1"/>
    <col min="11" max="11" width="18.7109375" style="2" customWidth="1"/>
    <col min="12" max="12" width="16.28515625" style="1" customWidth="1"/>
    <col min="13" max="13" width="21.7109375" style="1" customWidth="1"/>
    <col min="14" max="14" width="20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3.7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8.25" customHeight="1">
      <c r="A4" s="256"/>
      <c r="B4" s="260"/>
      <c r="C4" s="261"/>
      <c r="D4" s="261"/>
      <c r="E4" s="261"/>
      <c r="F4" s="261"/>
      <c r="G4" s="261"/>
      <c r="H4" s="262"/>
      <c r="I4" s="263" t="s">
        <v>128</v>
      </c>
      <c r="J4" s="264"/>
      <c r="K4" s="264"/>
      <c r="L4" s="265"/>
      <c r="M4" s="270"/>
      <c r="N4" s="271"/>
      <c r="O4" s="69"/>
    </row>
    <row r="5" spans="1:248" s="41" customFormat="1" ht="12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31.5" customHeight="1">
      <c r="A6" s="263" t="s">
        <v>64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69"/>
    </row>
    <row r="7" spans="1:248" s="41" customFormat="1" ht="36" customHeight="1">
      <c r="A7" s="68" t="s">
        <v>183</v>
      </c>
      <c r="B7" s="492" t="s">
        <v>145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</row>
    <row r="8" spans="1:248" s="41" customFormat="1" ht="25.5" customHeight="1">
      <c r="A8" s="67" t="s">
        <v>41</v>
      </c>
      <c r="B8" s="494"/>
      <c r="C8" s="495"/>
      <c r="D8" s="495"/>
      <c r="E8" s="495"/>
      <c r="F8" s="496"/>
      <c r="G8" s="290" t="s">
        <v>124</v>
      </c>
      <c r="H8" s="291"/>
      <c r="I8" s="292"/>
      <c r="J8" s="497" t="s">
        <v>40</v>
      </c>
      <c r="K8" s="498"/>
      <c r="L8" s="498"/>
      <c r="M8" s="498"/>
      <c r="N8" s="499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27.75" customHeight="1">
      <c r="A9" s="66" t="s">
        <v>39</v>
      </c>
      <c r="B9" s="495"/>
      <c r="C9" s="495"/>
      <c r="D9" s="495"/>
      <c r="E9" s="495"/>
      <c r="F9" s="496"/>
      <c r="G9" s="293"/>
      <c r="H9" s="294"/>
      <c r="I9" s="295"/>
      <c r="J9" s="83" t="s">
        <v>38</v>
      </c>
      <c r="K9" s="510" t="s">
        <v>37</v>
      </c>
      <c r="L9" s="510"/>
      <c r="M9" s="510"/>
      <c r="N9" s="83" t="s">
        <v>36</v>
      </c>
      <c r="O9" s="50"/>
      <c r="Q9" s="82"/>
      <c r="R9" s="82"/>
      <c r="S9" s="82"/>
      <c r="T9" s="82"/>
      <c r="U9" s="82"/>
      <c r="V9" s="42"/>
      <c r="W9" s="42"/>
      <c r="X9" s="42"/>
      <c r="Y9" s="42"/>
      <c r="Z9" s="42"/>
      <c r="AA9" s="42"/>
    </row>
    <row r="10" spans="1:248" s="41" customFormat="1" ht="60" customHeight="1">
      <c r="A10" s="64" t="s">
        <v>35</v>
      </c>
      <c r="B10" s="500"/>
      <c r="C10" s="501"/>
      <c r="D10" s="501"/>
      <c r="E10" s="501"/>
      <c r="F10" s="502"/>
      <c r="G10" s="293"/>
      <c r="H10" s="294"/>
      <c r="I10" s="295"/>
      <c r="J10" s="63"/>
      <c r="K10" s="511"/>
      <c r="L10" s="512"/>
      <c r="M10" s="513"/>
      <c r="N10" s="62"/>
      <c r="O10" s="50"/>
      <c r="Q10" s="84"/>
      <c r="R10" s="282"/>
      <c r="S10" s="282"/>
      <c r="T10" s="282"/>
      <c r="U10" s="84"/>
      <c r="V10" s="42"/>
      <c r="W10" s="85"/>
      <c r="X10" s="85"/>
      <c r="Y10" s="42"/>
      <c r="Z10" s="42"/>
      <c r="AA10" s="42"/>
    </row>
    <row r="11" spans="1:248" s="41" customFormat="1" ht="33.75" customHeight="1">
      <c r="A11" s="59" t="s">
        <v>34</v>
      </c>
      <c r="B11" s="500"/>
      <c r="C11" s="501"/>
      <c r="D11" s="501"/>
      <c r="E11" s="501"/>
      <c r="F11" s="502"/>
      <c r="G11" s="293"/>
      <c r="H11" s="294"/>
      <c r="I11" s="295"/>
      <c r="J11" s="58"/>
      <c r="K11" s="503"/>
      <c r="L11" s="504"/>
      <c r="M11" s="505"/>
      <c r="N11" s="5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36.75" customHeight="1">
      <c r="A12" s="56" t="s">
        <v>33</v>
      </c>
      <c r="B12" s="494"/>
      <c r="C12" s="495"/>
      <c r="D12" s="495"/>
      <c r="E12" s="495"/>
      <c r="F12" s="496"/>
      <c r="G12" s="293"/>
      <c r="H12" s="294"/>
      <c r="I12" s="295"/>
      <c r="J12" s="55"/>
      <c r="K12" s="506"/>
      <c r="L12" s="507"/>
      <c r="M12" s="508"/>
      <c r="N12" s="54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21.75" customHeight="1">
      <c r="A13" s="509" t="s">
        <v>32</v>
      </c>
      <c r="B13" s="509"/>
      <c r="C13" s="509"/>
      <c r="D13" s="509"/>
      <c r="E13" s="509"/>
      <c r="F13" s="509"/>
      <c r="G13" s="296"/>
      <c r="H13" s="297"/>
      <c r="I13" s="298"/>
      <c r="J13" s="52"/>
      <c r="K13" s="506"/>
      <c r="L13" s="507"/>
      <c r="M13" s="508"/>
      <c r="N13" s="51"/>
      <c r="O13" s="50"/>
      <c r="Q13" s="49"/>
      <c r="R13" s="308"/>
      <c r="S13" s="308"/>
      <c r="T13" s="81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73</v>
      </c>
      <c r="F14" s="313" t="s">
        <v>26</v>
      </c>
      <c r="G14" s="314"/>
      <c r="H14" s="314"/>
      <c r="I14" s="315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316"/>
      <c r="G15" s="317"/>
      <c r="H15" s="317"/>
      <c r="I15" s="318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80" t="s">
        <v>20</v>
      </c>
      <c r="G16" s="80" t="s">
        <v>19</v>
      </c>
      <c r="H16" s="80" t="s">
        <v>18</v>
      </c>
      <c r="I16" s="40" t="s">
        <v>17</v>
      </c>
      <c r="J16" s="80" t="s">
        <v>16</v>
      </c>
      <c r="K16" s="79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6.25" customHeight="1">
      <c r="A17" s="589" t="s">
        <v>174</v>
      </c>
      <c r="B17" s="104" t="s">
        <v>3</v>
      </c>
      <c r="C17" s="222" t="s">
        <v>87</v>
      </c>
      <c r="D17" s="92">
        <v>1</v>
      </c>
      <c r="E17" s="92"/>
      <c r="F17" s="91"/>
      <c r="G17" s="91"/>
      <c r="H17" s="91"/>
      <c r="I17" s="40"/>
      <c r="J17" s="105">
        <v>45444</v>
      </c>
      <c r="K17" s="106" t="s">
        <v>175</v>
      </c>
      <c r="L17" s="244">
        <f>(D18/D17)</f>
        <v>0</v>
      </c>
      <c r="M17" s="432"/>
      <c r="N17" s="433"/>
      <c r="O17" s="3"/>
      <c r="P17" s="3"/>
      <c r="Q17" s="6"/>
      <c r="R17" s="90"/>
      <c r="S17" s="90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6.5" customHeight="1">
      <c r="A18" s="590"/>
      <c r="B18" s="104" t="s">
        <v>2</v>
      </c>
      <c r="C18" s="223"/>
      <c r="D18" s="124"/>
      <c r="E18" s="92"/>
      <c r="F18" s="91"/>
      <c r="G18" s="91"/>
      <c r="H18" s="91"/>
      <c r="I18" s="40"/>
      <c r="J18" s="113"/>
      <c r="K18" s="114"/>
      <c r="L18" s="244"/>
      <c r="M18" s="226"/>
      <c r="N18" s="324"/>
      <c r="O18" s="3"/>
      <c r="P18" s="3"/>
      <c r="Q18" s="6"/>
      <c r="R18" s="90"/>
      <c r="S18" s="90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380" t="s">
        <v>180</v>
      </c>
      <c r="B19" s="104"/>
      <c r="C19" s="382" t="s">
        <v>90</v>
      </c>
      <c r="D19" s="139">
        <v>1</v>
      </c>
      <c r="E19" s="151"/>
      <c r="F19" s="150"/>
      <c r="G19" s="150"/>
      <c r="H19" s="150"/>
      <c r="I19" s="40"/>
      <c r="J19" s="105">
        <v>45597</v>
      </c>
      <c r="K19" s="106">
        <v>45625</v>
      </c>
      <c r="L19" s="247">
        <f>(D20/D19)</f>
        <v>0</v>
      </c>
      <c r="M19" s="247"/>
      <c r="N19" s="247"/>
      <c r="O19" s="3"/>
      <c r="P19" s="3"/>
      <c r="Q19" s="6"/>
      <c r="R19" s="149"/>
      <c r="S19" s="149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9.5" customHeight="1">
      <c r="A20" s="381"/>
      <c r="B20" s="104"/>
      <c r="C20" s="226"/>
      <c r="D20" s="124"/>
      <c r="E20" s="151"/>
      <c r="F20" s="150"/>
      <c r="G20" s="150"/>
      <c r="H20" s="150"/>
      <c r="I20" s="40"/>
      <c r="J20" s="113"/>
      <c r="K20" s="114"/>
      <c r="L20" s="324"/>
      <c r="M20" s="324"/>
      <c r="N20" s="324"/>
      <c r="O20" s="3"/>
      <c r="P20" s="3"/>
      <c r="Q20" s="6"/>
      <c r="R20" s="149"/>
      <c r="S20" s="149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4.75" customHeight="1">
      <c r="A21" s="592" t="s">
        <v>98</v>
      </c>
      <c r="B21" s="104" t="s">
        <v>3</v>
      </c>
      <c r="C21" s="222" t="s">
        <v>87</v>
      </c>
      <c r="D21" s="92">
        <v>1</v>
      </c>
      <c r="E21" s="92"/>
      <c r="F21" s="91"/>
      <c r="G21" s="91"/>
      <c r="H21" s="91"/>
      <c r="I21" s="40"/>
      <c r="J21" s="105">
        <v>45444</v>
      </c>
      <c r="K21" s="106">
        <v>45473</v>
      </c>
      <c r="L21" s="247">
        <f>(D22/D21)</f>
        <v>0</v>
      </c>
      <c r="M21" s="594"/>
      <c r="N21" s="578"/>
      <c r="O21" s="3"/>
      <c r="P21" s="3"/>
      <c r="Q21" s="6"/>
      <c r="R21" s="90"/>
      <c r="S21" s="90"/>
      <c r="T21" s="4"/>
      <c r="U21" s="7"/>
      <c r="V21" s="4"/>
      <c r="W21" s="38"/>
      <c r="X21" s="7"/>
      <c r="Y21" s="35"/>
      <c r="Z21" s="8"/>
      <c r="AA21" s="8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pans="1:248" ht="19.5" customHeight="1">
      <c r="A22" s="593"/>
      <c r="B22" s="104" t="s">
        <v>2</v>
      </c>
      <c r="C22" s="223"/>
      <c r="D22" s="124"/>
      <c r="E22" s="92"/>
      <c r="F22" s="91"/>
      <c r="G22" s="91"/>
      <c r="H22" s="91"/>
      <c r="I22" s="40"/>
      <c r="J22" s="91"/>
      <c r="K22" s="92"/>
      <c r="L22" s="324"/>
      <c r="M22" s="226"/>
      <c r="N22" s="324"/>
      <c r="O22" s="3"/>
      <c r="P22" s="3"/>
      <c r="Q22" s="6"/>
      <c r="R22" s="90"/>
      <c r="S22" s="90"/>
      <c r="T22" s="4"/>
      <c r="U22" s="7"/>
      <c r="V22" s="4"/>
      <c r="W22" s="38"/>
      <c r="X22" s="7"/>
      <c r="Y22" s="35"/>
      <c r="Z22" s="8"/>
      <c r="AA22" s="8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pans="1:248" ht="19.5" customHeight="1">
      <c r="A23" s="586" t="s">
        <v>99</v>
      </c>
      <c r="B23" s="14" t="s">
        <v>3</v>
      </c>
      <c r="C23" s="587" t="s">
        <v>87</v>
      </c>
      <c r="D23" s="34">
        <v>1</v>
      </c>
      <c r="E23" s="32"/>
      <c r="F23" s="32"/>
      <c r="G23" s="29"/>
      <c r="H23" s="31"/>
      <c r="I23" s="29"/>
      <c r="J23" s="71">
        <v>45357</v>
      </c>
      <c r="K23" s="71">
        <v>45458</v>
      </c>
      <c r="L23" s="244">
        <f>(D24/D23)</f>
        <v>0</v>
      </c>
      <c r="M23" s="218"/>
      <c r="N23" s="219"/>
      <c r="Q23" s="6"/>
      <c r="R23" s="320"/>
      <c r="S23" s="320"/>
      <c r="T23" s="4"/>
      <c r="U23" s="5"/>
      <c r="V23" s="4"/>
      <c r="W23" s="37"/>
      <c r="X23" s="7"/>
      <c r="Y23" s="35"/>
      <c r="Z23" s="4"/>
      <c r="AA23" s="4"/>
    </row>
    <row r="24" spans="1:248" ht="17.25" customHeight="1">
      <c r="A24" s="435"/>
      <c r="B24" s="14" t="s">
        <v>2</v>
      </c>
      <c r="C24" s="588"/>
      <c r="D24" s="123"/>
      <c r="E24" s="27"/>
      <c r="F24" s="27"/>
      <c r="G24" s="25"/>
      <c r="H24" s="31"/>
      <c r="I24" s="25"/>
      <c r="J24" s="72"/>
      <c r="K24" s="73"/>
      <c r="L24" s="244"/>
      <c r="M24" s="218"/>
      <c r="N24" s="219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1.75" customHeight="1">
      <c r="A25" s="586" t="s">
        <v>100</v>
      </c>
      <c r="B25" s="14" t="s">
        <v>3</v>
      </c>
      <c r="C25" s="222" t="s">
        <v>87</v>
      </c>
      <c r="D25" s="34">
        <v>1</v>
      </c>
      <c r="E25" s="32"/>
      <c r="F25" s="32"/>
      <c r="G25" s="25"/>
      <c r="H25" s="31"/>
      <c r="I25" s="25"/>
      <c r="J25" s="71">
        <v>45444</v>
      </c>
      <c r="K25" s="71">
        <v>45473</v>
      </c>
      <c r="L25" s="247">
        <f>(D26/D25)</f>
        <v>0</v>
      </c>
      <c r="M25" s="249"/>
      <c r="N25" s="251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15" customHeight="1">
      <c r="A26" s="435"/>
      <c r="B26" s="14" t="s">
        <v>2</v>
      </c>
      <c r="C26" s="223"/>
      <c r="D26" s="123"/>
      <c r="E26" s="27"/>
      <c r="F26" s="27"/>
      <c r="G26" s="25"/>
      <c r="H26" s="31"/>
      <c r="I26" s="25"/>
      <c r="J26" s="75"/>
      <c r="K26" s="76"/>
      <c r="L26" s="323"/>
      <c r="M26" s="324"/>
      <c r="N26" s="325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21" customHeight="1">
      <c r="A27" s="435" t="s">
        <v>101</v>
      </c>
      <c r="B27" s="14" t="s">
        <v>3</v>
      </c>
      <c r="C27" s="222" t="s">
        <v>87</v>
      </c>
      <c r="D27" s="34">
        <v>1</v>
      </c>
      <c r="E27" s="32"/>
      <c r="F27" s="32"/>
      <c r="G27" s="29"/>
      <c r="H27" s="31"/>
      <c r="I27" s="29"/>
      <c r="J27" s="74">
        <v>45505</v>
      </c>
      <c r="K27" s="74">
        <v>45534</v>
      </c>
      <c r="L27" s="244">
        <f>(D28/D27)</f>
        <v>0</v>
      </c>
      <c r="M27" s="218"/>
      <c r="N27" s="219"/>
      <c r="Q27" s="4"/>
      <c r="R27" s="4"/>
      <c r="S27" s="4"/>
      <c r="T27" s="4"/>
      <c r="U27" s="36"/>
      <c r="V27" s="4"/>
      <c r="W27" s="4"/>
      <c r="X27" s="4"/>
      <c r="Y27" s="4"/>
      <c r="Z27" s="4"/>
      <c r="AA27" s="4"/>
    </row>
    <row r="28" spans="1:248" ht="19.5" customHeight="1">
      <c r="A28" s="435"/>
      <c r="B28" s="14" t="s">
        <v>2</v>
      </c>
      <c r="C28" s="223"/>
      <c r="D28" s="157"/>
      <c r="E28" s="27"/>
      <c r="F28" s="27"/>
      <c r="G28" s="29"/>
      <c r="H28" s="31"/>
      <c r="I28" s="29"/>
      <c r="J28" s="77"/>
      <c r="K28" s="73"/>
      <c r="L28" s="244"/>
      <c r="M28" s="218"/>
      <c r="N28" s="219"/>
      <c r="Q28" s="4"/>
      <c r="R28" s="4"/>
      <c r="S28" s="4"/>
      <c r="T28" s="4"/>
      <c r="U28" s="4"/>
      <c r="V28" s="4"/>
      <c r="W28" s="4"/>
      <c r="X28" s="4"/>
      <c r="Y28" s="35"/>
      <c r="Z28" s="4"/>
      <c r="AA28" s="4"/>
    </row>
    <row r="29" spans="1:248" ht="19.5" customHeight="1">
      <c r="A29" s="435" t="s">
        <v>102</v>
      </c>
      <c r="B29" s="14" t="s">
        <v>3</v>
      </c>
      <c r="C29" s="222" t="s">
        <v>87</v>
      </c>
      <c r="D29" s="34">
        <v>1</v>
      </c>
      <c r="E29" s="32"/>
      <c r="F29" s="32"/>
      <c r="G29" s="29"/>
      <c r="H29" s="31"/>
      <c r="I29" s="29"/>
      <c r="J29" s="103">
        <v>45456</v>
      </c>
      <c r="K29" s="103" t="s">
        <v>182</v>
      </c>
      <c r="L29" s="244">
        <f>(D30/D29)</f>
        <v>0</v>
      </c>
      <c r="M29" s="218"/>
      <c r="N29" s="21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48" ht="21" customHeight="1">
      <c r="A30" s="435"/>
      <c r="B30" s="14" t="s">
        <v>2</v>
      </c>
      <c r="C30" s="223"/>
      <c r="D30" s="123"/>
      <c r="E30" s="32"/>
      <c r="F30" s="29"/>
      <c r="G30" s="29"/>
      <c r="H30" s="31"/>
      <c r="I30" s="29"/>
      <c r="J30" s="77"/>
      <c r="K30" s="73"/>
      <c r="L30" s="244"/>
      <c r="M30" s="218"/>
      <c r="N30" s="219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48" ht="18" customHeight="1">
      <c r="A31" s="483" t="s">
        <v>181</v>
      </c>
      <c r="B31" s="14" t="s">
        <v>3</v>
      </c>
      <c r="C31" s="222" t="s">
        <v>79</v>
      </c>
      <c r="D31" s="34">
        <v>16</v>
      </c>
      <c r="E31" s="32"/>
      <c r="F31" s="29"/>
      <c r="G31" s="29"/>
      <c r="H31" s="31"/>
      <c r="I31" s="33"/>
      <c r="J31" s="74">
        <v>45306</v>
      </c>
      <c r="K31" s="74">
        <v>45359</v>
      </c>
      <c r="L31" s="247">
        <f>(D32/D31)</f>
        <v>0</v>
      </c>
      <c r="M31" s="249"/>
      <c r="N31" s="251"/>
    </row>
    <row r="32" spans="1:248" ht="15.75">
      <c r="A32" s="484"/>
      <c r="B32" s="14" t="s">
        <v>2</v>
      </c>
      <c r="C32" s="243"/>
      <c r="D32" s="157"/>
      <c r="E32" s="32"/>
      <c r="F32" s="25"/>
      <c r="G32" s="25"/>
      <c r="H32" s="31"/>
      <c r="I32" s="29"/>
      <c r="J32" s="72"/>
      <c r="K32" s="73"/>
      <c r="L32" s="248"/>
      <c r="M32" s="250"/>
      <c r="N32" s="252"/>
    </row>
    <row r="33" spans="1:22" ht="18" customHeight="1">
      <c r="A33" s="485" t="s">
        <v>69</v>
      </c>
      <c r="B33" s="14" t="s">
        <v>3</v>
      </c>
      <c r="C33" s="587" t="s">
        <v>79</v>
      </c>
      <c r="D33" s="34">
        <v>4</v>
      </c>
      <c r="E33" s="32"/>
      <c r="F33" s="29"/>
      <c r="G33" s="29"/>
      <c r="H33" s="31"/>
      <c r="I33" s="29"/>
      <c r="J33" s="71">
        <v>45293</v>
      </c>
      <c r="K33" s="71">
        <v>45596</v>
      </c>
      <c r="L33" s="247">
        <f>(D34/D33)</f>
        <v>0</v>
      </c>
      <c r="M33" s="249"/>
      <c r="N33" s="251"/>
    </row>
    <row r="34" spans="1:22" ht="17.25" customHeight="1">
      <c r="A34" s="486"/>
      <c r="B34" s="14" t="s">
        <v>2</v>
      </c>
      <c r="C34" s="591"/>
      <c r="D34" s="157"/>
      <c r="E34" s="32"/>
      <c r="F34" s="25"/>
      <c r="G34" s="25"/>
      <c r="H34" s="31"/>
      <c r="I34" s="25"/>
      <c r="J34" s="72"/>
      <c r="K34" s="73"/>
      <c r="L34" s="248"/>
      <c r="M34" s="250"/>
      <c r="N34" s="252"/>
    </row>
    <row r="35" spans="1:22" ht="15.75">
      <c r="A35" s="333" t="s">
        <v>14</v>
      </c>
      <c r="B35" s="14" t="s">
        <v>3</v>
      </c>
      <c r="C35" s="222"/>
      <c r="D35" s="70">
        <v>1</v>
      </c>
      <c r="E35" s="30"/>
      <c r="F35" s="30"/>
      <c r="G35" s="29"/>
      <c r="H35" s="29"/>
      <c r="I35" s="29"/>
      <c r="J35" s="77"/>
      <c r="K35" s="73"/>
      <c r="L35" s="475">
        <f>(D36/D35)</f>
        <v>0</v>
      </c>
      <c r="M35" s="218"/>
      <c r="N35" s="219"/>
    </row>
    <row r="36" spans="1:22" ht="15.75">
      <c r="A36" s="333"/>
      <c r="B36" s="14" t="s">
        <v>2</v>
      </c>
      <c r="C36" s="243"/>
      <c r="D36" s="70">
        <f>AVERAGE(L17:L34)</f>
        <v>0</v>
      </c>
      <c r="E36" s="27"/>
      <c r="F36" s="25"/>
      <c r="G36" s="25"/>
      <c r="H36" s="26"/>
      <c r="I36" s="25"/>
      <c r="J36" s="72"/>
      <c r="K36" s="73"/>
      <c r="L36" s="475"/>
      <c r="M36" s="218"/>
      <c r="N36" s="219"/>
      <c r="Q36" s="4"/>
      <c r="R36" s="4"/>
      <c r="S36" s="4"/>
      <c r="T36" s="4"/>
      <c r="U36" s="4"/>
      <c r="V36" s="4"/>
    </row>
    <row r="37" spans="1:22" s="4" customFormat="1" ht="5.25" customHeight="1">
      <c r="B37" s="24"/>
      <c r="E37" s="23"/>
      <c r="F37" s="20"/>
      <c r="G37" s="22"/>
      <c r="H37" s="22"/>
      <c r="I37" s="22"/>
      <c r="J37" s="21"/>
      <c r="K37" s="21"/>
      <c r="L37" s="20"/>
      <c r="M37" s="18"/>
      <c r="N37" s="19"/>
      <c r="O37" s="18"/>
    </row>
    <row r="38" spans="1:22" s="4" customFormat="1" ht="15.75">
      <c r="A38" s="17" t="s">
        <v>13</v>
      </c>
      <c r="B38" s="326" t="s">
        <v>12</v>
      </c>
      <c r="C38" s="327"/>
      <c r="D38" s="328"/>
      <c r="E38" s="329" t="s">
        <v>11</v>
      </c>
      <c r="F38" s="330"/>
      <c r="G38" s="330"/>
      <c r="H38" s="330"/>
      <c r="I38" s="16"/>
      <c r="J38" s="331" t="s">
        <v>10</v>
      </c>
      <c r="K38" s="332"/>
      <c r="L38" s="332"/>
      <c r="M38" s="332"/>
      <c r="N38" s="332"/>
      <c r="Q38" s="1"/>
      <c r="R38" s="1"/>
      <c r="S38" s="1"/>
      <c r="T38" s="1"/>
      <c r="U38" s="1"/>
      <c r="V38" s="1"/>
    </row>
    <row r="39" spans="1:22" ht="26.25" customHeight="1">
      <c r="A39" s="526" t="s">
        <v>9</v>
      </c>
      <c r="B39" s="527" t="s">
        <v>8</v>
      </c>
      <c r="C39" s="528"/>
      <c r="D39" s="529"/>
      <c r="E39" s="527" t="s">
        <v>79</v>
      </c>
      <c r="F39" s="528"/>
      <c r="G39" s="529"/>
      <c r="H39" s="15" t="s">
        <v>3</v>
      </c>
      <c r="I39" s="111">
        <f>(D17+D19+D21+D23+D25+D27+D29+D31+D33)</f>
        <v>27</v>
      </c>
      <c r="J39" s="541" t="s">
        <v>140</v>
      </c>
      <c r="K39" s="542"/>
      <c r="L39" s="542"/>
      <c r="M39" s="542"/>
      <c r="N39" s="543"/>
    </row>
    <row r="40" spans="1:22" ht="14.25" customHeight="1">
      <c r="A40" s="360"/>
      <c r="B40" s="530"/>
      <c r="C40" s="531"/>
      <c r="D40" s="532"/>
      <c r="E40" s="530"/>
      <c r="F40" s="531"/>
      <c r="G40" s="532"/>
      <c r="H40" s="14" t="s">
        <v>2</v>
      </c>
      <c r="I40" s="112">
        <f>(D18+D22+D24+D26+D28+D30++D32+D34)</f>
        <v>0</v>
      </c>
      <c r="J40" s="544"/>
      <c r="K40" s="545"/>
      <c r="L40" s="545"/>
      <c r="M40" s="545"/>
      <c r="N40" s="546"/>
    </row>
    <row r="41" spans="1:22" ht="14.25" customHeight="1">
      <c r="A41" s="526" t="s">
        <v>9</v>
      </c>
      <c r="B41" s="533" t="s">
        <v>6</v>
      </c>
      <c r="C41" s="534"/>
      <c r="D41" s="535"/>
      <c r="E41" s="539"/>
      <c r="F41" s="540"/>
      <c r="G41" s="540"/>
      <c r="H41" s="14" t="s">
        <v>3</v>
      </c>
      <c r="I41" s="78"/>
      <c r="J41" s="544"/>
      <c r="K41" s="545"/>
      <c r="L41" s="545"/>
      <c r="M41" s="545"/>
      <c r="N41" s="546"/>
    </row>
    <row r="42" spans="1:22" ht="14.25" customHeight="1">
      <c r="A42" s="360"/>
      <c r="B42" s="536"/>
      <c r="C42" s="537"/>
      <c r="D42" s="538"/>
      <c r="E42" s="540"/>
      <c r="F42" s="540"/>
      <c r="G42" s="540"/>
      <c r="H42" s="14" t="s">
        <v>2</v>
      </c>
      <c r="I42" s="78"/>
      <c r="J42" s="544"/>
      <c r="K42" s="545"/>
      <c r="L42" s="545"/>
      <c r="M42" s="545"/>
      <c r="N42" s="546"/>
    </row>
    <row r="43" spans="1:22" ht="14.25" customHeight="1">
      <c r="A43" s="526" t="s">
        <v>9</v>
      </c>
      <c r="B43" s="533" t="s">
        <v>4</v>
      </c>
      <c r="C43" s="534"/>
      <c r="D43" s="535"/>
      <c r="E43" s="539"/>
      <c r="F43" s="540"/>
      <c r="G43" s="540"/>
      <c r="H43" s="14" t="s">
        <v>3</v>
      </c>
      <c r="I43" s="78"/>
      <c r="J43" s="544"/>
      <c r="K43" s="545"/>
      <c r="L43" s="545"/>
      <c r="M43" s="545"/>
      <c r="N43" s="546"/>
    </row>
    <row r="44" spans="1:22" ht="14.25" customHeight="1">
      <c r="A44" s="360"/>
      <c r="B44" s="536"/>
      <c r="C44" s="537"/>
      <c r="D44" s="538"/>
      <c r="E44" s="540"/>
      <c r="F44" s="540"/>
      <c r="G44" s="540"/>
      <c r="H44" s="14" t="s">
        <v>2</v>
      </c>
      <c r="I44" s="78"/>
      <c r="J44" s="544"/>
      <c r="K44" s="545"/>
      <c r="L44" s="545"/>
      <c r="M44" s="545"/>
      <c r="N44" s="546"/>
    </row>
    <row r="45" spans="1:22" ht="18.75" customHeight="1">
      <c r="A45" s="554" t="s">
        <v>7</v>
      </c>
      <c r="B45" s="533" t="s">
        <v>54</v>
      </c>
      <c r="C45" s="534"/>
      <c r="D45" s="535"/>
      <c r="E45" s="555"/>
      <c r="F45" s="556"/>
      <c r="G45" s="557"/>
      <c r="H45" s="14" t="s">
        <v>3</v>
      </c>
      <c r="I45" s="78"/>
      <c r="J45" s="547"/>
      <c r="K45" s="548"/>
      <c r="L45" s="548"/>
      <c r="M45" s="548"/>
      <c r="N45" s="549"/>
    </row>
    <row r="46" spans="1:22" ht="14.25" customHeight="1">
      <c r="A46" s="554"/>
      <c r="B46" s="536"/>
      <c r="C46" s="537"/>
      <c r="D46" s="538"/>
      <c r="E46" s="536"/>
      <c r="F46" s="537"/>
      <c r="G46" s="538"/>
      <c r="H46" s="14" t="s">
        <v>2</v>
      </c>
      <c r="I46" s="78"/>
      <c r="J46" s="547"/>
      <c r="K46" s="548"/>
      <c r="L46" s="548"/>
      <c r="M46" s="548"/>
      <c r="N46" s="549"/>
    </row>
    <row r="47" spans="1:22" ht="15.75">
      <c r="A47" s="554" t="s">
        <v>5</v>
      </c>
      <c r="B47" s="533" t="s">
        <v>55</v>
      </c>
      <c r="C47" s="534"/>
      <c r="D47" s="535"/>
      <c r="E47" s="555"/>
      <c r="F47" s="556"/>
      <c r="G47" s="557"/>
      <c r="H47" s="14" t="s">
        <v>3</v>
      </c>
      <c r="I47" s="78"/>
      <c r="J47" s="547"/>
      <c r="K47" s="548"/>
      <c r="L47" s="548"/>
      <c r="M47" s="548"/>
      <c r="N47" s="549"/>
    </row>
    <row r="48" spans="1:22" ht="15.75">
      <c r="A48" s="554"/>
      <c r="B48" s="536"/>
      <c r="C48" s="537"/>
      <c r="D48" s="538"/>
      <c r="E48" s="536"/>
      <c r="F48" s="537"/>
      <c r="G48" s="538"/>
      <c r="H48" s="14" t="s">
        <v>2</v>
      </c>
      <c r="I48" s="78"/>
      <c r="J48" s="551"/>
      <c r="K48" s="552"/>
      <c r="L48" s="552"/>
      <c r="M48" s="552"/>
      <c r="N48" s="553"/>
    </row>
    <row r="49" spans="1:50">
      <c r="A49" s="357" t="s">
        <v>1</v>
      </c>
      <c r="B49" s="358"/>
      <c r="C49" s="358"/>
      <c r="D49" s="358"/>
      <c r="E49" s="358"/>
      <c r="F49" s="358"/>
      <c r="G49" s="358"/>
      <c r="H49" s="358"/>
      <c r="I49" s="359"/>
      <c r="J49" s="363" t="s">
        <v>0</v>
      </c>
      <c r="K49" s="363"/>
      <c r="L49" s="363"/>
      <c r="M49" s="363"/>
      <c r="N49" s="363"/>
    </row>
    <row r="50" spans="1:50">
      <c r="A50" s="360"/>
      <c r="B50" s="361"/>
      <c r="C50" s="361"/>
      <c r="D50" s="361"/>
      <c r="E50" s="361"/>
      <c r="F50" s="361"/>
      <c r="G50" s="361"/>
      <c r="H50" s="361"/>
      <c r="I50" s="362"/>
      <c r="J50" s="363"/>
      <c r="K50" s="363"/>
      <c r="L50" s="363"/>
      <c r="M50" s="363"/>
      <c r="N50" s="363"/>
    </row>
    <row r="51" spans="1:50">
      <c r="F51" s="4"/>
      <c r="G51" s="8"/>
      <c r="H51" s="4"/>
      <c r="I51" s="4"/>
      <c r="J51" s="13"/>
      <c r="K51" s="13"/>
      <c r="L51" s="4"/>
      <c r="M51" s="4"/>
      <c r="N51" s="4"/>
      <c r="O51" s="4"/>
    </row>
    <row r="52" spans="1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 ht="15.75"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</row>
    <row r="84" spans="15:50" ht="15.75"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5:50"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</sheetData>
  <mergeCells count="115">
    <mergeCell ref="A19:A20"/>
    <mergeCell ref="C19:C20"/>
    <mergeCell ref="L19:L20"/>
    <mergeCell ref="M19:M20"/>
    <mergeCell ref="N19:N20"/>
    <mergeCell ref="N17:N18"/>
    <mergeCell ref="A21:A22"/>
    <mergeCell ref="C21:C22"/>
    <mergeCell ref="L21:L22"/>
    <mergeCell ref="M21:M22"/>
    <mergeCell ref="N21:N22"/>
    <mergeCell ref="A49:I50"/>
    <mergeCell ref="J49:N50"/>
    <mergeCell ref="A45:A46"/>
    <mergeCell ref="B45:D46"/>
    <mergeCell ref="E45:G46"/>
    <mergeCell ref="A47:A48"/>
    <mergeCell ref="B47:D48"/>
    <mergeCell ref="E47:G48"/>
    <mergeCell ref="A43:A44"/>
    <mergeCell ref="B43:D44"/>
    <mergeCell ref="E43:G44"/>
    <mergeCell ref="B38:D38"/>
    <mergeCell ref="E38:H38"/>
    <mergeCell ref="J38:N38"/>
    <mergeCell ref="A39:A40"/>
    <mergeCell ref="B39:D40"/>
    <mergeCell ref="E39:G40"/>
    <mergeCell ref="A41:A42"/>
    <mergeCell ref="B41:D42"/>
    <mergeCell ref="E41:G42"/>
    <mergeCell ref="J39:N48"/>
    <mergeCell ref="A33:A34"/>
    <mergeCell ref="C33:C34"/>
    <mergeCell ref="L33:L34"/>
    <mergeCell ref="M33:M34"/>
    <mergeCell ref="N33:N34"/>
    <mergeCell ref="A35:A36"/>
    <mergeCell ref="C35:C36"/>
    <mergeCell ref="L35:L36"/>
    <mergeCell ref="M35:M36"/>
    <mergeCell ref="N35:N36"/>
    <mergeCell ref="A29:A30"/>
    <mergeCell ref="C29:C30"/>
    <mergeCell ref="L29:L30"/>
    <mergeCell ref="M29:M30"/>
    <mergeCell ref="N29:N30"/>
    <mergeCell ref="A31:A32"/>
    <mergeCell ref="C31:C32"/>
    <mergeCell ref="L31:L32"/>
    <mergeCell ref="M31:M32"/>
    <mergeCell ref="N31:N32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3:A24"/>
    <mergeCell ref="C23:C24"/>
    <mergeCell ref="L23:L24"/>
    <mergeCell ref="M23:M24"/>
    <mergeCell ref="N23:N24"/>
    <mergeCell ref="R23:S23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7:A18"/>
    <mergeCell ref="C17:C18"/>
    <mergeCell ref="L17:L18"/>
    <mergeCell ref="M17:M18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A8" zoomScale="64" zoomScaleNormal="64" workbookViewId="0">
      <selection activeCell="J13" sqref="J13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20.7109375" style="1" customWidth="1"/>
    <col min="4" max="4" width="12.7109375" style="1" customWidth="1"/>
    <col min="5" max="5" width="22.85546875" style="1" customWidth="1"/>
    <col min="6" max="6" width="18.140625" style="1" customWidth="1"/>
    <col min="7" max="7" width="19.28515625" style="3" customWidth="1"/>
    <col min="8" max="8" width="21.42578125" style="1" customWidth="1"/>
    <col min="9" max="9" width="15.28515625" style="1" customWidth="1"/>
    <col min="10" max="10" width="19.28515625" style="2" customWidth="1"/>
    <col min="11" max="11" width="20.7109375" style="2" customWidth="1"/>
    <col min="12" max="12" width="13.140625" style="1" customWidth="1"/>
    <col min="13" max="13" width="20.42578125" style="1" customWidth="1"/>
    <col min="14" max="14" width="23.140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3.7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8.25" customHeight="1">
      <c r="A4" s="256"/>
      <c r="B4" s="260"/>
      <c r="C4" s="261"/>
      <c r="D4" s="261"/>
      <c r="E4" s="261"/>
      <c r="F4" s="261"/>
      <c r="G4" s="261"/>
      <c r="H4" s="262"/>
      <c r="I4" s="263" t="s">
        <v>129</v>
      </c>
      <c r="J4" s="264"/>
      <c r="K4" s="264"/>
      <c r="L4" s="265"/>
      <c r="M4" s="270"/>
      <c r="N4" s="271"/>
      <c r="O4" s="69"/>
    </row>
    <row r="5" spans="1:248" s="41" customFormat="1" ht="9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31.5" customHeight="1">
      <c r="A6" s="263" t="s">
        <v>64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69"/>
    </row>
    <row r="7" spans="1:248" s="41" customFormat="1" ht="36" customHeight="1">
      <c r="A7" s="68" t="s">
        <v>179</v>
      </c>
      <c r="B7" s="492" t="s">
        <v>145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</row>
    <row r="8" spans="1:248" s="41" customFormat="1" ht="25.5" customHeight="1">
      <c r="A8" s="67" t="s">
        <v>41</v>
      </c>
      <c r="B8" s="494"/>
      <c r="C8" s="495"/>
      <c r="D8" s="495"/>
      <c r="E8" s="495"/>
      <c r="F8" s="496"/>
      <c r="G8" s="290" t="s">
        <v>123</v>
      </c>
      <c r="H8" s="291"/>
      <c r="I8" s="292"/>
      <c r="J8" s="497" t="s">
        <v>40</v>
      </c>
      <c r="K8" s="498"/>
      <c r="L8" s="498"/>
      <c r="M8" s="498"/>
      <c r="N8" s="499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27.75" customHeight="1">
      <c r="A9" s="66" t="s">
        <v>39</v>
      </c>
      <c r="B9" s="495"/>
      <c r="C9" s="495"/>
      <c r="D9" s="495"/>
      <c r="E9" s="495"/>
      <c r="F9" s="496"/>
      <c r="G9" s="293"/>
      <c r="H9" s="294"/>
      <c r="I9" s="295"/>
      <c r="J9" s="94" t="s">
        <v>38</v>
      </c>
      <c r="K9" s="510" t="s">
        <v>37</v>
      </c>
      <c r="L9" s="510"/>
      <c r="M9" s="510"/>
      <c r="N9" s="94" t="s">
        <v>36</v>
      </c>
      <c r="O9" s="50"/>
      <c r="Q9" s="93"/>
      <c r="R9" s="93"/>
      <c r="S9" s="93"/>
      <c r="T9" s="93"/>
      <c r="U9" s="93"/>
      <c r="V9" s="42"/>
      <c r="W9" s="42"/>
      <c r="X9" s="42"/>
      <c r="Y9" s="42"/>
      <c r="Z9" s="42"/>
      <c r="AA9" s="42"/>
    </row>
    <row r="10" spans="1:248" s="41" customFormat="1" ht="34.5" customHeight="1">
      <c r="A10" s="64" t="s">
        <v>35</v>
      </c>
      <c r="B10" s="500"/>
      <c r="C10" s="501"/>
      <c r="D10" s="501"/>
      <c r="E10" s="501"/>
      <c r="F10" s="502"/>
      <c r="G10" s="293"/>
      <c r="H10" s="294"/>
      <c r="I10" s="295"/>
      <c r="J10" s="63"/>
      <c r="K10" s="511"/>
      <c r="L10" s="512"/>
      <c r="M10" s="513"/>
      <c r="N10" s="62"/>
      <c r="O10" s="50"/>
      <c r="Q10" s="95"/>
      <c r="R10" s="282"/>
      <c r="S10" s="282"/>
      <c r="T10" s="282"/>
      <c r="U10" s="95"/>
      <c r="V10" s="42"/>
      <c r="W10" s="96"/>
      <c r="X10" s="96"/>
      <c r="Y10" s="42"/>
      <c r="Z10" s="42"/>
      <c r="AA10" s="42"/>
    </row>
    <row r="11" spans="1:248" s="41" customFormat="1" ht="35.25" customHeight="1">
      <c r="A11" s="59" t="s">
        <v>34</v>
      </c>
      <c r="B11" s="500"/>
      <c r="C11" s="501"/>
      <c r="D11" s="501"/>
      <c r="E11" s="501"/>
      <c r="F11" s="502"/>
      <c r="G11" s="293"/>
      <c r="H11" s="294"/>
      <c r="I11" s="295"/>
      <c r="J11" s="58"/>
      <c r="K11" s="503"/>
      <c r="L11" s="504"/>
      <c r="M11" s="505"/>
      <c r="N11" s="5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30" customHeight="1">
      <c r="A12" s="56" t="s">
        <v>33</v>
      </c>
      <c r="B12" s="494"/>
      <c r="C12" s="495"/>
      <c r="D12" s="495"/>
      <c r="E12" s="495"/>
      <c r="F12" s="496"/>
      <c r="G12" s="293"/>
      <c r="H12" s="294"/>
      <c r="I12" s="295"/>
      <c r="J12" s="55"/>
      <c r="K12" s="506"/>
      <c r="L12" s="507"/>
      <c r="M12" s="508"/>
      <c r="N12" s="54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39" customHeight="1">
      <c r="A13" s="509" t="s">
        <v>32</v>
      </c>
      <c r="B13" s="509"/>
      <c r="C13" s="509"/>
      <c r="D13" s="509"/>
      <c r="E13" s="509"/>
      <c r="F13" s="509"/>
      <c r="G13" s="296"/>
      <c r="H13" s="297"/>
      <c r="I13" s="298"/>
      <c r="J13" s="52"/>
      <c r="K13" s="506"/>
      <c r="L13" s="507"/>
      <c r="M13" s="508"/>
      <c r="N13" s="51"/>
      <c r="O13" s="50"/>
      <c r="Q13" s="49"/>
      <c r="R13" s="308"/>
      <c r="S13" s="308"/>
      <c r="T13" s="99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27</v>
      </c>
      <c r="F14" s="313" t="s">
        <v>189</v>
      </c>
      <c r="G14" s="314"/>
      <c r="H14" s="314"/>
      <c r="I14" s="315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316"/>
      <c r="G15" s="317"/>
      <c r="H15" s="317"/>
      <c r="I15" s="318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97" t="s">
        <v>20</v>
      </c>
      <c r="G16" s="97" t="s">
        <v>19</v>
      </c>
      <c r="H16" s="97" t="s">
        <v>18</v>
      </c>
      <c r="I16" s="40" t="s">
        <v>17</v>
      </c>
      <c r="J16" s="97" t="s">
        <v>16</v>
      </c>
      <c r="K16" s="98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8.5" customHeight="1">
      <c r="A17" s="605" t="s">
        <v>133</v>
      </c>
      <c r="B17" s="104" t="s">
        <v>3</v>
      </c>
      <c r="C17" s="432" t="s">
        <v>90</v>
      </c>
      <c r="D17" s="98">
        <v>2</v>
      </c>
      <c r="E17" s="98"/>
      <c r="F17" s="97"/>
      <c r="G17" s="97"/>
      <c r="H17" s="97"/>
      <c r="I17" s="40"/>
      <c r="J17" s="115">
        <v>45414</v>
      </c>
      <c r="K17" s="116">
        <v>45595</v>
      </c>
      <c r="L17" s="227">
        <f>(D18/D17)</f>
        <v>0</v>
      </c>
      <c r="M17" s="98"/>
      <c r="N17" s="433"/>
      <c r="O17" s="3"/>
      <c r="P17" s="3"/>
      <c r="Q17" s="6"/>
      <c r="R17" s="100"/>
      <c r="S17" s="100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18.75" customHeight="1">
      <c r="A18" s="381"/>
      <c r="B18" s="104" t="s">
        <v>2</v>
      </c>
      <c r="C18" s="226"/>
      <c r="D18" s="124"/>
      <c r="E18" s="98"/>
      <c r="F18" s="97"/>
      <c r="G18" s="97"/>
      <c r="H18" s="97"/>
      <c r="I18" s="40"/>
      <c r="J18" s="97"/>
      <c r="K18" s="98"/>
      <c r="L18" s="228"/>
      <c r="M18" s="98"/>
      <c r="N18" s="324"/>
      <c r="O18" s="3"/>
      <c r="P18" s="3"/>
      <c r="Q18" s="6"/>
      <c r="R18" s="100"/>
      <c r="S18" s="100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2.5" customHeight="1">
      <c r="A19" s="606" t="s">
        <v>144</v>
      </c>
      <c r="B19" s="104" t="s">
        <v>3</v>
      </c>
      <c r="C19" s="432" t="s">
        <v>90</v>
      </c>
      <c r="D19" s="98">
        <v>1</v>
      </c>
      <c r="E19" s="98"/>
      <c r="F19" s="97"/>
      <c r="G19" s="97"/>
      <c r="H19" s="97"/>
      <c r="I19" s="40"/>
      <c r="J19" s="115">
        <v>45627</v>
      </c>
      <c r="K19" s="116">
        <v>45645</v>
      </c>
      <c r="L19" s="227">
        <f>(D20/D19)</f>
        <v>0</v>
      </c>
      <c r="M19" s="98"/>
      <c r="N19" s="433"/>
      <c r="O19" s="3"/>
      <c r="P19" s="3"/>
      <c r="Q19" s="6"/>
      <c r="R19" s="100"/>
      <c r="S19" s="100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6.5" customHeight="1">
      <c r="A20" s="381"/>
      <c r="B20" s="104" t="s">
        <v>2</v>
      </c>
      <c r="C20" s="226"/>
      <c r="D20" s="124"/>
      <c r="E20" s="98"/>
      <c r="F20" s="97"/>
      <c r="G20" s="97"/>
      <c r="H20" s="97"/>
      <c r="I20" s="40"/>
      <c r="L20" s="228"/>
      <c r="M20" s="98"/>
      <c r="N20" s="324"/>
      <c r="O20" s="3"/>
      <c r="P20" s="3"/>
      <c r="Q20" s="6"/>
      <c r="R20" s="100"/>
      <c r="S20" s="100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586" t="s">
        <v>103</v>
      </c>
      <c r="B21" s="107" t="s">
        <v>3</v>
      </c>
      <c r="C21" s="432" t="s">
        <v>90</v>
      </c>
      <c r="D21" s="34">
        <v>1</v>
      </c>
      <c r="E21" s="32"/>
      <c r="F21" s="32"/>
      <c r="G21" s="29"/>
      <c r="H21" s="31"/>
      <c r="I21" s="29"/>
      <c r="J21" s="115">
        <v>45566</v>
      </c>
      <c r="K21" s="116">
        <v>45596</v>
      </c>
      <c r="L21" s="244">
        <f>(D22/D21)</f>
        <v>0</v>
      </c>
      <c r="M21" s="101"/>
      <c r="N21" s="219"/>
      <c r="Q21" s="6"/>
      <c r="R21" s="320"/>
      <c r="S21" s="320"/>
      <c r="T21" s="4"/>
      <c r="U21" s="5"/>
      <c r="V21" s="4"/>
      <c r="W21" s="37"/>
      <c r="X21" s="7"/>
      <c r="Y21" s="35"/>
      <c r="Z21" s="4"/>
      <c r="AA21" s="4"/>
    </row>
    <row r="22" spans="1:248" ht="20.25" customHeight="1">
      <c r="A22" s="435"/>
      <c r="B22" s="107" t="s">
        <v>2</v>
      </c>
      <c r="C22" s="226"/>
      <c r="D22" s="123"/>
      <c r="E22" s="27"/>
      <c r="F22" s="27"/>
      <c r="G22" s="25"/>
      <c r="H22" s="31"/>
      <c r="I22" s="25"/>
      <c r="J22" s="117"/>
      <c r="K22" s="117"/>
      <c r="L22" s="244"/>
      <c r="M22" s="101"/>
      <c r="N22" s="219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15.75" customHeight="1">
      <c r="A23" s="602" t="s">
        <v>104</v>
      </c>
      <c r="B23" s="107" t="s">
        <v>3</v>
      </c>
      <c r="C23" s="432" t="s">
        <v>90</v>
      </c>
      <c r="D23" s="34">
        <v>1</v>
      </c>
      <c r="E23" s="27"/>
      <c r="F23" s="27"/>
      <c r="G23" s="25"/>
      <c r="H23" s="31"/>
      <c r="I23" s="25"/>
      <c r="J23" s="118">
        <v>45598</v>
      </c>
      <c r="K23" s="118">
        <v>45657</v>
      </c>
      <c r="L23" s="247">
        <f>(D24/D23)</f>
        <v>0</v>
      </c>
      <c r="M23" s="101"/>
      <c r="N23" s="251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19.5" customHeight="1">
      <c r="A24" s="603"/>
      <c r="B24" s="107" t="s">
        <v>2</v>
      </c>
      <c r="C24" s="226"/>
      <c r="D24" s="123"/>
      <c r="E24" s="27"/>
      <c r="F24" s="27"/>
      <c r="G24" s="25"/>
      <c r="H24" s="31"/>
      <c r="I24" s="25"/>
      <c r="L24" s="324"/>
      <c r="M24" s="121"/>
      <c r="N24" s="325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5.5" customHeight="1">
      <c r="A25" s="586" t="s">
        <v>105</v>
      </c>
      <c r="B25" s="107" t="s">
        <v>3</v>
      </c>
      <c r="C25" s="222" t="s">
        <v>90</v>
      </c>
      <c r="D25" s="34">
        <v>2</v>
      </c>
      <c r="E25" s="32"/>
      <c r="F25" s="32"/>
      <c r="G25" s="25"/>
      <c r="H25" s="31"/>
      <c r="I25" s="25"/>
      <c r="J25" s="118">
        <v>45444</v>
      </c>
      <c r="K25" s="118">
        <v>45626</v>
      </c>
      <c r="L25" s="247">
        <f>(D26/D25)</f>
        <v>0</v>
      </c>
      <c r="M25" s="101" t="s">
        <v>74</v>
      </c>
      <c r="N25" s="251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0.25" customHeight="1">
      <c r="A26" s="435"/>
      <c r="B26" s="107" t="s">
        <v>2</v>
      </c>
      <c r="C26" s="243"/>
      <c r="D26" s="123"/>
      <c r="E26" s="27"/>
      <c r="F26" s="27"/>
      <c r="G26" s="25"/>
      <c r="H26" s="31"/>
      <c r="I26" s="25"/>
      <c r="J26" s="87"/>
      <c r="K26" s="87"/>
      <c r="L26" s="323"/>
      <c r="M26" s="121"/>
      <c r="N26" s="325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20.25" customHeight="1">
      <c r="A27" s="602" t="s">
        <v>71</v>
      </c>
      <c r="B27" s="107" t="s">
        <v>3</v>
      </c>
      <c r="C27" s="222" t="s">
        <v>106</v>
      </c>
      <c r="D27" s="34">
        <v>1</v>
      </c>
      <c r="E27" s="27"/>
      <c r="F27" s="27"/>
      <c r="G27" s="25"/>
      <c r="H27" s="31"/>
      <c r="I27" s="25"/>
      <c r="J27" s="119">
        <v>45618</v>
      </c>
      <c r="K27" s="119">
        <v>45624</v>
      </c>
      <c r="L27" s="441">
        <f>(D28/D27)</f>
        <v>0</v>
      </c>
      <c r="M27" s="121"/>
      <c r="N27" s="604"/>
      <c r="Q27" s="4"/>
      <c r="R27" s="4"/>
      <c r="S27" s="4"/>
      <c r="T27" s="4"/>
      <c r="U27" s="36"/>
      <c r="V27" s="4"/>
      <c r="W27" s="37"/>
      <c r="X27" s="7"/>
      <c r="Y27" s="35"/>
      <c r="Z27" s="4"/>
      <c r="AA27" s="4"/>
    </row>
    <row r="28" spans="1:248" ht="30" customHeight="1">
      <c r="A28" s="603"/>
      <c r="B28" s="107" t="s">
        <v>2</v>
      </c>
      <c r="C28" s="226"/>
      <c r="D28" s="123"/>
      <c r="E28" s="27"/>
      <c r="F28" s="27"/>
      <c r="G28" s="25"/>
      <c r="H28" s="31"/>
      <c r="I28" s="25"/>
      <c r="J28" s="87"/>
      <c r="K28" s="87"/>
      <c r="L28" s="324"/>
      <c r="M28" s="121"/>
      <c r="N28" s="325"/>
      <c r="Q28" s="4"/>
      <c r="R28" s="4"/>
      <c r="S28" s="4"/>
      <c r="T28" s="4"/>
      <c r="U28" s="36"/>
      <c r="V28" s="4"/>
      <c r="W28" s="37"/>
      <c r="X28" s="7"/>
      <c r="Y28" s="35"/>
      <c r="Z28" s="4"/>
      <c r="AA28" s="4"/>
    </row>
    <row r="29" spans="1:248" ht="21" customHeight="1">
      <c r="A29" s="435" t="s">
        <v>143</v>
      </c>
      <c r="B29" s="107" t="s">
        <v>3</v>
      </c>
      <c r="C29" s="222" t="s">
        <v>107</v>
      </c>
      <c r="D29" s="34">
        <v>4</v>
      </c>
      <c r="E29" s="32"/>
      <c r="F29" s="32"/>
      <c r="G29" s="29"/>
      <c r="H29" s="31"/>
      <c r="I29" s="29"/>
      <c r="J29" s="120">
        <v>45293</v>
      </c>
      <c r="K29" s="120">
        <v>45644</v>
      </c>
      <c r="L29" s="244">
        <f>(D30/D29)</f>
        <v>0</v>
      </c>
      <c r="M29" s="101"/>
      <c r="N29" s="219"/>
      <c r="Q29" s="4"/>
      <c r="R29" s="4"/>
      <c r="S29" s="4"/>
      <c r="T29" s="4"/>
      <c r="U29" s="36"/>
      <c r="V29" s="4"/>
      <c r="W29" s="4"/>
      <c r="X29" s="4"/>
      <c r="Y29" s="4"/>
      <c r="Z29" s="4"/>
      <c r="AA29" s="4"/>
    </row>
    <row r="30" spans="1:248" ht="26.25" customHeight="1">
      <c r="A30" s="435"/>
      <c r="B30" s="107" t="s">
        <v>2</v>
      </c>
      <c r="C30" s="243"/>
      <c r="D30" s="123"/>
      <c r="E30" s="27"/>
      <c r="F30" s="27"/>
      <c r="G30" s="29"/>
      <c r="H30" s="31"/>
      <c r="I30" s="29"/>
      <c r="J30" s="71"/>
      <c r="K30" s="86"/>
      <c r="L30" s="244"/>
      <c r="M30" s="101"/>
      <c r="N30" s="219"/>
      <c r="Q30" s="4"/>
      <c r="R30" s="4"/>
      <c r="S30" s="4"/>
      <c r="T30" s="4"/>
      <c r="U30" s="4"/>
      <c r="V30" s="4"/>
      <c r="W30" s="4"/>
      <c r="X30" s="4"/>
      <c r="Y30" s="35"/>
      <c r="Z30" s="4"/>
      <c r="AA30" s="4"/>
    </row>
    <row r="31" spans="1:248" ht="15.75">
      <c r="A31" s="333" t="s">
        <v>14</v>
      </c>
      <c r="B31" s="107" t="s">
        <v>3</v>
      </c>
      <c r="C31" s="222"/>
      <c r="D31" s="70">
        <v>1</v>
      </c>
      <c r="E31" s="30"/>
      <c r="F31" s="30"/>
      <c r="G31" s="29"/>
      <c r="H31" s="29"/>
      <c r="I31" s="29"/>
      <c r="J31" s="71"/>
      <c r="K31" s="86"/>
      <c r="L31" s="475">
        <f>D32</f>
        <v>0</v>
      </c>
      <c r="M31" s="101"/>
      <c r="N31" s="219"/>
    </row>
    <row r="32" spans="1:248" ht="15.75">
      <c r="A32" s="333"/>
      <c r="B32" s="107" t="s">
        <v>2</v>
      </c>
      <c r="C32" s="243"/>
      <c r="D32" s="70">
        <f>SUM(L17:L30)/700%</f>
        <v>0</v>
      </c>
      <c r="E32" s="27"/>
      <c r="F32" s="25"/>
      <c r="G32" s="25"/>
      <c r="H32" s="26"/>
      <c r="I32" s="25"/>
      <c r="J32" s="86"/>
      <c r="K32" s="86"/>
      <c r="L32" s="475"/>
      <c r="M32" s="101"/>
      <c r="N32" s="219"/>
      <c r="Q32" s="4"/>
      <c r="R32" s="4"/>
      <c r="S32" s="4"/>
      <c r="T32" s="4"/>
      <c r="U32" s="4"/>
      <c r="V32" s="4"/>
    </row>
    <row r="33" spans="1:50" s="4" customFormat="1">
      <c r="B33" s="24"/>
      <c r="E33" s="23"/>
      <c r="F33" s="20"/>
      <c r="G33" s="22"/>
      <c r="H33" s="22"/>
      <c r="I33" s="22"/>
      <c r="J33" s="21"/>
      <c r="K33" s="88"/>
      <c r="L33" s="20"/>
      <c r="M33" s="18"/>
      <c r="N33" s="19"/>
      <c r="O33" s="18"/>
    </row>
    <row r="34" spans="1:50" s="4" customFormat="1" ht="15.75">
      <c r="A34" s="17" t="s">
        <v>13</v>
      </c>
      <c r="B34" s="326" t="s">
        <v>12</v>
      </c>
      <c r="C34" s="327"/>
      <c r="D34" s="328"/>
      <c r="E34" s="329" t="s">
        <v>11</v>
      </c>
      <c r="F34" s="330"/>
      <c r="G34" s="330"/>
      <c r="H34" s="330"/>
      <c r="I34" s="16"/>
      <c r="J34" s="331" t="s">
        <v>10</v>
      </c>
      <c r="K34" s="332"/>
      <c r="L34" s="332"/>
      <c r="M34" s="332"/>
      <c r="N34" s="332"/>
      <c r="Q34" s="1"/>
      <c r="R34" s="1"/>
      <c r="S34" s="1"/>
      <c r="T34" s="1"/>
      <c r="U34" s="1"/>
      <c r="V34" s="1"/>
    </row>
    <row r="35" spans="1:50" ht="26.25" customHeight="1">
      <c r="A35" s="526" t="s">
        <v>9</v>
      </c>
      <c r="B35" s="527" t="s">
        <v>8</v>
      </c>
      <c r="C35" s="528"/>
      <c r="D35" s="529"/>
      <c r="E35" s="527" t="s">
        <v>79</v>
      </c>
      <c r="F35" s="528"/>
      <c r="G35" s="529"/>
      <c r="H35" s="15" t="s">
        <v>3</v>
      </c>
      <c r="I35" s="111">
        <f>(D17+D19+D21+D23++D25)</f>
        <v>7</v>
      </c>
      <c r="J35" s="541" t="s">
        <v>141</v>
      </c>
      <c r="K35" s="542"/>
      <c r="L35" s="542"/>
      <c r="M35" s="542"/>
      <c r="N35" s="543"/>
    </row>
    <row r="36" spans="1:50" ht="14.25" customHeight="1">
      <c r="A36" s="360"/>
      <c r="B36" s="530"/>
      <c r="C36" s="531"/>
      <c r="D36" s="532"/>
      <c r="E36" s="530"/>
      <c r="F36" s="531"/>
      <c r="G36" s="532"/>
      <c r="H36" s="107" t="s">
        <v>2</v>
      </c>
      <c r="I36" s="112">
        <f>(D18+D20+D22+D24+D26)</f>
        <v>0</v>
      </c>
      <c r="J36" s="544"/>
      <c r="K36" s="545"/>
      <c r="L36" s="545"/>
      <c r="M36" s="545"/>
      <c r="N36" s="546"/>
    </row>
    <row r="37" spans="1:50" ht="14.25" customHeight="1">
      <c r="A37" s="526" t="s">
        <v>9</v>
      </c>
      <c r="B37" s="533" t="s">
        <v>6</v>
      </c>
      <c r="C37" s="534"/>
      <c r="D37" s="535"/>
      <c r="E37" s="539" t="s">
        <v>108</v>
      </c>
      <c r="F37" s="540"/>
      <c r="G37" s="540"/>
      <c r="H37" s="107" t="s">
        <v>3</v>
      </c>
      <c r="I37" s="112">
        <f>D27</f>
        <v>1</v>
      </c>
      <c r="J37" s="544"/>
      <c r="K37" s="545"/>
      <c r="L37" s="545"/>
      <c r="M37" s="545"/>
      <c r="N37" s="546"/>
    </row>
    <row r="38" spans="1:50" ht="14.25" customHeight="1">
      <c r="A38" s="360"/>
      <c r="B38" s="536"/>
      <c r="C38" s="537"/>
      <c r="D38" s="538"/>
      <c r="E38" s="540"/>
      <c r="F38" s="540"/>
      <c r="G38" s="540"/>
      <c r="H38" s="107" t="s">
        <v>2</v>
      </c>
      <c r="I38" s="112">
        <f>D28</f>
        <v>0</v>
      </c>
      <c r="J38" s="544"/>
      <c r="K38" s="545"/>
      <c r="L38" s="545"/>
      <c r="M38" s="545"/>
      <c r="N38" s="546"/>
    </row>
    <row r="39" spans="1:50" ht="18.75" customHeight="1">
      <c r="A39" s="554" t="s">
        <v>7</v>
      </c>
      <c r="B39" s="533" t="s">
        <v>4</v>
      </c>
      <c r="C39" s="534"/>
      <c r="D39" s="535"/>
      <c r="E39" s="555" t="s">
        <v>109</v>
      </c>
      <c r="F39" s="556"/>
      <c r="G39" s="557"/>
      <c r="H39" s="107" t="s">
        <v>3</v>
      </c>
      <c r="I39" s="112">
        <f>D29</f>
        <v>4</v>
      </c>
      <c r="J39" s="595"/>
      <c r="K39" s="596"/>
      <c r="L39" s="596"/>
      <c r="M39" s="596"/>
      <c r="N39" s="597"/>
    </row>
    <row r="40" spans="1:50" ht="14.25" customHeight="1">
      <c r="A40" s="554"/>
      <c r="B40" s="536"/>
      <c r="C40" s="537"/>
      <c r="D40" s="538"/>
      <c r="E40" s="536"/>
      <c r="F40" s="537"/>
      <c r="G40" s="538"/>
      <c r="H40" s="107" t="s">
        <v>2</v>
      </c>
      <c r="I40" s="112">
        <f>D30</f>
        <v>0</v>
      </c>
      <c r="J40" s="595"/>
      <c r="K40" s="598"/>
      <c r="L40" s="598"/>
      <c r="M40" s="598"/>
      <c r="N40" s="597"/>
    </row>
    <row r="41" spans="1:50" ht="15.75">
      <c r="A41" s="554" t="s">
        <v>5</v>
      </c>
      <c r="B41" s="533" t="s">
        <v>54</v>
      </c>
      <c r="C41" s="534"/>
      <c r="D41" s="535"/>
      <c r="E41" s="555"/>
      <c r="F41" s="556"/>
      <c r="G41" s="557"/>
      <c r="H41" s="107" t="s">
        <v>3</v>
      </c>
      <c r="I41" s="112"/>
      <c r="J41" s="595"/>
      <c r="K41" s="596"/>
      <c r="L41" s="596"/>
      <c r="M41" s="596"/>
      <c r="N41" s="597"/>
    </row>
    <row r="42" spans="1:50" ht="15.75">
      <c r="A42" s="554"/>
      <c r="B42" s="536"/>
      <c r="C42" s="537"/>
      <c r="D42" s="538"/>
      <c r="E42" s="536"/>
      <c r="F42" s="537"/>
      <c r="G42" s="538"/>
      <c r="H42" s="107" t="s">
        <v>2</v>
      </c>
      <c r="I42" s="112"/>
      <c r="J42" s="599"/>
      <c r="K42" s="600"/>
      <c r="L42" s="600"/>
      <c r="M42" s="600"/>
      <c r="N42" s="601"/>
    </row>
    <row r="43" spans="1:50">
      <c r="A43" s="357" t="s">
        <v>1</v>
      </c>
      <c r="B43" s="358"/>
      <c r="C43" s="358"/>
      <c r="D43" s="358"/>
      <c r="E43" s="358"/>
      <c r="F43" s="358"/>
      <c r="G43" s="358"/>
      <c r="H43" s="358"/>
      <c r="I43" s="359"/>
      <c r="J43" s="363" t="s">
        <v>0</v>
      </c>
      <c r="K43" s="363"/>
      <c r="L43" s="363"/>
      <c r="M43" s="363"/>
      <c r="N43" s="363"/>
    </row>
    <row r="44" spans="1:50">
      <c r="A44" s="360"/>
      <c r="B44" s="361"/>
      <c r="C44" s="361"/>
      <c r="D44" s="361"/>
      <c r="E44" s="361"/>
      <c r="F44" s="361"/>
      <c r="G44" s="361"/>
      <c r="H44" s="361"/>
      <c r="I44" s="362"/>
      <c r="J44" s="363"/>
      <c r="K44" s="363"/>
      <c r="L44" s="363"/>
      <c r="M44" s="363"/>
      <c r="N44" s="363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4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Q8:U8"/>
    <mergeCell ref="B9:F9"/>
    <mergeCell ref="K9:M9"/>
    <mergeCell ref="B10:F10"/>
    <mergeCell ref="K10:M10"/>
    <mergeCell ref="R10:T10"/>
    <mergeCell ref="F14:I15"/>
    <mergeCell ref="R11:T11"/>
    <mergeCell ref="B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J14:K15"/>
    <mergeCell ref="L14:N14"/>
    <mergeCell ref="R14:S14"/>
    <mergeCell ref="L15:L16"/>
    <mergeCell ref="M15:M16"/>
    <mergeCell ref="N15:N16"/>
    <mergeCell ref="R15:S15"/>
    <mergeCell ref="R16:S16"/>
    <mergeCell ref="A17:A18"/>
    <mergeCell ref="C17:C18"/>
    <mergeCell ref="L17:L18"/>
    <mergeCell ref="N17:N18"/>
    <mergeCell ref="A19:A20"/>
    <mergeCell ref="C19:C20"/>
    <mergeCell ref="L19:L20"/>
    <mergeCell ref="N19:N20"/>
    <mergeCell ref="R21:S21"/>
    <mergeCell ref="A25:A26"/>
    <mergeCell ref="C25:C26"/>
    <mergeCell ref="L25:L26"/>
    <mergeCell ref="N25:N26"/>
    <mergeCell ref="A23:A24"/>
    <mergeCell ref="C23:C24"/>
    <mergeCell ref="L23:L24"/>
    <mergeCell ref="N23:N24"/>
    <mergeCell ref="A21:A22"/>
    <mergeCell ref="C21:C22"/>
    <mergeCell ref="L21:L22"/>
    <mergeCell ref="N21:N22"/>
    <mergeCell ref="A27:A28"/>
    <mergeCell ref="C27:C28"/>
    <mergeCell ref="L27:L28"/>
    <mergeCell ref="N27:N28"/>
    <mergeCell ref="A29:A30"/>
    <mergeCell ref="C29:C30"/>
    <mergeCell ref="L29:L30"/>
    <mergeCell ref="N29:N30"/>
    <mergeCell ref="A31:A32"/>
    <mergeCell ref="C31:C32"/>
    <mergeCell ref="L31:L32"/>
    <mergeCell ref="N31:N32"/>
    <mergeCell ref="B34:D34"/>
    <mergeCell ref="E34:H34"/>
    <mergeCell ref="J34:N34"/>
    <mergeCell ref="A35:A36"/>
    <mergeCell ref="B35:D36"/>
    <mergeCell ref="E35:G36"/>
    <mergeCell ref="A43:I44"/>
    <mergeCell ref="J43:N44"/>
    <mergeCell ref="J35:N42"/>
    <mergeCell ref="A39:A40"/>
    <mergeCell ref="B39:D40"/>
    <mergeCell ref="E39:G40"/>
    <mergeCell ref="A41:A42"/>
    <mergeCell ref="B41:D42"/>
    <mergeCell ref="E41:G42"/>
    <mergeCell ref="A37:A38"/>
    <mergeCell ref="B37:D38"/>
    <mergeCell ref="E37:G38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A7" zoomScale="64" zoomScaleNormal="64" workbookViewId="0">
      <selection activeCell="J13" sqref="J13"/>
    </sheetView>
  </sheetViews>
  <sheetFormatPr baseColWidth="10" defaultColWidth="12.5703125" defaultRowHeight="15"/>
  <cols>
    <col min="1" max="1" width="73.28515625" style="1" customWidth="1"/>
    <col min="2" max="2" width="10.28515625" style="1" customWidth="1"/>
    <col min="3" max="3" width="30.7109375" style="1" customWidth="1"/>
    <col min="4" max="4" width="9.7109375" style="1" customWidth="1"/>
    <col min="5" max="5" width="21.42578125" style="1" customWidth="1"/>
    <col min="6" max="6" width="11" style="1" customWidth="1"/>
    <col min="7" max="7" width="9.7109375" style="3" customWidth="1"/>
    <col min="8" max="8" width="15.42578125" style="1" customWidth="1"/>
    <col min="9" max="9" width="21.42578125" style="1" customWidth="1"/>
    <col min="10" max="10" width="16.140625" style="2" customWidth="1"/>
    <col min="11" max="11" width="18.7109375" style="2" customWidth="1"/>
    <col min="12" max="12" width="12.7109375" style="1" customWidth="1"/>
    <col min="13" max="13" width="20.7109375" style="1" customWidth="1"/>
    <col min="14" max="14" width="21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1" customFormat="1" ht="37.5" customHeight="1">
      <c r="A1" s="254"/>
      <c r="B1" s="257" t="s">
        <v>43</v>
      </c>
      <c r="C1" s="258"/>
      <c r="D1" s="258"/>
      <c r="E1" s="258"/>
      <c r="F1" s="258"/>
      <c r="G1" s="258"/>
      <c r="H1" s="259"/>
      <c r="I1" s="263" t="s">
        <v>46</v>
      </c>
      <c r="J1" s="264"/>
      <c r="K1" s="264"/>
      <c r="L1" s="265"/>
      <c r="M1" s="266"/>
      <c r="N1" s="267"/>
      <c r="O1" s="69"/>
    </row>
    <row r="2" spans="1:248" s="41" customFormat="1" ht="37.5" customHeight="1">
      <c r="A2" s="255"/>
      <c r="B2" s="260"/>
      <c r="C2" s="261"/>
      <c r="D2" s="261"/>
      <c r="E2" s="261"/>
      <c r="F2" s="261"/>
      <c r="G2" s="261"/>
      <c r="H2" s="262"/>
      <c r="I2" s="263" t="s">
        <v>44</v>
      </c>
      <c r="J2" s="264"/>
      <c r="K2" s="264"/>
      <c r="L2" s="265"/>
      <c r="M2" s="268"/>
      <c r="N2" s="269"/>
      <c r="O2" s="69"/>
    </row>
    <row r="3" spans="1:248" s="41" customFormat="1" ht="33.75" customHeight="1">
      <c r="A3" s="255"/>
      <c r="B3" s="257" t="s">
        <v>42</v>
      </c>
      <c r="C3" s="258"/>
      <c r="D3" s="258"/>
      <c r="E3" s="258"/>
      <c r="F3" s="258"/>
      <c r="G3" s="258"/>
      <c r="H3" s="259"/>
      <c r="I3" s="263" t="s">
        <v>45</v>
      </c>
      <c r="J3" s="264"/>
      <c r="K3" s="264"/>
      <c r="L3" s="265"/>
      <c r="M3" s="268"/>
      <c r="N3" s="269"/>
      <c r="O3" s="69"/>
    </row>
    <row r="4" spans="1:248" s="41" customFormat="1" ht="38.25" customHeight="1">
      <c r="A4" s="256"/>
      <c r="B4" s="260"/>
      <c r="C4" s="261"/>
      <c r="D4" s="261"/>
      <c r="E4" s="261"/>
      <c r="F4" s="261"/>
      <c r="G4" s="261"/>
      <c r="H4" s="262"/>
      <c r="I4" s="263" t="s">
        <v>130</v>
      </c>
      <c r="J4" s="264"/>
      <c r="K4" s="264"/>
      <c r="L4" s="265"/>
      <c r="M4" s="270"/>
      <c r="N4" s="271"/>
      <c r="O4" s="69"/>
    </row>
    <row r="5" spans="1:248" s="41" customFormat="1" ht="27.75" customHeight="1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69"/>
    </row>
    <row r="6" spans="1:248" s="41" customFormat="1" ht="31.5" customHeight="1">
      <c r="A6" s="263" t="s">
        <v>64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69"/>
    </row>
    <row r="7" spans="1:248" s="41" customFormat="1" ht="36" customHeight="1">
      <c r="A7" s="68" t="s">
        <v>179</v>
      </c>
      <c r="B7" s="492" t="s">
        <v>145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</row>
    <row r="8" spans="1:248" s="41" customFormat="1" ht="25.5" customHeight="1">
      <c r="A8" s="67" t="s">
        <v>41</v>
      </c>
      <c r="B8" s="494"/>
      <c r="C8" s="495"/>
      <c r="D8" s="495"/>
      <c r="E8" s="495"/>
      <c r="F8" s="496"/>
      <c r="G8" s="290" t="s">
        <v>123</v>
      </c>
      <c r="H8" s="291"/>
      <c r="I8" s="292"/>
      <c r="J8" s="497" t="s">
        <v>40</v>
      </c>
      <c r="K8" s="498"/>
      <c r="L8" s="498"/>
      <c r="M8" s="498"/>
      <c r="N8" s="499"/>
      <c r="O8" s="50"/>
      <c r="Q8" s="272"/>
      <c r="R8" s="272"/>
      <c r="S8" s="272"/>
      <c r="T8" s="272"/>
      <c r="U8" s="272"/>
      <c r="V8" s="42"/>
      <c r="W8" s="42"/>
      <c r="X8" s="42"/>
      <c r="Y8" s="42"/>
      <c r="Z8" s="42"/>
      <c r="AA8" s="42"/>
    </row>
    <row r="9" spans="1:248" s="41" customFormat="1" ht="37.5" customHeight="1">
      <c r="A9" s="66" t="s">
        <v>39</v>
      </c>
      <c r="B9" s="495"/>
      <c r="C9" s="495"/>
      <c r="D9" s="495"/>
      <c r="E9" s="495"/>
      <c r="F9" s="496"/>
      <c r="G9" s="293"/>
      <c r="H9" s="294"/>
      <c r="I9" s="295"/>
      <c r="J9" s="83" t="s">
        <v>38</v>
      </c>
      <c r="K9" s="510" t="s">
        <v>37</v>
      </c>
      <c r="L9" s="510"/>
      <c r="M9" s="510"/>
      <c r="N9" s="83" t="s">
        <v>36</v>
      </c>
      <c r="O9" s="50"/>
      <c r="Q9" s="82"/>
      <c r="R9" s="82"/>
      <c r="S9" s="82"/>
      <c r="T9" s="82"/>
      <c r="U9" s="82"/>
      <c r="V9" s="42"/>
      <c r="W9" s="42"/>
      <c r="X9" s="42"/>
      <c r="Y9" s="42"/>
      <c r="Z9" s="42"/>
      <c r="AA9" s="42"/>
    </row>
    <row r="10" spans="1:248" s="41" customFormat="1" ht="39.75" customHeight="1">
      <c r="A10" s="64" t="s">
        <v>35</v>
      </c>
      <c r="B10" s="500"/>
      <c r="C10" s="501"/>
      <c r="D10" s="501"/>
      <c r="E10" s="501"/>
      <c r="F10" s="502"/>
      <c r="G10" s="293"/>
      <c r="H10" s="294"/>
      <c r="I10" s="295"/>
      <c r="J10" s="63"/>
      <c r="K10" s="511"/>
      <c r="L10" s="512"/>
      <c r="M10" s="513"/>
      <c r="N10" s="62"/>
      <c r="O10" s="50"/>
      <c r="Q10" s="84"/>
      <c r="R10" s="282"/>
      <c r="S10" s="282"/>
      <c r="T10" s="282"/>
      <c r="U10" s="84"/>
      <c r="V10" s="42"/>
      <c r="W10" s="85"/>
      <c r="X10" s="85"/>
      <c r="Y10" s="42"/>
      <c r="Z10" s="42"/>
      <c r="AA10" s="42"/>
    </row>
    <row r="11" spans="1:248" s="41" customFormat="1" ht="25.5" customHeight="1">
      <c r="A11" s="59" t="s">
        <v>34</v>
      </c>
      <c r="B11" s="500"/>
      <c r="C11" s="501"/>
      <c r="D11" s="501"/>
      <c r="E11" s="501"/>
      <c r="F11" s="502"/>
      <c r="G11" s="293"/>
      <c r="H11" s="294"/>
      <c r="I11" s="295"/>
      <c r="J11" s="58"/>
      <c r="K11" s="503"/>
      <c r="L11" s="504"/>
      <c r="M11" s="505"/>
      <c r="N11" s="57"/>
      <c r="O11" s="50"/>
      <c r="Q11" s="53"/>
      <c r="R11" s="308"/>
      <c r="S11" s="308"/>
      <c r="T11" s="308"/>
      <c r="U11" s="47"/>
      <c r="V11" s="42"/>
      <c r="W11" s="45"/>
      <c r="X11" s="44"/>
      <c r="Y11" s="43"/>
      <c r="Z11" s="42"/>
      <c r="AA11" s="42"/>
    </row>
    <row r="12" spans="1:248" s="41" customFormat="1" ht="21.75" customHeight="1">
      <c r="A12" s="56" t="s">
        <v>33</v>
      </c>
      <c r="B12" s="494"/>
      <c r="C12" s="495"/>
      <c r="D12" s="495"/>
      <c r="E12" s="495"/>
      <c r="F12" s="496"/>
      <c r="G12" s="293"/>
      <c r="H12" s="294"/>
      <c r="I12" s="295"/>
      <c r="J12" s="55"/>
      <c r="K12" s="506"/>
      <c r="L12" s="507"/>
      <c r="M12" s="508"/>
      <c r="N12" s="54"/>
      <c r="O12" s="50"/>
      <c r="Q12" s="53"/>
      <c r="R12" s="308"/>
      <c r="S12" s="308"/>
      <c r="T12" s="308"/>
      <c r="U12" s="47"/>
      <c r="V12" s="42"/>
      <c r="W12" s="45"/>
      <c r="X12" s="44"/>
      <c r="Y12" s="43"/>
      <c r="Z12" s="42"/>
      <c r="AA12" s="42"/>
    </row>
    <row r="13" spans="1:248" s="41" customFormat="1" ht="53.25" customHeight="1">
      <c r="A13" s="509" t="s">
        <v>32</v>
      </c>
      <c r="B13" s="509"/>
      <c r="C13" s="509"/>
      <c r="D13" s="509"/>
      <c r="E13" s="509"/>
      <c r="F13" s="509"/>
      <c r="G13" s="296"/>
      <c r="H13" s="297"/>
      <c r="I13" s="298"/>
      <c r="J13" s="52"/>
      <c r="K13" s="506"/>
      <c r="L13" s="507"/>
      <c r="M13" s="508"/>
      <c r="N13" s="51"/>
      <c r="O13" s="50"/>
      <c r="Q13" s="49"/>
      <c r="R13" s="308"/>
      <c r="S13" s="308"/>
      <c r="T13" s="81"/>
      <c r="U13" s="47"/>
      <c r="V13" s="46"/>
      <c r="W13" s="45"/>
      <c r="X13" s="44"/>
      <c r="Y13" s="43"/>
      <c r="Z13" s="42"/>
      <c r="AA13" s="42"/>
    </row>
    <row r="14" spans="1:248" ht="28.5" customHeight="1">
      <c r="A14" s="305" t="s">
        <v>31</v>
      </c>
      <c r="B14" s="306" t="s">
        <v>30</v>
      </c>
      <c r="C14" s="307" t="s">
        <v>29</v>
      </c>
      <c r="D14" s="307" t="s">
        <v>28</v>
      </c>
      <c r="E14" s="307" t="s">
        <v>73</v>
      </c>
      <c r="F14" s="313" t="s">
        <v>188</v>
      </c>
      <c r="G14" s="314"/>
      <c r="H14" s="314"/>
      <c r="I14" s="315"/>
      <c r="J14" s="307" t="s">
        <v>25</v>
      </c>
      <c r="K14" s="307"/>
      <c r="L14" s="319" t="s">
        <v>24</v>
      </c>
      <c r="M14" s="319"/>
      <c r="N14" s="319"/>
      <c r="O14" s="3"/>
      <c r="P14" s="3"/>
      <c r="Q14" s="12"/>
      <c r="R14" s="320"/>
      <c r="S14" s="320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305"/>
      <c r="B15" s="307"/>
      <c r="C15" s="307"/>
      <c r="D15" s="307"/>
      <c r="E15" s="307"/>
      <c r="F15" s="316"/>
      <c r="G15" s="317"/>
      <c r="H15" s="317"/>
      <c r="I15" s="318"/>
      <c r="J15" s="307"/>
      <c r="K15" s="307"/>
      <c r="L15" s="307" t="s">
        <v>23</v>
      </c>
      <c r="M15" s="307" t="s">
        <v>22</v>
      </c>
      <c r="N15" s="305" t="s">
        <v>21</v>
      </c>
      <c r="O15" s="3"/>
      <c r="P15" s="3"/>
      <c r="Q15" s="10"/>
      <c r="R15" s="320"/>
      <c r="S15" s="320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305"/>
      <c r="B16" s="307"/>
      <c r="C16" s="307"/>
      <c r="D16" s="307"/>
      <c r="E16" s="307"/>
      <c r="F16" s="80" t="s">
        <v>20</v>
      </c>
      <c r="G16" s="80" t="s">
        <v>19</v>
      </c>
      <c r="H16" s="80" t="s">
        <v>18</v>
      </c>
      <c r="I16" s="40" t="s">
        <v>17</v>
      </c>
      <c r="J16" s="80" t="s">
        <v>16</v>
      </c>
      <c r="K16" s="79" t="s">
        <v>15</v>
      </c>
      <c r="L16" s="307"/>
      <c r="M16" s="307"/>
      <c r="N16" s="305"/>
      <c r="O16" s="3"/>
      <c r="P16" s="3"/>
      <c r="Q16" s="6"/>
      <c r="R16" s="320"/>
      <c r="S16" s="320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2.5" customHeight="1">
      <c r="A17" s="397" t="s">
        <v>110</v>
      </c>
      <c r="B17" s="104" t="s">
        <v>3</v>
      </c>
      <c r="C17" s="432" t="s">
        <v>111</v>
      </c>
      <c r="D17" s="98">
        <v>6</v>
      </c>
      <c r="E17" s="98"/>
      <c r="F17" s="97"/>
      <c r="G17" s="97"/>
      <c r="H17" s="97"/>
      <c r="I17" s="40"/>
      <c r="J17" s="115">
        <v>45294</v>
      </c>
      <c r="K17" s="116">
        <v>45599</v>
      </c>
      <c r="L17" s="227">
        <f>(D18/D17)</f>
        <v>0</v>
      </c>
      <c r="M17" s="98"/>
      <c r="N17" s="433"/>
      <c r="O17" s="3"/>
      <c r="P17" s="3"/>
      <c r="Q17" s="6"/>
      <c r="R17" s="100"/>
      <c r="S17" s="100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1" customHeight="1">
      <c r="A18" s="398"/>
      <c r="B18" s="104" t="s">
        <v>2</v>
      </c>
      <c r="C18" s="226"/>
      <c r="D18" s="124"/>
      <c r="E18" s="98"/>
      <c r="F18" s="97"/>
      <c r="G18" s="97"/>
      <c r="H18" s="97"/>
      <c r="I18" s="40"/>
      <c r="J18" s="97"/>
      <c r="K18" s="98"/>
      <c r="L18" s="228"/>
      <c r="M18" s="98"/>
      <c r="N18" s="324"/>
      <c r="O18" s="3"/>
      <c r="P18" s="3"/>
      <c r="Q18" s="6"/>
      <c r="R18" s="100"/>
      <c r="S18" s="100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606" t="s">
        <v>112</v>
      </c>
      <c r="B19" s="104" t="s">
        <v>3</v>
      </c>
      <c r="C19" s="432" t="s">
        <v>113</v>
      </c>
      <c r="D19" s="98">
        <v>2</v>
      </c>
      <c r="E19" s="98"/>
      <c r="F19" s="97"/>
      <c r="G19" s="97"/>
      <c r="H19" s="97"/>
      <c r="I19" s="40"/>
      <c r="J19" s="115">
        <v>45292</v>
      </c>
      <c r="K19" s="116">
        <v>45316</v>
      </c>
      <c r="L19" s="227">
        <f>(D20/D19)</f>
        <v>0</v>
      </c>
      <c r="M19" s="98"/>
      <c r="N19" s="433"/>
      <c r="O19" s="3"/>
      <c r="P19" s="3"/>
      <c r="Q19" s="6"/>
      <c r="R19" s="100"/>
      <c r="S19" s="100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18.75" customHeight="1">
      <c r="A20" s="381"/>
      <c r="B20" s="104" t="s">
        <v>2</v>
      </c>
      <c r="C20" s="226"/>
      <c r="D20" s="124"/>
      <c r="E20" s="98"/>
      <c r="F20" s="97"/>
      <c r="G20" s="97"/>
      <c r="H20" s="97"/>
      <c r="I20" s="40"/>
      <c r="L20" s="228"/>
      <c r="M20" s="98"/>
      <c r="N20" s="324"/>
      <c r="O20" s="3"/>
      <c r="P20" s="3"/>
      <c r="Q20" s="6"/>
      <c r="R20" s="100"/>
      <c r="S20" s="100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586" t="s">
        <v>132</v>
      </c>
      <c r="B21" s="14" t="s">
        <v>3</v>
      </c>
      <c r="C21" s="432" t="s">
        <v>114</v>
      </c>
      <c r="D21" s="34">
        <v>4</v>
      </c>
      <c r="E21" s="32"/>
      <c r="F21" s="32"/>
      <c r="G21" s="29"/>
      <c r="H21" s="31"/>
      <c r="I21" s="29"/>
      <c r="J21" s="115">
        <v>45292</v>
      </c>
      <c r="K21" s="116">
        <v>45571</v>
      </c>
      <c r="L21" s="244">
        <f>(D22/D21)</f>
        <v>0</v>
      </c>
      <c r="M21" s="101"/>
      <c r="N21" s="219"/>
      <c r="Q21" s="6"/>
      <c r="R21" s="320"/>
      <c r="S21" s="320"/>
      <c r="T21" s="4"/>
      <c r="U21" s="5"/>
      <c r="V21" s="4"/>
      <c r="W21" s="37"/>
      <c r="X21" s="7"/>
      <c r="Y21" s="35"/>
      <c r="Z21" s="4"/>
      <c r="AA21" s="4"/>
    </row>
    <row r="22" spans="1:248" ht="15" customHeight="1">
      <c r="A22" s="435"/>
      <c r="B22" s="14" t="s">
        <v>2</v>
      </c>
      <c r="C22" s="226"/>
      <c r="D22" s="123"/>
      <c r="E22" s="27"/>
      <c r="F22" s="27"/>
      <c r="G22" s="25"/>
      <c r="H22" s="31"/>
      <c r="I22" s="25"/>
      <c r="J22" s="117"/>
      <c r="K22" s="117"/>
      <c r="L22" s="244"/>
      <c r="M22" s="101"/>
      <c r="N22" s="219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30" customHeight="1">
      <c r="A23" s="602" t="s">
        <v>115</v>
      </c>
      <c r="B23" s="107" t="s">
        <v>3</v>
      </c>
      <c r="C23" s="432" t="s">
        <v>116</v>
      </c>
      <c r="D23" s="34">
        <v>4</v>
      </c>
      <c r="E23" s="27"/>
      <c r="F23" s="27"/>
      <c r="G23" s="25"/>
      <c r="H23" s="31"/>
      <c r="I23" s="25"/>
      <c r="J23" s="115">
        <v>45292</v>
      </c>
      <c r="K23" s="116">
        <v>45571</v>
      </c>
      <c r="L23" s="247">
        <f>(D24/D23)</f>
        <v>0</v>
      </c>
      <c r="M23" s="101"/>
      <c r="N23" s="251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23.25" customHeight="1">
      <c r="A24" s="603"/>
      <c r="B24" s="107" t="s">
        <v>2</v>
      </c>
      <c r="C24" s="226"/>
      <c r="D24" s="123"/>
      <c r="E24" s="27"/>
      <c r="F24" s="27"/>
      <c r="G24" s="25"/>
      <c r="H24" s="31"/>
      <c r="I24" s="25"/>
      <c r="L24" s="323"/>
      <c r="M24" s="121"/>
      <c r="N24" s="325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19.5" customHeight="1">
      <c r="A25" s="586" t="s">
        <v>117</v>
      </c>
      <c r="B25" s="14" t="s">
        <v>3</v>
      </c>
      <c r="C25" s="222" t="s">
        <v>118</v>
      </c>
      <c r="D25" s="34">
        <v>1</v>
      </c>
      <c r="E25" s="32"/>
      <c r="F25" s="32"/>
      <c r="G25" s="25"/>
      <c r="H25" s="31"/>
      <c r="I25" s="25"/>
      <c r="J25" s="118">
        <v>45444</v>
      </c>
      <c r="K25" s="118" t="s">
        <v>149</v>
      </c>
      <c r="L25" s="247">
        <f>(D26/D25)</f>
        <v>0</v>
      </c>
      <c r="M25" s="101" t="s">
        <v>74</v>
      </c>
      <c r="N25" s="251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2.5" customHeight="1">
      <c r="A26" s="435"/>
      <c r="B26" s="14" t="s">
        <v>2</v>
      </c>
      <c r="C26" s="243"/>
      <c r="D26" s="123"/>
      <c r="E26" s="27"/>
      <c r="F26" s="27"/>
      <c r="G26" s="25"/>
      <c r="H26" s="31"/>
      <c r="I26" s="25"/>
      <c r="J26" s="87"/>
      <c r="K26" s="87"/>
      <c r="L26" s="323"/>
      <c r="M26" s="121"/>
      <c r="N26" s="325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15.75">
      <c r="A27" s="333" t="s">
        <v>14</v>
      </c>
      <c r="B27" s="14" t="s">
        <v>3</v>
      </c>
      <c r="C27" s="222"/>
      <c r="D27" s="70">
        <v>1</v>
      </c>
      <c r="E27" s="30"/>
      <c r="F27" s="30"/>
      <c r="G27" s="29"/>
      <c r="H27" s="29"/>
      <c r="I27" s="29"/>
      <c r="J27" s="137"/>
      <c r="K27" s="138"/>
      <c r="L27" s="475">
        <f>D28</f>
        <v>0</v>
      </c>
      <c r="M27" s="101"/>
      <c r="N27" s="219"/>
    </row>
    <row r="28" spans="1:248" ht="15.75">
      <c r="A28" s="333"/>
      <c r="B28" s="14" t="s">
        <v>2</v>
      </c>
      <c r="C28" s="243"/>
      <c r="D28" s="70">
        <f>SUM(L17:L26)/500%</f>
        <v>0</v>
      </c>
      <c r="E28" s="27"/>
      <c r="F28" s="25"/>
      <c r="G28" s="25"/>
      <c r="H28" s="26"/>
      <c r="I28" s="25"/>
      <c r="J28" s="86"/>
      <c r="K28" s="86"/>
      <c r="L28" s="475"/>
      <c r="M28" s="101"/>
      <c r="N28" s="219"/>
      <c r="Q28" s="4"/>
      <c r="R28" s="4"/>
      <c r="S28" s="4"/>
      <c r="T28" s="4"/>
      <c r="U28" s="4"/>
      <c r="V28" s="4"/>
    </row>
    <row r="29" spans="1:248" s="4" customFormat="1">
      <c r="B29" s="24"/>
      <c r="E29" s="23"/>
      <c r="F29" s="20"/>
      <c r="G29" s="22"/>
      <c r="H29" s="22"/>
      <c r="I29" s="22"/>
      <c r="J29" s="21"/>
      <c r="K29" s="88"/>
      <c r="L29" s="20"/>
      <c r="M29" s="18"/>
      <c r="N29" s="19"/>
      <c r="O29" s="18"/>
    </row>
    <row r="30" spans="1:248" s="4" customFormat="1" ht="15.75">
      <c r="A30" s="17" t="s">
        <v>13</v>
      </c>
      <c r="B30" s="326" t="s">
        <v>12</v>
      </c>
      <c r="C30" s="327"/>
      <c r="D30" s="328"/>
      <c r="E30" s="329" t="s">
        <v>11</v>
      </c>
      <c r="F30" s="330"/>
      <c r="G30" s="330"/>
      <c r="H30" s="330"/>
      <c r="I30" s="16"/>
      <c r="J30" s="331" t="s">
        <v>10</v>
      </c>
      <c r="K30" s="332"/>
      <c r="L30" s="332"/>
      <c r="M30" s="332"/>
      <c r="N30" s="332"/>
      <c r="Q30" s="1"/>
      <c r="R30" s="1"/>
      <c r="S30" s="1"/>
      <c r="T30" s="1"/>
      <c r="U30" s="1"/>
      <c r="V30" s="1"/>
    </row>
    <row r="31" spans="1:248" s="4" customFormat="1" ht="15.75" customHeight="1">
      <c r="A31" s="526" t="s">
        <v>9</v>
      </c>
      <c r="B31" s="527" t="s">
        <v>8</v>
      </c>
      <c r="C31" s="528"/>
      <c r="D31" s="529"/>
      <c r="E31" s="609" t="str">
        <f>C17</f>
        <v xml:space="preserve">Monitoreos </v>
      </c>
      <c r="F31" s="610"/>
      <c r="G31" s="610"/>
      <c r="H31" s="110" t="s">
        <v>3</v>
      </c>
      <c r="I31" s="112">
        <f>D17</f>
        <v>6</v>
      </c>
      <c r="J31" s="608" t="s">
        <v>142</v>
      </c>
      <c r="K31" s="559"/>
      <c r="L31" s="559"/>
      <c r="M31" s="559"/>
      <c r="N31" s="560"/>
      <c r="Q31" s="1"/>
      <c r="R31" s="1"/>
      <c r="S31" s="1"/>
      <c r="T31" s="1"/>
      <c r="U31" s="1"/>
      <c r="V31" s="1"/>
    </row>
    <row r="32" spans="1:248" s="4" customFormat="1" ht="15.75">
      <c r="A32" s="360"/>
      <c r="B32" s="530"/>
      <c r="C32" s="531"/>
      <c r="D32" s="532"/>
      <c r="E32" s="611"/>
      <c r="F32" s="612"/>
      <c r="G32" s="612"/>
      <c r="H32" s="110" t="s">
        <v>2</v>
      </c>
      <c r="I32" s="112">
        <f>D18</f>
        <v>0</v>
      </c>
      <c r="J32" s="547"/>
      <c r="K32" s="548"/>
      <c r="L32" s="548"/>
      <c r="M32" s="548"/>
      <c r="N32" s="549"/>
      <c r="Q32" s="1"/>
      <c r="R32" s="1"/>
      <c r="S32" s="1"/>
      <c r="T32" s="1"/>
      <c r="U32" s="1"/>
      <c r="V32" s="1"/>
    </row>
    <row r="33" spans="1:50" s="4" customFormat="1" ht="15.75">
      <c r="A33" s="526" t="s">
        <v>9</v>
      </c>
      <c r="B33" s="533" t="s">
        <v>6</v>
      </c>
      <c r="C33" s="534"/>
      <c r="D33" s="535"/>
      <c r="E33" s="611" t="str">
        <f t="shared" ref="E33:E39" si="0">C19</f>
        <v xml:space="preserve">Elaboración mapas de riesgos </v>
      </c>
      <c r="F33" s="612"/>
      <c r="G33" s="612"/>
      <c r="H33" s="110" t="s">
        <v>3</v>
      </c>
      <c r="I33" s="112">
        <f>D19</f>
        <v>2</v>
      </c>
      <c r="J33" s="547"/>
      <c r="K33" s="548"/>
      <c r="L33" s="548"/>
      <c r="M33" s="548"/>
      <c r="N33" s="549"/>
      <c r="Q33" s="1"/>
      <c r="R33" s="1"/>
      <c r="S33" s="1"/>
      <c r="T33" s="1"/>
      <c r="U33" s="1"/>
      <c r="V33" s="1"/>
    </row>
    <row r="34" spans="1:50" s="4" customFormat="1" ht="15.75">
      <c r="A34" s="360"/>
      <c r="B34" s="536"/>
      <c r="C34" s="537"/>
      <c r="D34" s="538"/>
      <c r="E34" s="611"/>
      <c r="F34" s="612"/>
      <c r="G34" s="612"/>
      <c r="H34" s="110" t="s">
        <v>2</v>
      </c>
      <c r="I34" s="112">
        <f>D20</f>
        <v>0</v>
      </c>
      <c r="J34" s="547"/>
      <c r="K34" s="548"/>
      <c r="L34" s="548"/>
      <c r="M34" s="548"/>
      <c r="N34" s="549"/>
      <c r="Q34" s="1"/>
      <c r="R34" s="1"/>
      <c r="S34" s="1"/>
      <c r="T34" s="1"/>
      <c r="U34" s="1"/>
      <c r="V34" s="1"/>
    </row>
    <row r="35" spans="1:50" ht="14.25" customHeight="1">
      <c r="A35" s="526" t="s">
        <v>9</v>
      </c>
      <c r="B35" s="527" t="s">
        <v>119</v>
      </c>
      <c r="C35" s="528"/>
      <c r="D35" s="529"/>
      <c r="E35" s="527" t="str">
        <f t="shared" si="0"/>
        <v>medición de indicadores</v>
      </c>
      <c r="F35" s="528"/>
      <c r="G35" s="528"/>
      <c r="H35" s="107" t="s">
        <v>3</v>
      </c>
      <c r="I35" s="112">
        <f>D23</f>
        <v>4</v>
      </c>
      <c r="J35" s="547"/>
      <c r="K35" s="548"/>
      <c r="L35" s="548"/>
      <c r="M35" s="548"/>
      <c r="N35" s="549"/>
    </row>
    <row r="36" spans="1:50" ht="19.5" customHeight="1">
      <c r="A36" s="360"/>
      <c r="B36" s="530"/>
      <c r="C36" s="531"/>
      <c r="D36" s="532"/>
      <c r="E36" s="530"/>
      <c r="F36" s="531"/>
      <c r="G36" s="531"/>
      <c r="H36" s="107" t="s">
        <v>2</v>
      </c>
      <c r="I36" s="112">
        <f>D22</f>
        <v>0</v>
      </c>
      <c r="J36" s="547"/>
      <c r="K36" s="548"/>
      <c r="L36" s="548"/>
      <c r="M36" s="548"/>
      <c r="N36" s="549"/>
    </row>
    <row r="37" spans="1:50" ht="14.25" customHeight="1">
      <c r="A37" s="526" t="s">
        <v>9</v>
      </c>
      <c r="B37" s="533" t="s">
        <v>54</v>
      </c>
      <c r="C37" s="534"/>
      <c r="D37" s="535"/>
      <c r="E37" s="558" t="str">
        <f t="shared" si="0"/>
        <v xml:space="preserve">Diligenciamientos normograma  </v>
      </c>
      <c r="F37" s="607"/>
      <c r="G37" s="607"/>
      <c r="H37" s="107" t="s">
        <v>3</v>
      </c>
      <c r="I37" s="112">
        <f>D23</f>
        <v>4</v>
      </c>
      <c r="J37" s="547"/>
      <c r="K37" s="548"/>
      <c r="L37" s="548"/>
      <c r="M37" s="548"/>
      <c r="N37" s="549"/>
    </row>
    <row r="38" spans="1:50" ht="14.25" customHeight="1">
      <c r="A38" s="360"/>
      <c r="B38" s="536"/>
      <c r="C38" s="537"/>
      <c r="D38" s="538"/>
      <c r="E38" s="530"/>
      <c r="F38" s="531"/>
      <c r="G38" s="531"/>
      <c r="H38" s="107" t="s">
        <v>2</v>
      </c>
      <c r="I38" s="112">
        <f>D24</f>
        <v>0</v>
      </c>
      <c r="J38" s="547"/>
      <c r="K38" s="550"/>
      <c r="L38" s="550"/>
      <c r="M38" s="550"/>
      <c r="N38" s="549"/>
    </row>
    <row r="39" spans="1:50" ht="18.75" customHeight="1">
      <c r="A39" s="554" t="s">
        <v>7</v>
      </c>
      <c r="B39" s="533" t="s">
        <v>120</v>
      </c>
      <c r="C39" s="534"/>
      <c r="D39" s="535"/>
      <c r="E39" s="555" t="str">
        <f t="shared" si="0"/>
        <v xml:space="preserve">Mensaje </v>
      </c>
      <c r="F39" s="556"/>
      <c r="G39" s="556"/>
      <c r="H39" s="107" t="s">
        <v>3</v>
      </c>
      <c r="I39" s="112">
        <f>D25</f>
        <v>1</v>
      </c>
      <c r="J39" s="547"/>
      <c r="K39" s="548"/>
      <c r="L39" s="548"/>
      <c r="M39" s="548"/>
      <c r="N39" s="549"/>
    </row>
    <row r="40" spans="1:50" ht="14.25" customHeight="1">
      <c r="A40" s="554"/>
      <c r="B40" s="536"/>
      <c r="C40" s="537"/>
      <c r="D40" s="538"/>
      <c r="E40" s="536"/>
      <c r="F40" s="537"/>
      <c r="G40" s="537"/>
      <c r="H40" s="107" t="s">
        <v>2</v>
      </c>
      <c r="I40" s="112">
        <f>D26</f>
        <v>0</v>
      </c>
      <c r="J40" s="547"/>
      <c r="K40" s="548"/>
      <c r="L40" s="548"/>
      <c r="M40" s="548"/>
      <c r="N40" s="549"/>
    </row>
    <row r="41" spans="1:50" ht="15.75">
      <c r="A41" s="554" t="s">
        <v>5</v>
      </c>
      <c r="B41" s="533" t="s">
        <v>56</v>
      </c>
      <c r="C41" s="534"/>
      <c r="D41" s="535"/>
      <c r="E41" s="555"/>
      <c r="F41" s="556"/>
      <c r="G41" s="556"/>
      <c r="H41" s="107" t="s">
        <v>3</v>
      </c>
      <c r="I41" s="112"/>
      <c r="J41" s="547"/>
      <c r="K41" s="548"/>
      <c r="L41" s="548"/>
      <c r="M41" s="548"/>
      <c r="N41" s="549"/>
    </row>
    <row r="42" spans="1:50" ht="15.75">
      <c r="A42" s="554"/>
      <c r="B42" s="536"/>
      <c r="C42" s="537"/>
      <c r="D42" s="538"/>
      <c r="E42" s="536"/>
      <c r="F42" s="537"/>
      <c r="G42" s="537"/>
      <c r="H42" s="107" t="s">
        <v>2</v>
      </c>
      <c r="I42" s="112"/>
      <c r="J42" s="551"/>
      <c r="K42" s="552"/>
      <c r="L42" s="552"/>
      <c r="M42" s="552"/>
      <c r="N42" s="553"/>
    </row>
    <row r="43" spans="1:50">
      <c r="A43" s="357" t="s">
        <v>1</v>
      </c>
      <c r="B43" s="358"/>
      <c r="C43" s="358"/>
      <c r="D43" s="358"/>
      <c r="E43" s="358"/>
      <c r="F43" s="358"/>
      <c r="G43" s="358"/>
      <c r="H43" s="358"/>
      <c r="I43" s="359"/>
      <c r="J43" s="363" t="s">
        <v>0</v>
      </c>
      <c r="K43" s="363"/>
      <c r="L43" s="363"/>
      <c r="M43" s="363"/>
      <c r="N43" s="363"/>
    </row>
    <row r="44" spans="1:50">
      <c r="A44" s="360"/>
      <c r="B44" s="361"/>
      <c r="C44" s="361"/>
      <c r="D44" s="361"/>
      <c r="E44" s="361"/>
      <c r="F44" s="361"/>
      <c r="G44" s="361"/>
      <c r="H44" s="361"/>
      <c r="I44" s="362"/>
      <c r="J44" s="363"/>
      <c r="K44" s="363"/>
      <c r="L44" s="363"/>
      <c r="M44" s="363"/>
      <c r="N44" s="363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2">
    <mergeCell ref="A43:I44"/>
    <mergeCell ref="J43:N44"/>
    <mergeCell ref="A39:A40"/>
    <mergeCell ref="B39:D40"/>
    <mergeCell ref="E39:G40"/>
    <mergeCell ref="A41:A42"/>
    <mergeCell ref="B41:D42"/>
    <mergeCell ref="E41:G42"/>
    <mergeCell ref="J31:N42"/>
    <mergeCell ref="A31:A32"/>
    <mergeCell ref="A33:A34"/>
    <mergeCell ref="B31:D32"/>
    <mergeCell ref="B33:D34"/>
    <mergeCell ref="E31:G32"/>
    <mergeCell ref="E33:G34"/>
    <mergeCell ref="A35:A36"/>
    <mergeCell ref="B35:D36"/>
    <mergeCell ref="E35:G36"/>
    <mergeCell ref="A37:A38"/>
    <mergeCell ref="B37:D38"/>
    <mergeCell ref="E37:G38"/>
    <mergeCell ref="A27:A28"/>
    <mergeCell ref="C27:C28"/>
    <mergeCell ref="L27:L28"/>
    <mergeCell ref="N27:N28"/>
    <mergeCell ref="B30:D30"/>
    <mergeCell ref="E30:H30"/>
    <mergeCell ref="J30:N30"/>
    <mergeCell ref="F14:I15"/>
    <mergeCell ref="A25:A26"/>
    <mergeCell ref="C25:C26"/>
    <mergeCell ref="L25:L26"/>
    <mergeCell ref="A14:A16"/>
    <mergeCell ref="B14:B16"/>
    <mergeCell ref="C14:C16"/>
    <mergeCell ref="D14:D16"/>
    <mergeCell ref="E14:E16"/>
    <mergeCell ref="A21:A22"/>
    <mergeCell ref="C21:C22"/>
    <mergeCell ref="A17:A18"/>
    <mergeCell ref="A23:A24"/>
    <mergeCell ref="A19:A20"/>
    <mergeCell ref="L23:L24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L21:L22"/>
    <mergeCell ref="N21:N22"/>
    <mergeCell ref="Q8:U8"/>
    <mergeCell ref="B9:F9"/>
    <mergeCell ref="K9:M9"/>
    <mergeCell ref="B10:F10"/>
    <mergeCell ref="K10:M10"/>
    <mergeCell ref="R10:T10"/>
    <mergeCell ref="R11:T11"/>
    <mergeCell ref="B12:F12"/>
    <mergeCell ref="K12:M12"/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N25:N26"/>
    <mergeCell ref="N23:N24"/>
    <mergeCell ref="C17:C18"/>
    <mergeCell ref="C19:C20"/>
    <mergeCell ref="C23:C24"/>
    <mergeCell ref="L17:L18"/>
    <mergeCell ref="L19:L20"/>
    <mergeCell ref="N19:N20"/>
    <mergeCell ref="N17:N18"/>
  </mergeCells>
  <pageMargins left="1.4173228346456694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6.</vt:lpstr>
      <vt:lpstr>evaluación y seguimiento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2023-12-26T14:44:26Z</cp:lastPrinted>
  <dcterms:created xsi:type="dcterms:W3CDTF">2017-08-24T15:03:39Z</dcterms:created>
  <dcterms:modified xsi:type="dcterms:W3CDTF">2024-01-03T17:00:32Z</dcterms:modified>
</cp:coreProperties>
</file>