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QUIPO 36\Desktop\PLAN DE ACCIÓN 2024\"/>
    </mc:Choice>
  </mc:AlternateContent>
  <bookViews>
    <workbookView xWindow="0" yWindow="0" windowWidth="21600" windowHeight="7530" firstSheet="2" activeTab="3"/>
  </bookViews>
  <sheets>
    <sheet name="Resumen de exportación" sheetId="1" r:id="rId1"/>
    <sheet name="Agua Potable" sheetId="2" r:id="rId2"/>
    <sheet name="Saneamiento Básico (2)" sheetId="17" r:id="rId3"/>
    <sheet name="PGIR" sheetId="4" r:id="rId4"/>
    <sheet name="SIMAP" sheetId="5" r:id="rId5"/>
    <sheet name="SIGAM" sheetId="6" r:id="rId6"/>
    <sheet name="Educacion ambiental" sheetId="7" r:id="rId7"/>
    <sheet name="CambioClimatico" sheetId="8" r:id="rId8"/>
    <sheet name="Gestión del Riesgo" sheetId="9" r:id="rId9"/>
  </sheets>
  <externalReferences>
    <externalReference r:id="rId10"/>
  </externalReferences>
  <calcPr calcId="191029"/>
</workbook>
</file>

<file path=xl/calcChain.xml><?xml version="1.0" encoding="utf-8"?>
<calcChain xmlns="http://schemas.openxmlformats.org/spreadsheetml/2006/main">
  <c r="F31" i="9" l="1"/>
  <c r="F29" i="9"/>
  <c r="F27" i="9"/>
  <c r="F25" i="9"/>
  <c r="F23" i="9"/>
  <c r="F21" i="9"/>
  <c r="F19" i="9"/>
  <c r="E31" i="9"/>
  <c r="E31" i="8"/>
  <c r="F28" i="8"/>
  <c r="F26" i="8"/>
  <c r="F24" i="8"/>
  <c r="F22" i="8"/>
  <c r="F22" i="7"/>
  <c r="E22" i="7"/>
  <c r="F20" i="7"/>
  <c r="F18" i="7"/>
  <c r="E28" i="6"/>
  <c r="F24" i="6"/>
  <c r="F26" i="6"/>
  <c r="E22" i="6"/>
  <c r="E43" i="5" l="1"/>
  <c r="E35" i="5"/>
  <c r="F29" i="5"/>
  <c r="F31" i="5"/>
  <c r="F27" i="5"/>
  <c r="E33" i="5"/>
  <c r="E25" i="5"/>
  <c r="E23" i="5"/>
  <c r="E21" i="5"/>
  <c r="E17" i="5"/>
  <c r="F21" i="4"/>
  <c r="I25" i="17"/>
  <c r="E25" i="17"/>
  <c r="E19" i="17"/>
  <c r="E26" i="2"/>
  <c r="G26" i="2"/>
  <c r="F26" i="2"/>
  <c r="E24" i="2"/>
  <c r="E22" i="2"/>
  <c r="E20" i="2"/>
  <c r="H26" i="2" l="1"/>
  <c r="E44" i="5" l="1"/>
  <c r="F27" i="2" l="1"/>
  <c r="G27" i="2"/>
  <c r="H27" i="2"/>
  <c r="E27" i="2" l="1"/>
  <c r="M24" i="2" l="1"/>
  <c r="N24" i="2"/>
  <c r="E28" i="4" l="1"/>
  <c r="H27" i="9" l="1"/>
  <c r="P22" i="17"/>
  <c r="L21" i="17" l="1"/>
  <c r="G26" i="17"/>
  <c r="E29" i="6" l="1"/>
  <c r="C54" i="2" l="1"/>
  <c r="I27" i="2" l="1"/>
  <c r="F26" i="17"/>
  <c r="G62" i="5" l="1"/>
  <c r="L28" i="8" l="1"/>
  <c r="M28" i="8"/>
  <c r="F28" i="6" l="1"/>
  <c r="J27" i="2" l="1"/>
  <c r="E26" i="17"/>
  <c r="I26" i="17" s="1"/>
  <c r="K26" i="17" s="1"/>
  <c r="H41" i="17" l="1"/>
  <c r="F44" i="5" l="1"/>
  <c r="J26" i="2" l="1"/>
  <c r="I26" i="2"/>
  <c r="M27" i="9" l="1"/>
  <c r="L27" i="9"/>
  <c r="M21" i="9"/>
  <c r="L21" i="9"/>
  <c r="E27" i="4" l="1"/>
  <c r="M23" i="17" l="1"/>
  <c r="L23" i="17"/>
  <c r="L19" i="17"/>
  <c r="L26" i="17" s="1"/>
  <c r="Q20" i="2" l="1"/>
  <c r="T20" i="2"/>
  <c r="F20" i="8" l="1"/>
  <c r="AE22" i="5"/>
  <c r="M26" i="8" l="1"/>
  <c r="L26" i="8"/>
  <c r="M24" i="8"/>
  <c r="L24" i="8"/>
  <c r="M22" i="8"/>
  <c r="L22" i="8"/>
  <c r="M20" i="8"/>
  <c r="L20" i="8"/>
  <c r="L20" i="7"/>
  <c r="L18" i="7"/>
  <c r="L26" i="6"/>
  <c r="L22" i="6"/>
  <c r="L20" i="6"/>
  <c r="M37" i="5"/>
  <c r="M35" i="5"/>
  <c r="M33" i="5"/>
  <c r="M29" i="5"/>
  <c r="M25" i="5"/>
  <c r="M21" i="5"/>
  <c r="L39" i="5"/>
  <c r="L37" i="5"/>
  <c r="L35" i="5"/>
  <c r="L33" i="5"/>
  <c r="L31" i="5"/>
  <c r="L29" i="5"/>
  <c r="L25" i="5"/>
  <c r="L23" i="5"/>
  <c r="L21" i="5"/>
  <c r="L17" i="5"/>
  <c r="M21" i="4"/>
  <c r="M23" i="4"/>
  <c r="M25" i="4"/>
  <c r="M19" i="4"/>
  <c r="L21" i="4"/>
  <c r="L23" i="4"/>
  <c r="L25" i="4"/>
  <c r="L19" i="4"/>
  <c r="M23" i="5" l="1"/>
  <c r="M39" i="5"/>
  <c r="F29" i="6"/>
  <c r="M31" i="5"/>
  <c r="I27" i="4"/>
  <c r="H27" i="4"/>
  <c r="G27" i="4"/>
  <c r="F25" i="4"/>
  <c r="F23" i="4"/>
  <c r="F19" i="4"/>
  <c r="N22" i="2"/>
  <c r="M22" i="2"/>
  <c r="M20" i="2"/>
  <c r="F27" i="4" l="1"/>
  <c r="M27" i="2"/>
  <c r="N27" i="2" l="1"/>
  <c r="N20" i="2"/>
  <c r="M18" i="7"/>
  <c r="M20" i="7"/>
  <c r="M19" i="17" l="1"/>
  <c r="M26" i="17" s="1"/>
  <c r="H36" i="2"/>
  <c r="H40" i="17" l="1"/>
  <c r="P26" i="17"/>
</calcChain>
</file>

<file path=xl/comments1.xml><?xml version="1.0" encoding="utf-8"?>
<comments xmlns="http://schemas.openxmlformats.org/spreadsheetml/2006/main">
  <authors>
    <author>usuario</author>
    <author>ROCIO</author>
  </authors>
  <commentList>
    <comment ref="F21" authorId="0" shapeId="0">
      <text>
        <r>
          <rPr>
            <b/>
            <sz val="9"/>
            <color indexed="81"/>
            <rFont val="Tahoma"/>
            <family val="2"/>
          </rPr>
          <t>usuario:</t>
        </r>
        <r>
          <rPr>
            <sz val="9"/>
            <color indexed="81"/>
            <rFont val="Tahoma"/>
            <family val="2"/>
          </rPr>
          <t xml:space="preserve">
4407 / 2022 - 493 ,tanque fiscalia 2952, 148073 son del convenio 2085, 450 -2952428866 , 2705 , 2537/2022
</t>
        </r>
      </text>
    </comment>
    <comment ref="G21" authorId="0" shapeId="0">
      <text>
        <r>
          <rPr>
            <b/>
            <sz val="9"/>
            <color indexed="81"/>
            <rFont val="Tahoma"/>
            <family val="2"/>
          </rPr>
          <t>usuario:</t>
        </r>
        <r>
          <rPr>
            <sz val="9"/>
            <color indexed="81"/>
            <rFont val="Tahoma"/>
            <family val="2"/>
          </rPr>
          <t xml:space="preserve">
tanque fiscalia 1584 y el resto edat</t>
        </r>
      </text>
    </comment>
    <comment ref="H21" authorId="0" shapeId="0">
      <text>
        <r>
          <rPr>
            <b/>
            <sz val="9"/>
            <color indexed="81"/>
            <rFont val="Tahoma"/>
            <charset val="1"/>
          </rPr>
          <t>usuario:</t>
        </r>
        <r>
          <rPr>
            <sz val="9"/>
            <color indexed="81"/>
            <rFont val="Tahoma"/>
            <charset val="1"/>
          </rPr>
          <t xml:space="preserve">
3204 / 2021</t>
        </r>
      </text>
    </comment>
    <comment ref="I21" authorId="0" shapeId="0">
      <text>
        <r>
          <rPr>
            <b/>
            <sz val="9"/>
            <color indexed="81"/>
            <rFont val="Tahoma"/>
            <family val="2"/>
          </rPr>
          <t>usuario:</t>
        </r>
        <r>
          <rPr>
            <sz val="9"/>
            <color indexed="81"/>
            <rFont val="Tahoma"/>
            <family val="2"/>
          </rPr>
          <t xml:space="preserve">
450 tanque fiscalia 1411
</t>
        </r>
      </text>
    </comment>
    <comment ref="J21" authorId="0" shapeId="0">
      <text>
        <r>
          <rPr>
            <b/>
            <sz val="9"/>
            <color indexed="81"/>
            <rFont val="Tahoma"/>
            <family val="2"/>
          </rPr>
          <t>usuario:</t>
        </r>
        <r>
          <rPr>
            <sz val="9"/>
            <color indexed="81"/>
            <rFont val="Tahoma"/>
            <family val="2"/>
          </rPr>
          <t xml:space="preserve">
450 tanque 2001
2085 2000</t>
        </r>
      </text>
    </comment>
    <comment ref="H25" authorId="1" shapeId="0">
      <text>
        <r>
          <rPr>
            <sz val="11"/>
            <color indexed="8"/>
            <rFont val="Helvetica Neue"/>
          </rPr>
          <t>ROCIO:
1951</t>
        </r>
      </text>
    </comment>
    <comment ref="B43" authorId="0" shapeId="0">
      <text>
        <r>
          <rPr>
            <b/>
            <sz val="9"/>
            <color indexed="81"/>
            <rFont val="Tahoma"/>
            <family val="2"/>
          </rPr>
          <t>usuario:</t>
        </r>
        <r>
          <rPr>
            <sz val="9"/>
            <color indexed="81"/>
            <rFont val="Tahoma"/>
            <family val="2"/>
          </rPr>
          <t xml:space="preserve">
propios</t>
        </r>
      </text>
    </comment>
    <comment ref="C43" authorId="0" shapeId="0">
      <text>
        <r>
          <rPr>
            <b/>
            <sz val="9"/>
            <color indexed="81"/>
            <rFont val="Tahoma"/>
            <family val="2"/>
          </rPr>
          <t>usuario:</t>
        </r>
        <r>
          <rPr>
            <sz val="9"/>
            <color indexed="81"/>
            <rFont val="Tahoma"/>
            <family val="2"/>
          </rPr>
          <t xml:space="preserve">
tanque de la fisalia 3068741321</t>
        </r>
      </text>
    </comment>
    <comment ref="B44" authorId="0" shapeId="0">
      <text>
        <r>
          <rPr>
            <b/>
            <sz val="9"/>
            <color indexed="81"/>
            <rFont val="Tahoma"/>
            <family val="2"/>
          </rPr>
          <t>usuario:</t>
        </r>
        <r>
          <rPr>
            <sz val="9"/>
            <color indexed="81"/>
            <rFont val="Tahoma"/>
            <family val="2"/>
          </rPr>
          <t xml:space="preserve">
credito</t>
        </r>
      </text>
    </comment>
    <comment ref="C44" authorId="0" shapeId="0">
      <text>
        <r>
          <rPr>
            <b/>
            <sz val="9"/>
            <color indexed="81"/>
            <rFont val="Tahoma"/>
            <family val="2"/>
          </rPr>
          <t>usuario:</t>
        </r>
        <r>
          <rPr>
            <sz val="9"/>
            <color indexed="81"/>
            <rFont val="Tahoma"/>
            <family val="2"/>
          </rPr>
          <t xml:space="preserve">
complementrio</t>
        </r>
      </text>
    </comment>
    <comment ref="B45" authorId="0" shapeId="0">
      <text>
        <r>
          <rPr>
            <b/>
            <sz val="9"/>
            <color indexed="81"/>
            <rFont val="Tahoma"/>
            <family val="2"/>
          </rPr>
          <t>usuario:</t>
        </r>
        <r>
          <rPr>
            <sz val="9"/>
            <color indexed="81"/>
            <rFont val="Tahoma"/>
            <family val="2"/>
          </rPr>
          <t xml:space="preserve">
rentas cedidas del sector electrico</t>
        </r>
      </text>
    </comment>
    <comment ref="B46" authorId="0" shapeId="0">
      <text>
        <r>
          <rPr>
            <b/>
            <sz val="9"/>
            <color indexed="81"/>
            <rFont val="Tahoma"/>
            <family val="2"/>
          </rPr>
          <t>usuario:</t>
        </r>
        <r>
          <rPr>
            <sz val="9"/>
            <color indexed="81"/>
            <rFont val="Tahoma"/>
            <family val="2"/>
          </rPr>
          <t xml:space="preserve">
r.b. sgp agua potable</t>
        </r>
      </text>
    </comment>
    <comment ref="B47" authorId="0" shapeId="0">
      <text>
        <r>
          <rPr>
            <b/>
            <sz val="9"/>
            <color indexed="81"/>
            <rFont val="Tahoma"/>
            <family val="2"/>
          </rPr>
          <t>usuario:</t>
        </r>
        <r>
          <rPr>
            <sz val="9"/>
            <color indexed="81"/>
            <rFont val="Tahoma"/>
            <family val="2"/>
          </rPr>
          <t xml:space="preserve">
R.B. sgp libre destinacion</t>
        </r>
      </text>
    </comment>
    <comment ref="C47" authorId="0" shapeId="0">
      <text>
        <r>
          <rPr>
            <b/>
            <sz val="9"/>
            <color indexed="81"/>
            <rFont val="Tahoma"/>
            <family val="2"/>
          </rPr>
          <t>usuario:</t>
        </r>
        <r>
          <rPr>
            <sz val="9"/>
            <color indexed="81"/>
            <rFont val="Tahoma"/>
            <family val="2"/>
          </rPr>
          <t xml:space="preserve">
tanque fiscalia</t>
        </r>
      </text>
    </comment>
    <comment ref="B48" authorId="0" shapeId="0">
      <text>
        <r>
          <rPr>
            <b/>
            <sz val="9"/>
            <color indexed="81"/>
            <rFont val="Tahoma"/>
            <family val="2"/>
          </rPr>
          <t>usuario:</t>
        </r>
        <r>
          <rPr>
            <sz val="9"/>
            <color indexed="81"/>
            <rFont val="Tahoma"/>
            <family val="2"/>
          </rPr>
          <t xml:space="preserve">
impuestos gaseoducto yoleoductos</t>
        </r>
      </text>
    </comment>
    <comment ref="C48" authorId="0" shapeId="0">
      <text>
        <r>
          <rPr>
            <b/>
            <sz val="9"/>
            <color indexed="81"/>
            <rFont val="Tahoma"/>
            <family val="2"/>
          </rPr>
          <t>usuario:</t>
        </r>
        <r>
          <rPr>
            <sz val="9"/>
            <color indexed="81"/>
            <rFont val="Tahoma"/>
            <family val="2"/>
          </rPr>
          <t xml:space="preserve">
tanque de la fiscalia </t>
        </r>
      </text>
    </comment>
    <comment ref="B49" authorId="0" shapeId="0">
      <text>
        <r>
          <rPr>
            <b/>
            <sz val="9"/>
            <color indexed="81"/>
            <rFont val="Tahoma"/>
            <family val="2"/>
          </rPr>
          <t>usuario:</t>
        </r>
        <r>
          <rPr>
            <sz val="9"/>
            <color indexed="81"/>
            <rFont val="Tahoma"/>
            <family val="2"/>
          </rPr>
          <t xml:space="preserve">
INCENTIVO POR APROVECHAMIENTO DE RESIDUOS SÓLIDOS </t>
        </r>
      </text>
    </comment>
    <comment ref="C49" authorId="0" shapeId="0">
      <text>
        <r>
          <rPr>
            <b/>
            <sz val="9"/>
            <color indexed="81"/>
            <rFont val="Tahoma"/>
            <family val="2"/>
          </rPr>
          <t>usuario:</t>
        </r>
        <r>
          <rPr>
            <sz val="9"/>
            <color indexed="81"/>
            <rFont val="Tahoma"/>
            <family val="2"/>
          </rPr>
          <t xml:space="preserve">
2001642282 para el tanque</t>
        </r>
      </text>
    </comment>
    <comment ref="B52" authorId="0" shapeId="0">
      <text>
        <r>
          <rPr>
            <b/>
            <sz val="9"/>
            <color indexed="81"/>
            <rFont val="Tahoma"/>
            <family val="2"/>
          </rPr>
          <t>usuario:</t>
        </r>
        <r>
          <rPr>
            <sz val="9"/>
            <color indexed="81"/>
            <rFont val="Tahoma"/>
            <family val="2"/>
          </rPr>
          <t xml:space="preserve">
sgp</t>
        </r>
      </text>
    </comment>
  </commentList>
</comments>
</file>

<file path=xl/comments2.xml><?xml version="1.0" encoding="utf-8"?>
<comments xmlns="http://schemas.openxmlformats.org/spreadsheetml/2006/main">
  <authors>
    <author>usuario</author>
    <author>RICHI</author>
  </authors>
  <commentList>
    <comment ref="E20" authorId="0" shapeId="0">
      <text>
        <r>
          <rPr>
            <b/>
            <sz val="9"/>
            <color indexed="81"/>
            <rFont val="Tahoma"/>
            <family val="2"/>
          </rPr>
          <t>usuario:</t>
        </r>
        <r>
          <rPr>
            <sz val="9"/>
            <color indexed="81"/>
            <rFont val="Tahoma"/>
            <family val="2"/>
          </rPr>
          <t xml:space="preserve">
490 -1961</t>
        </r>
      </text>
    </comment>
    <comment ref="E24" authorId="1" shapeId="0">
      <text>
        <r>
          <rPr>
            <sz val="10"/>
            <color indexed="8"/>
            <rFont val="Arial"/>
            <family val="2"/>
          </rPr>
          <t xml:space="preserve">pago tasa retributiva, pago seguimiento 
</t>
        </r>
      </text>
    </comment>
  </commentList>
</comments>
</file>

<file path=xl/comments3.xml><?xml version="1.0" encoding="utf-8"?>
<comments xmlns="http://schemas.openxmlformats.org/spreadsheetml/2006/main">
  <authors>
    <author>ROCIO</author>
  </authors>
  <commentList>
    <comment ref="E20" authorId="0" shapeId="0">
      <text>
        <r>
          <rPr>
            <b/>
            <sz val="9"/>
            <color indexed="81"/>
            <rFont val="Tahoma"/>
            <family val="2"/>
          </rPr>
          <t>ROCIO:</t>
        </r>
        <r>
          <rPr>
            <sz val="9"/>
            <color indexed="81"/>
            <rFont val="Tahoma"/>
            <family val="2"/>
          </rPr>
          <t xml:space="preserve">
1451</t>
        </r>
      </text>
    </comment>
    <comment ref="E22" authorId="0" shapeId="0">
      <text>
        <r>
          <rPr>
            <b/>
            <sz val="9"/>
            <color indexed="81"/>
            <rFont val="Tahoma"/>
            <family val="2"/>
          </rPr>
          <t>ROCIO:</t>
        </r>
        <r>
          <rPr>
            <sz val="9"/>
            <color indexed="81"/>
            <rFont val="Tahoma"/>
            <family val="2"/>
          </rPr>
          <t xml:space="preserve">
538</t>
        </r>
      </text>
    </comment>
    <comment ref="E24" authorId="0" shapeId="0">
      <text>
        <r>
          <rPr>
            <b/>
            <sz val="9"/>
            <color indexed="81"/>
            <rFont val="Tahoma"/>
            <family val="2"/>
          </rPr>
          <t>ROCIO:</t>
        </r>
        <r>
          <rPr>
            <sz val="9"/>
            <color indexed="81"/>
            <rFont val="Tahoma"/>
            <family val="2"/>
          </rPr>
          <t xml:space="preserve">
711,1711,1107</t>
        </r>
      </text>
    </comment>
    <comment ref="E26" authorId="0" shapeId="0">
      <text>
        <r>
          <rPr>
            <b/>
            <sz val="9"/>
            <color indexed="81"/>
            <rFont val="Tahoma"/>
            <family val="2"/>
          </rPr>
          <t>ROCIO:</t>
        </r>
        <r>
          <rPr>
            <sz val="9"/>
            <color indexed="81"/>
            <rFont val="Tahoma"/>
            <family val="2"/>
          </rPr>
          <t xml:space="preserve">
550</t>
        </r>
      </text>
    </comment>
  </commentList>
</comments>
</file>

<file path=xl/comments4.xml><?xml version="1.0" encoding="utf-8"?>
<comments xmlns="http://schemas.openxmlformats.org/spreadsheetml/2006/main">
  <authors>
    <author>usuario</author>
    <author>ROCIO</author>
  </authors>
  <commentList>
    <comment ref="E20" authorId="0" shapeId="0">
      <text>
        <r>
          <rPr>
            <b/>
            <sz val="9"/>
            <color indexed="81"/>
            <rFont val="Tahoma"/>
            <family val="2"/>
          </rPr>
          <t>usuario:</t>
        </r>
        <r>
          <rPr>
            <sz val="9"/>
            <color indexed="81"/>
            <rFont val="Tahoma"/>
            <family val="2"/>
          </rPr>
          <t xml:space="preserve">
120,125,128,305,310,528,561,872,1756,1849,2225,2720,2222,2769
</t>
        </r>
      </text>
    </comment>
    <comment ref="E22" authorId="1" shapeId="0">
      <text>
        <r>
          <rPr>
            <b/>
            <sz val="9"/>
            <color indexed="81"/>
            <rFont val="Tahoma"/>
            <family val="2"/>
          </rPr>
          <t>ROCIO:728 - 1089-1771,2337,2358,2357</t>
        </r>
        <r>
          <rPr>
            <sz val="9"/>
            <color indexed="81"/>
            <rFont val="Tahoma"/>
            <family val="2"/>
          </rPr>
          <t xml:space="preserve">
</t>
        </r>
      </text>
    </comment>
    <comment ref="E24" authorId="1" shapeId="0">
      <text>
        <r>
          <rPr>
            <b/>
            <sz val="9"/>
            <color indexed="81"/>
            <rFont val="Tahoma"/>
            <family val="2"/>
          </rPr>
          <t>ROCIO:</t>
        </r>
        <r>
          <rPr>
            <sz val="9"/>
            <color indexed="81"/>
            <rFont val="Tahoma"/>
            <family val="2"/>
          </rPr>
          <t xml:space="preserve">
    515-873
1393-1703-1873-2436-2460-2009</t>
        </r>
      </text>
    </comment>
    <comment ref="E26" authorId="1" shapeId="0">
      <text>
        <r>
          <rPr>
            <b/>
            <sz val="9"/>
            <color indexed="81"/>
            <rFont val="Tahoma"/>
            <family val="2"/>
          </rPr>
          <t>ROCIO:</t>
        </r>
        <r>
          <rPr>
            <sz val="9"/>
            <color indexed="81"/>
            <rFont val="Tahoma"/>
            <family val="2"/>
          </rPr>
          <t xml:space="preserve">
127 -1704</t>
        </r>
      </text>
    </comment>
    <comment ref="E30" authorId="1" shapeId="0">
      <text>
        <r>
          <rPr>
            <b/>
            <sz val="9"/>
            <color indexed="81"/>
            <rFont val="Tahoma"/>
            <family val="2"/>
          </rPr>
          <t>ROCIO:</t>
        </r>
        <r>
          <rPr>
            <sz val="9"/>
            <color indexed="81"/>
            <rFont val="Tahoma"/>
            <family val="2"/>
          </rPr>
          <t xml:space="preserve">
513</t>
        </r>
      </text>
    </comment>
    <comment ref="E32" authorId="1" shapeId="0">
      <text>
        <r>
          <rPr>
            <b/>
            <sz val="9"/>
            <color indexed="81"/>
            <rFont val="Tahoma"/>
            <family val="2"/>
          </rPr>
          <t xml:space="preserve">ROCIO: 731-1282-1663-2585-2755
</t>
        </r>
        <r>
          <rPr>
            <sz val="9"/>
            <color indexed="81"/>
            <rFont val="Tahoma"/>
            <family val="2"/>
          </rPr>
          <t xml:space="preserve">
</t>
        </r>
      </text>
    </comment>
    <comment ref="E34" authorId="1" shapeId="0">
      <text>
        <r>
          <rPr>
            <b/>
            <sz val="9"/>
            <color indexed="81"/>
            <rFont val="Tahoma"/>
            <family val="2"/>
          </rPr>
          <t>ROCIO:</t>
        </r>
        <r>
          <rPr>
            <sz val="9"/>
            <color indexed="81"/>
            <rFont val="Tahoma"/>
            <family val="2"/>
          </rPr>
          <t xml:space="preserve">
172 -1280
2240</t>
        </r>
      </text>
    </comment>
    <comment ref="E36" authorId="1" shapeId="0">
      <text>
        <r>
          <rPr>
            <b/>
            <sz val="9"/>
            <color indexed="81"/>
            <rFont val="Tahoma"/>
            <family val="2"/>
          </rPr>
          <t>ROCIO: 640</t>
        </r>
        <r>
          <rPr>
            <sz val="9"/>
            <color indexed="81"/>
            <rFont val="Tahoma"/>
            <family val="2"/>
          </rPr>
          <t xml:space="preserve">
2382
</t>
        </r>
      </text>
    </comment>
    <comment ref="E38" authorId="1" shapeId="0">
      <text>
        <r>
          <rPr>
            <b/>
            <sz val="9"/>
            <color indexed="81"/>
            <rFont val="Tahoma"/>
            <family val="2"/>
          </rPr>
          <t>ROCIO:</t>
        </r>
        <r>
          <rPr>
            <sz val="9"/>
            <color indexed="81"/>
            <rFont val="Tahoma"/>
            <family val="2"/>
          </rPr>
          <t xml:space="preserve">
516 -730
2752-2223</t>
        </r>
      </text>
    </comment>
    <comment ref="E40" authorId="1" shapeId="0">
      <text>
        <r>
          <rPr>
            <b/>
            <sz val="9"/>
            <color indexed="81"/>
            <rFont val="Tahoma"/>
            <family val="2"/>
          </rPr>
          <t>ROCIO:</t>
        </r>
        <r>
          <rPr>
            <sz val="9"/>
            <color indexed="81"/>
            <rFont val="Tahoma"/>
            <family val="2"/>
          </rPr>
          <t xml:space="preserve">
785 </t>
        </r>
      </text>
    </comment>
    <comment ref="E42" authorId="0" shapeId="0">
      <text>
        <r>
          <rPr>
            <b/>
            <sz val="9"/>
            <color indexed="81"/>
            <rFont val="Tahoma"/>
            <family val="2"/>
          </rPr>
          <t>usuario:</t>
        </r>
        <r>
          <rPr>
            <sz val="9"/>
            <color indexed="81"/>
            <rFont val="Tahoma"/>
            <family val="2"/>
          </rPr>
          <t xml:space="preserve">
111</t>
        </r>
      </text>
    </comment>
  </commentList>
</comments>
</file>

<file path=xl/comments5.xml><?xml version="1.0" encoding="utf-8"?>
<comments xmlns="http://schemas.openxmlformats.org/spreadsheetml/2006/main">
  <authors>
    <author>RICHI</author>
    <author>ROCIO</author>
    <author>usuario</author>
  </authors>
  <commentList>
    <comment ref="E21" authorId="0" shapeId="0">
      <text>
        <r>
          <rPr>
            <sz val="11"/>
            <color indexed="8"/>
            <rFont val="Helvetica Neue"/>
          </rPr>
          <t>419 -2706</t>
        </r>
      </text>
    </comment>
    <comment ref="E23" authorId="1" shapeId="0">
      <text>
        <r>
          <rPr>
            <b/>
            <sz val="9"/>
            <color indexed="81"/>
            <rFont val="Tahoma"/>
            <family val="2"/>
          </rPr>
          <t>ROCIO:</t>
        </r>
        <r>
          <rPr>
            <sz val="9"/>
            <color indexed="81"/>
            <rFont val="Tahoma"/>
            <family val="2"/>
          </rPr>
          <t xml:space="preserve">
112 , 1810</t>
        </r>
      </text>
    </comment>
    <comment ref="E25" authorId="2" shapeId="0">
      <text>
        <r>
          <rPr>
            <b/>
            <sz val="9"/>
            <color indexed="81"/>
            <rFont val="Tahoma"/>
            <family val="2"/>
          </rPr>
          <t>usuario:</t>
        </r>
        <r>
          <rPr>
            <sz val="9"/>
            <color indexed="81"/>
            <rFont val="Tahoma"/>
            <family val="2"/>
          </rPr>
          <t xml:space="preserve">
518 , 2068,2543</t>
        </r>
      </text>
    </comment>
    <comment ref="E27" authorId="2" shapeId="0">
      <text>
        <r>
          <rPr>
            <b/>
            <sz val="9"/>
            <color indexed="81"/>
            <rFont val="Tahoma"/>
            <family val="2"/>
          </rPr>
          <t>usuario:</t>
        </r>
        <r>
          <rPr>
            <sz val="9"/>
            <color indexed="81"/>
            <rFont val="Tahoma"/>
            <family val="2"/>
          </rPr>
          <t xml:space="preserve">
871
1705 , 1090</t>
        </r>
      </text>
    </comment>
  </commentList>
</comments>
</file>

<file path=xl/comments6.xml><?xml version="1.0" encoding="utf-8"?>
<comments xmlns="http://schemas.openxmlformats.org/spreadsheetml/2006/main">
  <authors>
    <author>RICHI</author>
  </authors>
  <commentList>
    <comment ref="E19" authorId="0" shapeId="0">
      <text>
        <r>
          <rPr>
            <sz val="11"/>
            <color indexed="8"/>
            <rFont val="Helvetica Neue"/>
          </rPr>
          <t>RICHI:
642
2312</t>
        </r>
      </text>
    </comment>
    <comment ref="E21" authorId="0" shapeId="0">
      <text>
        <r>
          <rPr>
            <sz val="11"/>
            <color indexed="8"/>
            <rFont val="Helvetica Neue"/>
          </rPr>
          <t>RICHI:
514
2349</t>
        </r>
      </text>
    </comment>
  </commentList>
</comments>
</file>

<file path=xl/comments7.xml><?xml version="1.0" encoding="utf-8"?>
<comments xmlns="http://schemas.openxmlformats.org/spreadsheetml/2006/main">
  <authors>
    <author>acer</author>
    <author>usuario</author>
    <author>ROCIO</author>
  </authors>
  <commentList>
    <comment ref="E21" authorId="0" shapeId="0">
      <text>
        <r>
          <rPr>
            <sz val="11"/>
            <color indexed="8"/>
            <rFont val="Helvetica Neue"/>
          </rPr>
          <t>acer:
734,2213,2542,820,2459</t>
        </r>
      </text>
    </comment>
    <comment ref="E23" authorId="0" shapeId="0">
      <text>
        <r>
          <rPr>
            <sz val="11"/>
            <color indexed="8"/>
            <rFont val="Helvetica Neue"/>
          </rPr>
          <t>acer: 420</t>
        </r>
      </text>
    </comment>
    <comment ref="E25" authorId="1" shapeId="0">
      <text>
        <r>
          <rPr>
            <b/>
            <sz val="9"/>
            <color indexed="81"/>
            <rFont val="Tahoma"/>
            <family val="2"/>
          </rPr>
          <t>usuario:</t>
        </r>
        <r>
          <rPr>
            <sz val="9"/>
            <color indexed="81"/>
            <rFont val="Tahoma"/>
            <family val="2"/>
          </rPr>
          <t xml:space="preserve">
1850</t>
        </r>
      </text>
    </comment>
    <comment ref="E27" authorId="2" shapeId="0">
      <text>
        <r>
          <rPr>
            <b/>
            <sz val="9"/>
            <color indexed="81"/>
            <rFont val="Tahoma"/>
            <family val="2"/>
          </rPr>
          <t>ROCIO:</t>
        </r>
        <r>
          <rPr>
            <sz val="9"/>
            <color indexed="81"/>
            <rFont val="Tahoma"/>
            <family val="2"/>
          </rPr>
          <t xml:space="preserve">
1770</t>
        </r>
      </text>
    </comment>
    <comment ref="E29" authorId="1" shapeId="0">
      <text>
        <r>
          <rPr>
            <b/>
            <sz val="9"/>
            <color indexed="81"/>
            <rFont val="Tahoma"/>
            <family val="2"/>
          </rPr>
          <t>usuario:</t>
        </r>
        <r>
          <rPr>
            <sz val="9"/>
            <color indexed="81"/>
            <rFont val="Tahoma"/>
            <family val="2"/>
          </rPr>
          <t xml:space="preserve">
1332</t>
        </r>
      </text>
    </comment>
  </commentList>
</comments>
</file>

<file path=xl/comments8.xml><?xml version="1.0" encoding="utf-8"?>
<comments xmlns="http://schemas.openxmlformats.org/spreadsheetml/2006/main">
  <authors>
    <author>usuario</author>
  </authors>
  <commentList>
    <comment ref="E22" authorId="0" shapeId="0">
      <text>
        <r>
          <rPr>
            <b/>
            <sz val="9"/>
            <color indexed="81"/>
            <rFont val="Tahoma"/>
            <family val="2"/>
          </rPr>
          <t>usuario:</t>
        </r>
        <r>
          <rPr>
            <sz val="9"/>
            <color indexed="81"/>
            <rFont val="Tahoma"/>
            <family val="2"/>
          </rPr>
          <t xml:space="preserve">
1330,2047,729,681,613,1281,1149,2234,2612,2321,2313,1621,1387</t>
        </r>
      </text>
    </comment>
    <comment ref="E24" authorId="0" shapeId="0">
      <text>
        <r>
          <rPr>
            <b/>
            <sz val="9"/>
            <color indexed="81"/>
            <rFont val="Tahoma"/>
            <family val="2"/>
          </rPr>
          <t>usuario:</t>
        </r>
        <r>
          <rPr>
            <sz val="9"/>
            <color indexed="81"/>
            <rFont val="Tahoma"/>
            <family val="2"/>
          </rPr>
          <t xml:space="preserve">
1331 ,1394</t>
        </r>
      </text>
    </comment>
    <comment ref="E26" authorId="0" shapeId="0">
      <text>
        <r>
          <rPr>
            <b/>
            <sz val="9"/>
            <color indexed="81"/>
            <rFont val="Tahoma"/>
            <family val="2"/>
          </rPr>
          <t>usuario:</t>
        </r>
        <r>
          <rPr>
            <sz val="9"/>
            <color indexed="81"/>
            <rFont val="Tahoma"/>
            <family val="2"/>
          </rPr>
          <t xml:space="preserve">
614-418-2233 -1852-1279-727-641-811
-1283-1816-1800,1975,2074,643,517
</t>
        </r>
      </text>
    </comment>
    <comment ref="E28" authorId="0" shapeId="0">
      <text>
        <r>
          <rPr>
            <b/>
            <sz val="9"/>
            <color indexed="81"/>
            <rFont val="Tahoma"/>
            <family val="2"/>
          </rPr>
          <t>usuario:</t>
        </r>
        <r>
          <rPr>
            <sz val="9"/>
            <color indexed="81"/>
            <rFont val="Tahoma"/>
            <family val="2"/>
          </rPr>
          <t xml:space="preserve">
309-325</t>
        </r>
      </text>
    </comment>
    <comment ref="E30" authorId="0" shapeId="0">
      <text>
        <r>
          <rPr>
            <b/>
            <sz val="9"/>
            <color indexed="81"/>
            <rFont val="Tahoma"/>
            <family val="2"/>
          </rPr>
          <t>usuario:</t>
        </r>
        <r>
          <rPr>
            <sz val="9"/>
            <color indexed="81"/>
            <rFont val="Tahoma"/>
            <family val="2"/>
          </rPr>
          <t xml:space="preserve">
1594 , adicion al 4176 /  2022</t>
        </r>
      </text>
    </comment>
  </commentList>
</comments>
</file>

<file path=xl/sharedStrings.xml><?xml version="1.0" encoding="utf-8"?>
<sst xmlns="http://schemas.openxmlformats.org/spreadsheetml/2006/main" count="847" uniqueCount="349">
  <si>
    <t>Este documento se exportó de Numbers. Cada tabla se convirtió en una hoja de cálculo de Excel. Los demás objetos de las hojas de Numbers se colocaron en distintas hojas de cálculo. Recuerda que el cálculo de fórmulas puede ser diferente en Excel.</t>
  </si>
  <si>
    <t>Nombre de hoja de Numbers</t>
  </si>
  <si>
    <t>Nombre de tabla de Numbers</t>
  </si>
  <si>
    <t>Nombre de hoja de cálculo de Excel</t>
  </si>
  <si>
    <t>Agua Potable</t>
  </si>
  <si>
    <t>Tabla 1</t>
  </si>
  <si>
    <r>
      <rPr>
        <b/>
        <sz val="16"/>
        <color indexed="8"/>
        <rFont val="Arial"/>
        <family val="2"/>
      </rPr>
      <t>PROCESO:</t>
    </r>
    <r>
      <rPr>
        <sz val="16"/>
        <color indexed="8"/>
        <rFont val="Arial"/>
        <family val="2"/>
      </rPr>
      <t xml:space="preserve"> PLANEACION ESTRATEGICA Y TERRITORIAL</t>
    </r>
  </si>
  <si>
    <r>
      <rPr>
        <b/>
        <sz val="16"/>
        <color indexed="8"/>
        <rFont val="Arial"/>
        <family val="2"/>
      </rPr>
      <t xml:space="preserve">Codigo: </t>
    </r>
    <r>
      <rPr>
        <sz val="16"/>
        <color indexed="8"/>
        <rFont val="Arial"/>
        <family val="2"/>
      </rPr>
      <t>FOR-08-PRO-PET-01</t>
    </r>
  </si>
  <si>
    <r>
      <rPr>
        <b/>
        <sz val="16"/>
        <color indexed="8"/>
        <rFont val="Arial"/>
        <family val="2"/>
      </rPr>
      <t>Version:</t>
    </r>
    <r>
      <rPr>
        <sz val="16"/>
        <color indexed="8"/>
        <rFont val="Arial"/>
        <family val="2"/>
      </rPr>
      <t xml:space="preserve"> 01</t>
    </r>
  </si>
  <si>
    <r>
      <rPr>
        <b/>
        <sz val="16"/>
        <color indexed="8"/>
        <rFont val="Arial"/>
        <family val="2"/>
      </rPr>
      <t>FORMATO:</t>
    </r>
    <r>
      <rPr>
        <sz val="16"/>
        <color indexed="8"/>
        <rFont val="Arial"/>
        <family val="2"/>
      </rPr>
      <t xml:space="preserve"> PLAN DE ACCION</t>
    </r>
  </si>
  <si>
    <r>
      <rPr>
        <b/>
        <sz val="16"/>
        <color indexed="8"/>
        <rFont val="Arial"/>
        <family val="2"/>
      </rPr>
      <t xml:space="preserve">Fecha: </t>
    </r>
    <r>
      <rPr>
        <sz val="16"/>
        <color indexed="8"/>
        <rFont val="Arial"/>
        <family val="2"/>
      </rPr>
      <t>31/08/2017</t>
    </r>
  </si>
  <si>
    <r>
      <rPr>
        <b/>
        <sz val="16"/>
        <color indexed="8"/>
        <rFont val="Arial"/>
        <family val="2"/>
      </rPr>
      <t xml:space="preserve">Pagina: </t>
    </r>
    <r>
      <rPr>
        <sz val="16"/>
        <color indexed="8"/>
        <rFont val="Arial"/>
        <family val="2"/>
      </rPr>
      <t>1 de  1</t>
    </r>
  </si>
  <si>
    <t>SECRETARÍA / ENTIDAD:           SECRETARIA DE AMBIENTE Y GESTION DEL RIESGO                                                / GRUPO: DIRECCION DE AMBIENTE , AGUA Y CAMBIO CLIMATICO</t>
  </si>
  <si>
    <t xml:space="preserve">FECHA DE PROGRAMACION: </t>
  </si>
  <si>
    <t>DIMENSION: AMBIENTAL</t>
  </si>
  <si>
    <t>PROCESO: Gestion Ambiental</t>
  </si>
  <si>
    <t>SECTOR: Agua Potable y Saneamiento Básico</t>
  </si>
  <si>
    <t>Objetivos: Mejorar la infraestructura de los acueductos de la zona rural y urbana del municipio de ibagué..</t>
  </si>
  <si>
    <t xml:space="preserve">RELACION DE CONTRATOS Y CONVENIOS </t>
  </si>
  <si>
    <t>PROGRAMA:ACCESO DE LA POBLACION A LOS SERVICIOS DE AGUA POTABLE Y SANEAMIENTO BASICO</t>
  </si>
  <si>
    <t>No</t>
  </si>
  <si>
    <t>OBJETO</t>
  </si>
  <si>
    <t>VALOR</t>
  </si>
  <si>
    <t>SUBPROGRAMA: Ibagué Vibra, con Calidad, Continuidad y Cobertura en Agua Potable</t>
  </si>
  <si>
    <t>DEPENDENCIA / GRUPO: Dirección de ambiente,agua y cambio climático</t>
  </si>
  <si>
    <t>PROYECTO: INTEGRACIÓN DE LA POBLACIÓN A LOS SERVICIOS DE AGUA POTABLE Y SANEAMIENTO BÁSICO IBAGUÉ</t>
  </si>
  <si>
    <t>CODIGO BPPIM:2020730010019</t>
  </si>
  <si>
    <t>PRINCIPALES ACTIVIDADES</t>
  </si>
  <si>
    <r>
      <rPr>
        <b/>
        <u/>
        <sz val="11"/>
        <color indexed="8"/>
        <rFont val="Arial"/>
        <family val="2"/>
      </rPr>
      <t>PROG</t>
    </r>
    <r>
      <rPr>
        <b/>
        <sz val="11"/>
        <color indexed="8"/>
        <rFont val="Arial"/>
        <family val="2"/>
      </rPr>
      <t xml:space="preserve">  EJEC</t>
    </r>
  </si>
  <si>
    <t>UNIDAD DE MEDIDA</t>
  </si>
  <si>
    <t>CANT.</t>
  </si>
  <si>
    <t>COSTO TOTAL ( MILES DE PESOS)</t>
  </si>
  <si>
    <t>FUENTES DE FINANCIACION ( EN MILES DE $)</t>
  </si>
  <si>
    <t>PROGRAMACION (dd/mm/aa)</t>
  </si>
  <si>
    <t>INDICADORES DE GESTION</t>
  </si>
  <si>
    <t>MPIO</t>
  </si>
  <si>
    <t>SGP</t>
  </si>
  <si>
    <t>REGALIAS</t>
  </si>
  <si>
    <t>OTROS</t>
  </si>
  <si>
    <t xml:space="preserve">INICIO </t>
  </si>
  <si>
    <t>TERMINACION</t>
  </si>
  <si>
    <t>INDICE FISICO</t>
  </si>
  <si>
    <t>INDICE INVERSION</t>
  </si>
  <si>
    <t>EFICIENCIA</t>
  </si>
  <si>
    <t>Mejorar, optimizar y brindar apoyo técnico a acueductos de la zona rural y urbana.</t>
  </si>
  <si>
    <t>P</t>
  </si>
  <si>
    <t>Nº de Acueductos mejorados y optimizados zona rural y urbana</t>
  </si>
  <si>
    <t>E</t>
  </si>
  <si>
    <t>Transferencia de Recursos por concepto de Subsidios de los Servicios Públicos de Acueductos y Alcantarillado para La Zona Rural y Urbana.</t>
  </si>
  <si>
    <t xml:space="preserve">Nº de Transferencias por conceptos de subsidios </t>
  </si>
  <si>
    <t>Construir plantas de tratamiento de agua potable en centros rurales nucleados.</t>
  </si>
  <si>
    <t>Nº de plantas de tratamiento de agua potable construidas</t>
  </si>
  <si>
    <t>TOTAL  PLAN  DE  ACCION</t>
  </si>
  <si>
    <t>METAS DE RESULTADO</t>
  </si>
  <si>
    <t>METAS DE PRODUCTO</t>
  </si>
  <si>
    <t>INDICADOR</t>
  </si>
  <si>
    <t>SECRETARIO DESPACHO / GERENTE</t>
  </si>
  <si>
    <t>Aumentar la cobertura de acueducto en la zona urbana</t>
  </si>
  <si>
    <t xml:space="preserve">Efectuar pagos de subsidios anuales a 13 operadores. </t>
  </si>
  <si>
    <t>Operadores con subsidios pagados</t>
  </si>
  <si>
    <t xml:space="preserve">P </t>
  </si>
  <si>
    <t>Disminuir el índice de riesgo de calidad de agua ponderado (IRCA) acueductos comunitarios</t>
  </si>
  <si>
    <t xml:space="preserve">Mejorar y optimizar acueductos comunitarios en la zona urbana. </t>
  </si>
  <si>
    <t>Acueductos comunitarios  mejorados y optimizados</t>
  </si>
  <si>
    <t xml:space="preserve">NOMBRE: </t>
  </si>
  <si>
    <t>Construir 2 plantas de tratamiento de agua potable en centros rurales nucleados</t>
  </si>
  <si>
    <t>Planta de tratamiento de agua potable domestica construida</t>
  </si>
  <si>
    <t>FIRMA</t>
  </si>
  <si>
    <t xml:space="preserve">NOMBRE JEFE GRUPO: </t>
  </si>
  <si>
    <t>Saneamiento Básico</t>
  </si>
  <si>
    <t>PROCESO: PLANEACION ESTRATEGICA Y TERRITORIAL</t>
  </si>
  <si>
    <t>SECRETARÍA / ENTIDAD: Secretaria de ambiente y gestion del riesgo</t>
  </si>
  <si>
    <t>PROCESO: Gestion  Ambiental</t>
  </si>
  <si>
    <t>Objetivos:Mejorar la infraestructura de los acueductos de la zona rural y urbana del municipio de ibagué..</t>
  </si>
  <si>
    <t xml:space="preserve">PROGRAMA:ACCESO DE LA POBLACION A LOS SERVICIOS DE AGUA POTABLE Y SANEAMIENTO BASICO
</t>
  </si>
  <si>
    <t xml:space="preserve">SUBPROGRAMA:ACCESO DE LA POBLACION A LOS SERVICIOS DE AGUA POTABLE Y SANEAMIENTO BASICO
</t>
  </si>
  <si>
    <t>DEPENDENCIA / GRUPO:  Dirección de ambiente,agua y cambio climático</t>
  </si>
  <si>
    <t>PROYECTO:INTEGRACIÓN DE LA POBLACIÓN A LOS SERVICIOS DE AGUA POTABLE Y SANEAMIENTO BÁSICO IBAGUÉ</t>
  </si>
  <si>
    <r>
      <rPr>
        <b/>
        <u/>
        <sz val="12"/>
        <color indexed="8"/>
        <rFont val="Arial"/>
        <family val="2"/>
      </rPr>
      <t>PROG</t>
    </r>
    <r>
      <rPr>
        <b/>
        <sz val="12"/>
        <color indexed="8"/>
        <rFont val="Arial"/>
        <family val="2"/>
      </rPr>
      <t xml:space="preserve">  EJEC</t>
    </r>
  </si>
  <si>
    <t>INDICADORES DE GESTIÓN</t>
  </si>
  <si>
    <t>Reponer 400 ml redes de alcantarillado de los acueductos comunitarios.</t>
  </si>
  <si>
    <t>p</t>
  </si>
  <si>
    <t>Nº de metros lineales</t>
  </si>
  <si>
    <t xml:space="preserve">Construcción de una planta de aguas residuales en la zona rural del municipio de ibagué.
</t>
  </si>
  <si>
    <t>Nº de planta de aguas residuales construidas</t>
  </si>
  <si>
    <t>Pago de tasa retributiva y seguimientos ambientales.</t>
  </si>
  <si>
    <t xml:space="preserve">Nº de pagos realizados </t>
  </si>
  <si>
    <t>INDICADORES</t>
  </si>
  <si>
    <t>Cobertura de tratamiento urbano de aguas residuales en el municipio</t>
  </si>
  <si>
    <t>Realizar 12 pagos de tasa retributiva</t>
  </si>
  <si>
    <t>Pagos de tasa retributiva realizados</t>
  </si>
  <si>
    <t>Cobertura rural de alcantarillado en el municipio</t>
  </si>
  <si>
    <t>Instalar 500 biodigestores y sistemas sépticos en la zona rural</t>
  </si>
  <si>
    <t>Biodigestores y sistemas sépticos instalados</t>
  </si>
  <si>
    <t>Incrementar la cobertura urbana de alcantarillado</t>
  </si>
  <si>
    <t xml:space="preserve">Reponer 1000 m de redes de alcantarillado de los acueductos comunitarios.   </t>
  </si>
  <si>
    <t>Metros repuestos de alcantarillado de acueductos comunitarios</t>
  </si>
  <si>
    <t>Mejorar el nivel de calidad ambiental urbana</t>
  </si>
  <si>
    <t>Construir 1 planta de tratamiento residual doméstica en la zona rural</t>
  </si>
  <si>
    <t>Planta de tratamiento de agua residual domestica construida</t>
  </si>
  <si>
    <t>PGIR</t>
  </si>
  <si>
    <t>Objetivos: Establecer las estrategias y lineamientos para la Gestión Integral de los Residuos Sólidos generados en el Municipio de Ibagué</t>
  </si>
  <si>
    <t>PROGRAMA: PLAN DE GESTION INTEGRAL DE RESIDUOS SOLIDOS PGRIS</t>
  </si>
  <si>
    <t>NOMBRE  DEL PROYECTO POAI: Implementacion y Seguimiento del Plan de Gestin Integral de Residuos Solidos en el Municipio de Ibague</t>
  </si>
  <si>
    <t>CODIGO BPPIM:2020730010011</t>
  </si>
  <si>
    <t xml:space="preserve">Evaluacion y seguimiento del plan integral der residuos solidos en el corto plazo </t>
  </si>
  <si>
    <t>Plan integral evaluado y con seguimiento</t>
  </si>
  <si>
    <t xml:space="preserve">Apoyar asociaciones de recuperadores de residuos sólidos </t>
  </si>
  <si>
    <t>N° de asociaciones apoyadas</t>
  </si>
  <si>
    <t>Ejecutar programas de recuperación, reutilización y aprovechamiento de residuos sólidos en la zona rural</t>
  </si>
  <si>
    <t xml:space="preserve"> N° Programas ejecutados</t>
  </si>
  <si>
    <t xml:space="preserve">Seguimiento al 100% de las actividades ejecutadas por el operador del servicio de aseo.
</t>
  </si>
  <si>
    <t>Seguimiento realizado al 100% de las actividades del operador</t>
  </si>
  <si>
    <t>Apoyar 4 asociaciones de trabajadores recuperadores de residuos sólidos (Cód KPT 3204012)</t>
  </si>
  <si>
    <t>Asociaciones de recuperadores apoyados</t>
  </si>
  <si>
    <t>Evaluación y seguimiento del Plan Gestión Integral de Residuos Sólidos “PGIRS” en el horizonte a corto plazo (4años)</t>
  </si>
  <si>
    <t>Porcentaje de actividades evaluadas y supervisadas</t>
  </si>
  <si>
    <t>Ejecutar 8 programas de recuperación, reutilización y aprovechamiento de residuos sólidos en la zona rural. (Cód KPT 4003006)</t>
  </si>
  <si>
    <t>N° de programas implementados</t>
  </si>
  <si>
    <t xml:space="preserve">Seguimiento al 100% de las actividades ejecutadas por el operador del servicio de aseo.  </t>
  </si>
  <si>
    <t>Porcentaje de actividades supervisadas</t>
  </si>
  <si>
    <t>SIMAP</t>
  </si>
  <si>
    <t>SECRETARÍA / ENTIDAD:   Secretaria de ambiente y gestion del riesgo</t>
  </si>
  <si>
    <t xml:space="preserve">SECTOR: MEDIO AMBIENTE </t>
  </si>
  <si>
    <t>Objetivos: FORTALECER EL SISTEMA MUNICIPAL DE AREAS PROTEGIDAS SIMAP MEDIANTE LA EJECUCION DE ACTIVIDADES DE CONSERVACION, PROTECCION Y RESTAURACION EN AREAS DE IMPORTANCIA AMBIENTAL.</t>
  </si>
  <si>
    <t xml:space="preserve">PROGRAMA: CONSERVACIÓN DE LA BIODIVERSIDAD Y SUS SERVICIOS ECOSISTÉMICOS (Código KPT </t>
  </si>
  <si>
    <t>NOMBRE  DEL PROYECTO POAI: Conservación De La Biodiversidad y sus Servicios Ecosistematicos En El Municipio De Ibagué</t>
  </si>
  <si>
    <t>CODIGO BPPIM:2020730010012</t>
  </si>
  <si>
    <t>Gestión de áreas protegidas y estrategias complementarias de conservación</t>
  </si>
  <si>
    <t>Nª de Hectareas protegidas</t>
  </si>
  <si>
    <t>Adelantar procesos de restauración ecológicas.</t>
  </si>
  <si>
    <t>Nº de hectáreas restauradas</t>
  </si>
  <si>
    <t>Recuperación y conservación de microcuencas para la provisión del recurso hidrico</t>
  </si>
  <si>
    <t>Nº de microcuencas intervenidas</t>
  </si>
  <si>
    <t>Implementar un esquema de pagos por servicios ambientales</t>
  </si>
  <si>
    <t>Esquema implementado</t>
  </si>
  <si>
    <t>Plan de manejo apoyado</t>
  </si>
  <si>
    <t>Producción de material forestal con fines de conservación</t>
  </si>
  <si>
    <t>Número de Plántulas  Producidas</t>
  </si>
  <si>
    <t>Sembrar árboles en la zona urbana y rural.</t>
  </si>
  <si>
    <t>Nº de árboles sembrados</t>
  </si>
  <si>
    <t>Implementar un proyecto de conservación de especies en peligro de extinción.</t>
  </si>
  <si>
    <t>Nº de Proyectos implementados</t>
  </si>
  <si>
    <t>Realizar talleres de concienciación alrededor del tema de conservación de especies Silvestres</t>
  </si>
  <si>
    <t>Nº de talleres ralizados</t>
  </si>
  <si>
    <t>Controlar y vigilar 5686 hectáreas con fines de conservación ambiental</t>
  </si>
  <si>
    <t>N° de Ha controladas y vigiladas</t>
  </si>
  <si>
    <t>Incrementar el número de hectáreas adquiridas con fines de conservación ambiental</t>
  </si>
  <si>
    <t>Estrategias para procesos de restauración ecológicas  (Cód. KPT 3202005)</t>
  </si>
  <si>
    <t>Hectareas restauradas</t>
  </si>
  <si>
    <t>Realizar actividades de fomento del material forestal con fines de conservación (Cód. KPT 3202038)</t>
  </si>
  <si>
    <t xml:space="preserve">Sembrar árboles en la zona urbana y rural.  (Cód. </t>
  </si>
  <si>
    <t>Arboles sembrados</t>
  </si>
  <si>
    <t>Implementar acciones de recuperación y conservación para la provisión del recurso hídrico.  (Cód. KPT 3202037)</t>
  </si>
  <si>
    <t>Microcuencas intervenidas</t>
  </si>
  <si>
    <t>Controlar y vigilar 5836 hectáreas con fines de conservación ambiental</t>
  </si>
  <si>
    <t>Realizar talleres de concienciación alrededor del tema de conservación de especies silvestres</t>
  </si>
  <si>
    <t>Número de talleres realizados</t>
  </si>
  <si>
    <t xml:space="preserve">OBSERVACIONES: </t>
  </si>
  <si>
    <t>SIGAM</t>
  </si>
  <si>
    <t>SECRETARÍA / ENTIDAD:Secretaria de ambiente y gestion del riesgo</t>
  </si>
  <si>
    <t>Objetivos: Aumentar la articulación de los planes y proyectos de los diferentes sectores productivos, sociales y culturales.</t>
  </si>
  <si>
    <t xml:space="preserve">PROGRAMA:FORTALECIMIENTO DEL DESEMPEÑO AMBIENTAL DE LOS SECTORES PRODUCTIVOS
</t>
  </si>
  <si>
    <t>Fortalecer el observatorio ambiental de desarrollo sostenible.</t>
  </si>
  <si>
    <t>Observatorio ambiental fortalecido</t>
  </si>
  <si>
    <t xml:space="preserve">Implementar proyectos de Eco-innovación, eficiencia energética, producción limpia y mercados verdes. 
</t>
  </si>
  <si>
    <t>Beneficiar mineros de subsistencia con proyectos productivos alternativos</t>
  </si>
  <si>
    <t>Nº de mineros beneficiados</t>
  </si>
  <si>
    <t xml:space="preserve">Fortalecer el observatorio ambiental de desarrollo sostenible. (Cód. KPT </t>
  </si>
  <si>
    <t>Observatorios fortalecidos</t>
  </si>
  <si>
    <t>Capacitar a 100 mineros de subsistencia en temas de buenas prácticas ambientales y productivas</t>
  </si>
  <si>
    <t>Mineros capacitados</t>
  </si>
  <si>
    <t xml:space="preserve">Implementar 5 proyectos de Eco-innovación, eficiencia energética, producción limpia y mercados verdes. </t>
  </si>
  <si>
    <t>Numero de Proyectos implementados</t>
  </si>
  <si>
    <t>Beneficiar a 30 mineros de subsistencia con proyectos productivos alternativos</t>
  </si>
  <si>
    <t>Numero de mineros beneficiados</t>
  </si>
  <si>
    <t>Educacion ambiental</t>
  </si>
  <si>
    <t>Objetivos: Adelantar campañas y programas de educación ambiental dirigidas a la población en general del municipio de Ibagué Tolima</t>
  </si>
  <si>
    <t>PROGRAMA:GESTIÓN DE LA INFORMACIÓN Y EL CONOCIMIENTO AMBIENTAL</t>
  </si>
  <si>
    <t>PROYECTO:Implementación De La Información Y El Conocimiento Ambiental En El Municipio De Ibagué</t>
  </si>
  <si>
    <t>DEPENDENCIA / GRUPO: :  Dirección de ambiente,agua y cambio climático</t>
  </si>
  <si>
    <t>CODIGO BPPIM:2020730010018</t>
  </si>
  <si>
    <t>Apoyar la ejecución de  proyectos ambientales escolares (PRAES)</t>
  </si>
  <si>
    <t>N° DE PRAES APOYADOS</t>
  </si>
  <si>
    <t xml:space="preserve">Ejecutar proyectos ciudadanos de educación ambiental (PROCEDAS) </t>
  </si>
  <si>
    <t>N° DE PROCEDAS EJECUTADOS</t>
  </si>
  <si>
    <t>Aumentar en un 5% la población del municipio capacitada y sensibilizada en temas ambientales</t>
  </si>
  <si>
    <t>Apoyar la ejecución de 58 proyectos ambientales escolares (PRAES) (Cód KPT 3204010)</t>
  </si>
  <si>
    <t>Numero de PRAES apoyados</t>
  </si>
  <si>
    <t>Numero de Procedas ejecutados</t>
  </si>
  <si>
    <t>FIRMA:</t>
  </si>
  <si>
    <t>CambioClimatico</t>
  </si>
  <si>
    <t>Objetivos: Implementar herramientas administrativas, financieras y sociales que permitan desarrollar una adecuada gestión del cambio climático para
un desarrollo bajo en carbono y resiliente al clima.
Indicadores</t>
  </si>
  <si>
    <t xml:space="preserve">PROGRAMA:GESTIÓN DEL CAMBIO CLIMÁTICO PARA UN DESARROLLO BAJO EN CARBONO Y RESILIENTE AL CLIMA
</t>
  </si>
  <si>
    <t>PROYECTO: Implementación Del Cambio Climático Para Un Desarrollo Bajo En Carbono Y Resiliente Al Clima En El Municipio De Ibagué</t>
  </si>
  <si>
    <t xml:space="preserve">Brindar asistencias técnicas para fortalecer las capacidades y transferencia de tecnología en
lo relacionado con la defensa del medio ambiente y el cambio climático.
</t>
  </si>
  <si>
    <t>Nº de asistencias tecnicas ambientales realizadas</t>
  </si>
  <si>
    <t>Realizar talleres teórico – prácticos con la comunidad y sectores industriales para mitigación y adaptación al cambio climático</t>
  </si>
  <si>
    <t xml:space="preserve">Nº de talleres realizados </t>
  </si>
  <si>
    <t>Nº de sistemas foretales implementados</t>
  </si>
  <si>
    <t>Incrementar las estrategias para reducir la emisión de gases efecto invernadero</t>
  </si>
  <si>
    <t>Estrategia para fortalecer las capacidades y transferencia de tecnología en lo relacionado con la defensa del medio ambiente y el cambio climático.</t>
  </si>
  <si>
    <t>Número de asistencias realizadas</t>
  </si>
  <si>
    <t>Realizar 80 talleres teórico – prácticos con la comunidad y sectores industriales para mitigación y adaptación al cambio climático</t>
  </si>
  <si>
    <t>N° de talleres realizados</t>
  </si>
  <si>
    <t xml:space="preserve">Acciones integrales de arbolado urbano en el municipio.
</t>
  </si>
  <si>
    <t>Numero de acciones realizadas</t>
  </si>
  <si>
    <t>Sistemas agroforestales (SAF), hacia una agricultura climáticamente</t>
  </si>
  <si>
    <t>Gestión del Riesgo</t>
  </si>
  <si>
    <t>SECRETARÍA / ENTIDAD: SECRETARIA DE AMBIENTE Y GESTION DEL RIESGO   / GRUPO: DIRECCION DE GESTION DEL RIESGO Y ATENCION DE DESASTRES</t>
  </si>
  <si>
    <t>SECTOR: Ibagué ambiental y eco sistémica.</t>
  </si>
  <si>
    <t>Objetivos: aumentar la capacidad del municipio para planificar y reaccionar ante el evento de emergencia.</t>
  </si>
  <si>
    <t>PROGRAMA:prevención y atención de desastres y emergencias.</t>
  </si>
  <si>
    <t>SUBPROGRAMA: Subprograma 1. Fortalecimiento del conocimiento en gestión del riesgo.
Subprograma 2. Reducción del riesgo de desastres del municipio.
Subprograma 3. Manejo de emergencias y desastres en el municipio.</t>
  </si>
  <si>
    <t>DEPENDENCIA / GRUPO: Dirección de Gestion del Riesgo y Atencion de Desastres</t>
  </si>
  <si>
    <t>PROYECTO: FORTALECIMIENTO DEL CONOCIMIENTO, REDUCCIÓN DEL RIESGO Y MANEJO DE DESASTRES DEL MUNICIPIO DE  IBAGUÉ</t>
  </si>
  <si>
    <t>CODIGO BPPIM:2020730010060</t>
  </si>
  <si>
    <t>Fortalecimiento de la gestión y atención del riesgo</t>
  </si>
  <si>
    <t>Mejorar la red de comunicación a través de estrategias, equipos que permitan alertar y coordinar las ayudas ante un evento de emergencia.</t>
  </si>
  <si>
    <t>Red de comunicaciones mejorada</t>
  </si>
  <si>
    <t>Acciones de prevención y mitigación implementadas para la reducción del riesgo</t>
  </si>
  <si>
    <t>Número de habitantes sensibilizados en temas relacionados con la gestión del riesgo</t>
  </si>
  <si>
    <t>Estrategia para el conocimiento, reducción y manejo del riesgo</t>
  </si>
  <si>
    <t>Numero de estrategias implementadas</t>
  </si>
  <si>
    <t>Mejorar la red de comunicación existente con el fin de alertar y coordinar la atención ante un evento de emergencia.</t>
  </si>
  <si>
    <t>Red de comunicación mejorada</t>
  </si>
  <si>
    <t>Actividades de preparación para la respuesta y atención de emergencia en el municipio de Ibagué.</t>
  </si>
  <si>
    <t>Gestionar  la sala de crisis con capacidad técnica, tecnológica y operativa para la atención de emergencias.</t>
  </si>
  <si>
    <t>Sala de crisis gestionada</t>
  </si>
  <si>
    <t>Implementar Sistemas agroforestales (SAF), hacia una agricultura climáticamente
Resiliente</t>
  </si>
  <si>
    <t>TOTAL POR REGISTRO PRESUPUESTAL</t>
  </si>
  <si>
    <t>NOMBRE  DEL PROYECTO POAI: Fortalecimiento Del Desempeño Ambiental De Los Sectores Productivos En El Municipio De Ibagué</t>
  </si>
  <si>
    <t>CODIGO BPPIM:2020730010013</t>
  </si>
  <si>
    <t>NOMBRE  DEL PROYECTO POAI: INTEGRACION DE LA POBLACION A LOS SERVICIOS DE AGUA POTABLE Y SANEAMIENTO BASICO RURAL</t>
  </si>
  <si>
    <t xml:space="preserve">CODIGO BPPIM:2020730010019 </t>
  </si>
  <si>
    <t>RUBRO: 219330102004</t>
  </si>
  <si>
    <r>
      <rPr>
        <b/>
        <sz val="16"/>
        <rFont val="Arial"/>
        <family val="2"/>
      </rPr>
      <t>PROCESO:</t>
    </r>
    <r>
      <rPr>
        <sz val="16"/>
        <rFont val="Arial"/>
        <family val="2"/>
      </rPr>
      <t xml:space="preserve"> PLANEACION ESTRATEGICA Y TERRITORIAL</t>
    </r>
  </si>
  <si>
    <r>
      <t xml:space="preserve">Codigo: </t>
    </r>
    <r>
      <rPr>
        <sz val="16"/>
        <rFont val="Arial"/>
        <family val="2"/>
      </rPr>
      <t>FOR-08-PRO-PET-01</t>
    </r>
  </si>
  <si>
    <r>
      <t>Version:</t>
    </r>
    <r>
      <rPr>
        <sz val="16"/>
        <rFont val="Arial"/>
        <family val="2"/>
      </rPr>
      <t xml:space="preserve"> 01</t>
    </r>
  </si>
  <si>
    <r>
      <rPr>
        <b/>
        <sz val="16"/>
        <rFont val="Arial"/>
        <family val="2"/>
      </rPr>
      <t>FORMATO:</t>
    </r>
    <r>
      <rPr>
        <sz val="16"/>
        <rFont val="Arial"/>
        <family val="2"/>
      </rPr>
      <t xml:space="preserve"> PLAN DE ACCION</t>
    </r>
  </si>
  <si>
    <r>
      <t xml:space="preserve">Fecha: </t>
    </r>
    <r>
      <rPr>
        <sz val="16"/>
        <rFont val="Arial"/>
        <family val="2"/>
      </rPr>
      <t>31/08/2017</t>
    </r>
  </si>
  <si>
    <r>
      <t xml:space="preserve">Pagina: </t>
    </r>
    <r>
      <rPr>
        <sz val="16"/>
        <rFont val="Arial"/>
        <family val="2"/>
      </rPr>
      <t>1 de  1</t>
    </r>
  </si>
  <si>
    <r>
      <t>PROG</t>
    </r>
    <r>
      <rPr>
        <b/>
        <sz val="12"/>
        <rFont val="Arial"/>
        <family val="2"/>
      </rPr>
      <t xml:space="preserve">  EJEC</t>
    </r>
  </si>
  <si>
    <t>CODIGO BPPIM:2020730010009</t>
  </si>
  <si>
    <t>RUBRO:  219320202009 -219320201004</t>
  </si>
  <si>
    <t xml:space="preserve"> Acciones integrales de arbolado urbano en el municipio</t>
  </si>
  <si>
    <t xml:space="preserve">N° de acciones realizadas </t>
  </si>
  <si>
    <t xml:space="preserve">numero de parcelas establecidas </t>
  </si>
  <si>
    <t>Realizar labores de control y vigilancia respecto al tráfico de especies silvestres</t>
  </si>
  <si>
    <t xml:space="preserve">N° de operativos realizados </t>
  </si>
  <si>
    <t>TOTAL  PLAN  DE  ACCION 2023</t>
  </si>
  <si>
    <t>Implementar la estrategia para fortalecer de manera integral el cuerpo de bomberos de la ciudad de Ibagué (infraestructura, capital humano, tecnología, equipos entre otros)</t>
  </si>
  <si>
    <t>N° de acciones implementadas</t>
  </si>
  <si>
    <t>CREDITO</t>
  </si>
  <si>
    <t>OBSERVACION : SE REALIZARON LAS SIGUIENTES ADICIONES AL PRESUPUESTO</t>
  </si>
  <si>
    <t>Ejecutado  </t>
  </si>
  <si>
    <t>Agr01-prestacion De Servicios De Apoyo A La Gestio</t>
  </si>
  <si>
    <t>Agr01-prestacion De Servicios Profesionales Para L</t>
  </si>
  <si>
    <t>872/2023</t>
  </si>
  <si>
    <t>,,</t>
  </si>
  <si>
    <t>Apoyo a la gestion</t>
  </si>
  <si>
    <t>UNIDAD</t>
  </si>
  <si>
    <t>observaciones : se realizo una adicion por valor de $1.752.461.528</t>
  </si>
  <si>
    <t>N° de mineros capacitados</t>
  </si>
  <si>
    <t>Observacion : se adicionaron 87196836</t>
  </si>
  <si>
    <t>adiciones</t>
  </si>
  <si>
    <t>2.19.3.2.02.02.005 -07</t>
  </si>
  <si>
    <t>2.19.3.2.02.02.009 - 01</t>
  </si>
  <si>
    <t>2.19.3.2.02.02.009 - 02</t>
  </si>
  <si>
    <t>Apoyo al desarrollo de prácticas sostenibles de ecourbanismo</t>
  </si>
  <si>
    <t>N° de iniciativas apoyadas</t>
  </si>
  <si>
    <t>N° de estrategias</t>
  </si>
  <si>
    <t>1089/2023</t>
  </si>
  <si>
    <t>1280/2023</t>
  </si>
  <si>
    <t>1282/2023</t>
  </si>
  <si>
    <t>1393/2023</t>
  </si>
  <si>
    <t>1704/2023</t>
  </si>
  <si>
    <t>1663/2023</t>
  </si>
  <si>
    <t>1703/2023</t>
  </si>
  <si>
    <t>1771/2023</t>
  </si>
  <si>
    <t>1756/2023</t>
  </si>
  <si>
    <t>514/2023</t>
  </si>
  <si>
    <t>Diego Alejandro Urre</t>
  </si>
  <si>
    <t>Simon David Urrea Fl</t>
  </si>
  <si>
    <t>642/2023</t>
  </si>
  <si>
    <t xml:space="preserve">Se realizo adicion por valor de </t>
  </si>
  <si>
    <t>Gerlyng Arnulfo Mach</t>
  </si>
  <si>
    <t>Agr01- Prestacion De Servicios Profesionales Para</t>
  </si>
  <si>
    <t>Lina Marcela Triana</t>
  </si>
  <si>
    <t>Karol Goana Hernande</t>
  </si>
  <si>
    <t>Sofia Mazo Callejas</t>
  </si>
  <si>
    <t>Guillermo Alberto Be</t>
  </si>
  <si>
    <t>Cesar Augusto Tovar</t>
  </si>
  <si>
    <t>Laura Camila Caldero</t>
  </si>
  <si>
    <t>Edwin Leonardo Labra</t>
  </si>
  <si>
    <t>Jairo Fabian Espinos</t>
  </si>
  <si>
    <t>Angelica Maria Moral</t>
  </si>
  <si>
    <t>Andrea Del Pilar G</t>
  </si>
  <si>
    <t>1873/2023</t>
  </si>
  <si>
    <t>Christian Camilo Gon</t>
  </si>
  <si>
    <t>1849/2023</t>
  </si>
  <si>
    <t>CONSTRUCCION Y SERVICIOS DE LA CONSTRUCCIÓN</t>
  </si>
  <si>
    <t>2.19.3.2.02.02.005-01</t>
  </si>
  <si>
    <t>rubro</t>
  </si>
  <si>
    <t>Denominacion</t>
  </si>
  <si>
    <t>valor</t>
  </si>
  <si>
    <t>2.19.3.2.02.02.005-14</t>
  </si>
  <si>
    <t>2.19.3.2.02.02.005-27</t>
  </si>
  <si>
    <t>2.19.3.2.02.02.005-32</t>
  </si>
  <si>
    <t>2.19.3.2.02.02.005-33</t>
  </si>
  <si>
    <t>2.19.3.2.02.02.005-38</t>
  </si>
  <si>
    <t>2.19.3.2.02.02.005-68</t>
  </si>
  <si>
    <t xml:space="preserve">SERVICIOS PRESTADOS A LAS EMPRESAS Y SERVICIOS DE PRODUCCIÓN </t>
  </si>
  <si>
    <t>2.19.3.2.02.02.008</t>
  </si>
  <si>
    <t>SUBVENCIONES PARA SERVICIOS PÚBLICOS DOMICILIARIOS DE AGUA POTABLE Y SANEAMIENTO BÁSICO</t>
  </si>
  <si>
    <t>2.19.3.3.01.02.004-01</t>
  </si>
  <si>
    <t>2.19.3.3.01.02.004-16</t>
  </si>
  <si>
    <t>Yesid Orlando Mac</t>
  </si>
  <si>
    <t>Ejecutado</t>
  </si>
  <si>
    <t>Ivonne Dayana Vel</t>
  </si>
  <si>
    <t>Paula Andrea Asce</t>
  </si>
  <si>
    <t>Diana Milena Rodr</t>
  </si>
  <si>
    <t>RUBRO: 219320202009 -219320202008</t>
  </si>
  <si>
    <t>observacion: adicion de $163433333</t>
  </si>
  <si>
    <t>$26644958 rubro219320202008 creditos</t>
  </si>
  <si>
    <t>$5000000 del rubro  219320201002 creditos</t>
  </si>
  <si>
    <t>1107/2023</t>
  </si>
  <si>
    <t>Agr01- Realizar El Mantenimiento Preventivo Y Cor</t>
  </si>
  <si>
    <t>Proveer Instituciona</t>
  </si>
  <si>
    <t>1711/2023</t>
  </si>
  <si>
    <t>Realizar los estudios de detalle de amenaza, vulnerabilidad y riesgo para determinar la categorización del riego (mitigable y no mitigable).</t>
  </si>
  <si>
    <t>Actualizar el Plan Municipal de gestión de riesgos. (Cód KPT 4503001</t>
  </si>
  <si>
    <t>Estudios Realizados</t>
  </si>
  <si>
    <t>Plan Municipal de gestión de riesgos.</t>
  </si>
  <si>
    <t>apoyo a la implementacion del plan de manejo de los cerros noroccidentales</t>
  </si>
  <si>
    <t>Pago de la vigencia expirada del contrato N| 3086/2021 por valor de $30.000.000</t>
  </si>
  <si>
    <t xml:space="preserve">Formular 5 planes de manejo ambiental para predios adquiridos con fines de conservación ambiental. </t>
  </si>
  <si>
    <t>0/01/2024</t>
  </si>
  <si>
    <t>Plan de manejo formulado</t>
  </si>
  <si>
    <t>FECHA DE  SEGUIMIENTO: 2024</t>
  </si>
  <si>
    <t>RUBRO -219320202009,219320103001,219320201003,219320201004</t>
  </si>
  <si>
    <t>RUBRO:219330102004-16,:219330102004-01,219330102004-27</t>
  </si>
  <si>
    <t>FECHA DE  SEGUIMIENTO:  2024</t>
  </si>
  <si>
    <t>FECHA DE  SEGUIMIENTO:2024</t>
  </si>
  <si>
    <t>1/01/20234</t>
  </si>
  <si>
    <t>RUBRO: 219320201004,219320201003,219320202009</t>
  </si>
  <si>
    <t xml:space="preserve">RUBRO:219320202009 </t>
  </si>
  <si>
    <t>VIGENCIA 2024</t>
  </si>
  <si>
    <t>RUBRO: 219320201002-219320201003-219320201004-219320202005-219320202008-219320202009-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</si>
</sst>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42" formatCode="_-&quot;$&quot;\ * #,##0_-;\-&quot;$&quot;\ * #,##0_-;_-&quot;$&quot;\ * &quot;-&quot;_-;_-@_-"/>
    <numFmt numFmtId="41" formatCode="_-* #,##0_-;\-* #,##0_-;_-* &quot;-&quot;_-;_-@_-"/>
    <numFmt numFmtId="44" formatCode="_-&quot;$&quot;\ * #,##0.00_-;\-&quot;$&quot;\ * #,##0.00_-;_-&quot;$&quot;\ * &quot;-&quot;??_-;_-@_-"/>
    <numFmt numFmtId="164" formatCode="&quot;$&quot;#,##0&quot; &quot;"/>
    <numFmt numFmtId="165" formatCode="&quot; &quot;* #,##0&quot; &quot;;&quot; &quot;* &quot;-&quot;#,##0&quot; &quot;;&quot; &quot;* &quot;- &quot;"/>
    <numFmt numFmtId="166" formatCode="&quot; &quot;&quot;$&quot;&quot; &quot;* #,##0&quot; &quot;;&quot; &quot;&quot;$&quot;&quot; &quot;* &quot;-&quot;#,##0&quot; &quot;;&quot; &quot;&quot;$&quot;&quot; &quot;* &quot;-&quot;??&quot; &quot;"/>
    <numFmt numFmtId="167" formatCode="&quot;$&quot;&quot; &quot;#,##0"/>
    <numFmt numFmtId="168" formatCode="&quot; &quot;&quot;$&quot;&quot; &quot;* #,##0.00&quot; &quot;;&quot; &quot;&quot;$&quot;&quot; &quot;* &quot;-&quot;#,##0.00&quot; &quot;;&quot; &quot;&quot;$&quot;&quot; &quot;* &quot;-&quot;??&quot; &quot;"/>
    <numFmt numFmtId="169" formatCode="#,##0.00&quot; &quot;;\(#,##0.00\)"/>
    <numFmt numFmtId="170" formatCode="#,##0.0&quot; &quot;;\(#,##0.0\)"/>
    <numFmt numFmtId="171" formatCode="0.0%"/>
    <numFmt numFmtId="172" formatCode="&quot; &quot;* #,##0&quot; &quot;;&quot;-&quot;* #,##0&quot; &quot;;&quot; &quot;* &quot;- &quot;"/>
    <numFmt numFmtId="173" formatCode="&quot; &quot;* #,##0&quot; &quot;;&quot;-&quot;* #,##0&quot; &quot;;&quot; &quot;* &quot;-&quot;??&quot; &quot;"/>
    <numFmt numFmtId="174" formatCode="#,##0.000&quot; &quot;;\(#,##0.000\)"/>
    <numFmt numFmtId="175" formatCode="#,##0&quot; &quot;;\(#,##0\)"/>
    <numFmt numFmtId="176" formatCode="_-&quot;$&quot;\ * #,##0_-;\-&quot;$&quot;\ * #,##0_-;_-&quot;$&quot;\ * &quot;-&quot;??_-;_-@_-"/>
    <numFmt numFmtId="177" formatCode="_ &quot;$&quot;\ * #,##0_ ;_ &quot;$&quot;\ * \-#,##0_ ;_ &quot;$&quot;\ * &quot;-&quot;??_ ;_ @_ "/>
    <numFmt numFmtId="178" formatCode="[$$-240A]\ #,##0"/>
    <numFmt numFmtId="179" formatCode="#,##0.0_);\(#,##0.0\)"/>
    <numFmt numFmtId="180" formatCode="#,##0_);\(#,##0\)"/>
    <numFmt numFmtId="181" formatCode="#,##0.0"/>
    <numFmt numFmtId="182" formatCode="_(&quot;$&quot;\ * #,##0.00_);_(&quot;$&quot;\ * \(#,##0.00\);_(&quot;$&quot;\ * &quot;-&quot;??_);_(@_)"/>
    <numFmt numFmtId="183" formatCode="\$#,##0_-"/>
  </numFmts>
  <fonts count="66">
    <font>
      <sz val="10"/>
      <color indexed="8"/>
      <name val="Arial"/>
    </font>
    <font>
      <sz val="11"/>
      <color theme="1"/>
      <name val="Helvetica Neue"/>
      <family val="2"/>
      <scheme val="minor"/>
    </font>
    <font>
      <sz val="12"/>
      <color indexed="8"/>
      <name val="Arial"/>
      <family val="2"/>
    </font>
    <font>
      <sz val="14"/>
      <color indexed="8"/>
      <name val="Arial"/>
      <family val="2"/>
    </font>
    <font>
      <u/>
      <sz val="12"/>
      <color indexed="11"/>
      <name val="Arial"/>
      <family val="2"/>
    </font>
    <font>
      <sz val="16"/>
      <color indexed="8"/>
      <name val="Arial"/>
      <family val="2"/>
    </font>
    <font>
      <b/>
      <sz val="16"/>
      <color indexed="8"/>
      <name val="Arial"/>
      <family val="2"/>
    </font>
    <font>
      <b/>
      <sz val="11"/>
      <color indexed="8"/>
      <name val="Arial"/>
      <family val="2"/>
    </font>
    <font>
      <b/>
      <sz val="11"/>
      <color indexed="14"/>
      <name val="Arial"/>
      <family val="2"/>
    </font>
    <font>
      <b/>
      <sz val="11"/>
      <color indexed="8"/>
      <name val="Calibri"/>
      <family val="2"/>
    </font>
    <font>
      <sz val="11"/>
      <color indexed="8"/>
      <name val="Arial"/>
      <family val="2"/>
    </font>
    <font>
      <sz val="11"/>
      <color indexed="15"/>
      <name val="Arial"/>
      <family val="2"/>
    </font>
    <font>
      <sz val="11"/>
      <color indexed="15"/>
      <name val="Verdana"/>
      <family val="2"/>
    </font>
    <font>
      <b/>
      <sz val="11"/>
      <color indexed="16"/>
      <name val="Arial"/>
      <family val="2"/>
    </font>
    <font>
      <sz val="11"/>
      <color indexed="8"/>
      <name val="Calibri"/>
      <family val="2"/>
    </font>
    <font>
      <b/>
      <u/>
      <sz val="11"/>
      <color indexed="8"/>
      <name val="Arial"/>
      <family val="2"/>
    </font>
    <font>
      <sz val="11"/>
      <color indexed="8"/>
      <name val="Helvetica Neue"/>
    </font>
    <font>
      <b/>
      <sz val="9"/>
      <color indexed="8"/>
      <name val="Arial"/>
      <family val="2"/>
    </font>
    <font>
      <sz val="9"/>
      <color indexed="8"/>
      <name val="Arial"/>
      <family val="2"/>
    </font>
    <font>
      <b/>
      <sz val="12"/>
      <color indexed="8"/>
      <name val="Arial"/>
      <family val="2"/>
    </font>
    <font>
      <sz val="10"/>
      <color indexed="8"/>
      <name val="Calibri"/>
      <family val="2"/>
    </font>
    <font>
      <b/>
      <u/>
      <sz val="12"/>
      <color indexed="8"/>
      <name val="Arial"/>
      <family val="2"/>
    </font>
    <font>
      <b/>
      <sz val="14"/>
      <color indexed="8"/>
      <name val="Arial"/>
      <family val="2"/>
    </font>
    <font>
      <b/>
      <sz val="18"/>
      <color indexed="8"/>
      <name val="Arial"/>
      <family val="2"/>
    </font>
    <font>
      <sz val="10"/>
      <color indexed="8"/>
      <name val="Arial"/>
      <family val="2"/>
    </font>
    <font>
      <sz val="7"/>
      <color rgb="FF222222"/>
      <name val="Verdana"/>
      <family val="2"/>
    </font>
    <font>
      <b/>
      <sz val="6"/>
      <color rgb="FF222222"/>
      <name val="Verdana"/>
      <family val="2"/>
    </font>
    <font>
      <b/>
      <sz val="8"/>
      <color rgb="FF222222"/>
      <name val="Verdana"/>
      <family val="2"/>
    </font>
    <font>
      <sz val="10"/>
      <color indexed="8"/>
      <name val="Arial"/>
      <family val="2"/>
    </font>
    <font>
      <sz val="9"/>
      <color indexed="81"/>
      <name val="Tahoma"/>
      <family val="2"/>
    </font>
    <font>
      <b/>
      <sz val="9"/>
      <color indexed="81"/>
      <name val="Tahoma"/>
      <family val="2"/>
    </font>
    <font>
      <b/>
      <sz val="12"/>
      <color indexed="8"/>
      <name val="Arial"/>
      <family val="2"/>
    </font>
    <font>
      <b/>
      <sz val="11"/>
      <color indexed="8"/>
      <name val="Arial"/>
      <family val="2"/>
    </font>
    <font>
      <b/>
      <sz val="10"/>
      <color indexed="8"/>
      <name val="Arial"/>
      <family val="2"/>
    </font>
    <font>
      <sz val="11"/>
      <color indexed="8"/>
      <name val="Arial"/>
      <family val="2"/>
    </font>
    <font>
      <sz val="16"/>
      <name val="Arial"/>
      <family val="2"/>
    </font>
    <font>
      <b/>
      <sz val="16"/>
      <name val="Arial"/>
      <family val="2"/>
    </font>
    <font>
      <b/>
      <sz val="14"/>
      <name val="Arial"/>
      <family val="2"/>
    </font>
    <font>
      <sz val="14"/>
      <name val="Arial"/>
      <family val="2"/>
    </font>
    <font>
      <sz val="14"/>
      <color theme="1"/>
      <name val="Arial"/>
      <family val="2"/>
    </font>
    <font>
      <sz val="14"/>
      <color rgb="FF000000"/>
      <name val="Arial"/>
      <family val="2"/>
    </font>
    <font>
      <b/>
      <sz val="12"/>
      <name val="Arial"/>
      <family val="2"/>
    </font>
    <font>
      <b/>
      <u/>
      <sz val="12"/>
      <name val="Arial"/>
      <family val="2"/>
    </font>
    <font>
      <sz val="12"/>
      <name val="Arial"/>
      <family val="2"/>
    </font>
    <font>
      <sz val="12"/>
      <color rgb="FF000000"/>
      <name val="Arial"/>
      <family val="2"/>
    </font>
    <font>
      <sz val="12"/>
      <name val="Arial MT"/>
    </font>
    <font>
      <sz val="12"/>
      <color theme="1"/>
      <name val="Arial"/>
      <family val="2"/>
    </font>
    <font>
      <sz val="11"/>
      <color rgb="FF222222"/>
      <name val="Verdana"/>
      <family val="2"/>
    </font>
    <font>
      <sz val="10"/>
      <color rgb="FF222222"/>
      <name val="Verdana"/>
      <family val="2"/>
    </font>
    <font>
      <sz val="11"/>
      <color rgb="FF000000"/>
      <name val="Calibri"/>
      <family val="2"/>
    </font>
    <font>
      <b/>
      <sz val="11"/>
      <name val="Arial"/>
      <family val="2"/>
    </font>
    <font>
      <sz val="10"/>
      <name val="Arial"/>
      <family val="2"/>
    </font>
    <font>
      <b/>
      <sz val="16"/>
      <name val="Arial MT"/>
    </font>
    <font>
      <b/>
      <sz val="14"/>
      <color rgb="FF000000"/>
      <name val="Arial"/>
      <family val="2"/>
    </font>
    <font>
      <sz val="10"/>
      <color rgb="FF000000"/>
      <name val="Verdana"/>
      <family val="2"/>
    </font>
    <font>
      <sz val="8"/>
      <name val="Arial"/>
      <family val="2"/>
    </font>
    <font>
      <sz val="8"/>
      <color rgb="FF000000"/>
      <name val="Verdana"/>
      <family val="2"/>
    </font>
    <font>
      <sz val="10"/>
      <color rgb="FF222222"/>
      <name val="Arial"/>
      <family val="2"/>
    </font>
    <font>
      <sz val="11"/>
      <color rgb="FF222222"/>
      <name val="Arial"/>
      <family val="2"/>
    </font>
    <font>
      <sz val="10"/>
      <color indexed="8"/>
      <name val="Arial"/>
      <family val="2"/>
    </font>
    <font>
      <sz val="9"/>
      <name val="Helvetica Neue"/>
      <family val="2"/>
      <scheme val="minor"/>
    </font>
    <font>
      <b/>
      <sz val="9"/>
      <color rgb="FF333333"/>
      <name val="Verdana"/>
      <family val="2"/>
    </font>
    <font>
      <sz val="12"/>
      <color rgb="FF222222"/>
      <name val="Verdana"/>
      <family val="2"/>
    </font>
    <font>
      <sz val="9"/>
      <color rgb="FF000000"/>
      <name val="Arial"/>
      <family val="2"/>
    </font>
    <font>
      <sz val="9"/>
      <color indexed="81"/>
      <name val="Tahoma"/>
      <charset val="1"/>
    </font>
    <font>
      <b/>
      <sz val="9"/>
      <color indexed="81"/>
      <name val="Tahoma"/>
      <charset val="1"/>
    </font>
  </fonts>
  <fills count="10">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7"/>
        <bgColor auto="1"/>
      </patternFill>
    </fill>
    <fill>
      <patternFill patternType="solid">
        <fgColor indexed="18"/>
        <bgColor auto="1"/>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s>
  <borders count="213">
    <border>
      <left/>
      <right/>
      <top/>
      <bottom/>
      <diagonal/>
    </border>
    <border>
      <left style="medium">
        <color indexed="8"/>
      </left>
      <right style="thin">
        <color indexed="8"/>
      </right>
      <top style="medium">
        <color indexed="8"/>
      </top>
      <bottom style="thin">
        <color indexed="13"/>
      </bottom>
      <diagonal/>
    </border>
    <border>
      <left style="thin">
        <color indexed="8"/>
      </left>
      <right style="thin">
        <color indexed="13"/>
      </right>
      <top style="medium">
        <color indexed="8"/>
      </top>
      <bottom style="thin">
        <color indexed="13"/>
      </bottom>
      <diagonal/>
    </border>
    <border>
      <left style="thin">
        <color indexed="13"/>
      </left>
      <right style="thin">
        <color indexed="13"/>
      </right>
      <top style="medium">
        <color indexed="8"/>
      </top>
      <bottom style="thin">
        <color indexed="13"/>
      </bottom>
      <diagonal/>
    </border>
    <border>
      <left style="thin">
        <color indexed="13"/>
      </left>
      <right style="thin">
        <color indexed="8"/>
      </right>
      <top style="medium">
        <color indexed="8"/>
      </top>
      <bottom style="thin">
        <color indexed="13"/>
      </bottom>
      <diagonal/>
    </border>
    <border>
      <left style="thin">
        <color indexed="8"/>
      </left>
      <right style="thin">
        <color indexed="13"/>
      </right>
      <top style="medium">
        <color indexed="8"/>
      </top>
      <bottom style="thin">
        <color indexed="8"/>
      </bottom>
      <diagonal/>
    </border>
    <border>
      <left style="thin">
        <color indexed="13"/>
      </left>
      <right style="thin">
        <color indexed="13"/>
      </right>
      <top style="medium">
        <color indexed="8"/>
      </top>
      <bottom style="thin">
        <color indexed="8"/>
      </bottom>
      <diagonal/>
    </border>
    <border>
      <left style="thin">
        <color indexed="13"/>
      </left>
      <right style="thin">
        <color indexed="8"/>
      </right>
      <top style="medium">
        <color indexed="8"/>
      </top>
      <bottom style="thin">
        <color indexed="8"/>
      </bottom>
      <diagonal/>
    </border>
    <border>
      <left style="thin">
        <color indexed="13"/>
      </left>
      <right style="medium">
        <color indexed="8"/>
      </right>
      <top style="medium">
        <color indexed="8"/>
      </top>
      <bottom style="thin">
        <color indexed="13"/>
      </bottom>
      <diagonal/>
    </border>
    <border>
      <left style="medium">
        <color indexed="8"/>
      </left>
      <right style="thin">
        <color indexed="13"/>
      </right>
      <top style="thin">
        <color indexed="13"/>
      </top>
      <bottom style="thin">
        <color indexed="13"/>
      </bottom>
      <diagonal/>
    </border>
    <border>
      <left style="thin">
        <color indexed="13"/>
      </left>
      <right style="thin">
        <color indexed="13"/>
      </right>
      <top style="thin">
        <color indexed="13"/>
      </top>
      <bottom style="thin">
        <color indexed="13"/>
      </bottom>
      <diagonal/>
    </border>
    <border>
      <left style="medium">
        <color indexed="8"/>
      </left>
      <right style="thin">
        <color indexed="8"/>
      </right>
      <top style="thin">
        <color indexed="13"/>
      </top>
      <bottom style="thin">
        <color indexed="13"/>
      </bottom>
      <diagonal/>
    </border>
    <border>
      <left style="thin">
        <color indexed="8"/>
      </left>
      <right style="thin">
        <color indexed="13"/>
      </right>
      <top style="thin">
        <color indexed="13"/>
      </top>
      <bottom style="thin">
        <color indexed="8"/>
      </bottom>
      <diagonal/>
    </border>
    <border>
      <left style="thin">
        <color indexed="13"/>
      </left>
      <right style="thin">
        <color indexed="13"/>
      </right>
      <top style="thin">
        <color indexed="13"/>
      </top>
      <bottom style="thin">
        <color indexed="8"/>
      </bottom>
      <diagonal/>
    </border>
    <border>
      <left style="thin">
        <color indexed="13"/>
      </left>
      <right style="thin">
        <color indexed="8"/>
      </right>
      <top style="thin">
        <color indexed="13"/>
      </top>
      <bottom style="thin">
        <color indexed="8"/>
      </bottom>
      <diagonal/>
    </border>
    <border>
      <left style="thin">
        <color indexed="8"/>
      </left>
      <right style="thin">
        <color indexed="13"/>
      </right>
      <top style="thin">
        <color indexed="8"/>
      </top>
      <bottom style="thin">
        <color indexed="8"/>
      </bottom>
      <diagonal/>
    </border>
    <border>
      <left style="thin">
        <color indexed="13"/>
      </left>
      <right style="thin">
        <color indexed="13"/>
      </right>
      <top style="thin">
        <color indexed="8"/>
      </top>
      <bottom style="thin">
        <color indexed="8"/>
      </bottom>
      <diagonal/>
    </border>
    <border>
      <left style="thin">
        <color indexed="13"/>
      </left>
      <right style="thin">
        <color indexed="8"/>
      </right>
      <top style="thin">
        <color indexed="8"/>
      </top>
      <bottom style="thin">
        <color indexed="8"/>
      </bottom>
      <diagonal/>
    </border>
    <border>
      <left style="thin">
        <color indexed="8"/>
      </left>
      <right style="thin">
        <color indexed="13"/>
      </right>
      <top style="thin">
        <color indexed="13"/>
      </top>
      <bottom style="thin">
        <color indexed="13"/>
      </bottom>
      <diagonal/>
    </border>
    <border>
      <left style="thin">
        <color indexed="13"/>
      </left>
      <right style="medium">
        <color indexed="8"/>
      </right>
      <top style="thin">
        <color indexed="13"/>
      </top>
      <bottom style="thin">
        <color indexed="13"/>
      </bottom>
      <diagonal/>
    </border>
    <border>
      <left style="thin">
        <color indexed="8"/>
      </left>
      <right style="thin">
        <color indexed="13"/>
      </right>
      <top style="thin">
        <color indexed="8"/>
      </top>
      <bottom style="thin">
        <color indexed="13"/>
      </bottom>
      <diagonal/>
    </border>
    <border>
      <left style="thin">
        <color indexed="13"/>
      </left>
      <right style="thin">
        <color indexed="13"/>
      </right>
      <top style="thin">
        <color indexed="8"/>
      </top>
      <bottom style="thin">
        <color indexed="13"/>
      </bottom>
      <diagonal/>
    </border>
    <border>
      <left style="thin">
        <color indexed="13"/>
      </left>
      <right style="thin">
        <color indexed="8"/>
      </right>
      <top style="thin">
        <color indexed="8"/>
      </top>
      <bottom style="thin">
        <color indexed="13"/>
      </bottom>
      <diagonal/>
    </border>
    <border>
      <left style="medium">
        <color indexed="8"/>
      </left>
      <right style="thin">
        <color indexed="8"/>
      </right>
      <top style="thin">
        <color indexed="13"/>
      </top>
      <bottom style="thin">
        <color indexed="8"/>
      </bottom>
      <diagonal/>
    </border>
    <border>
      <left style="thin">
        <color indexed="13"/>
      </left>
      <right style="medium">
        <color indexed="8"/>
      </right>
      <top style="thin">
        <color indexed="13"/>
      </top>
      <bottom style="thin">
        <color indexed="8"/>
      </bottom>
      <diagonal/>
    </border>
    <border>
      <left style="medium">
        <color indexed="8"/>
      </left>
      <right style="thin">
        <color indexed="13"/>
      </right>
      <top style="thin">
        <color indexed="8"/>
      </top>
      <bottom style="thin">
        <color indexed="8"/>
      </bottom>
      <diagonal/>
    </border>
    <border>
      <left style="thin">
        <color indexed="13"/>
      </left>
      <right style="medium">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13"/>
      </right>
      <top style="thin">
        <color indexed="8"/>
      </top>
      <bottom style="medium">
        <color indexed="8"/>
      </bottom>
      <diagonal/>
    </border>
    <border>
      <left style="thin">
        <color indexed="13"/>
      </left>
      <right style="thin">
        <color indexed="13"/>
      </right>
      <top style="thin">
        <color indexed="8"/>
      </top>
      <bottom style="medium">
        <color indexed="8"/>
      </bottom>
      <diagonal/>
    </border>
    <border>
      <left style="thin">
        <color indexed="13"/>
      </left>
      <right style="medium">
        <color indexed="8"/>
      </right>
      <top style="thin">
        <color indexed="8"/>
      </top>
      <bottom style="medium">
        <color indexed="8"/>
      </bottom>
      <diagonal/>
    </border>
    <border>
      <left style="medium">
        <color indexed="8"/>
      </left>
      <right style="thin">
        <color indexed="13"/>
      </right>
      <top style="medium">
        <color indexed="8"/>
      </top>
      <bottom style="thin">
        <color indexed="8"/>
      </bottom>
      <diagonal/>
    </border>
    <border>
      <left style="thin">
        <color indexed="13"/>
      </left>
      <right style="medium">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13"/>
      </right>
      <top style="thin">
        <color indexed="13"/>
      </top>
      <bottom/>
      <diagonal/>
    </border>
    <border>
      <left style="thin">
        <color indexed="13"/>
      </left>
      <right style="thin">
        <color indexed="13"/>
      </right>
      <top style="thin">
        <color indexed="13"/>
      </top>
      <bottom/>
      <diagonal/>
    </border>
    <border>
      <left style="medium">
        <color indexed="8"/>
      </left>
      <right/>
      <top/>
      <bottom/>
      <diagonal/>
    </border>
    <border>
      <left/>
      <right/>
      <top/>
      <bottom/>
      <diagonal/>
    </border>
    <border>
      <left/>
      <right style="thin">
        <color indexed="13"/>
      </right>
      <top style="thin">
        <color indexed="13"/>
      </top>
      <bottom style="thin">
        <color indexed="13"/>
      </bottom>
      <diagonal/>
    </border>
    <border>
      <left style="medium">
        <color indexed="8"/>
      </left>
      <right style="thin">
        <color indexed="13"/>
      </right>
      <top/>
      <bottom style="thin">
        <color indexed="13"/>
      </bottom>
      <diagonal/>
    </border>
    <border>
      <left style="thin">
        <color indexed="13"/>
      </left>
      <right style="thin">
        <color indexed="13"/>
      </right>
      <top/>
      <bottom style="thin">
        <color indexed="13"/>
      </bottom>
      <diagonal/>
    </border>
    <border>
      <left style="medium">
        <color indexed="8"/>
      </left>
      <right style="thin">
        <color indexed="13"/>
      </right>
      <top style="thin">
        <color indexed="8"/>
      </top>
      <bottom style="medium">
        <color indexed="8"/>
      </bottom>
      <diagonal/>
    </border>
    <border>
      <left style="thin">
        <color indexed="13"/>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thin">
        <color indexed="8"/>
      </left>
      <right style="thin">
        <color indexed="8"/>
      </right>
      <top style="thin">
        <color indexed="8"/>
      </top>
      <bottom style="thin">
        <color indexed="13"/>
      </bottom>
      <diagonal/>
    </border>
    <border>
      <left style="medium">
        <color indexed="8"/>
      </left>
      <right style="medium">
        <color indexed="8"/>
      </right>
      <top style="medium">
        <color indexed="8"/>
      </top>
      <bottom style="thin">
        <color indexed="8"/>
      </bottom>
      <diagonal/>
    </border>
    <border>
      <left style="thin">
        <color indexed="8"/>
      </left>
      <right style="thin">
        <color indexed="8"/>
      </right>
      <top style="thin">
        <color indexed="13"/>
      </top>
      <bottom style="medium">
        <color indexed="8"/>
      </bottom>
      <diagonal/>
    </border>
    <border>
      <left style="medium">
        <color indexed="8"/>
      </left>
      <right style="medium">
        <color indexed="8"/>
      </right>
      <top style="thin">
        <color indexed="8"/>
      </top>
      <bottom style="thin">
        <color indexed="8"/>
      </bottom>
      <diagonal/>
    </border>
    <border>
      <left style="thin">
        <color indexed="8"/>
      </left>
      <right style="thin">
        <color indexed="8"/>
      </right>
      <top style="medium">
        <color indexed="8"/>
      </top>
      <bottom style="thin">
        <color indexed="13"/>
      </bottom>
      <diagonal/>
    </border>
    <border>
      <left style="medium">
        <color indexed="8"/>
      </left>
      <right style="medium">
        <color indexed="8"/>
      </right>
      <top style="thin">
        <color indexed="8"/>
      </top>
      <bottom style="medium">
        <color indexed="8"/>
      </bottom>
      <diagonal/>
    </border>
    <border>
      <left style="thin">
        <color indexed="8"/>
      </left>
      <right style="medium">
        <color indexed="8"/>
      </right>
      <top style="medium">
        <color indexed="8"/>
      </top>
      <bottom style="thin">
        <color indexed="13"/>
      </bottom>
      <diagonal/>
    </border>
    <border>
      <left style="thin">
        <color indexed="8"/>
      </left>
      <right style="medium">
        <color indexed="8"/>
      </right>
      <top style="thin">
        <color indexed="13"/>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13"/>
      </right>
      <top style="medium">
        <color indexed="8"/>
      </top>
      <bottom style="medium">
        <color indexed="8"/>
      </bottom>
      <diagonal/>
    </border>
    <border>
      <left style="thin">
        <color indexed="13"/>
      </left>
      <right style="thin">
        <color indexed="13"/>
      </right>
      <top style="medium">
        <color indexed="8"/>
      </top>
      <bottom style="medium">
        <color indexed="8"/>
      </bottom>
      <diagonal/>
    </border>
    <border>
      <left style="thin">
        <color indexed="13"/>
      </left>
      <right style="thin">
        <color indexed="8"/>
      </right>
      <top style="medium">
        <color indexed="8"/>
      </top>
      <bottom style="medium">
        <color indexed="8"/>
      </bottom>
      <diagonal/>
    </border>
    <border>
      <left style="thin">
        <color indexed="13"/>
      </left>
      <right style="medium">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medium">
        <color indexed="8"/>
      </left>
      <right style="thin">
        <color indexed="8"/>
      </right>
      <top style="thin">
        <color indexed="8"/>
      </top>
      <bottom style="thin">
        <color indexed="13"/>
      </bottom>
      <diagonal/>
    </border>
    <border>
      <left style="thin">
        <color indexed="13"/>
      </left>
      <right style="medium">
        <color indexed="8"/>
      </right>
      <top style="thin">
        <color indexed="8"/>
      </top>
      <bottom style="thin">
        <color indexed="13"/>
      </bottom>
      <diagonal/>
    </border>
    <border>
      <left style="thin">
        <color indexed="8"/>
      </left>
      <right style="thin">
        <color indexed="13"/>
      </right>
      <top style="thin">
        <color indexed="13"/>
      </top>
      <bottom style="medium">
        <color indexed="8"/>
      </bottom>
      <diagonal/>
    </border>
    <border>
      <left style="thin">
        <color indexed="13"/>
      </left>
      <right style="thin">
        <color indexed="13"/>
      </right>
      <top style="thin">
        <color indexed="13"/>
      </top>
      <bottom style="medium">
        <color indexed="8"/>
      </bottom>
      <diagonal/>
    </border>
    <border>
      <left style="thin">
        <color indexed="13"/>
      </left>
      <right style="medium">
        <color indexed="8"/>
      </right>
      <top style="thin">
        <color indexed="13"/>
      </top>
      <bottom style="medium">
        <color indexed="8"/>
      </bottom>
      <diagonal/>
    </border>
    <border>
      <left style="thin">
        <color indexed="13"/>
      </left>
      <right/>
      <top style="thin">
        <color indexed="13"/>
      </top>
      <bottom style="thin">
        <color indexed="13"/>
      </bottom>
      <diagonal/>
    </border>
    <border>
      <left style="medium">
        <color indexed="8"/>
      </left>
      <right style="thin">
        <color indexed="13"/>
      </right>
      <top style="medium">
        <color indexed="8"/>
      </top>
      <bottom style="thin">
        <color indexed="13"/>
      </bottom>
      <diagonal/>
    </border>
    <border>
      <left style="medium">
        <color indexed="8"/>
      </left>
      <right style="thin">
        <color indexed="13"/>
      </right>
      <top style="thin">
        <color indexed="13"/>
      </top>
      <bottom style="medium">
        <color indexed="8"/>
      </bottom>
      <diagonal/>
    </border>
    <border>
      <left style="thin">
        <color indexed="13"/>
      </left>
      <right style="thin">
        <color indexed="8"/>
      </right>
      <top style="thin">
        <color indexed="13"/>
      </top>
      <bottom style="thin">
        <color indexed="13"/>
      </bottom>
      <diagonal/>
    </border>
    <border>
      <left style="thin">
        <color indexed="13"/>
      </left>
      <right style="thin">
        <color indexed="8"/>
      </right>
      <top style="thin">
        <color indexed="13"/>
      </top>
      <bottom style="medium">
        <color indexed="8"/>
      </bottom>
      <diagonal/>
    </border>
    <border>
      <left style="thin">
        <color indexed="8"/>
      </left>
      <right style="thin">
        <color indexed="8"/>
      </right>
      <top style="thin">
        <color indexed="13"/>
      </top>
      <bottom style="thin">
        <color indexed="8"/>
      </bottom>
      <diagonal/>
    </border>
    <border>
      <left style="thin">
        <color indexed="8"/>
      </left>
      <right style="thin">
        <color indexed="8"/>
      </right>
      <top style="thin">
        <color indexed="13"/>
      </top>
      <bottom style="thin">
        <color indexed="13"/>
      </bottom>
      <diagonal/>
    </border>
    <border>
      <left style="medium">
        <color indexed="8"/>
      </left>
      <right style="thin">
        <color indexed="13"/>
      </right>
      <top style="thin">
        <color indexed="8"/>
      </top>
      <bottom style="thin">
        <color indexed="13"/>
      </bottom>
      <diagonal/>
    </border>
    <border>
      <left style="medium">
        <color indexed="8"/>
      </left>
      <right style="thin">
        <color indexed="13"/>
      </right>
      <top style="thin">
        <color indexed="13"/>
      </top>
      <bottom style="thin">
        <color indexed="8"/>
      </bottom>
      <diagonal/>
    </border>
    <border>
      <left style="thin">
        <color indexed="13"/>
      </left>
      <right/>
      <top style="medium">
        <color indexed="8"/>
      </top>
      <bottom style="thin">
        <color indexed="13"/>
      </bottom>
      <diagonal/>
    </border>
    <border>
      <left/>
      <right/>
      <top style="medium">
        <color indexed="8"/>
      </top>
      <bottom/>
      <diagonal/>
    </border>
    <border>
      <left/>
      <right style="thin">
        <color indexed="13"/>
      </right>
      <top style="medium">
        <color indexed="8"/>
      </top>
      <bottom style="thin">
        <color indexed="13"/>
      </bottom>
      <diagonal/>
    </border>
    <border>
      <left/>
      <right/>
      <top/>
      <bottom style="thin">
        <color indexed="13"/>
      </bottom>
      <diagonal/>
    </border>
    <border>
      <left style="thin">
        <color indexed="13"/>
      </left>
      <right style="thin">
        <color indexed="13"/>
      </right>
      <top style="thin">
        <color indexed="8"/>
      </top>
      <bottom/>
      <diagonal/>
    </border>
    <border>
      <left style="thin">
        <color indexed="13"/>
      </left>
      <right/>
      <top style="thin">
        <color indexed="13"/>
      </top>
      <bottom style="medium">
        <color indexed="8"/>
      </bottom>
      <diagonal/>
    </border>
    <border>
      <left/>
      <right/>
      <top/>
      <bottom style="medium">
        <color indexed="8"/>
      </bottom>
      <diagonal/>
    </border>
    <border>
      <left/>
      <right style="thin">
        <color indexed="13"/>
      </right>
      <top style="thin">
        <color indexed="13"/>
      </top>
      <bottom style="medium">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medium">
        <color indexed="8"/>
      </left>
      <right style="thin">
        <color indexed="8"/>
      </right>
      <top style="thin">
        <color indexed="8"/>
      </top>
      <bottom/>
      <diagonal/>
    </border>
    <border>
      <left style="medium">
        <color indexed="8"/>
      </left>
      <right style="thin">
        <color indexed="8"/>
      </right>
      <top/>
      <bottom style="thin">
        <color indexed="8"/>
      </bottom>
      <diagonal/>
    </border>
    <border>
      <left style="medium">
        <color indexed="8"/>
      </left>
      <right style="thin">
        <color indexed="8"/>
      </right>
      <top style="thin">
        <color indexed="13"/>
      </top>
      <bottom style="medium">
        <color indexed="8"/>
      </bottom>
      <diagonal/>
    </border>
    <border>
      <left style="medium">
        <color indexed="8"/>
      </left>
      <right style="thin">
        <color indexed="13"/>
      </right>
      <top style="medium">
        <color indexed="8"/>
      </top>
      <bottom style="medium">
        <color indexed="8"/>
      </bottom>
      <diagonal/>
    </border>
    <border>
      <left style="thin">
        <color indexed="13"/>
      </left>
      <right/>
      <top style="medium">
        <color indexed="8"/>
      </top>
      <bottom style="medium">
        <color indexed="8"/>
      </bottom>
      <diagonal/>
    </border>
    <border>
      <left/>
      <right/>
      <top style="medium">
        <color indexed="8"/>
      </top>
      <bottom style="medium">
        <color indexed="8"/>
      </bottom>
      <diagonal/>
    </border>
    <border>
      <left/>
      <right style="thin">
        <color indexed="13"/>
      </right>
      <top style="medium">
        <color indexed="8"/>
      </top>
      <bottom style="medium">
        <color indexed="8"/>
      </bottom>
      <diagonal/>
    </border>
    <border>
      <left style="thin">
        <color indexed="13"/>
      </left>
      <right/>
      <top style="thin">
        <color indexed="8"/>
      </top>
      <bottom/>
      <diagonal/>
    </border>
    <border>
      <left/>
      <right/>
      <top style="thin">
        <color indexed="8"/>
      </top>
      <bottom/>
      <diagonal/>
    </border>
    <border>
      <left style="thin">
        <color indexed="13"/>
      </left>
      <right/>
      <top/>
      <bottom style="medium">
        <color indexed="8"/>
      </bottom>
      <diagonal/>
    </border>
    <border>
      <left style="medium">
        <color indexed="8"/>
      </left>
      <right/>
      <top style="medium">
        <color indexed="8"/>
      </top>
      <bottom style="medium">
        <color indexed="8"/>
      </bottom>
      <diagonal/>
    </border>
    <border>
      <left/>
      <right style="thin">
        <color indexed="8"/>
      </right>
      <top style="medium">
        <color indexed="8"/>
      </top>
      <bottom style="medium">
        <color indexed="8"/>
      </bottom>
      <diagonal/>
    </border>
    <border>
      <left style="thin">
        <color indexed="8"/>
      </left>
      <right/>
      <top style="medium">
        <color indexed="8"/>
      </top>
      <bottom style="medium">
        <color indexed="8"/>
      </bottom>
      <diagonal/>
    </border>
    <border>
      <left/>
      <right/>
      <top style="medium">
        <color indexed="8"/>
      </top>
      <bottom style="thin">
        <color indexed="8"/>
      </bottom>
      <diagonal/>
    </border>
    <border>
      <left/>
      <right style="medium">
        <color indexed="8"/>
      </right>
      <top style="medium">
        <color indexed="8"/>
      </top>
      <bottom style="medium">
        <color indexed="8"/>
      </bottom>
      <diagonal/>
    </border>
    <border>
      <left style="thin">
        <color indexed="8"/>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top style="thin">
        <color indexed="8"/>
      </top>
      <bottom style="thin">
        <color indexed="8"/>
      </bottom>
      <diagonal/>
    </border>
    <border>
      <left style="thin">
        <color indexed="8"/>
      </left>
      <right/>
      <top style="medium">
        <color indexed="8"/>
      </top>
      <bottom/>
      <diagonal/>
    </border>
    <border>
      <left/>
      <right style="thin">
        <color indexed="8"/>
      </right>
      <top style="medium">
        <color indexed="8"/>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style="thin">
        <color indexed="13"/>
      </right>
      <top style="thin">
        <color indexed="13"/>
      </top>
      <bottom/>
      <diagonal/>
    </border>
    <border>
      <left style="thin">
        <color indexed="8"/>
      </left>
      <right style="thin">
        <color indexed="8"/>
      </right>
      <top style="medium">
        <color indexed="8"/>
      </top>
      <bottom/>
      <diagonal/>
    </border>
    <border>
      <left style="thin">
        <color indexed="8"/>
      </left>
      <right style="medium">
        <color indexed="8"/>
      </right>
      <top style="medium">
        <color indexed="8"/>
      </top>
      <bottom/>
      <diagonal/>
    </border>
    <border>
      <left style="thin">
        <color indexed="8"/>
      </left>
      <right style="thin">
        <color indexed="8"/>
      </right>
      <top/>
      <bottom style="thin">
        <color indexed="8"/>
      </bottom>
      <diagonal/>
    </border>
    <border>
      <left style="thin">
        <color indexed="8"/>
      </left>
      <right style="medium">
        <color indexed="8"/>
      </right>
      <top/>
      <bottom style="thin">
        <color indexed="8"/>
      </bottom>
      <diagonal/>
    </border>
    <border>
      <left style="thin">
        <color indexed="8"/>
      </left>
      <right style="thin">
        <color indexed="8"/>
      </right>
      <top style="thin">
        <color indexed="8"/>
      </top>
      <bottom/>
      <diagonal/>
    </border>
    <border>
      <left style="thin">
        <color indexed="8"/>
      </left>
      <right style="medium">
        <color indexed="8"/>
      </right>
      <top style="thin">
        <color indexed="8"/>
      </top>
      <bottom/>
      <diagonal/>
    </border>
    <border>
      <left/>
      <right style="thin">
        <color indexed="13"/>
      </right>
      <top/>
      <bottom/>
      <diagonal/>
    </border>
    <border>
      <left style="thin">
        <color indexed="13"/>
      </left>
      <right/>
      <top/>
      <bottom style="thin">
        <color indexed="13"/>
      </bottom>
      <diagonal/>
    </border>
    <border>
      <left style="thin">
        <color indexed="8"/>
      </left>
      <right style="thin">
        <color indexed="8"/>
      </right>
      <top/>
      <bottom style="medium">
        <color indexed="8"/>
      </bottom>
      <diagonal/>
    </border>
    <border>
      <left style="thin">
        <color indexed="8"/>
      </left>
      <right style="medium">
        <color indexed="8"/>
      </right>
      <top/>
      <bottom style="medium">
        <color indexed="8"/>
      </bottom>
      <diagonal/>
    </border>
    <border>
      <left style="medium">
        <color indexed="8"/>
      </left>
      <right style="medium">
        <color indexed="8"/>
      </right>
      <top style="medium">
        <color indexed="8"/>
      </top>
      <bottom/>
      <diagonal/>
    </border>
    <border>
      <left style="medium">
        <color indexed="8"/>
      </left>
      <right style="medium">
        <color indexed="8"/>
      </right>
      <top/>
      <bottom style="medium">
        <color indexed="8"/>
      </bottom>
      <diagonal/>
    </border>
    <border>
      <left style="thin">
        <color indexed="8"/>
      </left>
      <right/>
      <top style="thin">
        <color indexed="8"/>
      </top>
      <bottom/>
      <diagonal/>
    </border>
    <border>
      <left/>
      <right style="thin">
        <color indexed="8"/>
      </right>
      <top style="thin">
        <color indexed="8"/>
      </top>
      <bottom/>
      <diagonal/>
    </border>
    <border>
      <left/>
      <right style="medium">
        <color indexed="8"/>
      </right>
      <top style="thin">
        <color indexed="8"/>
      </top>
      <bottom/>
      <diagonal/>
    </border>
    <border>
      <left/>
      <right style="medium">
        <color indexed="8"/>
      </right>
      <top/>
      <bottom style="thin">
        <color indexed="8"/>
      </bottom>
      <diagonal/>
    </border>
    <border>
      <left style="thin">
        <color indexed="8"/>
      </left>
      <right/>
      <top/>
      <bottom/>
      <diagonal/>
    </border>
    <border>
      <left/>
      <right style="medium">
        <color indexed="8"/>
      </right>
      <top/>
      <bottom/>
      <diagonal/>
    </border>
    <border>
      <left style="medium">
        <color indexed="8"/>
      </left>
      <right/>
      <top style="thin">
        <color indexed="8"/>
      </top>
      <bottom/>
      <diagonal/>
    </border>
    <border>
      <left style="medium">
        <color indexed="8"/>
      </left>
      <right/>
      <top/>
      <bottom style="medium">
        <color indexed="8"/>
      </bottom>
      <diagonal/>
    </border>
    <border>
      <left/>
      <right style="thin">
        <color indexed="8"/>
      </right>
      <top/>
      <bottom style="medium">
        <color indexed="8"/>
      </bottom>
      <diagonal/>
    </border>
    <border>
      <left style="thin">
        <color indexed="8"/>
      </left>
      <right style="medium">
        <color indexed="8"/>
      </right>
      <top style="thin">
        <color indexed="13"/>
      </top>
      <bottom style="thin">
        <color indexed="8"/>
      </bottom>
      <diagonal/>
    </border>
    <border>
      <left style="thin">
        <color indexed="8"/>
      </left>
      <right style="medium">
        <color indexed="8"/>
      </right>
      <top style="thin">
        <color indexed="8"/>
      </top>
      <bottom style="thin">
        <color indexed="13"/>
      </bottom>
      <diagonal/>
    </border>
    <border>
      <left style="thin">
        <color indexed="8"/>
      </left>
      <right style="medium">
        <color indexed="8"/>
      </right>
      <top/>
      <bottom/>
      <diagonal/>
    </border>
    <border>
      <left/>
      <right/>
      <top/>
      <bottom style="thin">
        <color rgb="FF222222"/>
      </bottom>
      <diagonal/>
    </border>
    <border>
      <left style="thin">
        <color indexed="13"/>
      </left>
      <right/>
      <top style="thin">
        <color rgb="FF222222"/>
      </top>
      <bottom/>
      <diagonal/>
    </border>
    <border>
      <left/>
      <right/>
      <top style="thin">
        <color rgb="FF222222"/>
      </top>
      <bottom/>
      <diagonal/>
    </border>
    <border>
      <left style="thin">
        <color indexed="64"/>
      </left>
      <right style="thin">
        <color indexed="64"/>
      </right>
      <top style="thin">
        <color indexed="64"/>
      </top>
      <bottom style="thin">
        <color indexed="64"/>
      </bottom>
      <diagonal/>
    </border>
    <border>
      <left style="medium">
        <color indexed="8"/>
      </left>
      <right/>
      <top style="thin">
        <color indexed="8"/>
      </top>
      <bottom style="medium">
        <color indexed="8"/>
      </bottom>
      <diagonal/>
    </border>
    <border>
      <left/>
      <right style="medium">
        <color indexed="8"/>
      </right>
      <top style="thin">
        <color indexed="8"/>
      </top>
      <bottom style="thin">
        <color indexed="8"/>
      </bottom>
      <diagonal/>
    </border>
    <border>
      <left/>
      <right style="medium">
        <color indexed="8"/>
      </right>
      <top style="thin">
        <color indexed="8"/>
      </top>
      <bottom style="medium">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right style="thin">
        <color indexed="8"/>
      </right>
      <top/>
      <bottom/>
      <diagonal/>
    </border>
    <border>
      <left style="thin">
        <color indexed="8"/>
      </left>
      <right style="thin">
        <color indexed="8"/>
      </right>
      <top/>
      <bottom/>
      <diagonal/>
    </border>
    <border>
      <left style="medium">
        <color indexed="64"/>
      </left>
      <right/>
      <top/>
      <bottom style="thin">
        <color indexed="64"/>
      </bottom>
      <diagonal/>
    </border>
    <border>
      <left style="thin">
        <color indexed="64"/>
      </left>
      <right style="medium">
        <color indexed="64"/>
      </right>
      <top/>
      <bottom/>
      <diagonal/>
    </border>
    <border>
      <left/>
      <right style="thin">
        <color indexed="8"/>
      </right>
      <top style="medium">
        <color indexed="8"/>
      </top>
      <bottom style="thin">
        <color indexed="8"/>
      </bottom>
      <diagonal/>
    </border>
    <border>
      <left/>
      <right style="thin">
        <color indexed="8"/>
      </right>
      <top style="thin">
        <color indexed="8"/>
      </top>
      <bottom style="thin">
        <color rgb="FF222222"/>
      </bottom>
      <diagonal/>
    </border>
    <border>
      <left style="medium">
        <color indexed="8"/>
      </left>
      <right style="thin">
        <color indexed="8"/>
      </right>
      <top/>
      <bottom style="medium">
        <color indexed="8"/>
      </bottom>
      <diagonal/>
    </border>
    <border>
      <left style="medium">
        <color indexed="8"/>
      </left>
      <right/>
      <top style="thin">
        <color rgb="FF222222"/>
      </top>
      <bottom/>
      <diagonal/>
    </border>
    <border>
      <left style="medium">
        <color indexed="8"/>
      </left>
      <right style="thin">
        <color indexed="13"/>
      </right>
      <top style="thin">
        <color indexed="8"/>
      </top>
      <bottom/>
      <diagonal/>
    </border>
    <border>
      <left style="thin">
        <color indexed="13"/>
      </left>
      <right style="thin">
        <color indexed="8"/>
      </right>
      <top style="thin">
        <color indexed="8"/>
      </top>
      <bottom/>
      <diagonal/>
    </border>
    <border>
      <left style="thin">
        <color indexed="8"/>
      </left>
      <right style="thin">
        <color indexed="13"/>
      </right>
      <top style="thin">
        <color indexed="13"/>
      </top>
      <bottom/>
      <diagonal/>
    </border>
    <border>
      <left style="thin">
        <color indexed="13"/>
      </left>
      <right style="thin">
        <color indexed="8"/>
      </right>
      <top style="thin">
        <color indexed="13"/>
      </top>
      <bottom/>
      <diagonal/>
    </border>
    <border>
      <left style="thick">
        <color rgb="FF000000"/>
      </left>
      <right style="thick">
        <color rgb="FF000000"/>
      </right>
      <top style="thick">
        <color rgb="FF000000"/>
      </top>
      <bottom style="thick">
        <color rgb="FF000000"/>
      </bottom>
      <diagonal/>
    </border>
    <border>
      <left/>
      <right style="thin">
        <color indexed="64"/>
      </right>
      <top style="thin">
        <color indexed="8"/>
      </top>
      <bottom/>
      <diagonal/>
    </border>
    <border>
      <left style="medium">
        <color indexed="8"/>
      </left>
      <right style="medium">
        <color indexed="8"/>
      </right>
      <top style="thin">
        <color indexed="8"/>
      </top>
      <bottom/>
      <diagonal/>
    </border>
    <border>
      <left style="medium">
        <color indexed="8"/>
      </left>
      <right style="medium">
        <color indexed="8"/>
      </right>
      <top/>
      <bottom style="thin">
        <color indexed="8"/>
      </bottom>
      <diagonal/>
    </border>
    <border>
      <left style="medium">
        <color rgb="FF000000"/>
      </left>
      <right style="medium">
        <color rgb="FF000000"/>
      </right>
      <top style="medium">
        <color rgb="FF000000"/>
      </top>
      <bottom style="medium">
        <color rgb="FF000000"/>
      </bottom>
      <diagonal/>
    </border>
    <border>
      <left style="medium">
        <color indexed="64"/>
      </left>
      <right style="thin">
        <color indexed="64"/>
      </right>
      <top style="medium">
        <color indexed="64"/>
      </top>
      <bottom/>
      <diagonal/>
    </border>
  </borders>
  <cellStyleXfs count="6">
    <xf numFmtId="0" fontId="0" fillId="0" borderId="0" applyNumberFormat="0" applyFill="0" applyBorder="0" applyProtection="0"/>
    <xf numFmtId="44" fontId="24" fillId="0" borderId="0" applyFont="0" applyFill="0" applyBorder="0" applyAlignment="0" applyProtection="0"/>
    <xf numFmtId="41" fontId="24" fillId="0" borderId="0" applyFont="0" applyFill="0" applyBorder="0" applyAlignment="0" applyProtection="0"/>
    <xf numFmtId="9" fontId="24" fillId="0" borderId="0" applyFont="0" applyFill="0" applyBorder="0" applyAlignment="0" applyProtection="0"/>
    <xf numFmtId="0" fontId="1" fillId="0" borderId="39"/>
    <xf numFmtId="42" fontId="59" fillId="0" borderId="0" applyFont="0" applyFill="0" applyBorder="0" applyAlignment="0" applyProtection="0"/>
  </cellStyleXfs>
  <cellXfs count="1510">
    <xf numFmtId="0" fontId="0" fillId="0" borderId="0" xfId="0"/>
    <xf numFmtId="0" fontId="3" fillId="0" borderId="0" xfId="0" applyFont="1" applyAlignment="1">
      <alignment horizontal="left"/>
    </xf>
    <xf numFmtId="0" fontId="2" fillId="2" borderId="0" xfId="0" applyFont="1" applyFill="1" applyAlignment="1">
      <alignment horizontal="left"/>
    </xf>
    <xf numFmtId="0" fontId="2" fillId="3" borderId="0" xfId="0" applyFont="1" applyFill="1" applyAlignment="1">
      <alignment horizontal="left"/>
    </xf>
    <xf numFmtId="0" fontId="4" fillId="3" borderId="0" xfId="0" applyFont="1" applyFill="1" applyAlignment="1">
      <alignment horizontal="left"/>
    </xf>
    <xf numFmtId="0" fontId="0" fillId="0" borderId="0" xfId="0" applyNumberFormat="1"/>
    <xf numFmtId="0" fontId="6" fillId="4" borderId="9" xfId="0" applyFont="1" applyFill="1" applyBorder="1"/>
    <xf numFmtId="0" fontId="0" fillId="4" borderId="10" xfId="0" applyFill="1" applyBorder="1"/>
    <xf numFmtId="0" fontId="0" fillId="4" borderId="25" xfId="0" applyFill="1" applyBorder="1"/>
    <xf numFmtId="0" fontId="0" fillId="4" borderId="9" xfId="0" applyFill="1" applyBorder="1"/>
    <xf numFmtId="49" fontId="6" fillId="4" borderId="27" xfId="0" applyNumberFormat="1" applyFont="1" applyFill="1" applyBorder="1"/>
    <xf numFmtId="49" fontId="7" fillId="4" borderId="34" xfId="0" applyNumberFormat="1" applyFont="1" applyFill="1" applyBorder="1" applyAlignment="1">
      <alignment horizontal="center" vertical="center" wrapText="1"/>
    </xf>
    <xf numFmtId="0" fontId="8" fillId="4" borderId="10" xfId="0" applyFont="1" applyFill="1" applyBorder="1" applyAlignment="1">
      <alignment horizontal="center" vertical="center" wrapText="1"/>
    </xf>
    <xf numFmtId="0" fontId="7" fillId="4" borderId="10" xfId="0" applyFont="1" applyFill="1" applyBorder="1" applyAlignment="1">
      <alignment horizontal="center" vertical="center" wrapText="1"/>
    </xf>
    <xf numFmtId="49" fontId="7" fillId="4" borderId="25" xfId="0" applyNumberFormat="1" applyFont="1" applyFill="1" applyBorder="1" applyAlignment="1">
      <alignment horizontal="left" vertical="center" wrapText="1"/>
    </xf>
    <xf numFmtId="49" fontId="7" fillId="4" borderId="34" xfId="0" applyNumberFormat="1" applyFont="1" applyFill="1" applyBorder="1" applyAlignment="1">
      <alignment horizontal="center" vertical="center"/>
    </xf>
    <xf numFmtId="49" fontId="7" fillId="4" borderId="35" xfId="0" applyNumberFormat="1" applyFont="1" applyFill="1" applyBorder="1" applyAlignment="1">
      <alignment horizontal="center" vertical="center"/>
    </xf>
    <xf numFmtId="0" fontId="10" fillId="4" borderId="10" xfId="0" applyFont="1" applyFill="1" applyBorder="1" applyAlignment="1">
      <alignment horizontal="justify" vertical="center"/>
    </xf>
    <xf numFmtId="0" fontId="10" fillId="4" borderId="10" xfId="0" applyFont="1" applyFill="1" applyBorder="1" applyAlignment="1">
      <alignment horizontal="right"/>
    </xf>
    <xf numFmtId="0" fontId="10" fillId="4" borderId="34" xfId="0" applyFont="1" applyFill="1" applyBorder="1" applyAlignment="1">
      <alignment horizontal="right" vertical="center"/>
    </xf>
    <xf numFmtId="165" fontId="0" fillId="4" borderId="35" xfId="0" applyNumberFormat="1" applyFill="1" applyBorder="1" applyAlignment="1">
      <alignment vertical="center"/>
    </xf>
    <xf numFmtId="0" fontId="9" fillId="4" borderId="36" xfId="0" applyFont="1" applyFill="1" applyBorder="1" applyAlignment="1">
      <alignment horizontal="center"/>
    </xf>
    <xf numFmtId="0" fontId="9" fillId="4" borderId="37" xfId="0" applyFont="1" applyFill="1" applyBorder="1" applyAlignment="1">
      <alignment horizontal="center"/>
    </xf>
    <xf numFmtId="0" fontId="10" fillId="4" borderId="37" xfId="0" applyFont="1" applyFill="1" applyBorder="1" applyAlignment="1">
      <alignment horizontal="justify" vertical="center"/>
    </xf>
    <xf numFmtId="0" fontId="10" fillId="4" borderId="37" xfId="0" applyFont="1" applyFill="1" applyBorder="1" applyAlignment="1">
      <alignment horizontal="right"/>
    </xf>
    <xf numFmtId="0" fontId="0" fillId="4" borderId="37" xfId="0" applyFill="1" applyBorder="1"/>
    <xf numFmtId="0" fontId="0" fillId="4" borderId="38" xfId="0" applyFill="1" applyBorder="1"/>
    <xf numFmtId="0" fontId="0" fillId="4" borderId="39" xfId="0" applyFill="1" applyBorder="1"/>
    <xf numFmtId="0" fontId="0" fillId="4" borderId="40" xfId="0" applyFill="1" applyBorder="1"/>
    <xf numFmtId="0" fontId="7" fillId="4" borderId="16" xfId="0" applyFont="1" applyFill="1" applyBorder="1" applyAlignment="1">
      <alignment horizontal="left" vertical="center"/>
    </xf>
    <xf numFmtId="0" fontId="7" fillId="4" borderId="17" xfId="0" applyFont="1" applyFill="1" applyBorder="1" applyAlignment="1">
      <alignment horizontal="left" vertical="center"/>
    </xf>
    <xf numFmtId="165" fontId="11" fillId="4" borderId="35" xfId="0" applyNumberFormat="1" applyFont="1" applyFill="1" applyBorder="1" applyAlignment="1">
      <alignment vertical="center"/>
    </xf>
    <xf numFmtId="0" fontId="12" fillId="4" borderId="38" xfId="0" applyFont="1" applyFill="1" applyBorder="1" applyAlignment="1">
      <alignment horizontal="left" vertical="center" wrapText="1"/>
    </xf>
    <xf numFmtId="0" fontId="12" fillId="4" borderId="39" xfId="0" applyFont="1" applyFill="1" applyBorder="1" applyAlignment="1">
      <alignment horizontal="center" vertical="center" wrapText="1"/>
    </xf>
    <xf numFmtId="3" fontId="12" fillId="4" borderId="39" xfId="0" applyNumberFormat="1" applyFont="1" applyFill="1" applyBorder="1" applyAlignment="1">
      <alignment horizontal="right" vertical="center" wrapText="1"/>
    </xf>
    <xf numFmtId="0" fontId="12" fillId="4" borderId="39" xfId="0" applyFont="1" applyFill="1" applyBorder="1" applyAlignment="1">
      <alignment horizontal="right" vertical="center" wrapText="1"/>
    </xf>
    <xf numFmtId="0" fontId="12" fillId="4" borderId="39" xfId="0" applyFont="1" applyFill="1" applyBorder="1" applyAlignment="1">
      <alignment horizontal="left" vertical="center" wrapText="1"/>
    </xf>
    <xf numFmtId="166" fontId="0" fillId="4" borderId="35" xfId="0" applyNumberFormat="1" applyFill="1" applyBorder="1" applyAlignment="1">
      <alignment vertical="center"/>
    </xf>
    <xf numFmtId="0" fontId="12" fillId="4" borderId="38" xfId="0" applyFont="1" applyFill="1" applyBorder="1" applyAlignment="1">
      <alignment horizontal="center" vertical="center" wrapText="1"/>
    </xf>
    <xf numFmtId="14" fontId="12" fillId="4" borderId="39" xfId="0" applyNumberFormat="1" applyFont="1" applyFill="1" applyBorder="1" applyAlignment="1">
      <alignment horizontal="center" vertical="center" wrapText="1"/>
    </xf>
    <xf numFmtId="0" fontId="7" fillId="4" borderId="25" xfId="0" applyFont="1" applyFill="1" applyBorder="1" applyAlignment="1">
      <alignment horizontal="left" vertical="center"/>
    </xf>
    <xf numFmtId="167" fontId="0" fillId="4" borderId="41" xfId="0" applyNumberFormat="1" applyFill="1" applyBorder="1"/>
    <xf numFmtId="0" fontId="13" fillId="4" borderId="42" xfId="0" applyFont="1" applyFill="1" applyBorder="1" applyAlignment="1">
      <alignment horizontal="center" vertical="center"/>
    </xf>
    <xf numFmtId="0" fontId="10" fillId="4" borderId="42" xfId="0" applyFont="1" applyFill="1" applyBorder="1" applyAlignment="1">
      <alignment horizontal="justify" vertical="center"/>
    </xf>
    <xf numFmtId="0" fontId="10" fillId="4" borderId="42" xfId="0" applyFont="1" applyFill="1" applyBorder="1" applyAlignment="1">
      <alignment horizontal="right"/>
    </xf>
    <xf numFmtId="0" fontId="0" fillId="4" borderId="42" xfId="0" applyFill="1" applyBorder="1"/>
    <xf numFmtId="0" fontId="0" fillId="4" borderId="45" xfId="0" applyFill="1" applyBorder="1"/>
    <xf numFmtId="168" fontId="10" fillId="4" borderId="46" xfId="0" applyNumberFormat="1" applyFont="1" applyFill="1" applyBorder="1" applyAlignment="1">
      <alignment horizontal="right"/>
    </xf>
    <xf numFmtId="0" fontId="7" fillId="4" borderId="48" xfId="0" applyFont="1" applyFill="1" applyBorder="1" applyAlignment="1">
      <alignment horizontal="center" vertical="center" wrapText="1"/>
    </xf>
    <xf numFmtId="0" fontId="7" fillId="4" borderId="34" xfId="0" applyFont="1" applyFill="1" applyBorder="1" applyAlignment="1">
      <alignment horizontal="center" vertical="center" wrapText="1"/>
    </xf>
    <xf numFmtId="0" fontId="7" fillId="4" borderId="45" xfId="0" applyFont="1" applyFill="1" applyBorder="1" applyAlignment="1">
      <alignment horizontal="center" vertical="center" wrapText="1"/>
    </xf>
    <xf numFmtId="49" fontId="7" fillId="4" borderId="45" xfId="0" applyNumberFormat="1" applyFont="1" applyFill="1" applyBorder="1" applyAlignment="1">
      <alignment horizontal="center"/>
    </xf>
    <xf numFmtId="49" fontId="7" fillId="4" borderId="34" xfId="0" applyNumberFormat="1" applyFont="1" applyFill="1" applyBorder="1" applyAlignment="1">
      <alignment horizontal="center"/>
    </xf>
    <xf numFmtId="49" fontId="7" fillId="4" borderId="45" xfId="0" applyNumberFormat="1" applyFont="1" applyFill="1" applyBorder="1" applyAlignment="1">
      <alignment horizontal="center" vertical="center" wrapText="1"/>
    </xf>
    <xf numFmtId="49" fontId="7" fillId="4" borderId="46" xfId="0" applyNumberFormat="1" applyFont="1" applyFill="1" applyBorder="1" applyAlignment="1">
      <alignment horizontal="center"/>
    </xf>
    <xf numFmtId="49" fontId="10" fillId="4" borderId="48" xfId="0" applyNumberFormat="1" applyFont="1" applyFill="1" applyBorder="1" applyAlignment="1">
      <alignment horizontal="left" vertical="center"/>
    </xf>
    <xf numFmtId="0" fontId="10" fillId="4" borderId="48" xfId="0" applyNumberFormat="1" applyFont="1" applyFill="1" applyBorder="1" applyAlignment="1">
      <alignment horizontal="center" vertical="center" wrapText="1"/>
    </xf>
    <xf numFmtId="165" fontId="0" fillId="4" borderId="34" xfId="0" applyNumberFormat="1" applyFill="1" applyBorder="1" applyAlignment="1">
      <alignment vertical="center"/>
    </xf>
    <xf numFmtId="165" fontId="0" fillId="4" borderId="48" xfId="0" applyNumberFormat="1" applyFill="1" applyBorder="1" applyAlignment="1">
      <alignment vertical="center"/>
    </xf>
    <xf numFmtId="167" fontId="0" fillId="4" borderId="48" xfId="0" applyNumberFormat="1" applyFill="1" applyBorder="1" applyAlignment="1">
      <alignment vertical="center"/>
    </xf>
    <xf numFmtId="14" fontId="10" fillId="4" borderId="48" xfId="0" applyNumberFormat="1" applyFont="1" applyFill="1" applyBorder="1" applyAlignment="1">
      <alignment horizontal="center" vertical="center"/>
    </xf>
    <xf numFmtId="169" fontId="0" fillId="4" borderId="48" xfId="0" applyNumberFormat="1" applyFill="1" applyBorder="1" applyAlignment="1">
      <alignment vertical="center"/>
    </xf>
    <xf numFmtId="169" fontId="0" fillId="4" borderId="49" xfId="0" applyNumberFormat="1" applyFill="1" applyBorder="1" applyAlignment="1">
      <alignment vertical="center"/>
    </xf>
    <xf numFmtId="49" fontId="10" fillId="4" borderId="34" xfId="0" applyNumberFormat="1" applyFont="1" applyFill="1" applyBorder="1" applyAlignment="1">
      <alignment horizontal="left" vertical="center"/>
    </xf>
    <xf numFmtId="0" fontId="10" fillId="4" borderId="34" xfId="0" applyFont="1" applyFill="1" applyBorder="1" applyAlignment="1">
      <alignment horizontal="center" vertical="center" wrapText="1"/>
    </xf>
    <xf numFmtId="167" fontId="0" fillId="4" borderId="34" xfId="0" applyNumberFormat="1" applyFill="1" applyBorder="1" applyAlignment="1">
      <alignment vertical="center"/>
    </xf>
    <xf numFmtId="14" fontId="10" fillId="4" borderId="34" xfId="0" applyNumberFormat="1" applyFont="1" applyFill="1" applyBorder="1" applyAlignment="1">
      <alignment horizontal="center" vertical="center"/>
    </xf>
    <xf numFmtId="169" fontId="0" fillId="4" borderId="34" xfId="0" applyNumberFormat="1" applyFill="1" applyBorder="1" applyAlignment="1">
      <alignment vertical="center"/>
    </xf>
    <xf numFmtId="169" fontId="0" fillId="4" borderId="35" xfId="0" applyNumberFormat="1" applyFill="1" applyBorder="1" applyAlignment="1">
      <alignment vertical="center"/>
    </xf>
    <xf numFmtId="0" fontId="10" fillId="4" borderId="34" xfId="0" applyNumberFormat="1" applyFont="1" applyFill="1" applyBorder="1" applyAlignment="1">
      <alignment horizontal="center" vertical="center" wrapText="1"/>
    </xf>
    <xf numFmtId="0" fontId="0" fillId="4" borderId="34" xfId="0" applyFill="1" applyBorder="1" applyAlignment="1">
      <alignment vertical="center"/>
    </xf>
    <xf numFmtId="0" fontId="0" fillId="4" borderId="34" xfId="0" applyFill="1" applyBorder="1"/>
    <xf numFmtId="49" fontId="10" fillId="4" borderId="45" xfId="0" applyNumberFormat="1" applyFont="1" applyFill="1" applyBorder="1" applyAlignment="1">
      <alignment horizontal="left" vertical="center"/>
    </xf>
    <xf numFmtId="0" fontId="10" fillId="4" borderId="45" xfId="0" applyFont="1" applyFill="1" applyBorder="1" applyAlignment="1">
      <alignment horizontal="center" vertical="center" wrapText="1"/>
    </xf>
    <xf numFmtId="165" fontId="0" fillId="4" borderId="45" xfId="0" applyNumberFormat="1" applyFill="1" applyBorder="1" applyAlignment="1">
      <alignment vertical="center"/>
    </xf>
    <xf numFmtId="167" fontId="0" fillId="4" borderId="45" xfId="0" applyNumberFormat="1" applyFill="1" applyBorder="1" applyAlignment="1">
      <alignment vertical="center"/>
    </xf>
    <xf numFmtId="14" fontId="10" fillId="4" borderId="45" xfId="0" applyNumberFormat="1" applyFont="1" applyFill="1" applyBorder="1" applyAlignment="1">
      <alignment horizontal="center" vertical="center"/>
    </xf>
    <xf numFmtId="169" fontId="0" fillId="4" borderId="45" xfId="0" applyNumberFormat="1" applyFill="1" applyBorder="1" applyAlignment="1">
      <alignment vertical="center"/>
    </xf>
    <xf numFmtId="169" fontId="0" fillId="4" borderId="46" xfId="0" applyNumberFormat="1" applyFill="1" applyBorder="1" applyAlignment="1">
      <alignment vertical="center"/>
    </xf>
    <xf numFmtId="49" fontId="7" fillId="4" borderId="47" xfId="0" applyNumberFormat="1" applyFont="1" applyFill="1" applyBorder="1" applyAlignment="1">
      <alignment vertical="center"/>
    </xf>
    <xf numFmtId="0" fontId="10" fillId="4" borderId="48" xfId="0" applyFont="1" applyFill="1" applyBorder="1" applyAlignment="1">
      <alignment horizontal="center" vertical="center" wrapText="1"/>
    </xf>
    <xf numFmtId="165" fontId="7" fillId="4" borderId="48" xfId="0" applyNumberFormat="1" applyFont="1" applyFill="1" applyBorder="1" applyAlignment="1">
      <alignment horizontal="center" vertical="center"/>
    </xf>
    <xf numFmtId="165" fontId="7" fillId="4" borderId="45" xfId="0" applyNumberFormat="1" applyFont="1" applyFill="1" applyBorder="1" applyAlignment="1">
      <alignment horizontal="center" vertical="center"/>
    </xf>
    <xf numFmtId="165" fontId="7" fillId="4" borderId="45" xfId="0" applyNumberFormat="1" applyFont="1" applyFill="1" applyBorder="1" applyAlignment="1">
      <alignment vertical="center"/>
    </xf>
    <xf numFmtId="167" fontId="10" fillId="4" borderId="45" xfId="0" applyNumberFormat="1" applyFont="1" applyFill="1" applyBorder="1" applyAlignment="1">
      <alignment horizontal="center" vertical="center"/>
    </xf>
    <xf numFmtId="49" fontId="7" fillId="4" borderId="58" xfId="0" applyNumberFormat="1" applyFont="1" applyFill="1" applyBorder="1" applyAlignment="1">
      <alignment vertical="center"/>
    </xf>
    <xf numFmtId="170" fontId="0" fillId="4" borderId="48" xfId="0" applyNumberFormat="1" applyFill="1" applyBorder="1" applyAlignment="1">
      <alignment vertical="center"/>
    </xf>
    <xf numFmtId="167" fontId="0" fillId="4" borderId="9" xfId="0" applyNumberFormat="1" applyFill="1" applyBorder="1"/>
    <xf numFmtId="170" fontId="0" fillId="4" borderId="34" xfId="0" applyNumberFormat="1" applyFill="1" applyBorder="1" applyAlignment="1">
      <alignment vertical="center"/>
    </xf>
    <xf numFmtId="0" fontId="10" fillId="4" borderId="34" xfId="0" applyFont="1" applyFill="1" applyBorder="1" applyAlignment="1">
      <alignment horizontal="left" vertical="center"/>
    </xf>
    <xf numFmtId="0" fontId="10" fillId="4" borderId="45" xfId="0" applyFont="1" applyFill="1" applyBorder="1" applyAlignment="1">
      <alignment horizontal="left" vertical="center"/>
    </xf>
    <xf numFmtId="0" fontId="10" fillId="4" borderId="45" xfId="0" applyFont="1" applyFill="1" applyBorder="1" applyAlignment="1">
      <alignment horizontal="right" vertical="center"/>
    </xf>
    <xf numFmtId="172" fontId="7" fillId="4" borderId="10" xfId="0" applyNumberFormat="1" applyFont="1" applyFill="1" applyBorder="1" applyAlignment="1">
      <alignment horizontal="center" vertical="center"/>
    </xf>
    <xf numFmtId="0" fontId="0" fillId="4" borderId="3" xfId="0" applyFill="1" applyBorder="1"/>
    <xf numFmtId="172" fontId="17" fillId="4" borderId="10" xfId="0" applyNumberFormat="1" applyFont="1" applyFill="1" applyBorder="1" applyAlignment="1">
      <alignment horizontal="center" vertical="center"/>
    </xf>
    <xf numFmtId="0" fontId="18" fillId="4" borderId="10" xfId="0" applyFont="1" applyFill="1" applyBorder="1" applyAlignment="1">
      <alignment horizontal="justify" vertical="center"/>
    </xf>
    <xf numFmtId="0" fontId="0" fillId="4" borderId="70" xfId="0" applyFill="1" applyBorder="1"/>
    <xf numFmtId="0" fontId="19" fillId="0" borderId="71" xfId="0" applyFont="1" applyBorder="1" applyAlignment="1">
      <alignment horizontal="center"/>
    </xf>
    <xf numFmtId="0" fontId="19" fillId="0" borderId="2" xfId="0" applyFont="1" applyBorder="1" applyAlignment="1">
      <alignment horizontal="center"/>
    </xf>
    <xf numFmtId="0" fontId="19" fillId="0" borderId="8" xfId="0" applyFont="1" applyBorder="1" applyAlignment="1">
      <alignment horizontal="center"/>
    </xf>
    <xf numFmtId="0" fontId="0" fillId="0" borderId="9" xfId="0" applyBorder="1"/>
    <xf numFmtId="0" fontId="0" fillId="0" borderId="10" xfId="0" applyBorder="1"/>
    <xf numFmtId="0" fontId="19" fillId="0" borderId="11" xfId="0" applyFont="1" applyBorder="1" applyAlignment="1">
      <alignment horizontal="center"/>
    </xf>
    <xf numFmtId="0" fontId="19" fillId="0" borderId="18" xfId="0" applyFont="1" applyBorder="1" applyAlignment="1">
      <alignment horizontal="center"/>
    </xf>
    <xf numFmtId="0" fontId="19" fillId="0" borderId="19" xfId="0" applyFont="1" applyBorder="1" applyAlignment="1">
      <alignment horizontal="center"/>
    </xf>
    <xf numFmtId="49" fontId="19" fillId="0" borderId="72" xfId="0" applyNumberFormat="1" applyFont="1" applyBorder="1"/>
    <xf numFmtId="0" fontId="2" fillId="4" borderId="68" xfId="0" applyFont="1" applyFill="1" applyBorder="1"/>
    <xf numFmtId="0" fontId="2" fillId="0" borderId="68" xfId="0" applyFont="1" applyBorder="1"/>
    <xf numFmtId="0" fontId="2" fillId="0" borderId="69" xfId="0" applyFont="1" applyBorder="1"/>
    <xf numFmtId="0" fontId="19" fillId="0" borderId="16" xfId="0" applyFont="1" applyBorder="1" applyAlignment="1">
      <alignment horizontal="left"/>
    </xf>
    <xf numFmtId="0" fontId="19" fillId="5" borderId="16" xfId="0" applyFont="1" applyFill="1" applyBorder="1" applyAlignment="1">
      <alignment horizontal="left"/>
    </xf>
    <xf numFmtId="0" fontId="19" fillId="0" borderId="17" xfId="0" applyFont="1" applyBorder="1" applyAlignment="1">
      <alignment horizontal="left"/>
    </xf>
    <xf numFmtId="49" fontId="19" fillId="4" borderId="33" xfId="0" applyNumberFormat="1" applyFont="1" applyFill="1" applyBorder="1" applyAlignment="1">
      <alignment horizontal="center"/>
    </xf>
    <xf numFmtId="49" fontId="19" fillId="0" borderId="35" xfId="0" applyNumberFormat="1" applyFont="1" applyBorder="1" applyAlignment="1">
      <alignment horizontal="center"/>
    </xf>
    <xf numFmtId="166" fontId="0" fillId="0" borderId="10" xfId="0" applyNumberFormat="1" applyBorder="1"/>
    <xf numFmtId="0" fontId="0" fillId="0" borderId="35" xfId="0" applyBorder="1"/>
    <xf numFmtId="0" fontId="19" fillId="0" borderId="45" xfId="0" applyFont="1" applyBorder="1" applyAlignment="1">
      <alignment horizontal="left"/>
    </xf>
    <xf numFmtId="0" fontId="19" fillId="5" borderId="45" xfId="0" applyFont="1" applyFill="1" applyBorder="1" applyAlignment="1">
      <alignment horizontal="left"/>
    </xf>
    <xf numFmtId="49" fontId="19" fillId="4" borderId="48" xfId="0" applyNumberFormat="1" applyFont="1" applyFill="1" applyBorder="1" applyAlignment="1">
      <alignment horizontal="center" vertical="center" wrapText="1"/>
    </xf>
    <xf numFmtId="166" fontId="0" fillId="0" borderId="49" xfId="0" applyNumberFormat="1" applyBorder="1"/>
    <xf numFmtId="0" fontId="19" fillId="4" borderId="34" xfId="0" applyFont="1" applyFill="1" applyBorder="1" applyAlignment="1">
      <alignment horizontal="center" vertical="center" wrapText="1"/>
    </xf>
    <xf numFmtId="49" fontId="19" fillId="0" borderId="34" xfId="0" applyNumberFormat="1" applyFont="1" applyBorder="1" applyAlignment="1">
      <alignment horizontal="center"/>
    </xf>
    <xf numFmtId="49" fontId="19" fillId="4" borderId="45" xfId="0" applyNumberFormat="1" applyFont="1" applyFill="1" applyBorder="1" applyAlignment="1">
      <alignment horizontal="center"/>
    </xf>
    <xf numFmtId="49" fontId="19" fillId="0" borderId="45" xfId="0" applyNumberFormat="1" applyFont="1" applyBorder="1" applyAlignment="1">
      <alignment horizontal="center"/>
    </xf>
    <xf numFmtId="49" fontId="19" fillId="4" borderId="45" xfId="0" applyNumberFormat="1" applyFont="1" applyFill="1" applyBorder="1" applyAlignment="1">
      <alignment horizontal="center" vertical="center" wrapText="1"/>
    </xf>
    <xf numFmtId="49" fontId="19" fillId="0" borderId="46" xfId="0" applyNumberFormat="1" applyFont="1" applyBorder="1" applyAlignment="1">
      <alignment horizontal="center"/>
    </xf>
    <xf numFmtId="49" fontId="0" fillId="4" borderId="48" xfId="0" applyNumberFormat="1" applyFill="1" applyBorder="1" applyAlignment="1">
      <alignment vertical="center"/>
    </xf>
    <xf numFmtId="0" fontId="2" fillId="4" borderId="48" xfId="0" applyNumberFormat="1" applyFont="1" applyFill="1" applyBorder="1" applyAlignment="1">
      <alignment horizontal="center" vertical="center" wrapText="1"/>
    </xf>
    <xf numFmtId="173" fontId="0" fillId="4" borderId="34" xfId="0" applyNumberFormat="1" applyFill="1" applyBorder="1" applyAlignment="1">
      <alignment vertical="center"/>
    </xf>
    <xf numFmtId="165" fontId="0" fillId="4" borderId="48" xfId="0" applyNumberFormat="1" applyFill="1" applyBorder="1" applyAlignment="1">
      <alignment vertical="center" wrapText="1"/>
    </xf>
    <xf numFmtId="14" fontId="2" fillId="4" borderId="48" xfId="0" applyNumberFormat="1" applyFont="1" applyFill="1" applyBorder="1" applyAlignment="1">
      <alignment horizontal="center" vertical="center"/>
    </xf>
    <xf numFmtId="167" fontId="0" fillId="0" borderId="9" xfId="0" applyNumberFormat="1" applyBorder="1"/>
    <xf numFmtId="173" fontId="0" fillId="0" borderId="10" xfId="0" applyNumberFormat="1" applyBorder="1"/>
    <xf numFmtId="49" fontId="0" fillId="4" borderId="34" xfId="0" applyNumberFormat="1" applyFill="1" applyBorder="1" applyAlignment="1">
      <alignment vertical="center"/>
    </xf>
    <xf numFmtId="0" fontId="2" fillId="4" borderId="34" xfId="0" applyFont="1" applyFill="1" applyBorder="1" applyAlignment="1">
      <alignment horizontal="center" vertical="center" wrapText="1"/>
    </xf>
    <xf numFmtId="14" fontId="0" fillId="4" borderId="34" xfId="0" applyNumberFormat="1" applyFill="1" applyBorder="1" applyAlignment="1">
      <alignment vertical="center"/>
    </xf>
    <xf numFmtId="0" fontId="0" fillId="4" borderId="50" xfId="0" applyFill="1" applyBorder="1"/>
    <xf numFmtId="1" fontId="2" fillId="4" borderId="34" xfId="0" applyNumberFormat="1" applyFont="1" applyFill="1" applyBorder="1" applyAlignment="1">
      <alignment horizontal="center" vertical="center" wrapText="1"/>
    </xf>
    <xf numFmtId="14" fontId="2" fillId="4" borderId="34" xfId="0" applyNumberFormat="1" applyFont="1" applyFill="1" applyBorder="1" applyAlignment="1">
      <alignment horizontal="center" vertical="center"/>
    </xf>
    <xf numFmtId="14" fontId="2" fillId="4" borderId="75" xfId="0" applyNumberFormat="1" applyFont="1" applyFill="1" applyBorder="1" applyAlignment="1">
      <alignment horizontal="center" vertical="center"/>
    </xf>
    <xf numFmtId="49" fontId="2" fillId="4" borderId="34" xfId="0" applyNumberFormat="1" applyFont="1" applyFill="1" applyBorder="1" applyAlignment="1">
      <alignment horizontal="left" vertical="center" wrapText="1"/>
    </xf>
    <xf numFmtId="49" fontId="0" fillId="4" borderId="45" xfId="0" applyNumberFormat="1" applyFill="1" applyBorder="1" applyAlignment="1">
      <alignment vertical="center"/>
    </xf>
    <xf numFmtId="1" fontId="2" fillId="4" borderId="45" xfId="0" applyNumberFormat="1" applyFont="1" applyFill="1" applyBorder="1" applyAlignment="1">
      <alignment horizontal="center" vertical="center" wrapText="1"/>
    </xf>
    <xf numFmtId="14" fontId="0" fillId="4" borderId="45" xfId="0" applyNumberFormat="1" applyFill="1" applyBorder="1" applyAlignment="1">
      <alignment vertical="center"/>
    </xf>
    <xf numFmtId="49" fontId="19" fillId="4" borderId="47" xfId="0" applyNumberFormat="1" applyFont="1" applyFill="1" applyBorder="1" applyAlignment="1">
      <alignment vertical="center"/>
    </xf>
    <xf numFmtId="165" fontId="19" fillId="4" borderId="48" xfId="0" applyNumberFormat="1" applyFont="1" applyFill="1" applyBorder="1" applyAlignment="1">
      <alignment vertical="center"/>
    </xf>
    <xf numFmtId="2" fontId="19" fillId="4" borderId="48" xfId="0" applyNumberFormat="1" applyFont="1" applyFill="1" applyBorder="1" applyAlignment="1">
      <alignment vertical="center"/>
    </xf>
    <xf numFmtId="173" fontId="0" fillId="4" borderId="48" xfId="0" applyNumberFormat="1" applyFill="1" applyBorder="1" applyAlignment="1">
      <alignment vertical="center"/>
    </xf>
    <xf numFmtId="165" fontId="19" fillId="4" borderId="45" xfId="0" applyNumberFormat="1" applyFont="1" applyFill="1" applyBorder="1" applyAlignment="1">
      <alignment vertical="center"/>
    </xf>
    <xf numFmtId="0" fontId="19" fillId="4" borderId="48" xfId="0" applyFont="1" applyFill="1" applyBorder="1" applyAlignment="1">
      <alignment horizontal="left" vertical="top"/>
    </xf>
    <xf numFmtId="0" fontId="19" fillId="4" borderId="48" xfId="0" applyFont="1" applyFill="1" applyBorder="1" applyAlignment="1">
      <alignment horizontal="left" vertical="center"/>
    </xf>
    <xf numFmtId="170" fontId="19" fillId="4" borderId="49" xfId="0" applyNumberFormat="1" applyFont="1" applyFill="1" applyBorder="1" applyAlignment="1">
      <alignment vertical="top"/>
    </xf>
    <xf numFmtId="49" fontId="2" fillId="4" borderId="34" xfId="0" applyNumberFormat="1" applyFont="1" applyFill="1" applyBorder="1" applyAlignment="1">
      <alignment horizontal="left" vertical="center"/>
    </xf>
    <xf numFmtId="0" fontId="2" fillId="4" borderId="34" xfId="0" applyNumberFormat="1" applyFont="1" applyFill="1" applyBorder="1" applyAlignment="1">
      <alignment horizontal="left" vertical="center"/>
    </xf>
    <xf numFmtId="170" fontId="0" fillId="4" borderId="35" xfId="0" applyNumberFormat="1" applyFill="1" applyBorder="1" applyAlignment="1">
      <alignment vertical="top"/>
    </xf>
    <xf numFmtId="0" fontId="2" fillId="4" borderId="34" xfId="0" applyFont="1" applyFill="1" applyBorder="1" applyAlignment="1">
      <alignment horizontal="left" vertical="center"/>
    </xf>
    <xf numFmtId="49" fontId="0" fillId="4" borderId="34" xfId="0" applyNumberFormat="1" applyFill="1" applyBorder="1" applyAlignment="1">
      <alignment vertical="center" wrapText="1"/>
    </xf>
    <xf numFmtId="174" fontId="0" fillId="4" borderId="35" xfId="0" applyNumberFormat="1" applyFill="1" applyBorder="1" applyAlignment="1">
      <alignment vertical="top"/>
    </xf>
    <xf numFmtId="170" fontId="2" fillId="4" borderId="35" xfId="0" applyNumberFormat="1" applyFont="1" applyFill="1" applyBorder="1" applyAlignment="1">
      <alignment vertical="top"/>
    </xf>
    <xf numFmtId="49" fontId="2" fillId="4" borderId="45" xfId="0" applyNumberFormat="1" applyFont="1" applyFill="1" applyBorder="1" applyAlignment="1">
      <alignment horizontal="left" vertical="center"/>
    </xf>
    <xf numFmtId="0" fontId="2" fillId="4" borderId="45" xfId="0" applyFont="1" applyFill="1" applyBorder="1" applyAlignment="1">
      <alignment horizontal="left" vertical="center"/>
    </xf>
    <xf numFmtId="170" fontId="2" fillId="4" borderId="46" xfId="0" applyNumberFormat="1" applyFont="1" applyFill="1" applyBorder="1" applyAlignment="1">
      <alignment vertical="top"/>
    </xf>
    <xf numFmtId="0" fontId="0" fillId="0" borderId="3" xfId="0" applyBorder="1"/>
    <xf numFmtId="0" fontId="0" fillId="0" borderId="79" xfId="0" applyBorder="1"/>
    <xf numFmtId="0" fontId="0" fillId="4" borderId="80" xfId="0" applyFill="1" applyBorder="1"/>
    <xf numFmtId="0" fontId="0" fillId="0" borderId="81" xfId="0" applyBorder="1"/>
    <xf numFmtId="167" fontId="0" fillId="0" borderId="3" xfId="0" applyNumberFormat="1" applyBorder="1"/>
    <xf numFmtId="0" fontId="0" fillId="0" borderId="70" xfId="0" applyBorder="1"/>
    <xf numFmtId="0" fontId="0" fillId="0" borderId="40" xfId="0" applyBorder="1"/>
    <xf numFmtId="167" fontId="0" fillId="0" borderId="10" xfId="0" applyNumberFormat="1" applyBorder="1"/>
    <xf numFmtId="0" fontId="0" fillId="4" borderId="82" xfId="0" applyFill="1" applyBorder="1"/>
    <xf numFmtId="0" fontId="6" fillId="0" borderId="18" xfId="0" applyFont="1" applyBorder="1"/>
    <xf numFmtId="49" fontId="6" fillId="0" borderId="68" xfId="0" applyNumberFormat="1" applyFont="1" applyBorder="1"/>
    <xf numFmtId="0" fontId="5" fillId="4" borderId="68" xfId="0" applyFont="1" applyFill="1" applyBorder="1"/>
    <xf numFmtId="0" fontId="5" fillId="0" borderId="68" xfId="0" applyFont="1" applyBorder="1"/>
    <xf numFmtId="0" fontId="5" fillId="0" borderId="84" xfId="0" applyFont="1" applyBorder="1"/>
    <xf numFmtId="0" fontId="5" fillId="4" borderId="85" xfId="0" applyFont="1" applyFill="1" applyBorder="1"/>
    <xf numFmtId="0" fontId="5" fillId="0" borderId="86" xfId="0" applyFont="1" applyBorder="1"/>
    <xf numFmtId="0" fontId="10" fillId="4" borderId="34" xfId="0" applyFont="1" applyFill="1" applyBorder="1" applyAlignment="1">
      <alignment horizontal="right"/>
    </xf>
    <xf numFmtId="165" fontId="10" fillId="0" borderId="35" xfId="0" applyNumberFormat="1" applyFont="1" applyBorder="1" applyAlignment="1">
      <alignment horizontal="right"/>
    </xf>
    <xf numFmtId="168" fontId="10" fillId="4" borderId="45" xfId="0" applyNumberFormat="1" applyFont="1" applyFill="1" applyBorder="1" applyAlignment="1">
      <alignment horizontal="right" vertical="center"/>
    </xf>
    <xf numFmtId="166" fontId="10" fillId="4" borderId="46" xfId="0" applyNumberFormat="1" applyFont="1" applyFill="1" applyBorder="1" applyAlignment="1">
      <alignment horizontal="right" vertical="center"/>
    </xf>
    <xf numFmtId="49" fontId="7" fillId="4" borderId="45" xfId="0" applyNumberFormat="1" applyFont="1" applyFill="1" applyBorder="1" applyAlignment="1">
      <alignment horizontal="center" vertical="center"/>
    </xf>
    <xf numFmtId="9" fontId="10" fillId="4" borderId="34" xfId="0" applyNumberFormat="1" applyFont="1" applyFill="1" applyBorder="1" applyAlignment="1">
      <alignment horizontal="center" vertical="center" wrapText="1"/>
    </xf>
    <xf numFmtId="2" fontId="0" fillId="4" borderId="48" xfId="0" applyNumberFormat="1" applyFill="1" applyBorder="1" applyAlignment="1">
      <alignment vertical="center"/>
    </xf>
    <xf numFmtId="169" fontId="10" fillId="4" borderId="48" xfId="0" applyNumberFormat="1" applyFont="1" applyFill="1" applyBorder="1" applyAlignment="1">
      <alignment horizontal="center" vertical="center"/>
    </xf>
    <xf numFmtId="2" fontId="10" fillId="4" borderId="34" xfId="0" applyNumberFormat="1" applyFont="1" applyFill="1" applyBorder="1" applyAlignment="1">
      <alignment horizontal="center" vertical="center" wrapText="1"/>
    </xf>
    <xf numFmtId="166" fontId="0" fillId="4" borderId="34" xfId="0" applyNumberFormat="1" applyFill="1" applyBorder="1" applyAlignment="1">
      <alignment vertical="center"/>
    </xf>
    <xf numFmtId="2" fontId="0" fillId="4" borderId="34" xfId="0" applyNumberFormat="1" applyFill="1" applyBorder="1" applyAlignment="1">
      <alignment vertical="center"/>
    </xf>
    <xf numFmtId="169" fontId="10" fillId="4" borderId="34" xfId="0" applyNumberFormat="1" applyFont="1" applyFill="1" applyBorder="1" applyAlignment="1">
      <alignment horizontal="center" vertical="center"/>
    </xf>
    <xf numFmtId="1" fontId="10" fillId="4" borderId="34" xfId="0" applyNumberFormat="1" applyFont="1" applyFill="1" applyBorder="1" applyAlignment="1">
      <alignment horizontal="center" vertical="center" wrapText="1"/>
    </xf>
    <xf numFmtId="10" fontId="0" fillId="4" borderId="34" xfId="0" applyNumberFormat="1" applyFill="1" applyBorder="1" applyAlignment="1">
      <alignment vertical="center"/>
    </xf>
    <xf numFmtId="2" fontId="7" fillId="4" borderId="34" xfId="0" applyNumberFormat="1" applyFont="1" applyFill="1" applyBorder="1" applyAlignment="1">
      <alignment vertical="center"/>
    </xf>
    <xf numFmtId="1" fontId="0" fillId="4" borderId="34" xfId="0" applyNumberFormat="1" applyFill="1" applyBorder="1" applyAlignment="1">
      <alignment vertical="center"/>
    </xf>
    <xf numFmtId="173" fontId="0" fillId="4" borderId="45" xfId="0" applyNumberFormat="1" applyFill="1" applyBorder="1" applyAlignment="1">
      <alignment vertical="center"/>
    </xf>
    <xf numFmtId="2" fontId="0" fillId="4" borderId="45" xfId="0" applyNumberFormat="1" applyFill="1" applyBorder="1" applyAlignment="1">
      <alignment vertical="center"/>
    </xf>
    <xf numFmtId="2" fontId="7" fillId="4" borderId="45" xfId="0" applyNumberFormat="1" applyFont="1" applyFill="1" applyBorder="1" applyAlignment="1">
      <alignment vertical="center"/>
    </xf>
    <xf numFmtId="169" fontId="10" fillId="4" borderId="45" xfId="0" applyNumberFormat="1" applyFont="1" applyFill="1" applyBorder="1" applyAlignment="1">
      <alignment horizontal="center" vertical="center"/>
    </xf>
    <xf numFmtId="173" fontId="7" fillId="4" borderId="48" xfId="0" applyNumberFormat="1" applyFont="1" applyFill="1" applyBorder="1" applyAlignment="1">
      <alignment vertical="center"/>
    </xf>
    <xf numFmtId="9" fontId="10" fillId="0" borderId="35" xfId="0" applyNumberFormat="1" applyFont="1" applyBorder="1" applyAlignment="1">
      <alignment horizontal="center"/>
    </xf>
    <xf numFmtId="173" fontId="7" fillId="4" borderId="45" xfId="0" applyNumberFormat="1" applyFont="1" applyFill="1" applyBorder="1" applyAlignment="1">
      <alignment vertical="center"/>
    </xf>
    <xf numFmtId="10" fontId="0" fillId="4" borderId="45" xfId="0" applyNumberFormat="1" applyFill="1" applyBorder="1" applyAlignment="1">
      <alignment vertical="center"/>
    </xf>
    <xf numFmtId="0" fontId="0" fillId="0" borderId="93" xfId="0" applyBorder="1"/>
    <xf numFmtId="0" fontId="0" fillId="0" borderId="60" xfId="0" applyBorder="1"/>
    <xf numFmtId="0" fontId="0" fillId="0" borderId="94" xfId="0" applyBorder="1"/>
    <xf numFmtId="0" fontId="0" fillId="4" borderId="95" xfId="0" applyFill="1" applyBorder="1"/>
    <xf numFmtId="0" fontId="10" fillId="4" borderId="96" xfId="0" applyFont="1" applyFill="1" applyBorder="1" applyAlignment="1">
      <alignment horizontal="left" vertical="center"/>
    </xf>
    <xf numFmtId="170" fontId="0" fillId="0" borderId="60" xfId="0" applyNumberFormat="1" applyBorder="1"/>
    <xf numFmtId="2" fontId="7" fillId="4" borderId="60" xfId="0" applyNumberFormat="1" applyFont="1" applyFill="1" applyBorder="1"/>
    <xf numFmtId="2" fontId="7" fillId="0" borderId="60" xfId="0" applyNumberFormat="1" applyFont="1" applyBorder="1"/>
    <xf numFmtId="2" fontId="7" fillId="0" borderId="94" xfId="0" applyNumberFormat="1" applyFont="1" applyBorder="1"/>
    <xf numFmtId="10" fontId="0" fillId="4" borderId="95" xfId="0" applyNumberFormat="1" applyFill="1" applyBorder="1"/>
    <xf numFmtId="170" fontId="0" fillId="0" borderId="96" xfId="0" applyNumberFormat="1" applyBorder="1"/>
    <xf numFmtId="169" fontId="0" fillId="0" borderId="60" xfId="0" applyNumberFormat="1" applyBorder="1"/>
    <xf numFmtId="169" fontId="0" fillId="0" borderId="62" xfId="0" applyNumberFormat="1" applyBorder="1"/>
    <xf numFmtId="170" fontId="0" fillId="4" borderId="62" xfId="0" applyNumberFormat="1" applyFill="1" applyBorder="1" applyAlignment="1">
      <alignment vertical="top"/>
    </xf>
    <xf numFmtId="170" fontId="0" fillId="4" borderId="49" xfId="0" applyNumberFormat="1" applyFill="1" applyBorder="1" applyAlignment="1">
      <alignment vertical="center"/>
    </xf>
    <xf numFmtId="0" fontId="0" fillId="4" borderId="23" xfId="0" applyFill="1" applyBorder="1" applyAlignment="1">
      <alignment vertical="center" wrapText="1"/>
    </xf>
    <xf numFmtId="170" fontId="0" fillId="4" borderId="35" xfId="0" applyNumberFormat="1" applyFill="1" applyBorder="1" applyAlignment="1">
      <alignment vertical="center"/>
    </xf>
    <xf numFmtId="49" fontId="0" fillId="4" borderId="65" xfId="0" applyNumberFormat="1" applyFill="1" applyBorder="1" applyAlignment="1">
      <alignment vertical="center" wrapText="1"/>
    </xf>
    <xf numFmtId="9" fontId="0" fillId="0" borderId="35" xfId="0" applyNumberFormat="1" applyBorder="1"/>
    <xf numFmtId="0" fontId="0" fillId="0" borderId="35" xfId="0" applyNumberFormat="1" applyBorder="1"/>
    <xf numFmtId="9" fontId="0" fillId="0" borderId="46" xfId="0" applyNumberFormat="1" applyBorder="1"/>
    <xf numFmtId="10" fontId="0" fillId="4" borderId="80" xfId="0" applyNumberFormat="1" applyFill="1" applyBorder="1"/>
    <xf numFmtId="10" fontId="0" fillId="4" borderId="82" xfId="0" applyNumberFormat="1" applyFill="1" applyBorder="1"/>
    <xf numFmtId="0" fontId="0" fillId="0" borderId="18" xfId="0" applyBorder="1"/>
    <xf numFmtId="49" fontId="6" fillId="0" borderId="99" xfId="0" applyNumberFormat="1" applyFont="1" applyBorder="1"/>
    <xf numFmtId="0" fontId="5" fillId="0" borderId="85" xfId="0" applyFont="1" applyBorder="1"/>
    <xf numFmtId="49" fontId="0" fillId="4" borderId="35" xfId="0" applyNumberFormat="1" applyFill="1" applyBorder="1" applyAlignment="1">
      <alignment vertical="center"/>
    </xf>
    <xf numFmtId="0" fontId="0" fillId="0" borderId="36" xfId="0" applyBorder="1"/>
    <xf numFmtId="0" fontId="0" fillId="0" borderId="37" xfId="0" applyBorder="1"/>
    <xf numFmtId="165" fontId="11" fillId="4" borderId="35" xfId="0" applyNumberFormat="1" applyFont="1" applyFill="1" applyBorder="1" applyAlignment="1">
      <alignment horizontal="right" vertical="center" wrapText="1"/>
    </xf>
    <xf numFmtId="0" fontId="11" fillId="4" borderId="38" xfId="0" applyFont="1" applyFill="1" applyBorder="1" applyAlignment="1">
      <alignment horizontal="center" vertical="center" wrapText="1"/>
    </xf>
    <xf numFmtId="14" fontId="11" fillId="4" borderId="39" xfId="0" applyNumberFormat="1" applyFont="1" applyFill="1" applyBorder="1" applyAlignment="1">
      <alignment horizontal="center" vertical="center" wrapText="1"/>
    </xf>
    <xf numFmtId="0" fontId="11" fillId="4" borderId="39" xfId="0" applyFont="1" applyFill="1" applyBorder="1" applyAlignment="1">
      <alignment horizontal="center" vertical="center" wrapText="1"/>
    </xf>
    <xf numFmtId="0" fontId="11" fillId="4" borderId="39" xfId="0" applyFont="1" applyFill="1" applyBorder="1" applyAlignment="1">
      <alignment horizontal="left" vertical="center" wrapText="1"/>
    </xf>
    <xf numFmtId="3" fontId="11" fillId="4" borderId="39" xfId="0" applyNumberFormat="1" applyFont="1" applyFill="1" applyBorder="1" applyAlignment="1">
      <alignment horizontal="right" vertical="center" wrapText="1"/>
    </xf>
    <xf numFmtId="0" fontId="11" fillId="4" borderId="39" xfId="0" applyFont="1" applyFill="1" applyBorder="1" applyAlignment="1">
      <alignment horizontal="right" vertical="center" wrapText="1"/>
    </xf>
    <xf numFmtId="165" fontId="0" fillId="0" borderId="35" xfId="0" applyNumberFormat="1" applyBorder="1"/>
    <xf numFmtId="1" fontId="7" fillId="4" borderId="45" xfId="0" applyNumberFormat="1" applyFont="1" applyFill="1" applyBorder="1" applyAlignment="1">
      <alignment vertical="center"/>
    </xf>
    <xf numFmtId="168" fontId="7" fillId="0" borderId="46" xfId="0" applyNumberFormat="1" applyFont="1" applyBorder="1"/>
    <xf numFmtId="0" fontId="0" fillId="0" borderId="113" xfId="0" applyBorder="1"/>
    <xf numFmtId="0" fontId="0" fillId="0" borderId="39" xfId="0" applyBorder="1"/>
    <xf numFmtId="165" fontId="10" fillId="4" borderId="34" xfId="0" applyNumberFormat="1" applyFont="1" applyFill="1" applyBorder="1" applyAlignment="1">
      <alignment horizontal="center" vertical="center" wrapText="1"/>
    </xf>
    <xf numFmtId="0" fontId="7" fillId="4" borderId="34" xfId="0" applyFont="1" applyFill="1" applyBorder="1" applyAlignment="1">
      <alignment horizontal="center" vertical="center"/>
    </xf>
    <xf numFmtId="14" fontId="0" fillId="4" borderId="48" xfId="0" applyNumberFormat="1" applyFill="1" applyBorder="1" applyAlignment="1">
      <alignment vertical="center"/>
    </xf>
    <xf numFmtId="9" fontId="7" fillId="4" borderId="117" xfId="0" applyNumberFormat="1" applyFont="1" applyFill="1" applyBorder="1" applyAlignment="1">
      <alignment horizontal="center" vertical="center"/>
    </xf>
    <xf numFmtId="9" fontId="7" fillId="4" borderId="119" xfId="0" applyNumberFormat="1" applyFont="1" applyFill="1" applyBorder="1" applyAlignment="1">
      <alignment horizontal="center" vertical="center"/>
    </xf>
    <xf numFmtId="0" fontId="0" fillId="0" borderId="38" xfId="0" applyBorder="1"/>
    <xf numFmtId="0" fontId="0" fillId="0" borderId="120" xfId="0" applyBorder="1"/>
    <xf numFmtId="0" fontId="11" fillId="4" borderId="120" xfId="0" applyFont="1" applyFill="1" applyBorder="1" applyAlignment="1">
      <alignment horizontal="left" vertical="center" wrapText="1"/>
    </xf>
    <xf numFmtId="0" fontId="0" fillId="0" borderId="41" xfId="0" applyBorder="1"/>
    <xf numFmtId="0" fontId="0" fillId="0" borderId="42" xfId="0" applyBorder="1"/>
    <xf numFmtId="170" fontId="0" fillId="0" borderId="95" xfId="0" applyNumberFormat="1" applyBorder="1"/>
    <xf numFmtId="169" fontId="0" fillId="0" borderId="95" xfId="0" applyNumberFormat="1" applyBorder="1"/>
    <xf numFmtId="169" fontId="0" fillId="0" borderId="104" xfId="0" applyNumberFormat="1" applyBorder="1"/>
    <xf numFmtId="49" fontId="11" fillId="4" borderId="39" xfId="0" applyNumberFormat="1" applyFont="1" applyFill="1" applyBorder="1" applyAlignment="1">
      <alignment horizontal="right" vertical="center" wrapText="1"/>
    </xf>
    <xf numFmtId="49" fontId="11" fillId="4" borderId="120" xfId="0" applyNumberFormat="1" applyFont="1" applyFill="1" applyBorder="1" applyAlignment="1">
      <alignment horizontal="left" vertical="center" wrapText="1"/>
    </xf>
    <xf numFmtId="165" fontId="0" fillId="4" borderId="34" xfId="0" applyNumberFormat="1" applyFill="1" applyBorder="1" applyAlignment="1">
      <alignment vertical="top"/>
    </xf>
    <xf numFmtId="0" fontId="6" fillId="0" borderId="9" xfId="0" applyFont="1" applyBorder="1"/>
    <xf numFmtId="49" fontId="22" fillId="0" borderId="72" xfId="0" applyNumberFormat="1" applyFont="1" applyBorder="1"/>
    <xf numFmtId="0" fontId="3" fillId="4" borderId="68" xfId="0" applyFont="1" applyFill="1" applyBorder="1"/>
    <xf numFmtId="0" fontId="3" fillId="0" borderId="68" xfId="0" applyFont="1" applyBorder="1"/>
    <xf numFmtId="0" fontId="3" fillId="0" borderId="69" xfId="0" applyFont="1" applyBorder="1"/>
    <xf numFmtId="2" fontId="7" fillId="0" borderId="36" xfId="0" applyNumberFormat="1" applyFont="1" applyBorder="1"/>
    <xf numFmtId="0" fontId="10" fillId="0" borderId="10" xfId="0" applyFont="1" applyBorder="1" applyAlignment="1">
      <alignment horizontal="right"/>
    </xf>
    <xf numFmtId="0" fontId="7" fillId="0" borderId="16" xfId="0" applyFont="1" applyBorder="1" applyAlignment="1">
      <alignment horizontal="left"/>
    </xf>
    <xf numFmtId="0" fontId="7" fillId="4" borderId="16" xfId="0" applyFont="1" applyFill="1" applyBorder="1" applyAlignment="1">
      <alignment horizontal="left"/>
    </xf>
    <xf numFmtId="0" fontId="7" fillId="0" borderId="17" xfId="0" applyFont="1" applyBorder="1" applyAlignment="1">
      <alignment horizontal="left"/>
    </xf>
    <xf numFmtId="49" fontId="7" fillId="0" borderId="35" xfId="0" applyNumberFormat="1" applyFont="1" applyBorder="1" applyAlignment="1">
      <alignment horizontal="center"/>
    </xf>
    <xf numFmtId="0" fontId="11" fillId="4" borderId="34" xfId="0" applyFont="1" applyFill="1" applyBorder="1" applyAlignment="1">
      <alignment horizontal="center" vertical="center" wrapText="1"/>
    </xf>
    <xf numFmtId="165" fontId="10" fillId="0" borderId="35" xfId="0" applyNumberFormat="1" applyFont="1" applyBorder="1" applyAlignment="1">
      <alignment horizontal="center"/>
    </xf>
    <xf numFmtId="168" fontId="10" fillId="0" borderId="35" xfId="0" applyNumberFormat="1" applyFont="1" applyBorder="1" applyAlignment="1">
      <alignment horizontal="right"/>
    </xf>
    <xf numFmtId="168" fontId="0" fillId="0" borderId="39" xfId="0" applyNumberFormat="1" applyBorder="1"/>
    <xf numFmtId="0" fontId="7" fillId="0" borderId="25" xfId="0" applyFont="1" applyBorder="1" applyAlignment="1">
      <alignment horizontal="left"/>
    </xf>
    <xf numFmtId="168" fontId="10" fillId="0" borderId="46" xfId="0" applyNumberFormat="1" applyFont="1" applyBorder="1" applyAlignment="1">
      <alignment horizontal="right"/>
    </xf>
    <xf numFmtId="2" fontId="7" fillId="0" borderId="41" xfId="0" applyNumberFormat="1" applyFont="1" applyBorder="1"/>
    <xf numFmtId="166" fontId="0" fillId="0" borderId="9" xfId="0" applyNumberFormat="1" applyBorder="1"/>
    <xf numFmtId="49" fontId="7" fillId="4" borderId="33" xfId="0" applyNumberFormat="1" applyFont="1" applyFill="1" applyBorder="1" applyAlignment="1">
      <alignment horizontal="center" vertical="center"/>
    </xf>
    <xf numFmtId="9" fontId="10" fillId="4" borderId="135" xfId="0" applyNumberFormat="1" applyFont="1" applyFill="1" applyBorder="1" applyAlignment="1">
      <alignment horizontal="center" vertical="center"/>
    </xf>
    <xf numFmtId="9" fontId="10" fillId="4" borderId="136" xfId="0" applyNumberFormat="1" applyFont="1" applyFill="1" applyBorder="1" applyAlignment="1">
      <alignment horizontal="center" vertical="center"/>
    </xf>
    <xf numFmtId="10" fontId="0" fillId="4" borderId="60" xfId="0" applyNumberFormat="1" applyFill="1" applyBorder="1"/>
    <xf numFmtId="169" fontId="0" fillId="0" borderId="9" xfId="0" applyNumberFormat="1" applyBorder="1"/>
    <xf numFmtId="170" fontId="0" fillId="4" borderId="32" xfId="0" applyNumberFormat="1" applyFill="1" applyBorder="1" applyAlignment="1">
      <alignment vertical="top"/>
    </xf>
    <xf numFmtId="1" fontId="0" fillId="4" borderId="35" xfId="0" applyNumberFormat="1" applyFill="1" applyBorder="1" applyAlignment="1">
      <alignment vertical="center"/>
    </xf>
    <xf numFmtId="49" fontId="0" fillId="0" borderId="45" xfId="0" applyNumberFormat="1" applyBorder="1"/>
    <xf numFmtId="1" fontId="0" fillId="4" borderId="46" xfId="0" applyNumberFormat="1" applyFill="1" applyBorder="1" applyAlignment="1">
      <alignment vertical="center"/>
    </xf>
    <xf numFmtId="0" fontId="0" fillId="0" borderId="21" xfId="0" applyBorder="1"/>
    <xf numFmtId="10" fontId="0" fillId="4" borderId="3" xfId="0" applyNumberFormat="1" applyFill="1" applyBorder="1"/>
    <xf numFmtId="10" fontId="0" fillId="4" borderId="10" xfId="0" applyNumberFormat="1" applyFill="1" applyBorder="1"/>
    <xf numFmtId="0" fontId="23" fillId="0" borderId="18" xfId="0" applyFont="1" applyBorder="1"/>
    <xf numFmtId="0" fontId="6" fillId="0" borderId="10" xfId="0" applyFont="1" applyBorder="1"/>
    <xf numFmtId="49" fontId="6" fillId="0" borderId="72" xfId="0" applyNumberFormat="1" applyFont="1" applyBorder="1"/>
    <xf numFmtId="0" fontId="5" fillId="0" borderId="69" xfId="0" applyFont="1" applyBorder="1"/>
    <xf numFmtId="0" fontId="19" fillId="0" borderId="9" xfId="0" applyFont="1" applyBorder="1"/>
    <xf numFmtId="2" fontId="7" fillId="4" borderId="9" xfId="0" applyNumberFormat="1" applyFont="1" applyFill="1" applyBorder="1" applyAlignment="1">
      <alignment vertical="center"/>
    </xf>
    <xf numFmtId="168" fontId="0" fillId="0" borderId="35" xfId="0" applyNumberFormat="1" applyBorder="1"/>
    <xf numFmtId="49" fontId="7" fillId="0" borderId="34" xfId="0" applyNumberFormat="1" applyFont="1" applyBorder="1" applyAlignment="1">
      <alignment horizontal="center"/>
    </xf>
    <xf numFmtId="49" fontId="0" fillId="4" borderId="48" xfId="0" applyNumberFormat="1" applyFill="1" applyBorder="1" applyAlignment="1">
      <alignment vertical="center" wrapText="1"/>
    </xf>
    <xf numFmtId="173" fontId="2" fillId="4" borderId="34" xfId="0" applyNumberFormat="1" applyFont="1" applyFill="1" applyBorder="1" applyAlignment="1">
      <alignment vertical="center"/>
    </xf>
    <xf numFmtId="1" fontId="2" fillId="4" borderId="34" xfId="0" applyNumberFormat="1" applyFont="1" applyFill="1" applyBorder="1" applyAlignment="1">
      <alignment vertical="center"/>
    </xf>
    <xf numFmtId="1" fontId="2" fillId="4" borderId="45" xfId="0" applyNumberFormat="1" applyFont="1" applyFill="1" applyBorder="1" applyAlignment="1">
      <alignment vertical="center"/>
    </xf>
    <xf numFmtId="175" fontId="0" fillId="4" borderId="48" xfId="0" applyNumberFormat="1" applyFill="1" applyBorder="1" applyAlignment="1">
      <alignment vertical="top"/>
    </xf>
    <xf numFmtId="175" fontId="0" fillId="4" borderId="34" xfId="0" applyNumberFormat="1" applyFill="1" applyBorder="1" applyAlignment="1">
      <alignment vertical="top"/>
    </xf>
    <xf numFmtId="170" fontId="0" fillId="4" borderId="34" xfId="0" applyNumberFormat="1" applyFill="1" applyBorder="1" applyAlignment="1">
      <alignment vertical="top"/>
    </xf>
    <xf numFmtId="170" fontId="0" fillId="4" borderId="45" xfId="0" applyNumberFormat="1" applyFill="1" applyBorder="1" applyAlignment="1">
      <alignment vertical="top"/>
    </xf>
    <xf numFmtId="0" fontId="23" fillId="4" borderId="18" xfId="0" applyFont="1" applyFill="1" applyBorder="1"/>
    <xf numFmtId="0" fontId="6" fillId="0" borderId="29" xfId="0" applyFont="1" applyBorder="1" applyAlignment="1">
      <alignment horizontal="center"/>
    </xf>
    <xf numFmtId="0" fontId="6" fillId="4" borderId="10" xfId="0" applyFont="1" applyFill="1" applyBorder="1"/>
    <xf numFmtId="0" fontId="0" fillId="4" borderId="68" xfId="0" applyFill="1" applyBorder="1"/>
    <xf numFmtId="0" fontId="0" fillId="0" borderId="68" xfId="0" applyBorder="1"/>
    <xf numFmtId="0" fontId="0" fillId="0" borderId="69" xfId="0" applyBorder="1"/>
    <xf numFmtId="0" fontId="22" fillId="4" borderId="9" xfId="0" applyFont="1" applyFill="1" applyBorder="1"/>
    <xf numFmtId="2" fontId="7" fillId="4" borderId="36" xfId="0" applyNumberFormat="1" applyFont="1" applyFill="1" applyBorder="1" applyAlignment="1">
      <alignment vertical="center"/>
    </xf>
    <xf numFmtId="0" fontId="11" fillId="4" borderId="38" xfId="0" applyFont="1" applyFill="1" applyBorder="1" applyAlignment="1">
      <alignment horizontal="right" vertical="center" wrapText="1"/>
    </xf>
    <xf numFmtId="168" fontId="0" fillId="4" borderId="39" xfId="0" applyNumberFormat="1" applyFill="1" applyBorder="1"/>
    <xf numFmtId="2" fontId="7" fillId="4" borderId="41" xfId="0" applyNumberFormat="1" applyFont="1" applyFill="1" applyBorder="1" applyAlignment="1">
      <alignment vertical="center"/>
    </xf>
    <xf numFmtId="0" fontId="0" fillId="4" borderId="121" xfId="0" applyFill="1" applyBorder="1"/>
    <xf numFmtId="3" fontId="0" fillId="4" borderId="9" xfId="0" applyNumberFormat="1" applyFill="1" applyBorder="1"/>
    <xf numFmtId="49" fontId="10" fillId="0" borderId="34" xfId="0" applyNumberFormat="1" applyFont="1" applyBorder="1" applyAlignment="1">
      <alignment horizontal="left"/>
    </xf>
    <xf numFmtId="165" fontId="2" fillId="0" borderId="34" xfId="0" applyNumberFormat="1" applyFont="1" applyBorder="1"/>
    <xf numFmtId="2" fontId="7" fillId="4" borderId="34" xfId="0" applyNumberFormat="1" applyFont="1" applyFill="1" applyBorder="1"/>
    <xf numFmtId="2" fontId="0" fillId="0" borderId="34" xfId="0" applyNumberFormat="1" applyBorder="1"/>
    <xf numFmtId="14" fontId="0" fillId="4" borderId="34" xfId="0" applyNumberFormat="1" applyFill="1" applyBorder="1"/>
    <xf numFmtId="169" fontId="10" fillId="0" borderId="34" xfId="0" applyNumberFormat="1" applyFont="1" applyBorder="1" applyAlignment="1">
      <alignment horizontal="center"/>
    </xf>
    <xf numFmtId="10" fontId="0" fillId="4" borderId="34" xfId="0" applyNumberFormat="1" applyFill="1" applyBorder="1"/>
    <xf numFmtId="0" fontId="0" fillId="4" borderId="36" xfId="0" applyFill="1" applyBorder="1"/>
    <xf numFmtId="2" fontId="0" fillId="0" borderId="50" xfId="0" applyNumberFormat="1" applyBorder="1"/>
    <xf numFmtId="2" fontId="0" fillId="0" borderId="76" xfId="0" applyNumberFormat="1" applyBorder="1"/>
    <xf numFmtId="2" fontId="0" fillId="4" borderId="34" xfId="0" applyNumberFormat="1" applyFill="1" applyBorder="1"/>
    <xf numFmtId="0" fontId="0" fillId="0" borderId="75" xfId="0" applyBorder="1"/>
    <xf numFmtId="49" fontId="10" fillId="0" borderId="45" xfId="0" applyNumberFormat="1" applyFont="1" applyBorder="1" applyAlignment="1">
      <alignment horizontal="left"/>
    </xf>
    <xf numFmtId="165" fontId="2" fillId="0" borderId="45" xfId="0" applyNumberFormat="1" applyFont="1" applyBorder="1"/>
    <xf numFmtId="2" fontId="7" fillId="4" borderId="45" xfId="0" applyNumberFormat="1" applyFont="1" applyFill="1" applyBorder="1"/>
    <xf numFmtId="2" fontId="0" fillId="0" borderId="45" xfId="0" applyNumberFormat="1" applyBorder="1"/>
    <xf numFmtId="2" fontId="7" fillId="0" borderId="45" xfId="0" applyNumberFormat="1" applyFont="1" applyBorder="1"/>
    <xf numFmtId="14" fontId="0" fillId="4" borderId="45" xfId="0" applyNumberFormat="1" applyFill="1" applyBorder="1"/>
    <xf numFmtId="49" fontId="10" fillId="0" borderId="48" xfId="0" applyNumberFormat="1" applyFont="1" applyBorder="1" applyAlignment="1">
      <alignment horizontal="left"/>
    </xf>
    <xf numFmtId="165" fontId="7" fillId="0" borderId="48" xfId="0" applyNumberFormat="1" applyFont="1" applyBorder="1"/>
    <xf numFmtId="2" fontId="0" fillId="4" borderId="48" xfId="0" applyNumberFormat="1" applyFill="1" applyBorder="1"/>
    <xf numFmtId="2" fontId="0" fillId="0" borderId="48" xfId="0" applyNumberFormat="1" applyBorder="1"/>
    <xf numFmtId="169" fontId="0" fillId="4" borderId="48" xfId="0" applyNumberFormat="1" applyFill="1" applyBorder="1"/>
    <xf numFmtId="165" fontId="7" fillId="0" borderId="45" xfId="0" applyNumberFormat="1" applyFont="1" applyBorder="1"/>
    <xf numFmtId="10" fontId="0" fillId="0" borderId="45" xfId="0" applyNumberFormat="1" applyBorder="1"/>
    <xf numFmtId="169" fontId="0" fillId="4" borderId="45" xfId="0" applyNumberFormat="1" applyFill="1" applyBorder="1"/>
    <xf numFmtId="0" fontId="10" fillId="0" borderId="96" xfId="0" applyFont="1" applyBorder="1" applyAlignment="1">
      <alignment horizontal="left"/>
    </xf>
    <xf numFmtId="169" fontId="0" fillId="4" borderId="9" xfId="0" applyNumberFormat="1" applyFill="1" applyBorder="1"/>
    <xf numFmtId="49" fontId="7" fillId="0" borderId="58" xfId="0" applyNumberFormat="1" applyFont="1" applyBorder="1"/>
    <xf numFmtId="170" fontId="0" fillId="0" borderId="62" xfId="0" applyNumberFormat="1" applyBorder="1"/>
    <xf numFmtId="175" fontId="0" fillId="0" borderId="48" xfId="0" applyNumberFormat="1" applyBorder="1"/>
    <xf numFmtId="175" fontId="0" fillId="0" borderId="34" xfId="0" applyNumberFormat="1" applyBorder="1"/>
    <xf numFmtId="175" fontId="0" fillId="0" borderId="45" xfId="0" applyNumberFormat="1" applyBorder="1"/>
    <xf numFmtId="10" fontId="0" fillId="0" borderId="10" xfId="0" applyNumberFormat="1" applyBorder="1"/>
    <xf numFmtId="0" fontId="10" fillId="4" borderId="118" xfId="0" applyFont="1" applyFill="1" applyBorder="1" applyAlignment="1">
      <alignment horizontal="left" vertical="center" wrapText="1"/>
    </xf>
    <xf numFmtId="9" fontId="10" fillId="0" borderId="137" xfId="0" applyNumberFormat="1" applyFont="1" applyBorder="1" applyAlignment="1">
      <alignment horizontal="center"/>
    </xf>
    <xf numFmtId="0" fontId="0" fillId="7" borderId="0" xfId="0" applyFill="1"/>
    <xf numFmtId="0" fontId="26" fillId="7" borderId="0" xfId="0" applyFont="1" applyFill="1" applyAlignment="1">
      <alignment horizontal="center" vertical="center" wrapText="1"/>
    </xf>
    <xf numFmtId="0" fontId="25" fillId="7" borderId="0" xfId="0" applyFont="1" applyFill="1" applyAlignment="1">
      <alignment horizontal="center" vertical="center" wrapText="1"/>
    </xf>
    <xf numFmtId="14" fontId="25" fillId="7" borderId="0" xfId="0" applyNumberFormat="1" applyFont="1" applyFill="1" applyAlignment="1">
      <alignment horizontal="center" vertical="center" wrapText="1"/>
    </xf>
    <xf numFmtId="0" fontId="25" fillId="7" borderId="0" xfId="0" applyFont="1" applyFill="1" applyAlignment="1">
      <alignment horizontal="left" vertical="center" wrapText="1"/>
    </xf>
    <xf numFmtId="3" fontId="25" fillId="7" borderId="0" xfId="0" applyNumberFormat="1" applyFont="1" applyFill="1" applyAlignment="1">
      <alignment horizontal="right" vertical="center" wrapText="1"/>
    </xf>
    <xf numFmtId="0" fontId="25" fillId="7" borderId="0" xfId="0" applyFont="1" applyFill="1" applyAlignment="1">
      <alignment horizontal="right" vertical="center" wrapText="1"/>
    </xf>
    <xf numFmtId="0" fontId="27" fillId="7" borderId="0" xfId="0" applyFont="1" applyFill="1" applyAlignment="1">
      <alignment horizontal="right" vertical="center" wrapText="1"/>
    </xf>
    <xf numFmtId="3" fontId="27" fillId="7" borderId="0" xfId="0" applyNumberFormat="1" applyFont="1" applyFill="1" applyAlignment="1">
      <alignment horizontal="right" vertical="center" wrapText="1"/>
    </xf>
    <xf numFmtId="0" fontId="0" fillId="7" borderId="138" xfId="0" applyFill="1" applyBorder="1"/>
    <xf numFmtId="165" fontId="28" fillId="4" borderId="34" xfId="0" applyNumberFormat="1" applyFont="1" applyFill="1" applyBorder="1" applyAlignment="1">
      <alignment vertical="center"/>
    </xf>
    <xf numFmtId="0" fontId="2" fillId="4" borderId="107" xfId="0" applyFont="1" applyFill="1" applyBorder="1" applyAlignment="1">
      <alignment horizontal="right"/>
    </xf>
    <xf numFmtId="10" fontId="2" fillId="4" borderId="107" xfId="0" applyNumberFormat="1" applyFont="1" applyFill="1" applyBorder="1"/>
    <xf numFmtId="0" fontId="20" fillId="4" borderId="142" xfId="0" applyFont="1" applyFill="1" applyBorder="1" applyAlignment="1">
      <alignment horizontal="left"/>
    </xf>
    <xf numFmtId="166" fontId="2" fillId="0" borderId="143" xfId="0" applyNumberFormat="1" applyFont="1" applyBorder="1" applyAlignment="1">
      <alignment horizontal="right"/>
    </xf>
    <xf numFmtId="0" fontId="0" fillId="0" borderId="143" xfId="0" applyBorder="1"/>
    <xf numFmtId="166" fontId="2" fillId="0" borderId="143" xfId="0" applyNumberFormat="1" applyFont="1" applyBorder="1" applyAlignment="1">
      <alignment horizontal="center"/>
    </xf>
    <xf numFmtId="168" fontId="0" fillId="0" borderId="144" xfId="0" applyNumberFormat="1" applyBorder="1" applyAlignment="1">
      <alignment horizontal="right"/>
    </xf>
    <xf numFmtId="176" fontId="0" fillId="0" borderId="143" xfId="1" applyNumberFormat="1" applyFont="1" applyBorder="1" applyAlignment="1"/>
    <xf numFmtId="176" fontId="11" fillId="4" borderId="35" xfId="1" applyNumberFormat="1" applyFont="1" applyFill="1" applyBorder="1" applyAlignment="1">
      <alignment horizontal="right" vertical="center" wrapText="1"/>
    </xf>
    <xf numFmtId="49" fontId="31" fillId="0" borderId="25" xfId="0" applyNumberFormat="1" applyFont="1" applyBorder="1" applyAlignment="1">
      <alignment horizontal="left"/>
    </xf>
    <xf numFmtId="49" fontId="31" fillId="0" borderId="27" xfId="0" applyNumberFormat="1" applyFont="1" applyBorder="1"/>
    <xf numFmtId="9" fontId="10" fillId="4" borderId="45" xfId="0" applyNumberFormat="1" applyFont="1" applyFill="1" applyBorder="1" applyAlignment="1">
      <alignment horizontal="center" vertical="center" wrapText="1"/>
    </xf>
    <xf numFmtId="176" fontId="10" fillId="0" borderId="35" xfId="1" applyNumberFormat="1" applyFont="1" applyBorder="1" applyAlignment="1">
      <alignment horizontal="right"/>
    </xf>
    <xf numFmtId="0" fontId="36" fillId="0" borderId="162" xfId="4" applyFont="1" applyBorder="1" applyAlignment="1">
      <alignment vertical="center"/>
    </xf>
    <xf numFmtId="44" fontId="37" fillId="0" borderId="166" xfId="1" applyFont="1" applyBorder="1" applyAlignment="1" applyProtection="1">
      <alignment horizontal="center" vertical="center"/>
    </xf>
    <xf numFmtId="3" fontId="38" fillId="0" borderId="166" xfId="0" applyNumberFormat="1" applyFont="1" applyBorder="1" applyAlignment="1">
      <alignment vertical="center"/>
    </xf>
    <xf numFmtId="177" fontId="39" fillId="9" borderId="166" xfId="1" applyNumberFormat="1" applyFont="1" applyFill="1" applyBorder="1" applyAlignment="1" applyProtection="1">
      <alignment vertical="center"/>
      <protection locked="0"/>
    </xf>
    <xf numFmtId="177" fontId="38" fillId="9" borderId="166" xfId="1" applyNumberFormat="1" applyFont="1" applyFill="1" applyBorder="1" applyAlignment="1" applyProtection="1">
      <alignment vertical="center"/>
    </xf>
    <xf numFmtId="0" fontId="38" fillId="9" borderId="148" xfId="0" applyFont="1" applyFill="1" applyBorder="1" applyAlignment="1">
      <alignment vertical="center"/>
    </xf>
    <xf numFmtId="44" fontId="38" fillId="9" borderId="169" xfId="1" applyFont="1" applyFill="1" applyBorder="1" applyAlignment="1">
      <alignment horizontal="right" vertical="center"/>
    </xf>
    <xf numFmtId="0" fontId="41" fillId="0" borderId="174" xfId="0" applyFont="1" applyBorder="1" applyAlignment="1">
      <alignment horizontal="center" vertical="center"/>
    </xf>
    <xf numFmtId="10" fontId="41" fillId="0" borderId="174" xfId="3" applyNumberFormat="1" applyFont="1" applyBorder="1" applyAlignment="1">
      <alignment horizontal="center" vertical="center"/>
    </xf>
    <xf numFmtId="0" fontId="41" fillId="0" borderId="175" xfId="0" applyFont="1" applyBorder="1" applyAlignment="1">
      <alignment horizontal="center" vertical="center"/>
    </xf>
    <xf numFmtId="0" fontId="43" fillId="0" borderId="141" xfId="0" applyFont="1" applyBorder="1" applyAlignment="1">
      <alignment horizontal="left" vertical="center"/>
    </xf>
    <xf numFmtId="41" fontId="43" fillId="0" borderId="141" xfId="2" applyFont="1" applyBorder="1" applyAlignment="1" applyProtection="1">
      <alignment vertical="center"/>
    </xf>
    <xf numFmtId="41" fontId="43" fillId="0" borderId="141" xfId="2" applyFont="1" applyBorder="1" applyAlignment="1">
      <alignment vertical="center"/>
    </xf>
    <xf numFmtId="41" fontId="43" fillId="0" borderId="141" xfId="2" applyFont="1" applyFill="1" applyBorder="1" applyAlignment="1">
      <alignment vertical="center"/>
    </xf>
    <xf numFmtId="0" fontId="43" fillId="0" borderId="170" xfId="0" applyFont="1" applyBorder="1" applyAlignment="1">
      <alignment horizontal="left" vertical="center"/>
    </xf>
    <xf numFmtId="0" fontId="43" fillId="0" borderId="171" xfId="0" applyFont="1" applyBorder="1" applyAlignment="1">
      <alignment vertical="center" wrapText="1"/>
    </xf>
    <xf numFmtId="41" fontId="41" fillId="0" borderId="171" xfId="2" applyFont="1" applyBorder="1" applyAlignment="1" applyProtection="1">
      <alignment vertical="center"/>
    </xf>
    <xf numFmtId="0" fontId="43" fillId="0" borderId="173" xfId="0" applyFont="1" applyBorder="1" applyAlignment="1">
      <alignment horizontal="left" vertical="center"/>
    </xf>
    <xf numFmtId="0" fontId="43" fillId="0" borderId="174" xfId="0" applyFont="1" applyBorder="1" applyAlignment="1">
      <alignment vertical="center" wrapText="1"/>
    </xf>
    <xf numFmtId="41" fontId="41" fillId="0" borderId="174" xfId="2" applyFont="1" applyBorder="1" applyAlignment="1" applyProtection="1">
      <alignment vertical="center"/>
    </xf>
    <xf numFmtId="41" fontId="43" fillId="0" borderId="174" xfId="2" applyFont="1" applyBorder="1" applyAlignment="1">
      <alignment vertical="center"/>
    </xf>
    <xf numFmtId="0" fontId="43" fillId="0" borderId="141" xfId="0" applyFont="1" applyFill="1" applyBorder="1" applyAlignment="1">
      <alignment horizontal="left" vertical="center"/>
    </xf>
    <xf numFmtId="180" fontId="41" fillId="0" borderId="145" xfId="0" applyNumberFormat="1" applyFont="1" applyFill="1" applyBorder="1" applyAlignment="1" applyProtection="1">
      <alignment vertical="center"/>
    </xf>
    <xf numFmtId="165" fontId="0" fillId="0" borderId="10" xfId="0" applyNumberFormat="1" applyBorder="1"/>
    <xf numFmtId="3" fontId="48" fillId="7" borderId="0" xfId="0" applyNumberFormat="1" applyFont="1" applyFill="1" applyAlignment="1">
      <alignment horizontal="right" vertical="center" wrapText="1"/>
    </xf>
    <xf numFmtId="3" fontId="25" fillId="8" borderId="0" xfId="0" applyNumberFormat="1" applyFont="1" applyFill="1" applyAlignment="1">
      <alignment horizontal="right" vertical="center" wrapText="1"/>
    </xf>
    <xf numFmtId="3" fontId="0" fillId="0" borderId="0" xfId="0" applyNumberFormat="1"/>
    <xf numFmtId="0" fontId="41" fillId="0" borderId="174" xfId="0" applyFont="1" applyBorder="1" applyAlignment="1">
      <alignment horizontal="center" vertical="center" wrapText="1"/>
    </xf>
    <xf numFmtId="165" fontId="28" fillId="9" borderId="34" xfId="0" applyNumberFormat="1" applyFont="1" applyFill="1" applyBorder="1" applyAlignment="1">
      <alignment vertical="center"/>
    </xf>
    <xf numFmtId="0" fontId="38" fillId="9" borderId="141" xfId="4" applyFont="1" applyFill="1" applyBorder="1" applyAlignment="1" applyProtection="1">
      <alignment horizontal="right" vertical="center"/>
      <protection locked="0"/>
    </xf>
    <xf numFmtId="49" fontId="7" fillId="9" borderId="34" xfId="0" applyNumberFormat="1" applyFont="1" applyFill="1" applyBorder="1" applyAlignment="1">
      <alignment horizontal="center" vertical="center"/>
    </xf>
    <xf numFmtId="49" fontId="7" fillId="9" borderId="34" xfId="0" applyNumberFormat="1" applyFont="1" applyFill="1" applyBorder="1" applyAlignment="1">
      <alignment horizontal="left" vertical="center" wrapText="1"/>
    </xf>
    <xf numFmtId="165" fontId="10" fillId="9" borderId="34" xfId="0" applyNumberFormat="1" applyFont="1" applyFill="1" applyBorder="1" applyAlignment="1">
      <alignment horizontal="center" vertical="center" wrapText="1"/>
    </xf>
    <xf numFmtId="165" fontId="0" fillId="9" borderId="34" xfId="0" applyNumberFormat="1" applyFill="1" applyBorder="1" applyAlignment="1">
      <alignment vertical="center"/>
    </xf>
    <xf numFmtId="0" fontId="7" fillId="9" borderId="34" xfId="0" applyFont="1" applyFill="1" applyBorder="1" applyAlignment="1">
      <alignment horizontal="center" vertical="center"/>
    </xf>
    <xf numFmtId="10" fontId="7" fillId="9" borderId="34" xfId="0" applyNumberFormat="1" applyFont="1" applyFill="1" applyBorder="1" applyAlignment="1">
      <alignment horizontal="center" vertical="center"/>
    </xf>
    <xf numFmtId="49" fontId="10" fillId="9" borderId="34" xfId="0" applyNumberFormat="1" applyFont="1" applyFill="1" applyBorder="1" applyAlignment="1">
      <alignment horizontal="left" vertical="center"/>
    </xf>
    <xf numFmtId="2" fontId="0" fillId="9" borderId="34" xfId="0" applyNumberFormat="1" applyFill="1" applyBorder="1" applyAlignment="1">
      <alignment vertical="center"/>
    </xf>
    <xf numFmtId="2" fontId="7" fillId="9" borderId="34" xfId="0" applyNumberFormat="1" applyFont="1" applyFill="1" applyBorder="1" applyAlignment="1">
      <alignment vertical="center"/>
    </xf>
    <xf numFmtId="49" fontId="10" fillId="9" borderId="45" xfId="0" applyNumberFormat="1" applyFont="1" applyFill="1" applyBorder="1" applyAlignment="1">
      <alignment horizontal="left" vertical="center"/>
    </xf>
    <xf numFmtId="165" fontId="10" fillId="9" borderId="45" xfId="0" applyNumberFormat="1" applyFont="1" applyFill="1" applyBorder="1" applyAlignment="1">
      <alignment horizontal="center" vertical="center" wrapText="1"/>
    </xf>
    <xf numFmtId="165" fontId="0" fillId="9" borderId="45" xfId="0" applyNumberFormat="1" applyFill="1" applyBorder="1" applyAlignment="1">
      <alignment vertical="center"/>
    </xf>
    <xf numFmtId="2" fontId="7" fillId="9" borderId="45" xfId="0" applyNumberFormat="1" applyFont="1" applyFill="1" applyBorder="1" applyAlignment="1">
      <alignment vertical="center"/>
    </xf>
    <xf numFmtId="49" fontId="10" fillId="9" borderId="48" xfId="0" applyNumberFormat="1" applyFont="1" applyFill="1" applyBorder="1" applyAlignment="1">
      <alignment horizontal="left" vertical="center"/>
    </xf>
    <xf numFmtId="0" fontId="0" fillId="9" borderId="48" xfId="0" applyFill="1" applyBorder="1"/>
    <xf numFmtId="165" fontId="10" fillId="9" borderId="48" xfId="0" applyNumberFormat="1" applyFont="1" applyFill="1" applyBorder="1" applyAlignment="1">
      <alignment horizontal="center" vertical="center" wrapText="1"/>
    </xf>
    <xf numFmtId="165" fontId="7" fillId="9" borderId="48" xfId="0" applyNumberFormat="1" applyFont="1" applyFill="1" applyBorder="1" applyAlignment="1">
      <alignment horizontal="center" vertical="center" wrapText="1"/>
    </xf>
    <xf numFmtId="2" fontId="0" fillId="9" borderId="48" xfId="0" applyNumberFormat="1" applyFill="1" applyBorder="1" applyAlignment="1">
      <alignment vertical="center"/>
    </xf>
    <xf numFmtId="0" fontId="0" fillId="9" borderId="45" xfId="0" applyFill="1" applyBorder="1"/>
    <xf numFmtId="0" fontId="0" fillId="9" borderId="100" xfId="0" applyFill="1" applyBorder="1"/>
    <xf numFmtId="0" fontId="0" fillId="9" borderId="95" xfId="0" applyFill="1" applyBorder="1"/>
    <xf numFmtId="0" fontId="10" fillId="9" borderId="95" xfId="0" applyFont="1" applyFill="1" applyBorder="1" applyAlignment="1">
      <alignment horizontal="left" vertical="center"/>
    </xf>
    <xf numFmtId="170" fontId="0" fillId="9" borderId="95" xfId="0" applyNumberFormat="1" applyFill="1" applyBorder="1"/>
    <xf numFmtId="2" fontId="7" fillId="9" borderId="95" xfId="0" applyNumberFormat="1" applyFont="1" applyFill="1" applyBorder="1"/>
    <xf numFmtId="49" fontId="7" fillId="9" borderId="58" xfId="0" applyNumberFormat="1" applyFont="1" applyFill="1" applyBorder="1" applyAlignment="1">
      <alignment vertical="center"/>
    </xf>
    <xf numFmtId="170" fontId="0" fillId="9" borderId="104" xfId="0" applyNumberFormat="1" applyFill="1" applyBorder="1" applyAlignment="1">
      <alignment vertical="top"/>
    </xf>
    <xf numFmtId="165" fontId="0" fillId="9" borderId="48" xfId="0" applyNumberFormat="1" applyFill="1" applyBorder="1" applyAlignment="1">
      <alignment vertical="top"/>
    </xf>
    <xf numFmtId="165" fontId="0" fillId="9" borderId="34" xfId="0" applyNumberFormat="1" applyFill="1" applyBorder="1" applyAlignment="1">
      <alignment vertical="top"/>
    </xf>
    <xf numFmtId="169" fontId="34" fillId="4" borderId="34" xfId="0" applyNumberFormat="1" applyFont="1" applyFill="1" applyBorder="1" applyAlignment="1">
      <alignment horizontal="center" vertical="center"/>
    </xf>
    <xf numFmtId="0" fontId="0" fillId="4" borderId="49" xfId="0" applyNumberFormat="1" applyFill="1" applyBorder="1" applyAlignment="1">
      <alignment vertical="center"/>
    </xf>
    <xf numFmtId="14" fontId="0" fillId="0" borderId="10" xfId="0" applyNumberFormat="1" applyBorder="1"/>
    <xf numFmtId="3" fontId="0" fillId="0" borderId="10" xfId="0" applyNumberFormat="1" applyBorder="1"/>
    <xf numFmtId="14" fontId="26" fillId="7" borderId="0" xfId="0" applyNumberFormat="1" applyFont="1" applyFill="1" applyAlignment="1">
      <alignment horizontal="center" vertical="center" wrapText="1"/>
    </xf>
    <xf numFmtId="3" fontId="0" fillId="7" borderId="0" xfId="0" applyNumberFormat="1" applyFill="1"/>
    <xf numFmtId="3" fontId="25" fillId="7" borderId="0" xfId="0" applyNumberFormat="1" applyFont="1" applyFill="1" applyAlignment="1">
      <alignment horizontal="center" vertical="center" wrapText="1"/>
    </xf>
    <xf numFmtId="3" fontId="0" fillId="8" borderId="10" xfId="0" applyNumberFormat="1" applyFill="1" applyBorder="1"/>
    <xf numFmtId="3" fontId="0" fillId="8" borderId="0" xfId="0" applyNumberFormat="1" applyFill="1"/>
    <xf numFmtId="165" fontId="10" fillId="4" borderId="48" xfId="0" applyNumberFormat="1" applyFont="1" applyFill="1" applyBorder="1" applyAlignment="1">
      <alignment horizontal="center" vertical="center"/>
    </xf>
    <xf numFmtId="165" fontId="0" fillId="4" borderId="45" xfId="0" applyNumberFormat="1" applyFill="1" applyBorder="1"/>
    <xf numFmtId="165" fontId="24" fillId="9" borderId="34" xfId="0" applyNumberFormat="1" applyFont="1" applyFill="1" applyBorder="1" applyAlignment="1">
      <alignment vertical="center"/>
    </xf>
    <xf numFmtId="0" fontId="40" fillId="0" borderId="0" xfId="0" applyFont="1"/>
    <xf numFmtId="167" fontId="33" fillId="4" borderId="45" xfId="0" applyNumberFormat="1" applyFont="1" applyFill="1" applyBorder="1" applyAlignment="1">
      <alignment vertical="center"/>
    </xf>
    <xf numFmtId="165" fontId="19" fillId="4" borderId="48" xfId="0" applyNumberFormat="1" applyFont="1" applyFill="1" applyBorder="1" applyAlignment="1">
      <alignment vertical="center" wrapText="1"/>
    </xf>
    <xf numFmtId="181" fontId="51" fillId="0" borderId="141" xfId="0" applyNumberFormat="1" applyFont="1" applyFill="1" applyBorder="1" applyAlignment="1">
      <alignment vertical="center" wrapText="1"/>
    </xf>
    <xf numFmtId="0" fontId="0" fillId="9" borderId="195" xfId="0" applyFill="1" applyBorder="1" applyAlignment="1">
      <alignment vertical="center" wrapText="1"/>
    </xf>
    <xf numFmtId="0" fontId="0" fillId="9" borderId="196" xfId="0" applyFill="1" applyBorder="1" applyAlignment="1">
      <alignment vertical="center" wrapText="1"/>
    </xf>
    <xf numFmtId="9" fontId="7" fillId="4" borderId="137" xfId="0" applyNumberFormat="1" applyFont="1" applyFill="1" applyBorder="1" applyAlignment="1">
      <alignment horizontal="center" vertical="center"/>
    </xf>
    <xf numFmtId="165" fontId="10" fillId="4" borderId="45" xfId="0" applyNumberFormat="1" applyFont="1" applyFill="1" applyBorder="1" applyAlignment="1">
      <alignment horizontal="center" vertical="center" wrapText="1"/>
    </xf>
    <xf numFmtId="0" fontId="52" fillId="0" borderId="39" xfId="4" applyFont="1"/>
    <xf numFmtId="0" fontId="35" fillId="0" borderId="39" xfId="4" applyFont="1"/>
    <xf numFmtId="0" fontId="52" fillId="0" borderId="39" xfId="4" applyFont="1" applyAlignment="1">
      <alignment vertical="center"/>
    </xf>
    <xf numFmtId="0" fontId="35" fillId="0" borderId="39" xfId="4" applyFont="1" applyAlignment="1">
      <alignment vertical="center"/>
    </xf>
    <xf numFmtId="0" fontId="38" fillId="0" borderId="0" xfId="0" applyFont="1" applyAlignment="1">
      <alignment vertical="center"/>
    </xf>
    <xf numFmtId="2" fontId="37" fillId="0" borderId="141" xfId="0" applyNumberFormat="1" applyFont="1" applyBorder="1" applyAlignment="1">
      <alignment horizontal="center" vertical="center" wrapText="1"/>
    </xf>
    <xf numFmtId="2" fontId="37" fillId="0" borderId="141" xfId="0" applyNumberFormat="1" applyFont="1" applyBorder="1" applyAlignment="1">
      <alignment horizontal="center" vertical="center"/>
    </xf>
    <xf numFmtId="2" fontId="37" fillId="0" borderId="166" xfId="0" applyNumberFormat="1" applyFont="1" applyBorder="1" applyAlignment="1">
      <alignment horizontal="center" vertical="center"/>
    </xf>
    <xf numFmtId="0" fontId="53" fillId="0" borderId="0" xfId="0" applyFont="1" applyAlignment="1">
      <alignment horizontal="center" vertical="center"/>
    </xf>
    <xf numFmtId="177" fontId="38" fillId="0" borderId="0" xfId="0" applyNumberFormat="1" applyFont="1" applyAlignment="1">
      <alignment vertical="center"/>
    </xf>
    <xf numFmtId="0" fontId="38" fillId="9" borderId="141" xfId="0" applyFont="1" applyFill="1" applyBorder="1" applyAlignment="1">
      <alignment horizontal="right" vertical="center"/>
    </xf>
    <xf numFmtId="182" fontId="38" fillId="0" borderId="0" xfId="0" applyNumberFormat="1" applyFont="1" applyAlignment="1">
      <alignment vertical="center"/>
    </xf>
    <xf numFmtId="177" fontId="43" fillId="0" borderId="0" xfId="0" applyNumberFormat="1" applyFont="1"/>
    <xf numFmtId="0" fontId="43" fillId="0" borderId="0" xfId="0" applyFont="1"/>
    <xf numFmtId="0" fontId="43" fillId="0" borderId="158" xfId="0" applyFont="1" applyBorder="1" applyAlignment="1">
      <alignment horizontal="center" vertical="center" wrapText="1"/>
    </xf>
    <xf numFmtId="178" fontId="43" fillId="0" borderId="141" xfId="0" applyNumberFormat="1" applyFont="1" applyBorder="1" applyAlignment="1">
      <alignment vertical="center"/>
    </xf>
    <xf numFmtId="178" fontId="43" fillId="0" borderId="158" xfId="0" applyNumberFormat="1" applyFont="1" applyBorder="1" applyAlignment="1">
      <alignment vertical="center"/>
    </xf>
    <xf numFmtId="14" fontId="43" fillId="0" borderId="141" xfId="0" applyNumberFormat="1" applyFont="1" applyBorder="1" applyAlignment="1">
      <alignment horizontal="center" vertical="center"/>
    </xf>
    <xf numFmtId="39" fontId="43" fillId="0" borderId="158" xfId="0" applyNumberFormat="1" applyFont="1" applyBorder="1" applyAlignment="1">
      <alignment horizontal="center" vertical="center"/>
    </xf>
    <xf numFmtId="0" fontId="45" fillId="0" borderId="158" xfId="0" applyFont="1" applyBorder="1" applyAlignment="1">
      <alignment vertical="center" wrapText="1"/>
    </xf>
    <xf numFmtId="0" fontId="43" fillId="0" borderId="141" xfId="0" applyFont="1" applyBorder="1" applyAlignment="1">
      <alignment horizontal="center" vertical="center" wrapText="1"/>
    </xf>
    <xf numFmtId="41" fontId="43" fillId="9" borderId="141" xfId="0" applyNumberFormat="1" applyFont="1" applyFill="1" applyBorder="1" applyAlignment="1">
      <alignment vertical="center" wrapText="1"/>
    </xf>
    <xf numFmtId="3" fontId="43" fillId="0" borderId="0" xfId="0" applyNumberFormat="1" applyFont="1"/>
    <xf numFmtId="0" fontId="43" fillId="0" borderId="0" xfId="0" applyFont="1" applyAlignment="1">
      <alignment wrapText="1"/>
    </xf>
    <xf numFmtId="178" fontId="49" fillId="9" borderId="0" xfId="0" applyNumberFormat="1" applyFont="1" applyFill="1" applyAlignment="1">
      <alignment vertical="center"/>
    </xf>
    <xf numFmtId="178" fontId="43" fillId="0" borderId="0" xfId="0" applyNumberFormat="1" applyFont="1" applyAlignment="1">
      <alignment wrapText="1"/>
    </xf>
    <xf numFmtId="178" fontId="43" fillId="9" borderId="141" xfId="0" applyNumberFormat="1" applyFont="1" applyFill="1" applyBorder="1" applyAlignment="1">
      <alignment vertical="center"/>
    </xf>
    <xf numFmtId="0" fontId="43" fillId="0" borderId="171" xfId="0" applyFont="1" applyBorder="1" applyAlignment="1">
      <alignment horizontal="center" vertical="center" wrapText="1"/>
    </xf>
    <xf numFmtId="14" fontId="43" fillId="0" borderId="171" xfId="0" applyNumberFormat="1" applyFont="1" applyBorder="1" applyAlignment="1">
      <alignment horizontal="center" vertical="center"/>
    </xf>
    <xf numFmtId="0" fontId="43" fillId="0" borderId="174" xfId="0" applyFont="1" applyBorder="1" applyAlignment="1">
      <alignment horizontal="center" vertical="center" wrapText="1"/>
    </xf>
    <xf numFmtId="178" fontId="43" fillId="0" borderId="174" xfId="0" applyNumberFormat="1" applyFont="1" applyBorder="1" applyAlignment="1">
      <alignment vertical="center"/>
    </xf>
    <xf numFmtId="14" fontId="43" fillId="0" borderId="174" xfId="0" applyNumberFormat="1" applyFont="1" applyBorder="1" applyAlignment="1">
      <alignment horizontal="center" vertical="center"/>
    </xf>
    <xf numFmtId="179" fontId="41" fillId="0" borderId="182" xfId="0" applyNumberFormat="1" applyFont="1" applyBorder="1" applyAlignment="1">
      <alignment vertical="center"/>
    </xf>
    <xf numFmtId="179" fontId="43" fillId="0" borderId="186" xfId="0" applyNumberFormat="1" applyFont="1" applyBorder="1" applyAlignment="1">
      <alignment vertical="top"/>
    </xf>
    <xf numFmtId="39" fontId="43" fillId="0" borderId="0" xfId="0" applyNumberFormat="1" applyFont="1"/>
    <xf numFmtId="180" fontId="41" fillId="0" borderId="141" xfId="0" applyNumberFormat="1" applyFont="1" applyBorder="1" applyAlignment="1">
      <alignment horizontal="center" vertical="center"/>
    </xf>
    <xf numFmtId="0" fontId="43" fillId="0" borderId="148" xfId="0" applyFont="1" applyBorder="1" applyAlignment="1">
      <alignment horizontal="left" vertical="center"/>
    </xf>
    <xf numFmtId="180" fontId="41" fillId="0" borderId="148" xfId="0" applyNumberFormat="1" applyFont="1" applyBorder="1" applyAlignment="1">
      <alignment horizontal="center" vertical="center"/>
    </xf>
    <xf numFmtId="180" fontId="41" fillId="0" borderId="145" xfId="0" applyNumberFormat="1" applyFont="1" applyBorder="1" applyAlignment="1">
      <alignment horizontal="center" vertical="center"/>
    </xf>
    <xf numFmtId="0" fontId="43" fillId="0" borderId="155" xfId="0" applyFont="1" applyBorder="1" applyAlignment="1">
      <alignment horizontal="left" vertical="center"/>
    </xf>
    <xf numFmtId="41" fontId="43" fillId="0" borderId="158" xfId="2" applyFont="1" applyBorder="1" applyAlignment="1" applyProtection="1">
      <alignment vertical="center"/>
    </xf>
    <xf numFmtId="14" fontId="43" fillId="0" borderId="158" xfId="0" applyNumberFormat="1" applyFont="1" applyBorder="1" applyAlignment="1">
      <alignment horizontal="center" vertical="center"/>
    </xf>
    <xf numFmtId="39" fontId="43" fillId="0" borderId="152" xfId="0" applyNumberFormat="1" applyFont="1" applyBorder="1" applyAlignment="1">
      <alignment horizontal="center" vertical="center"/>
    </xf>
    <xf numFmtId="9" fontId="43" fillId="0" borderId="198" xfId="3" applyFont="1" applyBorder="1" applyAlignment="1">
      <alignment horizontal="center" vertical="center"/>
    </xf>
    <xf numFmtId="178" fontId="50" fillId="0" borderId="171" xfId="2" applyNumberFormat="1" applyFont="1" applyFill="1" applyBorder="1" applyAlignment="1">
      <alignment vertical="center"/>
    </xf>
    <xf numFmtId="0" fontId="0" fillId="4" borderId="16" xfId="0" applyFill="1" applyBorder="1" applyAlignment="1">
      <alignment horizontal="center"/>
    </xf>
    <xf numFmtId="165" fontId="0" fillId="4" borderId="89" xfId="0" applyNumberFormat="1" applyFill="1" applyBorder="1" applyAlignment="1">
      <alignment vertical="center"/>
    </xf>
    <xf numFmtId="49" fontId="7" fillId="4" borderId="118" xfId="0" applyNumberFormat="1" applyFont="1" applyFill="1" applyBorder="1" applyAlignment="1">
      <alignment horizontal="center"/>
    </xf>
    <xf numFmtId="3" fontId="54" fillId="0" borderId="141" xfId="0" applyNumberFormat="1" applyFont="1" applyBorder="1"/>
    <xf numFmtId="0" fontId="5" fillId="4" borderId="80" xfId="0" applyFont="1" applyFill="1" applyBorder="1" applyAlignment="1">
      <alignment horizontal="center" vertical="center"/>
    </xf>
    <xf numFmtId="0" fontId="5" fillId="4" borderId="111" xfId="0" applyFont="1" applyFill="1" applyBorder="1" applyAlignment="1">
      <alignment horizontal="center" vertical="center"/>
    </xf>
    <xf numFmtId="0" fontId="5" fillId="4" borderId="98" xfId="0" applyFont="1" applyFill="1" applyBorder="1" applyAlignment="1">
      <alignment horizontal="center" vertical="center"/>
    </xf>
    <xf numFmtId="49" fontId="7" fillId="4" borderId="196" xfId="0" applyNumberFormat="1" applyFont="1" applyFill="1" applyBorder="1" applyAlignment="1">
      <alignment horizontal="center"/>
    </xf>
    <xf numFmtId="167" fontId="0" fillId="4" borderId="105" xfId="0" applyNumberFormat="1" applyFill="1" applyBorder="1" applyAlignment="1">
      <alignment vertical="center"/>
    </xf>
    <xf numFmtId="14" fontId="10" fillId="4" borderId="199" xfId="0" applyNumberFormat="1" applyFont="1" applyFill="1" applyBorder="1" applyAlignment="1">
      <alignment horizontal="center" vertical="center"/>
    </xf>
    <xf numFmtId="176" fontId="0" fillId="0" borderId="141" xfId="1" applyNumberFormat="1" applyFont="1" applyBorder="1"/>
    <xf numFmtId="165" fontId="0" fillId="0" borderId="0" xfId="0" applyNumberFormat="1"/>
    <xf numFmtId="0" fontId="24" fillId="4" borderId="10" xfId="0" applyFont="1" applyFill="1" applyBorder="1"/>
    <xf numFmtId="0" fontId="24" fillId="4" borderId="3" xfId="0" applyFont="1" applyFill="1" applyBorder="1"/>
    <xf numFmtId="0" fontId="10" fillId="4" borderId="116" xfId="0" applyFont="1" applyFill="1" applyBorder="1" applyAlignment="1">
      <alignment horizontal="center" vertical="center" wrapText="1"/>
    </xf>
    <xf numFmtId="3" fontId="24" fillId="0" borderId="10" xfId="0" applyNumberFormat="1" applyFont="1" applyBorder="1"/>
    <xf numFmtId="0" fontId="10" fillId="9" borderId="196" xfId="0" applyFont="1" applyFill="1" applyBorder="1" applyAlignment="1">
      <alignment horizontal="left" vertical="center" wrapText="1"/>
    </xf>
    <xf numFmtId="3" fontId="27" fillId="0" borderId="0" xfId="0" applyNumberFormat="1" applyFont="1"/>
    <xf numFmtId="3" fontId="57" fillId="7" borderId="0" xfId="0" applyNumberFormat="1" applyFont="1" applyFill="1" applyAlignment="1">
      <alignment horizontal="right" vertical="center" wrapText="1"/>
    </xf>
    <xf numFmtId="3" fontId="58" fillId="7" borderId="0" xfId="0" applyNumberFormat="1" applyFont="1" applyFill="1" applyAlignment="1">
      <alignment horizontal="right" vertical="center" wrapText="1"/>
    </xf>
    <xf numFmtId="3" fontId="27" fillId="0" borderId="39" xfId="0" applyNumberFormat="1" applyFont="1" applyBorder="1"/>
    <xf numFmtId="0" fontId="0" fillId="4" borderId="116" xfId="0" applyFill="1" applyBorder="1"/>
    <xf numFmtId="3" fontId="27" fillId="7" borderId="141" xfId="0" applyNumberFormat="1" applyFont="1" applyFill="1" applyBorder="1" applyAlignment="1">
      <alignment horizontal="center" vertical="center" wrapText="1"/>
    </xf>
    <xf numFmtId="3" fontId="56" fillId="0" borderId="0" xfId="0" applyNumberFormat="1" applyFont="1"/>
    <xf numFmtId="165" fontId="24" fillId="4" borderId="34" xfId="0" applyNumberFormat="1" applyFont="1" applyFill="1" applyBorder="1" applyAlignment="1">
      <alignment vertical="center"/>
    </xf>
    <xf numFmtId="0" fontId="24" fillId="0" borderId="10" xfId="0" applyFont="1" applyBorder="1"/>
    <xf numFmtId="0" fontId="10" fillId="4" borderId="196" xfId="0" applyFont="1" applyFill="1" applyBorder="1" applyAlignment="1">
      <alignment horizontal="left" vertical="center" wrapText="1"/>
    </xf>
    <xf numFmtId="9" fontId="10" fillId="4" borderId="137" xfId="0" applyNumberFormat="1" applyFont="1" applyFill="1" applyBorder="1" applyAlignment="1">
      <alignment horizontal="center" vertical="center"/>
    </xf>
    <xf numFmtId="0" fontId="24" fillId="0" borderId="21" xfId="0" applyFont="1" applyBorder="1"/>
    <xf numFmtId="0" fontId="24" fillId="0" borderId="0" xfId="0" applyNumberFormat="1" applyFont="1"/>
    <xf numFmtId="0" fontId="2" fillId="0" borderId="0" xfId="0" applyNumberFormat="1" applyFont="1"/>
    <xf numFmtId="176" fontId="2" fillId="0" borderId="0" xfId="1" applyNumberFormat="1" applyFont="1"/>
    <xf numFmtId="176" fontId="0" fillId="0" borderId="0" xfId="0" applyNumberFormat="1"/>
    <xf numFmtId="178" fontId="49" fillId="9" borderId="141" xfId="0" applyNumberFormat="1" applyFont="1" applyFill="1" applyBorder="1" applyAlignment="1">
      <alignment vertical="center"/>
    </xf>
    <xf numFmtId="178" fontId="41" fillId="0" borderId="174" xfId="2" applyNumberFormat="1" applyFont="1" applyFill="1" applyBorder="1" applyAlignment="1">
      <alignment vertical="center"/>
    </xf>
    <xf numFmtId="178" fontId="43" fillId="0" borderId="158" xfId="2" applyNumberFormat="1" applyFont="1" applyFill="1" applyBorder="1" applyAlignment="1" applyProtection="1">
      <alignment vertical="center"/>
    </xf>
    <xf numFmtId="2" fontId="43" fillId="0" borderId="158" xfId="0" applyNumberFormat="1" applyFont="1" applyBorder="1" applyAlignment="1">
      <alignment horizontal="center" vertical="center" wrapText="1"/>
    </xf>
    <xf numFmtId="49" fontId="7" fillId="4" borderId="203" xfId="0" applyNumberFormat="1" applyFont="1" applyFill="1" applyBorder="1" applyAlignment="1">
      <alignment horizontal="left" vertical="top"/>
    </xf>
    <xf numFmtId="0" fontId="7" fillId="4" borderId="83" xfId="0" applyFont="1" applyFill="1" applyBorder="1" applyAlignment="1">
      <alignment horizontal="left" vertical="top"/>
    </xf>
    <xf numFmtId="0" fontId="7" fillId="4" borderId="204" xfId="0" applyFont="1" applyFill="1" applyBorder="1" applyAlignment="1">
      <alignment horizontal="left" vertical="top"/>
    </xf>
    <xf numFmtId="176" fontId="10" fillId="4" borderId="119" xfId="1" applyNumberFormat="1" applyFont="1" applyFill="1" applyBorder="1" applyAlignment="1">
      <alignment horizontal="center" vertical="center"/>
    </xf>
    <xf numFmtId="176" fontId="10" fillId="4" borderId="141" xfId="1" applyNumberFormat="1" applyFont="1" applyFill="1" applyBorder="1" applyAlignment="1">
      <alignment horizontal="center" vertical="center"/>
    </xf>
    <xf numFmtId="44" fontId="0" fillId="9" borderId="45" xfId="1" applyFont="1" applyFill="1" applyBorder="1" applyAlignment="1">
      <alignment vertical="center"/>
    </xf>
    <xf numFmtId="0" fontId="24" fillId="0" borderId="70" xfId="0" applyFont="1" applyBorder="1"/>
    <xf numFmtId="44" fontId="0" fillId="4" borderId="48" xfId="1" applyFont="1" applyFill="1" applyBorder="1" applyAlignment="1">
      <alignment vertical="center"/>
    </xf>
    <xf numFmtId="176" fontId="0" fillId="4" borderId="10" xfId="1" applyNumberFormat="1" applyFont="1" applyFill="1" applyBorder="1"/>
    <xf numFmtId="176" fontId="0" fillId="0" borderId="0" xfId="1" applyNumberFormat="1" applyFont="1"/>
    <xf numFmtId="165" fontId="10" fillId="4" borderId="34" xfId="0" applyNumberFormat="1" applyFont="1" applyFill="1" applyBorder="1" applyAlignment="1">
      <alignment horizontal="left" vertical="center"/>
    </xf>
    <xf numFmtId="3" fontId="0" fillId="4" borderId="87" xfId="0" applyNumberFormat="1" applyFill="1" applyBorder="1" applyAlignment="1">
      <alignment vertical="center"/>
    </xf>
    <xf numFmtId="42" fontId="60" fillId="0" borderId="141" xfId="5" applyFont="1" applyFill="1" applyBorder="1" applyAlignment="1">
      <alignment horizontal="center" vertical="center" wrapText="1"/>
    </xf>
    <xf numFmtId="166" fontId="24" fillId="4" borderId="34" xfId="0" applyNumberFormat="1" applyFont="1" applyFill="1" applyBorder="1" applyAlignment="1">
      <alignment vertical="center"/>
    </xf>
    <xf numFmtId="3" fontId="56" fillId="7" borderId="207" xfId="0" applyNumberFormat="1" applyFont="1" applyFill="1" applyBorder="1" applyAlignment="1">
      <alignment horizontal="right" vertical="center" wrapText="1"/>
    </xf>
    <xf numFmtId="0" fontId="61" fillId="0" borderId="0" xfId="0" applyFont="1"/>
    <xf numFmtId="3" fontId="27" fillId="7" borderId="141" xfId="0" applyNumberFormat="1" applyFont="1" applyFill="1" applyBorder="1" applyAlignment="1">
      <alignment horizontal="right" vertical="center" wrapText="1"/>
    </xf>
    <xf numFmtId="49" fontId="7" fillId="4" borderId="132" xfId="0" applyNumberFormat="1" applyFont="1" applyFill="1" applyBorder="1" applyAlignment="1">
      <alignment horizontal="left" vertical="center"/>
    </xf>
    <xf numFmtId="0" fontId="7" fillId="4" borderId="98" xfId="0" applyFont="1" applyFill="1" applyBorder="1" applyAlignment="1">
      <alignment horizontal="left" vertical="center"/>
    </xf>
    <xf numFmtId="0" fontId="7" fillId="4" borderId="127" xfId="0" applyFont="1" applyFill="1" applyBorder="1" applyAlignment="1">
      <alignment horizontal="left" vertical="center"/>
    </xf>
    <xf numFmtId="0" fontId="10" fillId="4" borderId="118" xfId="0" applyFont="1" applyFill="1" applyBorder="1" applyAlignment="1">
      <alignment horizontal="right" vertical="center"/>
    </xf>
    <xf numFmtId="165" fontId="10" fillId="0" borderId="119" xfId="0" applyNumberFormat="1" applyFont="1" applyBorder="1" applyAlignment="1">
      <alignment horizontal="right"/>
    </xf>
    <xf numFmtId="0" fontId="7" fillId="0" borderId="132" xfId="0" applyFont="1" applyBorder="1" applyAlignment="1">
      <alignment horizontal="left"/>
    </xf>
    <xf numFmtId="0" fontId="7" fillId="0" borderId="98" xfId="0" applyFont="1" applyBorder="1" applyAlignment="1">
      <alignment horizontal="left"/>
    </xf>
    <xf numFmtId="0" fontId="7" fillId="4" borderId="98" xfId="0" applyFont="1" applyFill="1" applyBorder="1" applyAlignment="1">
      <alignment horizontal="left"/>
    </xf>
    <xf numFmtId="0" fontId="7" fillId="0" borderId="127" xfId="0" applyFont="1" applyBorder="1" applyAlignment="1">
      <alignment horizontal="left"/>
    </xf>
    <xf numFmtId="168" fontId="10" fillId="0" borderId="119" xfId="0" applyNumberFormat="1" applyFont="1" applyBorder="1" applyAlignment="1">
      <alignment horizontal="right"/>
    </xf>
    <xf numFmtId="176" fontId="10" fillId="4" borderId="148" xfId="1" applyNumberFormat="1" applyFont="1" applyFill="1" applyBorder="1" applyAlignment="1">
      <alignment horizontal="center" vertical="center"/>
    </xf>
    <xf numFmtId="3" fontId="47" fillId="0" borderId="39" xfId="0" applyNumberFormat="1" applyFont="1" applyBorder="1"/>
    <xf numFmtId="178" fontId="43" fillId="0" borderId="141" xfId="2" applyNumberFormat="1" applyFont="1" applyBorder="1" applyAlignment="1">
      <alignment vertical="center"/>
    </xf>
    <xf numFmtId="3" fontId="62" fillId="7" borderId="0" xfId="0" applyNumberFormat="1" applyFont="1" applyFill="1" applyAlignment="1">
      <alignment horizontal="right" vertical="center" wrapText="1"/>
    </xf>
    <xf numFmtId="3" fontId="18" fillId="0" borderId="39" xfId="0" applyNumberFormat="1" applyFont="1" applyBorder="1" applyAlignment="1">
      <alignment horizontal="center" vertical="center" wrapText="1"/>
    </xf>
    <xf numFmtId="3" fontId="63" fillId="7" borderId="211" xfId="0" applyNumberFormat="1" applyFont="1" applyFill="1" applyBorder="1" applyAlignment="1">
      <alignment horizontal="justify" vertical="center" wrapText="1"/>
    </xf>
    <xf numFmtId="3" fontId="25" fillId="7" borderId="39" xfId="0" applyNumberFormat="1" applyFont="1" applyFill="1" applyBorder="1" applyAlignment="1">
      <alignment horizontal="justify" vertical="center" wrapText="1"/>
    </xf>
    <xf numFmtId="178" fontId="43" fillId="0" borderId="141" xfId="2" applyNumberFormat="1" applyFont="1" applyBorder="1" applyAlignment="1" applyProtection="1">
      <alignment vertical="center"/>
    </xf>
    <xf numFmtId="44" fontId="7" fillId="9" borderId="34" xfId="1" applyFont="1" applyFill="1" applyBorder="1" applyAlignment="1">
      <alignment vertical="center"/>
    </xf>
    <xf numFmtId="44" fontId="7" fillId="9" borderId="45" xfId="1" applyFont="1" applyFill="1" applyBorder="1" applyAlignment="1">
      <alignment vertical="center"/>
    </xf>
    <xf numFmtId="44" fontId="0" fillId="9" borderId="48" xfId="1" applyFont="1" applyFill="1" applyBorder="1" applyAlignment="1">
      <alignment vertical="center"/>
    </xf>
    <xf numFmtId="3" fontId="10" fillId="4" borderId="48" xfId="0" applyNumberFormat="1" applyFont="1" applyFill="1" applyBorder="1" applyAlignment="1">
      <alignment horizontal="center" vertical="center" wrapText="1"/>
    </xf>
    <xf numFmtId="183" fontId="0" fillId="0" borderId="0" xfId="0" applyNumberFormat="1"/>
    <xf numFmtId="0" fontId="0" fillId="7" borderId="200" xfId="0" applyFill="1" applyBorder="1"/>
    <xf numFmtId="0" fontId="41" fillId="0" borderId="141" xfId="0" applyFont="1" applyBorder="1" applyAlignment="1">
      <alignment horizontal="center" vertical="center"/>
    </xf>
    <xf numFmtId="0" fontId="41" fillId="9" borderId="141" xfId="0" applyFont="1" applyFill="1" applyBorder="1" applyAlignment="1">
      <alignment horizontal="center" vertical="center" wrapText="1"/>
    </xf>
    <xf numFmtId="14" fontId="0" fillId="7" borderId="112" xfId="0" applyNumberFormat="1" applyFill="1" applyBorder="1"/>
    <xf numFmtId="0" fontId="10" fillId="4" borderId="87" xfId="0" applyFont="1" applyFill="1" applyBorder="1" applyAlignment="1">
      <alignment horizontal="center" vertical="center" wrapText="1"/>
    </xf>
    <xf numFmtId="173" fontId="0" fillId="4" borderId="89" xfId="0" applyNumberFormat="1" applyFill="1" applyBorder="1" applyAlignment="1">
      <alignment vertical="center"/>
    </xf>
    <xf numFmtId="3" fontId="48" fillId="7" borderId="141" xfId="0" applyNumberFormat="1" applyFont="1" applyFill="1" applyBorder="1" applyAlignment="1">
      <alignment horizontal="right" vertical="center" wrapText="1"/>
    </xf>
    <xf numFmtId="0" fontId="41" fillId="0" borderId="148" xfId="0" applyFont="1" applyBorder="1" applyAlignment="1">
      <alignment horizontal="center" vertical="center" wrapText="1"/>
    </xf>
    <xf numFmtId="0" fontId="41" fillId="0" borderId="148" xfId="0" applyFont="1" applyBorder="1" applyAlignment="1">
      <alignment horizontal="center" vertical="center"/>
    </xf>
    <xf numFmtId="10" fontId="41" fillId="0" borderId="148" xfId="3" applyNumberFormat="1" applyFont="1" applyBorder="1" applyAlignment="1">
      <alignment horizontal="center" vertical="center"/>
    </xf>
    <xf numFmtId="0" fontId="41" fillId="0" borderId="152" xfId="0" applyFont="1" applyBorder="1" applyAlignment="1">
      <alignment horizontal="center" vertical="center" wrapText="1"/>
    </xf>
    <xf numFmtId="0" fontId="41" fillId="0" borderId="198" xfId="0" applyFont="1" applyBorder="1" applyAlignment="1">
      <alignment horizontal="center" vertical="center"/>
    </xf>
    <xf numFmtId="0" fontId="43" fillId="0" borderId="141" xfId="0" applyFont="1" applyBorder="1" applyAlignment="1">
      <alignment vertical="center"/>
    </xf>
    <xf numFmtId="0" fontId="41" fillId="0" borderId="148" xfId="0" applyFont="1" applyBorder="1" applyAlignment="1">
      <alignment horizontal="left" vertical="center" wrapText="1"/>
    </xf>
    <xf numFmtId="41" fontId="43" fillId="0" borderId="141" xfId="2" applyFont="1" applyFill="1" applyBorder="1" applyAlignment="1" applyProtection="1">
      <alignment vertical="center"/>
    </xf>
    <xf numFmtId="41" fontId="43" fillId="0" borderId="158" xfId="2" applyFont="1" applyBorder="1" applyAlignment="1">
      <alignment vertical="center"/>
    </xf>
    <xf numFmtId="0" fontId="0" fillId="7" borderId="141" xfId="0" applyFill="1" applyBorder="1" applyAlignment="1"/>
    <xf numFmtId="176" fontId="41" fillId="0" borderId="148" xfId="1" applyNumberFormat="1" applyFont="1" applyBorder="1" applyAlignment="1">
      <alignment horizontal="center" vertical="center" wrapText="1"/>
    </xf>
    <xf numFmtId="176" fontId="41" fillId="0" borderId="141" xfId="0" applyNumberFormat="1" applyFont="1" applyBorder="1" applyAlignment="1">
      <alignment horizontal="center" vertical="center"/>
    </xf>
    <xf numFmtId="178" fontId="41" fillId="0" borderId="171" xfId="2" applyNumberFormat="1" applyFont="1" applyFill="1" applyBorder="1" applyAlignment="1">
      <alignment vertical="center"/>
    </xf>
    <xf numFmtId="0" fontId="2" fillId="0" borderId="0" xfId="0" applyFont="1" applyAlignment="1">
      <alignment horizontal="left" wrapText="1"/>
    </xf>
    <xf numFmtId="0" fontId="0" fillId="0" borderId="0" xfId="0"/>
    <xf numFmtId="49" fontId="7" fillId="4" borderId="47" xfId="0" applyNumberFormat="1" applyFont="1" applyFill="1" applyBorder="1" applyAlignment="1">
      <alignment vertical="center"/>
    </xf>
    <xf numFmtId="0" fontId="7" fillId="4" borderId="27" xfId="0" applyFont="1" applyFill="1" applyBorder="1" applyAlignment="1">
      <alignment vertical="center"/>
    </xf>
    <xf numFmtId="49" fontId="10" fillId="4" borderId="90" xfId="0" applyNumberFormat="1" applyFont="1" applyFill="1" applyBorder="1" applyAlignment="1">
      <alignment horizontal="left" vertical="center" wrapText="1"/>
    </xf>
    <xf numFmtId="49" fontId="10" fillId="4" borderId="201" xfId="0" applyNumberFormat="1" applyFont="1" applyFill="1" applyBorder="1" applyAlignment="1">
      <alignment horizontal="left" vertical="center" wrapText="1"/>
    </xf>
    <xf numFmtId="49" fontId="10" fillId="4" borderId="114" xfId="0" applyNumberFormat="1" applyFont="1" applyFill="1" applyBorder="1" applyAlignment="1">
      <alignment horizontal="left" vertical="center" wrapText="1"/>
    </xf>
    <xf numFmtId="49" fontId="10" fillId="4" borderId="122" xfId="0" applyNumberFormat="1" applyFont="1" applyFill="1" applyBorder="1" applyAlignment="1">
      <alignment horizontal="left" vertical="center" wrapText="1"/>
    </xf>
    <xf numFmtId="49" fontId="7" fillId="4" borderId="43" xfId="0" applyNumberFormat="1" applyFont="1" applyFill="1" applyBorder="1" applyAlignment="1">
      <alignment horizontal="left" vertical="center"/>
    </xf>
    <xf numFmtId="0" fontId="7" fillId="4" borderId="29" xfId="0" applyFont="1" applyFill="1" applyBorder="1" applyAlignment="1">
      <alignment horizontal="left" vertical="center"/>
    </xf>
    <xf numFmtId="0" fontId="7" fillId="4" borderId="44" xfId="0" applyFont="1" applyFill="1" applyBorder="1" applyAlignment="1">
      <alignment horizontal="left" vertical="center"/>
    </xf>
    <xf numFmtId="0" fontId="9" fillId="4" borderId="9" xfId="0" applyFont="1" applyFill="1" applyBorder="1" applyAlignment="1">
      <alignment horizontal="center"/>
    </xf>
    <xf numFmtId="0" fontId="9" fillId="4" borderId="10" xfId="0" applyFont="1" applyFill="1" applyBorder="1" applyAlignment="1">
      <alignment horizontal="center"/>
    </xf>
    <xf numFmtId="49" fontId="7" fillId="4" borderId="33" xfId="0" applyNumberFormat="1" applyFont="1" applyFill="1" applyBorder="1" applyAlignment="1">
      <alignment horizontal="left" vertical="center"/>
    </xf>
    <xf numFmtId="0" fontId="7" fillId="4" borderId="34" xfId="0" applyFont="1" applyFill="1" applyBorder="1" applyAlignment="1">
      <alignment horizontal="left" vertical="center"/>
    </xf>
    <xf numFmtId="164" fontId="10" fillId="4" borderId="15" xfId="0" applyNumberFormat="1" applyFont="1" applyFill="1" applyBorder="1" applyAlignment="1">
      <alignment horizontal="center" vertical="center"/>
    </xf>
    <xf numFmtId="164" fontId="10" fillId="4" borderId="16" xfId="0" applyNumberFormat="1" applyFont="1" applyFill="1" applyBorder="1" applyAlignment="1">
      <alignment horizontal="center" vertical="center"/>
    </xf>
    <xf numFmtId="164" fontId="10" fillId="4" borderId="17" xfId="0" applyNumberFormat="1" applyFont="1" applyFill="1" applyBorder="1" applyAlignment="1">
      <alignment horizontal="center" vertical="center"/>
    </xf>
    <xf numFmtId="49" fontId="7" fillId="4" borderId="48" xfId="0" applyNumberFormat="1" applyFont="1" applyFill="1" applyBorder="1" applyAlignment="1">
      <alignment horizontal="center"/>
    </xf>
    <xf numFmtId="0" fontId="7" fillId="4" borderId="48" xfId="0" applyFont="1" applyFill="1" applyBorder="1" applyAlignment="1">
      <alignment horizontal="center"/>
    </xf>
    <xf numFmtId="0" fontId="7" fillId="4" borderId="49" xfId="0" applyFont="1" applyFill="1" applyBorder="1" applyAlignment="1">
      <alignment horizontal="center"/>
    </xf>
    <xf numFmtId="0" fontId="7" fillId="4" borderId="34" xfId="0" applyFont="1" applyFill="1" applyBorder="1" applyAlignment="1">
      <alignment horizontal="center"/>
    </xf>
    <xf numFmtId="0" fontId="7" fillId="4" borderId="35" xfId="0" applyFont="1" applyFill="1" applyBorder="1" applyAlignment="1">
      <alignment horizontal="center"/>
    </xf>
    <xf numFmtId="49" fontId="7" fillId="4" borderId="48" xfId="0" applyNumberFormat="1" applyFont="1" applyFill="1" applyBorder="1" applyAlignment="1">
      <alignment horizontal="center" vertical="center" wrapText="1"/>
    </xf>
    <xf numFmtId="0" fontId="7" fillId="4" borderId="48" xfId="0" applyFont="1" applyFill="1" applyBorder="1" applyAlignment="1">
      <alignment horizontal="center" vertical="center" wrapText="1"/>
    </xf>
    <xf numFmtId="0" fontId="7" fillId="4" borderId="34" xfId="0" applyFont="1" applyFill="1" applyBorder="1" applyAlignment="1">
      <alignment horizontal="center" vertical="center" wrapText="1"/>
    </xf>
    <xf numFmtId="2" fontId="10" fillId="4" borderId="34" xfId="0" applyNumberFormat="1" applyFont="1" applyFill="1" applyBorder="1" applyAlignment="1">
      <alignment horizontal="center" vertical="center"/>
    </xf>
    <xf numFmtId="49" fontId="7" fillId="4" borderId="34" xfId="0" applyNumberFormat="1" applyFont="1" applyFill="1" applyBorder="1" applyAlignment="1">
      <alignment horizontal="left" vertical="top" wrapText="1"/>
    </xf>
    <xf numFmtId="0" fontId="7" fillId="4" borderId="34" xfId="0" applyFont="1" applyFill="1" applyBorder="1" applyAlignment="1">
      <alignment horizontal="left" vertical="top" wrapText="1"/>
    </xf>
    <xf numFmtId="0" fontId="7" fillId="4" borderId="45" xfId="0" applyFont="1" applyFill="1" applyBorder="1" applyAlignment="1">
      <alignment horizontal="left" vertical="top" wrapText="1"/>
    </xf>
    <xf numFmtId="0" fontId="14" fillId="4" borderId="45" xfId="0" applyFont="1" applyFill="1" applyBorder="1" applyAlignment="1">
      <alignment horizontal="center"/>
    </xf>
    <xf numFmtId="9" fontId="10" fillId="4" borderId="51" xfId="0" applyNumberFormat="1" applyFont="1" applyFill="1" applyBorder="1" applyAlignment="1">
      <alignment horizontal="center" vertical="center"/>
    </xf>
    <xf numFmtId="9" fontId="10" fillId="4" borderId="53" xfId="0" applyNumberFormat="1" applyFont="1" applyFill="1" applyBorder="1" applyAlignment="1">
      <alignment horizontal="center" vertical="center"/>
    </xf>
    <xf numFmtId="0" fontId="10" fillId="4" borderId="20" xfId="0" applyFont="1" applyFill="1" applyBorder="1" applyAlignment="1">
      <alignment horizontal="left" vertical="center" wrapText="1"/>
    </xf>
    <xf numFmtId="0" fontId="10" fillId="4" borderId="21" xfId="0" applyFont="1" applyFill="1" applyBorder="1" applyAlignment="1">
      <alignment horizontal="left" vertical="center" wrapText="1"/>
    </xf>
    <xf numFmtId="0" fontId="10" fillId="4" borderId="22" xfId="0" applyFont="1" applyFill="1" applyBorder="1" applyAlignment="1">
      <alignment horizontal="left" vertical="center" wrapText="1"/>
    </xf>
    <xf numFmtId="0" fontId="10" fillId="4" borderId="12" xfId="0" applyFont="1" applyFill="1" applyBorder="1" applyAlignment="1">
      <alignment horizontal="left" vertical="center" wrapText="1"/>
    </xf>
    <xf numFmtId="0" fontId="10" fillId="4" borderId="13" xfId="0" applyFont="1" applyFill="1" applyBorder="1" applyAlignment="1">
      <alignment horizontal="left" vertical="center" wrapText="1"/>
    </xf>
    <xf numFmtId="0" fontId="10" fillId="4" borderId="14" xfId="0" applyFont="1" applyFill="1" applyBorder="1" applyAlignment="1">
      <alignment horizontal="left" vertical="center" wrapText="1"/>
    </xf>
    <xf numFmtId="49" fontId="10" fillId="4" borderId="20" xfId="0" applyNumberFormat="1" applyFont="1" applyFill="1" applyBorder="1" applyAlignment="1">
      <alignment horizontal="left" vertical="top"/>
    </xf>
    <xf numFmtId="171" fontId="10" fillId="4" borderId="21" xfId="0" applyNumberFormat="1" applyFont="1" applyFill="1" applyBorder="1" applyAlignment="1">
      <alignment horizontal="left" vertical="top"/>
    </xf>
    <xf numFmtId="171" fontId="10" fillId="4" borderId="66" xfId="0" applyNumberFormat="1" applyFont="1" applyFill="1" applyBorder="1" applyAlignment="1">
      <alignment horizontal="left" vertical="top"/>
    </xf>
    <xf numFmtId="171" fontId="10" fillId="4" borderId="18" xfId="0" applyNumberFormat="1" applyFont="1" applyFill="1" applyBorder="1" applyAlignment="1">
      <alignment horizontal="left" vertical="top"/>
    </xf>
    <xf numFmtId="171" fontId="10" fillId="4" borderId="10" xfId="0" applyNumberFormat="1" applyFont="1" applyFill="1" applyBorder="1" applyAlignment="1">
      <alignment horizontal="left" vertical="top"/>
    </xf>
    <xf numFmtId="171" fontId="10" fillId="4" borderId="19" xfId="0" applyNumberFormat="1" applyFont="1" applyFill="1" applyBorder="1" applyAlignment="1">
      <alignment horizontal="left" vertical="top"/>
    </xf>
    <xf numFmtId="171" fontId="10" fillId="4" borderId="67" xfId="0" applyNumberFormat="1" applyFont="1" applyFill="1" applyBorder="1" applyAlignment="1">
      <alignment horizontal="left" vertical="top"/>
    </xf>
    <xf numFmtId="171" fontId="10" fillId="4" borderId="68" xfId="0" applyNumberFormat="1" applyFont="1" applyFill="1" applyBorder="1" applyAlignment="1">
      <alignment horizontal="left" vertical="top"/>
    </xf>
    <xf numFmtId="171" fontId="10" fillId="4" borderId="69" xfId="0" applyNumberFormat="1" applyFont="1" applyFill="1" applyBorder="1" applyAlignment="1">
      <alignment horizontal="left" vertical="top"/>
    </xf>
    <xf numFmtId="0" fontId="10" fillId="4" borderId="34" xfId="0" applyFont="1" applyFill="1" applyBorder="1" applyAlignment="1">
      <alignment horizontal="left" vertical="center" wrapText="1"/>
    </xf>
    <xf numFmtId="0" fontId="10" fillId="4" borderId="34" xfId="0" applyFont="1" applyFill="1" applyBorder="1" applyAlignment="1">
      <alignment horizontal="left" vertical="center"/>
    </xf>
    <xf numFmtId="0" fontId="10" fillId="4" borderId="45" xfId="0" applyFont="1" applyFill="1" applyBorder="1" applyAlignment="1">
      <alignment horizontal="left" vertical="center"/>
    </xf>
    <xf numFmtId="0" fontId="10" fillId="4" borderId="45" xfId="0" applyFont="1" applyFill="1" applyBorder="1" applyAlignment="1">
      <alignment horizontal="left" vertical="center" wrapText="1"/>
    </xf>
    <xf numFmtId="49" fontId="10" fillId="4" borderId="20" xfId="0" applyNumberFormat="1" applyFont="1" applyFill="1" applyBorder="1" applyAlignment="1">
      <alignment horizontal="left" vertical="center" wrapText="1"/>
    </xf>
    <xf numFmtId="171" fontId="10" fillId="4" borderId="12" xfId="0" applyNumberFormat="1" applyFont="1" applyFill="1" applyBorder="1" applyAlignment="1">
      <alignment horizontal="left" vertical="top"/>
    </xf>
    <xf numFmtId="171" fontId="10" fillId="4" borderId="13" xfId="0" applyNumberFormat="1" applyFont="1" applyFill="1" applyBorder="1" applyAlignment="1">
      <alignment horizontal="left" vertical="top"/>
    </xf>
    <xf numFmtId="171" fontId="10" fillId="4" borderId="24" xfId="0" applyNumberFormat="1" applyFont="1" applyFill="1" applyBorder="1" applyAlignment="1">
      <alignment horizontal="left" vertical="top"/>
    </xf>
    <xf numFmtId="165" fontId="10" fillId="4" borderId="20" xfId="0" applyNumberFormat="1" applyFont="1" applyFill="1" applyBorder="1" applyAlignment="1">
      <alignment horizontal="left" vertical="center" wrapText="1"/>
    </xf>
    <xf numFmtId="0" fontId="10" fillId="4" borderId="21" xfId="0" applyFont="1" applyFill="1" applyBorder="1" applyAlignment="1">
      <alignment horizontal="left" vertical="top"/>
    </xf>
    <xf numFmtId="0" fontId="10" fillId="4" borderId="66" xfId="0" applyFont="1" applyFill="1" applyBorder="1" applyAlignment="1">
      <alignment horizontal="left" vertical="top"/>
    </xf>
    <xf numFmtId="0" fontId="10" fillId="4" borderId="12" xfId="0" applyFont="1" applyFill="1" applyBorder="1" applyAlignment="1">
      <alignment horizontal="left" vertical="top"/>
    </xf>
    <xf numFmtId="0" fontId="10" fillId="4" borderId="13" xfId="0" applyFont="1" applyFill="1" applyBorder="1" applyAlignment="1">
      <alignment horizontal="left" vertical="top"/>
    </xf>
    <xf numFmtId="0" fontId="10" fillId="4" borderId="24" xfId="0" applyFont="1" applyFill="1" applyBorder="1" applyAlignment="1">
      <alignment horizontal="left" vertical="top"/>
    </xf>
    <xf numFmtId="9" fontId="10" fillId="4" borderId="209" xfId="0" applyNumberFormat="1" applyFont="1" applyFill="1" applyBorder="1" applyAlignment="1">
      <alignment horizontal="center" vertical="center"/>
    </xf>
    <xf numFmtId="9" fontId="10" fillId="4" borderId="125" xfId="0" applyNumberFormat="1" applyFont="1" applyFill="1" applyBorder="1" applyAlignment="1">
      <alignment horizontal="center" vertical="center"/>
    </xf>
    <xf numFmtId="9" fontId="10" fillId="4" borderId="56" xfId="0" applyNumberFormat="1" applyFont="1" applyFill="1" applyBorder="1" applyAlignment="1">
      <alignment horizontal="center"/>
    </xf>
    <xf numFmtId="9" fontId="10" fillId="4" borderId="57" xfId="0" applyNumberFormat="1" applyFont="1" applyFill="1" applyBorder="1" applyAlignment="1">
      <alignment horizontal="center"/>
    </xf>
    <xf numFmtId="49" fontId="10" fillId="4" borderId="65" xfId="0" applyNumberFormat="1" applyFont="1" applyFill="1" applyBorder="1" applyAlignment="1">
      <alignment horizontal="left" vertical="center" wrapText="1"/>
    </xf>
    <xf numFmtId="0" fontId="10" fillId="4" borderId="23" xfId="0" applyFont="1" applyFill="1" applyBorder="1" applyAlignment="1">
      <alignment horizontal="left" vertical="center" wrapText="1"/>
    </xf>
    <xf numFmtId="49" fontId="10" fillId="4" borderId="1" xfId="0" applyNumberFormat="1" applyFont="1" applyFill="1" applyBorder="1" applyAlignment="1">
      <alignment horizontal="left" vertical="center" wrapText="1"/>
    </xf>
    <xf numFmtId="49" fontId="10" fillId="4" borderId="34" xfId="0" applyNumberFormat="1" applyFont="1" applyFill="1" applyBorder="1" applyAlignment="1">
      <alignment horizontal="left" vertical="top"/>
    </xf>
    <xf numFmtId="0" fontId="10" fillId="4" borderId="34" xfId="0" applyFont="1" applyFill="1" applyBorder="1" applyAlignment="1">
      <alignment horizontal="left" vertical="top"/>
    </xf>
    <xf numFmtId="0" fontId="10" fillId="4" borderId="35" xfId="0" applyFont="1" applyFill="1" applyBorder="1" applyAlignment="1">
      <alignment horizontal="left" vertical="top"/>
    </xf>
    <xf numFmtId="49" fontId="7" fillId="4" borderId="59" xfId="0" applyNumberFormat="1" applyFont="1" applyFill="1" applyBorder="1" applyAlignment="1">
      <alignment horizontal="center" vertical="center"/>
    </xf>
    <xf numFmtId="0" fontId="7" fillId="4" borderId="60" xfId="0" applyFont="1" applyFill="1" applyBorder="1" applyAlignment="1">
      <alignment horizontal="center" vertical="center"/>
    </xf>
    <xf numFmtId="0" fontId="7" fillId="4" borderId="61" xfId="0" applyFont="1" applyFill="1" applyBorder="1" applyAlignment="1">
      <alignment horizontal="center" vertical="center"/>
    </xf>
    <xf numFmtId="49" fontId="7" fillId="4" borderId="58" xfId="0" applyNumberFormat="1" applyFont="1" applyFill="1" applyBorder="1" applyAlignment="1">
      <alignment horizontal="left" vertical="center"/>
    </xf>
    <xf numFmtId="2" fontId="7" fillId="4" borderId="63" xfId="0" applyNumberFormat="1" applyFont="1" applyFill="1" applyBorder="1" applyAlignment="1">
      <alignment horizontal="left" vertical="center"/>
    </xf>
    <xf numFmtId="2" fontId="7" fillId="4" borderId="64" xfId="0" applyNumberFormat="1" applyFont="1" applyFill="1" applyBorder="1" applyAlignment="1">
      <alignment horizontal="left" vertical="center"/>
    </xf>
    <xf numFmtId="49" fontId="10" fillId="4" borderId="2" xfId="0" applyNumberFormat="1" applyFont="1" applyFill="1" applyBorder="1" applyAlignment="1">
      <alignment horizontal="left" vertical="center" wrapText="1"/>
    </xf>
    <xf numFmtId="0" fontId="10" fillId="4" borderId="3" xfId="0" applyFont="1" applyFill="1" applyBorder="1" applyAlignment="1">
      <alignment horizontal="left" vertical="center" wrapText="1"/>
    </xf>
    <xf numFmtId="0" fontId="10" fillId="4" borderId="4" xfId="0" applyFont="1" applyFill="1" applyBorder="1" applyAlignment="1">
      <alignment horizontal="left" vertical="center" wrapText="1"/>
    </xf>
    <xf numFmtId="2" fontId="10" fillId="4" borderId="48" xfId="0" applyNumberFormat="1" applyFont="1" applyFill="1" applyBorder="1" applyAlignment="1">
      <alignment horizontal="center" vertical="center"/>
    </xf>
    <xf numFmtId="2" fontId="10" fillId="4" borderId="49" xfId="0" applyNumberFormat="1" applyFont="1" applyFill="1" applyBorder="1" applyAlignment="1">
      <alignment horizontal="center" vertical="center"/>
    </xf>
    <xf numFmtId="2" fontId="10" fillId="4" borderId="35" xfId="0" applyNumberFormat="1" applyFont="1" applyFill="1" applyBorder="1" applyAlignment="1">
      <alignment horizontal="center" vertical="center"/>
    </xf>
    <xf numFmtId="49" fontId="10" fillId="4" borderId="20" xfId="0" applyNumberFormat="1" applyFont="1" applyFill="1" applyBorder="1" applyAlignment="1">
      <alignment horizontal="left" vertical="center"/>
    </xf>
    <xf numFmtId="0" fontId="10" fillId="4" borderId="21" xfId="0" applyFont="1" applyFill="1" applyBorder="1" applyAlignment="1">
      <alignment horizontal="left" vertical="center"/>
    </xf>
    <xf numFmtId="0" fontId="10" fillId="4" borderId="22" xfId="0" applyFont="1" applyFill="1" applyBorder="1" applyAlignment="1">
      <alignment horizontal="left" vertical="center"/>
    </xf>
    <xf numFmtId="0" fontId="10" fillId="4" borderId="12" xfId="0" applyFont="1" applyFill="1" applyBorder="1" applyAlignment="1">
      <alignment horizontal="left" vertical="center"/>
    </xf>
    <xf numFmtId="0" fontId="10" fillId="4" borderId="13" xfId="0" applyFont="1" applyFill="1" applyBorder="1" applyAlignment="1">
      <alignment horizontal="left" vertical="center"/>
    </xf>
    <xf numFmtId="0" fontId="10" fillId="4" borderId="14" xfId="0" applyFont="1" applyFill="1" applyBorder="1" applyAlignment="1">
      <alignment horizontal="left" vertical="center"/>
    </xf>
    <xf numFmtId="49" fontId="7" fillId="4" borderId="59" xfId="0" applyNumberFormat="1" applyFont="1" applyFill="1" applyBorder="1" applyAlignment="1">
      <alignment horizontal="center" vertical="top"/>
    </xf>
    <xf numFmtId="170" fontId="7" fillId="4" borderId="60" xfId="0" applyNumberFormat="1" applyFont="1" applyFill="1" applyBorder="1" applyAlignment="1">
      <alignment horizontal="center" vertical="top"/>
    </xf>
    <xf numFmtId="170" fontId="7" fillId="4" borderId="94" xfId="0" applyNumberFormat="1" applyFont="1" applyFill="1" applyBorder="1" applyAlignment="1">
      <alignment horizontal="center" vertical="top"/>
    </xf>
    <xf numFmtId="170" fontId="7" fillId="4" borderId="62" xfId="0" applyNumberFormat="1" applyFont="1" applyFill="1" applyBorder="1" applyAlignment="1">
      <alignment horizontal="center" vertical="top"/>
    </xf>
    <xf numFmtId="0" fontId="10" fillId="4" borderId="33" xfId="0" applyFont="1" applyFill="1" applyBorder="1" applyAlignment="1">
      <alignment horizontal="left" vertical="center" wrapText="1"/>
    </xf>
    <xf numFmtId="0" fontId="10" fillId="4" borderId="27" xfId="0" applyFont="1" applyFill="1" applyBorder="1" applyAlignment="1">
      <alignment horizontal="left" vertical="center" wrapText="1"/>
    </xf>
    <xf numFmtId="49" fontId="10" fillId="4" borderId="54" xfId="0" applyNumberFormat="1" applyFont="1" applyFill="1" applyBorder="1" applyAlignment="1">
      <alignment horizontal="left" vertical="center" wrapText="1"/>
    </xf>
    <xf numFmtId="0" fontId="10" fillId="4" borderId="52" xfId="0" applyFont="1" applyFill="1" applyBorder="1" applyAlignment="1">
      <alignment horizontal="left" vertical="center" wrapText="1"/>
    </xf>
    <xf numFmtId="0" fontId="10" fillId="4" borderId="65" xfId="0" applyFont="1" applyFill="1" applyBorder="1" applyAlignment="1">
      <alignment horizontal="left" vertical="center" wrapText="1"/>
    </xf>
    <xf numFmtId="49" fontId="10" fillId="4" borderId="33" xfId="0" applyNumberFormat="1" applyFont="1" applyFill="1" applyBorder="1" applyAlignment="1">
      <alignment horizontal="left" vertical="center" wrapText="1"/>
    </xf>
    <xf numFmtId="49" fontId="7" fillId="4" borderId="25" xfId="0" applyNumberFormat="1" applyFont="1" applyFill="1" applyBorder="1" applyAlignment="1">
      <alignment horizontal="left" vertical="center" wrapText="1"/>
    </xf>
    <xf numFmtId="0" fontId="7" fillId="4" borderId="16" xfId="0" applyFont="1" applyFill="1" applyBorder="1" applyAlignment="1">
      <alignment horizontal="left" vertical="center" wrapText="1"/>
    </xf>
    <xf numFmtId="0" fontId="7" fillId="4" borderId="17" xfId="0" applyFont="1" applyFill="1" applyBorder="1" applyAlignment="1">
      <alignment horizontal="left" vertical="center" wrapText="1"/>
    </xf>
    <xf numFmtId="49" fontId="10" fillId="4" borderId="47" xfId="0" applyNumberFormat="1" applyFont="1" applyFill="1" applyBorder="1" applyAlignment="1">
      <alignment horizontal="left" vertical="center" wrapText="1"/>
    </xf>
    <xf numFmtId="49" fontId="10" fillId="4" borderId="50" xfId="0" applyNumberFormat="1" applyFont="1" applyFill="1" applyBorder="1" applyAlignment="1">
      <alignment horizontal="left" vertical="center" wrapText="1"/>
    </xf>
    <xf numFmtId="49" fontId="7" fillId="4" borderId="47" xfId="0" applyNumberFormat="1" applyFont="1" applyFill="1" applyBorder="1" applyAlignment="1">
      <alignment horizontal="center"/>
    </xf>
    <xf numFmtId="0" fontId="7" fillId="4" borderId="33" xfId="0" applyFont="1" applyFill="1" applyBorder="1" applyAlignment="1">
      <alignment horizontal="center"/>
    </xf>
    <xf numFmtId="0" fontId="7" fillId="4" borderId="27" xfId="0" applyFont="1" applyFill="1" applyBorder="1" applyAlignment="1">
      <alignment horizontal="center"/>
    </xf>
    <xf numFmtId="49" fontId="15" fillId="4" borderId="48" xfId="0" applyNumberFormat="1" applyFont="1" applyFill="1" applyBorder="1" applyAlignment="1">
      <alignment horizontal="center" vertical="center" wrapText="1"/>
    </xf>
    <xf numFmtId="0" fontId="7" fillId="4" borderId="45" xfId="0" applyFont="1" applyFill="1" applyBorder="1" applyAlignment="1">
      <alignment horizontal="center" vertical="center" wrapText="1"/>
    </xf>
    <xf numFmtId="49" fontId="7" fillId="4" borderId="48" xfId="0" applyNumberFormat="1" applyFont="1" applyFill="1" applyBorder="1" applyAlignment="1">
      <alignment vertical="center" wrapText="1"/>
    </xf>
    <xf numFmtId="0" fontId="7" fillId="4" borderId="34" xfId="0" applyFont="1" applyFill="1" applyBorder="1" applyAlignment="1">
      <alignment vertical="center" wrapText="1"/>
    </xf>
    <xf numFmtId="49" fontId="7" fillId="4" borderId="25" xfId="0" applyNumberFormat="1" applyFont="1" applyFill="1" applyBorder="1" applyAlignment="1">
      <alignment horizontal="left" vertical="center"/>
    </xf>
    <xf numFmtId="0" fontId="7" fillId="4" borderId="16" xfId="0" applyFont="1" applyFill="1" applyBorder="1" applyAlignment="1">
      <alignment horizontal="left" vertical="center"/>
    </xf>
    <xf numFmtId="0" fontId="7" fillId="4" borderId="17" xfId="0" applyFont="1" applyFill="1" applyBorder="1" applyAlignment="1">
      <alignment horizontal="left" vertical="center"/>
    </xf>
    <xf numFmtId="0" fontId="5" fillId="4" borderId="1" xfId="0" applyFont="1" applyFill="1" applyBorder="1" applyAlignment="1">
      <alignment horizontal="center"/>
    </xf>
    <xf numFmtId="0" fontId="5" fillId="4" borderId="11" xfId="0" applyFont="1" applyFill="1" applyBorder="1" applyAlignment="1">
      <alignment horizontal="center"/>
    </xf>
    <xf numFmtId="0" fontId="5" fillId="4" borderId="23" xfId="0" applyFont="1" applyFill="1" applyBorder="1" applyAlignment="1">
      <alignment horizontal="center"/>
    </xf>
    <xf numFmtId="49" fontId="5" fillId="4" borderId="2" xfId="0" applyNumberFormat="1"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2" xfId="0" applyFont="1" applyFill="1" applyBorder="1" applyAlignment="1">
      <alignment horizontal="center" vertical="center"/>
    </xf>
    <xf numFmtId="0" fontId="5" fillId="4" borderId="13" xfId="0" applyFont="1" applyFill="1" applyBorder="1" applyAlignment="1">
      <alignment horizontal="center" vertical="center"/>
    </xf>
    <xf numFmtId="0" fontId="5" fillId="4" borderId="14" xfId="0" applyFont="1" applyFill="1" applyBorder="1" applyAlignment="1">
      <alignment horizontal="center" vertical="center"/>
    </xf>
    <xf numFmtId="49" fontId="6" fillId="4" borderId="5" xfId="0" applyNumberFormat="1" applyFont="1" applyFill="1" applyBorder="1" applyAlignment="1">
      <alignment horizontal="left"/>
    </xf>
    <xf numFmtId="0" fontId="6" fillId="4" borderId="6" xfId="0" applyFont="1" applyFill="1" applyBorder="1" applyAlignment="1">
      <alignment horizontal="left"/>
    </xf>
    <xf numFmtId="0" fontId="6" fillId="4" borderId="7" xfId="0" applyFont="1" applyFill="1" applyBorder="1" applyAlignment="1">
      <alignment horizontal="left"/>
    </xf>
    <xf numFmtId="0" fontId="5" fillId="4" borderId="2" xfId="0" applyFont="1" applyFill="1" applyBorder="1" applyAlignment="1">
      <alignment horizontal="center"/>
    </xf>
    <xf numFmtId="0" fontId="5" fillId="4" borderId="8" xfId="0" applyFont="1" applyFill="1" applyBorder="1" applyAlignment="1">
      <alignment horizontal="center"/>
    </xf>
    <xf numFmtId="0" fontId="5" fillId="4" borderId="18" xfId="0" applyFont="1" applyFill="1" applyBorder="1" applyAlignment="1">
      <alignment horizontal="center"/>
    </xf>
    <xf numFmtId="0" fontId="5" fillId="4" borderId="19" xfId="0" applyFont="1" applyFill="1" applyBorder="1" applyAlignment="1">
      <alignment horizontal="center"/>
    </xf>
    <xf numFmtId="0" fontId="5" fillId="4" borderId="12" xfId="0" applyFont="1" applyFill="1" applyBorder="1" applyAlignment="1">
      <alignment horizontal="center"/>
    </xf>
    <xf numFmtId="0" fontId="5" fillId="4" borderId="24" xfId="0" applyFont="1" applyFill="1" applyBorder="1" applyAlignment="1">
      <alignment horizontal="center"/>
    </xf>
    <xf numFmtId="49" fontId="6" fillId="4" borderId="15" xfId="0" applyNumberFormat="1" applyFont="1" applyFill="1" applyBorder="1" applyAlignment="1">
      <alignment horizontal="left"/>
    </xf>
    <xf numFmtId="0" fontId="6" fillId="4" borderId="16" xfId="0" applyFont="1" applyFill="1" applyBorder="1" applyAlignment="1">
      <alignment horizontal="left"/>
    </xf>
    <xf numFmtId="0" fontId="6" fillId="4" borderId="17" xfId="0" applyFont="1" applyFill="1" applyBorder="1" applyAlignment="1">
      <alignment horizontal="left"/>
    </xf>
    <xf numFmtId="49" fontId="5" fillId="4" borderId="20" xfId="0" applyNumberFormat="1" applyFont="1" applyFill="1" applyBorder="1" applyAlignment="1">
      <alignment horizontal="center" vertical="center"/>
    </xf>
    <xf numFmtId="0" fontId="5" fillId="4" borderId="21" xfId="0" applyFont="1" applyFill="1" applyBorder="1" applyAlignment="1">
      <alignment horizontal="center" vertical="center"/>
    </xf>
    <xf numFmtId="0" fontId="5" fillId="4" borderId="22" xfId="0" applyFont="1" applyFill="1" applyBorder="1" applyAlignment="1">
      <alignment horizontal="center" vertical="center"/>
    </xf>
    <xf numFmtId="49" fontId="6" fillId="4" borderId="25" xfId="0" applyNumberFormat="1" applyFont="1" applyFill="1" applyBorder="1" applyAlignment="1">
      <alignment horizontal="left"/>
    </xf>
    <xf numFmtId="0" fontId="6" fillId="4" borderId="26" xfId="0" applyFont="1" applyFill="1" applyBorder="1" applyAlignment="1">
      <alignment horizontal="left"/>
    </xf>
    <xf numFmtId="49" fontId="6" fillId="4" borderId="28" xfId="0" applyNumberFormat="1" applyFont="1" applyFill="1" applyBorder="1" applyAlignment="1">
      <alignment horizontal="left"/>
    </xf>
    <xf numFmtId="0" fontId="6" fillId="4" borderId="29" xfId="0" applyFont="1" applyFill="1" applyBorder="1" applyAlignment="1">
      <alignment horizontal="left"/>
    </xf>
    <xf numFmtId="0" fontId="6" fillId="4" borderId="30" xfId="0" applyFont="1" applyFill="1" applyBorder="1" applyAlignment="1">
      <alignment horizontal="left"/>
    </xf>
    <xf numFmtId="0" fontId="0" fillId="4" borderId="16" xfId="0" applyFill="1" applyBorder="1" applyAlignment="1">
      <alignment horizontal="center"/>
    </xf>
    <xf numFmtId="0" fontId="0" fillId="4" borderId="26" xfId="0" applyFill="1" applyBorder="1" applyAlignment="1">
      <alignment horizontal="center"/>
    </xf>
    <xf numFmtId="49" fontId="7" fillId="4" borderId="34" xfId="0" applyNumberFormat="1" applyFont="1" applyFill="1" applyBorder="1" applyAlignment="1">
      <alignment horizontal="center" vertical="center"/>
    </xf>
    <xf numFmtId="2" fontId="7" fillId="4" borderId="34" xfId="0" applyNumberFormat="1" applyFont="1" applyFill="1" applyBorder="1" applyAlignment="1">
      <alignment horizontal="center" vertical="center"/>
    </xf>
    <xf numFmtId="49" fontId="7" fillId="4" borderId="31" xfId="0" applyNumberFormat="1" applyFont="1" applyFill="1" applyBorder="1" applyAlignment="1">
      <alignment horizontal="left" vertical="center" wrapText="1"/>
    </xf>
    <xf numFmtId="0" fontId="7" fillId="4" borderId="6" xfId="0" applyFont="1" applyFill="1" applyBorder="1" applyAlignment="1">
      <alignment horizontal="left" vertical="center" wrapText="1"/>
    </xf>
    <xf numFmtId="0" fontId="7" fillId="4" borderId="7" xfId="0" applyFont="1" applyFill="1" applyBorder="1" applyAlignment="1">
      <alignment horizontal="left" vertical="center" wrapText="1"/>
    </xf>
    <xf numFmtId="49" fontId="7" fillId="4" borderId="5" xfId="0" applyNumberFormat="1" applyFont="1" applyFill="1" applyBorder="1" applyAlignment="1">
      <alignment vertical="center" wrapText="1"/>
    </xf>
    <xf numFmtId="0" fontId="7" fillId="4" borderId="6" xfId="0" applyFont="1" applyFill="1" applyBorder="1" applyAlignment="1">
      <alignment vertical="center" wrapText="1"/>
    </xf>
    <xf numFmtId="0" fontId="7" fillId="4" borderId="32" xfId="0" applyFont="1" applyFill="1" applyBorder="1" applyAlignment="1">
      <alignment vertical="center" wrapText="1"/>
    </xf>
    <xf numFmtId="49" fontId="7" fillId="4" borderId="34" xfId="0" applyNumberFormat="1" applyFont="1" applyFill="1" applyBorder="1" applyAlignment="1">
      <alignment horizontal="center" vertical="center" wrapText="1"/>
    </xf>
    <xf numFmtId="2" fontId="7" fillId="4" borderId="34" xfId="0" applyNumberFormat="1" applyFont="1" applyFill="1" applyBorder="1" applyAlignment="1">
      <alignment horizontal="center" vertical="center" wrapText="1"/>
    </xf>
    <xf numFmtId="2" fontId="7" fillId="4" borderId="35" xfId="0" applyNumberFormat="1" applyFont="1" applyFill="1" applyBorder="1" applyAlignment="1">
      <alignment horizontal="center" vertical="center" wrapText="1"/>
    </xf>
    <xf numFmtId="0" fontId="19" fillId="0" borderId="72" xfId="0" applyFont="1" applyBorder="1" applyAlignment="1">
      <alignment horizontal="center"/>
    </xf>
    <xf numFmtId="0" fontId="19" fillId="0" borderId="29" xfId="0" applyFont="1" applyBorder="1" applyAlignment="1">
      <alignment horizontal="center"/>
    </xf>
    <xf numFmtId="0" fontId="19" fillId="5" borderId="29" xfId="0" applyFont="1" applyFill="1" applyBorder="1" applyAlignment="1">
      <alignment horizontal="center"/>
    </xf>
    <xf numFmtId="0" fontId="19" fillId="4" borderId="29" xfId="0" applyFont="1" applyFill="1" applyBorder="1" applyAlignment="1">
      <alignment horizontal="center"/>
    </xf>
    <xf numFmtId="0" fontId="19" fillId="0" borderId="68" xfId="0" applyFont="1" applyBorder="1" applyAlignment="1">
      <alignment horizontal="center"/>
    </xf>
    <xf numFmtId="0" fontId="19" fillId="0" borderId="69" xfId="0" applyFont="1" applyBorder="1" applyAlignment="1">
      <alignment horizontal="center"/>
    </xf>
    <xf numFmtId="49" fontId="6" fillId="0" borderId="6" xfId="0" applyNumberFormat="1" applyFont="1" applyBorder="1" applyAlignment="1">
      <alignment horizontal="center"/>
    </xf>
    <xf numFmtId="0" fontId="6" fillId="0" borderId="6" xfId="0" applyFont="1" applyBorder="1" applyAlignment="1">
      <alignment horizontal="center"/>
    </xf>
    <xf numFmtId="0" fontId="6" fillId="5" borderId="6" xfId="0" applyFont="1" applyFill="1" applyBorder="1" applyAlignment="1">
      <alignment horizontal="center"/>
    </xf>
    <xf numFmtId="0" fontId="6" fillId="4" borderId="6" xfId="0" applyFont="1" applyFill="1" applyBorder="1" applyAlignment="1">
      <alignment horizontal="center"/>
    </xf>
    <xf numFmtId="0" fontId="6" fillId="0" borderId="7" xfId="0" applyFont="1" applyBorder="1" applyAlignment="1">
      <alignment horizontal="center"/>
    </xf>
    <xf numFmtId="49" fontId="6" fillId="0" borderId="5" xfId="0" applyNumberFormat="1" applyFont="1" applyBorder="1" applyAlignment="1">
      <alignment horizontal="left"/>
    </xf>
    <xf numFmtId="0" fontId="6" fillId="0" borderId="7" xfId="0" applyFont="1" applyBorder="1" applyAlignment="1">
      <alignment horizontal="left"/>
    </xf>
    <xf numFmtId="49" fontId="6" fillId="0" borderId="15" xfId="0" applyNumberFormat="1" applyFont="1" applyBorder="1" applyAlignment="1">
      <alignment horizontal="left"/>
    </xf>
    <xf numFmtId="0" fontId="6" fillId="0" borderId="17" xfId="0" applyFont="1" applyBorder="1" applyAlignment="1">
      <alignment horizontal="left"/>
    </xf>
    <xf numFmtId="49" fontId="19" fillId="0" borderId="71" xfId="0" applyNumberFormat="1" applyFont="1" applyBorder="1" applyAlignment="1">
      <alignment horizontal="left"/>
    </xf>
    <xf numFmtId="0" fontId="19" fillId="0" borderId="3" xfId="0" applyFont="1" applyBorder="1" applyAlignment="1">
      <alignment horizontal="left"/>
    </xf>
    <xf numFmtId="0" fontId="19" fillId="5" borderId="3" xfId="0" applyFont="1" applyFill="1" applyBorder="1" applyAlignment="1">
      <alignment horizontal="left"/>
    </xf>
    <xf numFmtId="0" fontId="19" fillId="4" borderId="3" xfId="0" applyFont="1" applyFill="1" applyBorder="1" applyAlignment="1">
      <alignment horizontal="left"/>
    </xf>
    <xf numFmtId="0" fontId="19" fillId="0" borderId="8" xfId="0" applyFont="1" applyBorder="1" applyAlignment="1">
      <alignment horizontal="left"/>
    </xf>
    <xf numFmtId="49" fontId="19" fillId="0" borderId="68" xfId="0" applyNumberFormat="1" applyFont="1" applyBorder="1" applyAlignment="1">
      <alignment horizontal="left"/>
    </xf>
    <xf numFmtId="0" fontId="19" fillId="0" borderId="68" xfId="0" applyFont="1" applyBorder="1" applyAlignment="1">
      <alignment horizontal="left"/>
    </xf>
    <xf numFmtId="0" fontId="19" fillId="5" borderId="68" xfId="0" applyFont="1" applyFill="1" applyBorder="1" applyAlignment="1">
      <alignment horizontal="left"/>
    </xf>
    <xf numFmtId="49" fontId="19" fillId="4" borderId="31" xfId="0" applyNumberFormat="1" applyFont="1" applyFill="1" applyBorder="1" applyAlignment="1">
      <alignment horizontal="left" vertical="center" wrapText="1"/>
    </xf>
    <xf numFmtId="0" fontId="19" fillId="4" borderId="6" xfId="0" applyFont="1" applyFill="1" applyBorder="1" applyAlignment="1">
      <alignment horizontal="left" vertical="center" wrapText="1"/>
    </xf>
    <xf numFmtId="0" fontId="19" fillId="4" borderId="7" xfId="0" applyFont="1" applyFill="1" applyBorder="1" applyAlignment="1">
      <alignment horizontal="left" vertical="center" wrapText="1"/>
    </xf>
    <xf numFmtId="49" fontId="19" fillId="4" borderId="5" xfId="0" applyNumberFormat="1" applyFont="1" applyFill="1" applyBorder="1" applyAlignment="1">
      <alignment vertical="center" wrapText="1"/>
    </xf>
    <xf numFmtId="0" fontId="19" fillId="4" borderId="6" xfId="0" applyFont="1" applyFill="1" applyBorder="1" applyAlignment="1">
      <alignment vertical="center" wrapText="1"/>
    </xf>
    <xf numFmtId="0" fontId="19" fillId="4" borderId="60" xfId="0" applyFont="1" applyFill="1" applyBorder="1" applyAlignment="1">
      <alignment vertical="center" wrapText="1"/>
    </xf>
    <xf numFmtId="0" fontId="19" fillId="4" borderId="62" xfId="0" applyFont="1" applyFill="1" applyBorder="1" applyAlignment="1">
      <alignment vertical="center" wrapText="1"/>
    </xf>
    <xf numFmtId="49" fontId="19" fillId="0" borderId="33" xfId="0" applyNumberFormat="1" applyFont="1" applyBorder="1" applyAlignment="1">
      <alignment horizontal="left"/>
    </xf>
    <xf numFmtId="0" fontId="19" fillId="0" borderId="34" xfId="0" applyFont="1" applyBorder="1" applyAlignment="1">
      <alignment horizontal="left"/>
    </xf>
    <xf numFmtId="0" fontId="19" fillId="5" borderId="34" xfId="0" applyFont="1" applyFill="1" applyBorder="1" applyAlignment="1">
      <alignment horizontal="left"/>
    </xf>
    <xf numFmtId="49" fontId="19" fillId="4" borderId="20" xfId="0" applyNumberFormat="1" applyFont="1" applyFill="1" applyBorder="1" applyAlignment="1">
      <alignment horizontal="center" vertical="center" wrapText="1"/>
    </xf>
    <xf numFmtId="0" fontId="19" fillId="4" borderId="21" xfId="0" applyFont="1" applyFill="1" applyBorder="1" applyAlignment="1">
      <alignment horizontal="center" vertical="center" wrapText="1"/>
    </xf>
    <xf numFmtId="0" fontId="19" fillId="4" borderId="66" xfId="0" applyFont="1" applyFill="1" applyBorder="1" applyAlignment="1">
      <alignment horizontal="center" vertical="center" wrapText="1"/>
    </xf>
    <xf numFmtId="0" fontId="19" fillId="4" borderId="18" xfId="0" applyFont="1" applyFill="1" applyBorder="1" applyAlignment="1">
      <alignment horizontal="center" vertical="center" wrapText="1"/>
    </xf>
    <xf numFmtId="0" fontId="19" fillId="4" borderId="10" xfId="0" applyFont="1" applyFill="1" applyBorder="1" applyAlignment="1">
      <alignment horizontal="center" vertical="center" wrapText="1"/>
    </xf>
    <xf numFmtId="0" fontId="19" fillId="4" borderId="19" xfId="0" applyFont="1" applyFill="1" applyBorder="1" applyAlignment="1">
      <alignment horizontal="center" vertical="center" wrapText="1"/>
    </xf>
    <xf numFmtId="0" fontId="19" fillId="4" borderId="67" xfId="0" applyFont="1" applyFill="1" applyBorder="1" applyAlignment="1">
      <alignment horizontal="center" vertical="center" wrapText="1"/>
    </xf>
    <xf numFmtId="0" fontId="19" fillId="4" borderId="68" xfId="0" applyFont="1" applyFill="1" applyBorder="1" applyAlignment="1">
      <alignment horizontal="center" vertical="center" wrapText="1"/>
    </xf>
    <xf numFmtId="0" fontId="19" fillId="4" borderId="69" xfId="0" applyFont="1" applyFill="1" applyBorder="1" applyAlignment="1">
      <alignment horizontal="center" vertical="center" wrapText="1"/>
    </xf>
    <xf numFmtId="49" fontId="19" fillId="4" borderId="47" xfId="0" applyNumberFormat="1" applyFont="1" applyFill="1" applyBorder="1" applyAlignment="1">
      <alignment horizontal="center" vertical="center" wrapText="1"/>
    </xf>
    <xf numFmtId="2" fontId="19" fillId="4" borderId="48" xfId="0" applyNumberFormat="1" applyFont="1" applyFill="1" applyBorder="1" applyAlignment="1">
      <alignment horizontal="center" vertical="center" wrapText="1"/>
    </xf>
    <xf numFmtId="2" fontId="19" fillId="4" borderId="49" xfId="0" applyNumberFormat="1" applyFont="1" applyFill="1" applyBorder="1" applyAlignment="1">
      <alignment horizontal="center" vertical="center" wrapText="1"/>
    </xf>
    <xf numFmtId="49" fontId="19" fillId="0" borderId="25" xfId="0" applyNumberFormat="1" applyFont="1" applyBorder="1" applyAlignment="1">
      <alignment horizontal="left" wrapText="1"/>
    </xf>
    <xf numFmtId="0" fontId="19" fillId="0" borderId="16" xfId="0" applyFont="1" applyBorder="1" applyAlignment="1">
      <alignment horizontal="left"/>
    </xf>
    <xf numFmtId="0" fontId="19" fillId="5" borderId="16" xfId="0" applyFont="1" applyFill="1" applyBorder="1" applyAlignment="1">
      <alignment horizontal="left"/>
    </xf>
    <xf numFmtId="0" fontId="19" fillId="0" borderId="17" xfId="0" applyFont="1" applyBorder="1" applyAlignment="1">
      <alignment horizontal="left"/>
    </xf>
    <xf numFmtId="49" fontId="19" fillId="4" borderId="118" xfId="0" applyNumberFormat="1" applyFont="1" applyFill="1" applyBorder="1" applyAlignment="1">
      <alignment horizontal="center"/>
    </xf>
    <xf numFmtId="2" fontId="19" fillId="0" borderId="118" xfId="0" applyNumberFormat="1" applyFont="1" applyBorder="1" applyAlignment="1">
      <alignment horizontal="center"/>
    </xf>
    <xf numFmtId="49" fontId="31" fillId="0" borderId="33" xfId="0" applyNumberFormat="1" applyFont="1" applyBorder="1" applyAlignment="1">
      <alignment horizontal="left"/>
    </xf>
    <xf numFmtId="10" fontId="28" fillId="4" borderId="145" xfId="0" applyNumberFormat="1" applyFont="1" applyFill="1" applyBorder="1" applyAlignment="1">
      <alignment horizontal="center" wrapText="1"/>
    </xf>
    <xf numFmtId="10" fontId="28" fillId="4" borderId="146" xfId="0" applyNumberFormat="1" applyFont="1" applyFill="1" applyBorder="1" applyAlignment="1">
      <alignment horizontal="center" wrapText="1"/>
    </xf>
    <xf numFmtId="10" fontId="28" fillId="4" borderId="147" xfId="0" applyNumberFormat="1" applyFont="1" applyFill="1" applyBorder="1" applyAlignment="1">
      <alignment horizontal="center" wrapText="1"/>
    </xf>
    <xf numFmtId="49" fontId="19" fillId="0" borderId="25" xfId="0" applyNumberFormat="1" applyFont="1" applyBorder="1" applyAlignment="1">
      <alignment wrapText="1"/>
    </xf>
    <xf numFmtId="0" fontId="19" fillId="0" borderId="16" xfId="0" applyFont="1" applyBorder="1"/>
    <xf numFmtId="0" fontId="19" fillId="5" borderId="16" xfId="0" applyFont="1" applyFill="1" applyBorder="1"/>
    <xf numFmtId="0" fontId="19" fillId="0" borderId="17" xfId="0" applyFont="1" applyBorder="1"/>
    <xf numFmtId="10" fontId="2" fillId="4" borderId="141" xfId="0" applyNumberFormat="1" applyFont="1" applyFill="1" applyBorder="1" applyAlignment="1">
      <alignment horizontal="center"/>
    </xf>
    <xf numFmtId="10" fontId="2" fillId="4" borderId="145" xfId="0" applyNumberFormat="1" applyFont="1" applyFill="1" applyBorder="1" applyAlignment="1">
      <alignment horizontal="center"/>
    </xf>
    <xf numFmtId="10" fontId="2" fillId="4" borderId="146" xfId="0" applyNumberFormat="1" applyFont="1" applyFill="1" applyBorder="1" applyAlignment="1">
      <alignment horizontal="center"/>
    </xf>
    <xf numFmtId="10" fontId="2" fillId="4" borderId="147" xfId="0" applyNumberFormat="1" applyFont="1" applyFill="1" applyBorder="1" applyAlignment="1">
      <alignment horizontal="center"/>
    </xf>
    <xf numFmtId="49" fontId="19" fillId="0" borderId="47" xfId="0" applyNumberFormat="1" applyFont="1" applyBorder="1" applyAlignment="1">
      <alignment horizontal="center"/>
    </xf>
    <xf numFmtId="0" fontId="19" fillId="0" borderId="33" xfId="0" applyFont="1" applyBorder="1" applyAlignment="1">
      <alignment horizontal="center"/>
    </xf>
    <xf numFmtId="0" fontId="19" fillId="0" borderId="27" xfId="0" applyFont="1" applyBorder="1" applyAlignment="1">
      <alignment horizontal="center"/>
    </xf>
    <xf numFmtId="49" fontId="21" fillId="4" borderId="48" xfId="0" applyNumberFormat="1" applyFont="1" applyFill="1" applyBorder="1" applyAlignment="1">
      <alignment horizontal="center" vertical="center" wrapText="1"/>
    </xf>
    <xf numFmtId="0" fontId="19" fillId="4" borderId="34" xfId="0" applyFont="1" applyFill="1" applyBorder="1" applyAlignment="1">
      <alignment horizontal="center" vertical="center" wrapText="1"/>
    </xf>
    <xf numFmtId="0" fontId="19" fillId="4" borderId="45" xfId="0" applyFont="1" applyFill="1" applyBorder="1" applyAlignment="1">
      <alignment horizontal="center" vertical="center" wrapText="1"/>
    </xf>
    <xf numFmtId="49" fontId="19" fillId="4" borderId="48" xfId="0" applyNumberFormat="1" applyFont="1" applyFill="1" applyBorder="1" applyAlignment="1">
      <alignment horizontal="center" vertical="center" wrapText="1"/>
    </xf>
    <xf numFmtId="0" fontId="19" fillId="4" borderId="48" xfId="0" applyFont="1" applyFill="1" applyBorder="1" applyAlignment="1">
      <alignment horizontal="center" vertical="center" wrapText="1"/>
    </xf>
    <xf numFmtId="2" fontId="2" fillId="4" borderId="116" xfId="0" applyNumberFormat="1" applyFont="1" applyFill="1" applyBorder="1" applyAlignment="1">
      <alignment horizontal="center"/>
    </xf>
    <xf numFmtId="2" fontId="2" fillId="0" borderId="116" xfId="0" applyNumberFormat="1" applyFont="1" applyBorder="1" applyAlignment="1">
      <alignment horizontal="center"/>
    </xf>
    <xf numFmtId="49" fontId="19" fillId="0" borderId="34" xfId="0" applyNumberFormat="1" applyFont="1" applyBorder="1" applyAlignment="1">
      <alignment horizontal="center"/>
    </xf>
    <xf numFmtId="0" fontId="19" fillId="0" borderId="34" xfId="0" applyFont="1" applyBorder="1" applyAlignment="1">
      <alignment horizontal="center"/>
    </xf>
    <xf numFmtId="0" fontId="19" fillId="0" borderId="35" xfId="0" applyFont="1" applyBorder="1" applyAlignment="1">
      <alignment horizontal="center"/>
    </xf>
    <xf numFmtId="49" fontId="19" fillId="0" borderId="25" xfId="0" applyNumberFormat="1" applyFont="1" applyBorder="1" applyAlignment="1">
      <alignment horizontal="left"/>
    </xf>
    <xf numFmtId="49" fontId="19" fillId="4" borderId="47" xfId="0" applyNumberFormat="1" applyFont="1" applyFill="1" applyBorder="1" applyAlignment="1">
      <alignment vertical="center"/>
    </xf>
    <xf numFmtId="0" fontId="19" fillId="4" borderId="27" xfId="0" applyFont="1" applyFill="1" applyBorder="1" applyAlignment="1">
      <alignment vertical="center"/>
    </xf>
    <xf numFmtId="0" fontId="19" fillId="4" borderId="54" xfId="0" applyFont="1" applyFill="1" applyBorder="1" applyAlignment="1">
      <alignment horizontal="center" vertical="center" wrapText="1"/>
    </xf>
    <xf numFmtId="0" fontId="19" fillId="4" borderId="52" xfId="0" applyFont="1" applyFill="1" applyBorder="1" applyAlignment="1">
      <alignment horizontal="center" vertical="center" wrapText="1"/>
    </xf>
    <xf numFmtId="9" fontId="2" fillId="0" borderId="56" xfId="0" applyNumberFormat="1" applyFont="1" applyBorder="1" applyAlignment="1">
      <alignment horizontal="center"/>
    </xf>
    <xf numFmtId="9" fontId="2" fillId="0" borderId="57" xfId="0" applyNumberFormat="1" applyFont="1" applyBorder="1" applyAlignment="1">
      <alignment horizontal="center"/>
    </xf>
    <xf numFmtId="49" fontId="2" fillId="4" borderId="47" xfId="0" applyNumberFormat="1" applyFont="1" applyFill="1" applyBorder="1" applyAlignment="1">
      <alignment horizontal="left" vertical="center" wrapText="1"/>
    </xf>
    <xf numFmtId="0" fontId="2" fillId="4" borderId="33" xfId="0" applyFont="1" applyFill="1" applyBorder="1" applyAlignment="1">
      <alignment horizontal="left" vertical="center" wrapText="1"/>
    </xf>
    <xf numFmtId="49" fontId="2" fillId="4" borderId="50" xfId="0" applyNumberFormat="1" applyFont="1" applyFill="1" applyBorder="1" applyAlignment="1">
      <alignment horizontal="left" vertical="center" wrapText="1"/>
    </xf>
    <xf numFmtId="0" fontId="2" fillId="4" borderId="75" xfId="0" applyFont="1" applyFill="1" applyBorder="1" applyAlignment="1">
      <alignment horizontal="left" vertical="center" wrapText="1"/>
    </xf>
    <xf numFmtId="9" fontId="2" fillId="4" borderId="51" xfId="0" applyNumberFormat="1" applyFont="1" applyFill="1" applyBorder="1" applyAlignment="1">
      <alignment horizontal="center" vertical="center"/>
    </xf>
    <xf numFmtId="9" fontId="2" fillId="4" borderId="53" xfId="0" applyNumberFormat="1" applyFont="1" applyFill="1" applyBorder="1" applyAlignment="1">
      <alignment horizontal="center" vertical="center"/>
    </xf>
    <xf numFmtId="49" fontId="2" fillId="4" borderId="90" xfId="0" applyNumberFormat="1" applyFont="1" applyFill="1" applyBorder="1" applyAlignment="1">
      <alignment horizontal="left" vertical="center" wrapText="1"/>
    </xf>
    <xf numFmtId="49" fontId="2" fillId="4" borderId="91" xfId="0" applyNumberFormat="1" applyFont="1" applyFill="1" applyBorder="1" applyAlignment="1">
      <alignment horizontal="left" vertical="center" wrapText="1"/>
    </xf>
    <xf numFmtId="49" fontId="2" fillId="4" borderId="118" xfId="0" applyNumberFormat="1" applyFont="1" applyFill="1" applyBorder="1" applyAlignment="1">
      <alignment horizontal="left" vertical="center" wrapText="1"/>
    </xf>
    <xf numFmtId="49" fontId="2" fillId="4" borderId="116" xfId="0" applyNumberFormat="1" applyFont="1" applyFill="1" applyBorder="1" applyAlignment="1">
      <alignment horizontal="left" vertical="center" wrapText="1"/>
    </xf>
    <xf numFmtId="9" fontId="2" fillId="4" borderId="209" xfId="0" applyNumberFormat="1" applyFont="1" applyFill="1" applyBorder="1" applyAlignment="1">
      <alignment horizontal="center" vertical="center"/>
    </xf>
    <xf numFmtId="9" fontId="2" fillId="4" borderId="210" xfId="0" applyNumberFormat="1" applyFont="1" applyFill="1" applyBorder="1" applyAlignment="1">
      <alignment horizontal="center" vertical="center"/>
    </xf>
    <xf numFmtId="0" fontId="2" fillId="4" borderId="52" xfId="0" applyFont="1" applyFill="1" applyBorder="1" applyAlignment="1">
      <alignment horizontal="left" vertical="center" wrapText="1"/>
    </xf>
    <xf numFmtId="49" fontId="2" fillId="4" borderId="34" xfId="0" applyNumberFormat="1" applyFont="1" applyFill="1" applyBorder="1" applyAlignment="1">
      <alignment horizontal="left" vertical="center" wrapText="1"/>
    </xf>
    <xf numFmtId="0" fontId="2" fillId="4" borderId="45" xfId="0" applyFont="1" applyFill="1" applyBorder="1" applyAlignment="1">
      <alignment horizontal="left" vertical="center" wrapText="1"/>
    </xf>
    <xf numFmtId="9" fontId="2" fillId="4" borderId="55" xfId="0" applyNumberFormat="1" applyFont="1" applyFill="1" applyBorder="1" applyAlignment="1">
      <alignment horizontal="center" vertical="center"/>
    </xf>
    <xf numFmtId="49" fontId="19" fillId="4" borderId="48" xfId="0" applyNumberFormat="1" applyFont="1" applyFill="1" applyBorder="1" applyAlignment="1">
      <alignment horizontal="center" vertical="center"/>
    </xf>
    <xf numFmtId="0" fontId="19" fillId="4" borderId="48" xfId="0" applyFont="1" applyFill="1" applyBorder="1" applyAlignment="1">
      <alignment horizontal="center" vertical="center"/>
    </xf>
    <xf numFmtId="49" fontId="19" fillId="4" borderId="48" xfId="0" applyNumberFormat="1" applyFont="1" applyFill="1" applyBorder="1" applyAlignment="1">
      <alignment horizontal="center" vertical="top"/>
    </xf>
    <xf numFmtId="170" fontId="19" fillId="4" borderId="48" xfId="0" applyNumberFormat="1" applyFont="1" applyFill="1" applyBorder="1" applyAlignment="1">
      <alignment horizontal="center" vertical="top"/>
    </xf>
    <xf numFmtId="49" fontId="19" fillId="4" borderId="31" xfId="0" applyNumberFormat="1" applyFont="1" applyFill="1" applyBorder="1" applyAlignment="1">
      <alignment horizontal="center" vertical="center"/>
    </xf>
    <xf numFmtId="2" fontId="19" fillId="4" borderId="6" xfId="0" applyNumberFormat="1" applyFont="1" applyFill="1" applyBorder="1" applyAlignment="1">
      <alignment horizontal="center" vertical="center"/>
    </xf>
    <xf numFmtId="2" fontId="19" fillId="4" borderId="32" xfId="0" applyNumberFormat="1" applyFont="1" applyFill="1" applyBorder="1" applyAlignment="1">
      <alignment horizontal="center" vertical="center"/>
    </xf>
    <xf numFmtId="49" fontId="2" fillId="4" borderId="65" xfId="0" applyNumberFormat="1" applyFont="1" applyFill="1" applyBorder="1" applyAlignment="1">
      <alignment horizontal="left" vertical="center" wrapText="1"/>
    </xf>
    <xf numFmtId="0" fontId="2" fillId="4" borderId="23" xfId="0" applyFont="1" applyFill="1" applyBorder="1" applyAlignment="1">
      <alignment horizontal="left" vertical="center" wrapText="1"/>
    </xf>
    <xf numFmtId="49" fontId="0" fillId="4" borderId="20" xfId="0" applyNumberFormat="1" applyFill="1" applyBorder="1" applyAlignment="1">
      <alignment vertical="center" wrapText="1"/>
    </xf>
    <xf numFmtId="0" fontId="0" fillId="4" borderId="21" xfId="0" applyFill="1" applyBorder="1" applyAlignment="1">
      <alignment vertical="center" wrapText="1"/>
    </xf>
    <xf numFmtId="0" fontId="0" fillId="4" borderId="22" xfId="0" applyFill="1" applyBorder="1" applyAlignment="1">
      <alignment vertical="center" wrapText="1"/>
    </xf>
    <xf numFmtId="0" fontId="0" fillId="4" borderId="12" xfId="0" applyFill="1" applyBorder="1" applyAlignment="1">
      <alignment vertical="center" wrapText="1"/>
    </xf>
    <xf numFmtId="0" fontId="0" fillId="4" borderId="13" xfId="0" applyFill="1" applyBorder="1" applyAlignment="1">
      <alignment vertical="center" wrapText="1"/>
    </xf>
    <xf numFmtId="0" fontId="0" fillId="4" borderId="14" xfId="0" applyFill="1" applyBorder="1" applyAlignment="1">
      <alignment vertical="center" wrapText="1"/>
    </xf>
    <xf numFmtId="49" fontId="2" fillId="4" borderId="77" xfId="0" applyNumberFormat="1" applyFont="1" applyFill="1" applyBorder="1" applyAlignment="1">
      <alignment horizontal="left" vertical="top"/>
    </xf>
    <xf numFmtId="0" fontId="2" fillId="4" borderId="21" xfId="0" applyFont="1" applyFill="1" applyBorder="1" applyAlignment="1">
      <alignment horizontal="left" vertical="top"/>
    </xf>
    <xf numFmtId="0" fontId="2" fillId="4" borderId="66" xfId="0" applyFont="1" applyFill="1" applyBorder="1" applyAlignment="1">
      <alignment horizontal="left" vertical="top"/>
    </xf>
    <xf numFmtId="0" fontId="2" fillId="4" borderId="78" xfId="0" applyFont="1" applyFill="1" applyBorder="1" applyAlignment="1">
      <alignment horizontal="left" vertical="top"/>
    </xf>
    <xf numFmtId="0" fontId="2" fillId="4" borderId="13" xfId="0" applyFont="1" applyFill="1" applyBorder="1" applyAlignment="1">
      <alignment horizontal="left" vertical="top"/>
    </xf>
    <xf numFmtId="0" fontId="2" fillId="4" borderId="24" xfId="0" applyFont="1" applyFill="1" applyBorder="1" applyAlignment="1">
      <alignment horizontal="left" vertical="top"/>
    </xf>
    <xf numFmtId="49" fontId="2" fillId="4" borderId="33" xfId="0" applyNumberFormat="1" applyFont="1" applyFill="1" applyBorder="1" applyAlignment="1">
      <alignment horizontal="left" vertical="center" wrapText="1"/>
    </xf>
    <xf numFmtId="0" fontId="2" fillId="4" borderId="27" xfId="0" applyFont="1" applyFill="1" applyBorder="1" applyAlignment="1">
      <alignment horizontal="left" vertical="center" wrapText="1"/>
    </xf>
    <xf numFmtId="49" fontId="2" fillId="4" borderId="34" xfId="0" applyNumberFormat="1" applyFont="1" applyFill="1" applyBorder="1" applyAlignment="1">
      <alignment vertical="center" wrapText="1"/>
    </xf>
    <xf numFmtId="0" fontId="2" fillId="4" borderId="34" xfId="0" applyFont="1" applyFill="1" applyBorder="1" applyAlignment="1">
      <alignment vertical="center" wrapText="1"/>
    </xf>
    <xf numFmtId="0" fontId="2" fillId="4" borderId="45" xfId="0" applyFont="1" applyFill="1" applyBorder="1" applyAlignment="1">
      <alignment vertical="center" wrapText="1"/>
    </xf>
    <xf numFmtId="171" fontId="2" fillId="4" borderId="21" xfId="0" applyNumberFormat="1" applyFont="1" applyFill="1" applyBorder="1" applyAlignment="1">
      <alignment horizontal="left" vertical="top"/>
    </xf>
    <xf numFmtId="171" fontId="2" fillId="4" borderId="66" xfId="0" applyNumberFormat="1" applyFont="1" applyFill="1" applyBorder="1" applyAlignment="1">
      <alignment horizontal="left" vertical="top"/>
    </xf>
    <xf numFmtId="171" fontId="2" fillId="4" borderId="72" xfId="0" applyNumberFormat="1" applyFont="1" applyFill="1" applyBorder="1" applyAlignment="1">
      <alignment horizontal="left" vertical="top"/>
    </xf>
    <xf numFmtId="171" fontId="2" fillId="4" borderId="68" xfId="0" applyNumberFormat="1" applyFont="1" applyFill="1" applyBorder="1" applyAlignment="1">
      <alignment horizontal="left" vertical="top"/>
    </xf>
    <xf numFmtId="171" fontId="2" fillId="4" borderId="69" xfId="0" applyNumberFormat="1" applyFont="1" applyFill="1" applyBorder="1" applyAlignment="1">
      <alignment horizontal="left" vertical="top"/>
    </xf>
    <xf numFmtId="49" fontId="0" fillId="4" borderId="34" xfId="0" applyNumberFormat="1" applyFill="1" applyBorder="1" applyAlignment="1">
      <alignment vertical="center" wrapText="1"/>
    </xf>
    <xf numFmtId="0" fontId="0" fillId="4" borderId="34" xfId="0" applyFill="1" applyBorder="1" applyAlignment="1">
      <alignment vertical="center" wrapText="1"/>
    </xf>
    <xf numFmtId="171" fontId="2" fillId="4" borderId="78" xfId="0" applyNumberFormat="1" applyFont="1" applyFill="1" applyBorder="1" applyAlignment="1">
      <alignment horizontal="left" vertical="top"/>
    </xf>
    <xf numFmtId="171" fontId="2" fillId="4" borderId="13" xfId="0" applyNumberFormat="1" applyFont="1" applyFill="1" applyBorder="1" applyAlignment="1">
      <alignment horizontal="left" vertical="top"/>
    </xf>
    <xf numFmtId="171" fontId="2" fillId="4" borderId="24" xfId="0" applyNumberFormat="1" applyFont="1" applyFill="1" applyBorder="1" applyAlignment="1">
      <alignment horizontal="left" vertical="top"/>
    </xf>
    <xf numFmtId="49" fontId="10" fillId="4" borderId="77" xfId="0" applyNumberFormat="1" applyFont="1" applyFill="1" applyBorder="1" applyAlignment="1">
      <alignment horizontal="left" vertical="top"/>
    </xf>
    <xf numFmtId="0" fontId="10" fillId="4" borderId="78" xfId="0" applyFont="1" applyFill="1" applyBorder="1" applyAlignment="1">
      <alignment horizontal="left" vertical="top"/>
    </xf>
    <xf numFmtId="171" fontId="10" fillId="4" borderId="9" xfId="0" applyNumberFormat="1" applyFont="1" applyFill="1" applyBorder="1" applyAlignment="1">
      <alignment horizontal="left" vertical="top"/>
    </xf>
    <xf numFmtId="171" fontId="10" fillId="4" borderId="72" xfId="0" applyNumberFormat="1" applyFont="1" applyFill="1" applyBorder="1" applyAlignment="1">
      <alignment horizontal="left" vertical="top"/>
    </xf>
    <xf numFmtId="0" fontId="5" fillId="0" borderId="50" xfId="0" applyFont="1" applyBorder="1" applyAlignment="1">
      <alignment horizontal="center"/>
    </xf>
    <xf numFmtId="0" fontId="5" fillId="0" borderId="76" xfId="0" applyFont="1" applyBorder="1" applyAlignment="1">
      <alignment horizontal="center"/>
    </xf>
    <xf numFmtId="0" fontId="5" fillId="0" borderId="75" xfId="0" applyFont="1" applyBorder="1" applyAlignment="1">
      <alignment horizontal="center"/>
    </xf>
    <xf numFmtId="0" fontId="5" fillId="0" borderId="20" xfId="0" applyFont="1" applyBorder="1" applyAlignment="1">
      <alignment horizontal="center"/>
    </xf>
    <xf numFmtId="0" fontId="5" fillId="0" borderId="22" xfId="0" applyFont="1" applyBorder="1" applyAlignment="1">
      <alignment horizontal="center"/>
    </xf>
    <xf numFmtId="0" fontId="5" fillId="0" borderId="18" xfId="0" applyFont="1" applyBorder="1" applyAlignment="1">
      <alignment horizontal="center"/>
    </xf>
    <xf numFmtId="0" fontId="5" fillId="0" borderId="73" xfId="0" applyFont="1" applyBorder="1" applyAlignment="1">
      <alignment horizontal="center"/>
    </xf>
    <xf numFmtId="0" fontId="5" fillId="0" borderId="12" xfId="0" applyFont="1" applyBorder="1" applyAlignment="1">
      <alignment horizontal="center"/>
    </xf>
    <xf numFmtId="0" fontId="5" fillId="0" borderId="14" xfId="0" applyFont="1" applyBorder="1" applyAlignment="1">
      <alignment horizontal="center"/>
    </xf>
    <xf numFmtId="49" fontId="6" fillId="4" borderId="31" xfId="0" applyNumberFormat="1" applyFont="1" applyFill="1" applyBorder="1" applyAlignment="1">
      <alignment horizontal="left" vertical="center" wrapText="1"/>
    </xf>
    <xf numFmtId="0" fontId="6" fillId="4" borderId="6" xfId="0" applyFont="1" applyFill="1" applyBorder="1" applyAlignment="1">
      <alignment horizontal="left" vertical="center" wrapText="1"/>
    </xf>
    <xf numFmtId="0" fontId="6" fillId="4" borderId="7" xfId="0" applyFont="1" applyFill="1" applyBorder="1" applyAlignment="1">
      <alignment horizontal="left" vertical="center" wrapText="1"/>
    </xf>
    <xf numFmtId="49" fontId="6" fillId="4" borderId="5" xfId="0" applyNumberFormat="1" applyFont="1" applyFill="1" applyBorder="1" applyAlignment="1">
      <alignment vertical="center" wrapText="1"/>
    </xf>
    <xf numFmtId="0" fontId="6" fillId="4" borderId="6" xfId="0" applyFont="1" applyFill="1" applyBorder="1" applyAlignment="1">
      <alignment vertical="center" wrapText="1"/>
    </xf>
    <xf numFmtId="0" fontId="6" fillId="4" borderId="32" xfId="0" applyFont="1" applyFill="1" applyBorder="1" applyAlignment="1">
      <alignment vertical="center" wrapText="1"/>
    </xf>
    <xf numFmtId="49" fontId="7" fillId="4" borderId="15" xfId="0" applyNumberFormat="1" applyFont="1" applyFill="1" applyBorder="1" applyAlignment="1">
      <alignment horizontal="center" vertical="center" wrapText="1"/>
    </xf>
    <xf numFmtId="2" fontId="7" fillId="4" borderId="16" xfId="0" applyNumberFormat="1" applyFont="1" applyFill="1" applyBorder="1" applyAlignment="1">
      <alignment horizontal="center" vertical="center" wrapText="1"/>
    </xf>
    <xf numFmtId="2" fontId="7" fillId="4" borderId="26" xfId="0" applyNumberFormat="1" applyFont="1" applyFill="1" applyBorder="1" applyAlignment="1">
      <alignment horizontal="center" vertical="center" wrapText="1"/>
    </xf>
    <xf numFmtId="49" fontId="6" fillId="0" borderId="21" xfId="0" applyNumberFormat="1" applyFont="1" applyBorder="1" applyAlignment="1">
      <alignment horizontal="left"/>
    </xf>
    <xf numFmtId="0" fontId="6" fillId="0" borderId="21" xfId="0" applyFont="1" applyBorder="1" applyAlignment="1">
      <alignment horizontal="left"/>
    </xf>
    <xf numFmtId="0" fontId="6" fillId="4" borderId="21" xfId="0" applyFont="1" applyFill="1" applyBorder="1" applyAlignment="1">
      <alignment horizontal="left"/>
    </xf>
    <xf numFmtId="0" fontId="6" fillId="4" borderId="83" xfId="0" applyFont="1" applyFill="1" applyBorder="1" applyAlignment="1">
      <alignment horizontal="left"/>
    </xf>
    <xf numFmtId="49" fontId="6" fillId="0" borderId="68" xfId="0" applyNumberFormat="1" applyFont="1" applyBorder="1" applyAlignment="1">
      <alignment horizontal="left"/>
    </xf>
    <xf numFmtId="0" fontId="6" fillId="0" borderId="68" xfId="0" applyFont="1" applyBorder="1" applyAlignment="1">
      <alignment horizontal="left"/>
    </xf>
    <xf numFmtId="0" fontId="6" fillId="4" borderId="68" xfId="0" applyFont="1" applyFill="1" applyBorder="1" applyAlignment="1">
      <alignment horizontal="left"/>
    </xf>
    <xf numFmtId="49" fontId="7" fillId="4" borderId="33" xfId="0" applyNumberFormat="1" applyFont="1" applyFill="1" applyBorder="1" applyAlignment="1">
      <alignment horizontal="left" vertical="center" wrapText="1"/>
    </xf>
    <xf numFmtId="0" fontId="7" fillId="4" borderId="34" xfId="0" applyFont="1" applyFill="1" applyBorder="1" applyAlignment="1">
      <alignment horizontal="left" vertical="center" wrapText="1"/>
    </xf>
    <xf numFmtId="168" fontId="10" fillId="4" borderId="87" xfId="0" applyNumberFormat="1" applyFont="1" applyFill="1" applyBorder="1" applyAlignment="1">
      <alignment horizontal="center" vertical="center" wrapText="1"/>
    </xf>
    <xf numFmtId="168" fontId="10" fillId="4" borderId="88" xfId="0" applyNumberFormat="1" applyFont="1" applyFill="1" applyBorder="1" applyAlignment="1">
      <alignment horizontal="center" vertical="center" wrapText="1"/>
    </xf>
    <xf numFmtId="168" fontId="10" fillId="4" borderId="89" xfId="0" applyNumberFormat="1" applyFont="1" applyFill="1" applyBorder="1" applyAlignment="1">
      <alignment horizontal="center" vertical="center" wrapText="1"/>
    </xf>
    <xf numFmtId="49" fontId="7" fillId="4" borderId="20" xfId="0" applyNumberFormat="1" applyFont="1" applyFill="1" applyBorder="1" applyAlignment="1">
      <alignment horizontal="center" vertical="center" wrapText="1"/>
    </xf>
    <xf numFmtId="0" fontId="7" fillId="4" borderId="21" xfId="0" applyFont="1" applyFill="1" applyBorder="1" applyAlignment="1">
      <alignment horizontal="center" vertical="center" wrapText="1"/>
    </xf>
    <xf numFmtId="0" fontId="7" fillId="4" borderId="22" xfId="0" applyFont="1" applyFill="1" applyBorder="1" applyAlignment="1">
      <alignment horizontal="center" vertical="center" wrapText="1"/>
    </xf>
    <xf numFmtId="0" fontId="7" fillId="4" borderId="18"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7" fillId="4" borderId="73" xfId="0" applyFont="1" applyFill="1" applyBorder="1" applyAlignment="1">
      <alignment horizontal="center" vertical="center" wrapText="1"/>
    </xf>
    <xf numFmtId="0" fontId="7" fillId="4" borderId="205" xfId="0" applyFont="1" applyFill="1" applyBorder="1" applyAlignment="1">
      <alignment horizontal="center" vertical="center" wrapText="1"/>
    </xf>
    <xf numFmtId="0" fontId="7" fillId="4" borderId="37" xfId="0" applyFont="1" applyFill="1" applyBorder="1" applyAlignment="1">
      <alignment horizontal="center" vertical="center" wrapText="1"/>
    </xf>
    <xf numFmtId="0" fontId="7" fillId="4" borderId="206" xfId="0" applyFont="1" applyFill="1" applyBorder="1" applyAlignment="1">
      <alignment horizontal="center" vertical="center" wrapText="1"/>
    </xf>
    <xf numFmtId="0" fontId="7" fillId="4" borderId="67" xfId="0" applyFont="1" applyFill="1" applyBorder="1" applyAlignment="1">
      <alignment horizontal="center" vertical="center" wrapText="1"/>
    </xf>
    <xf numFmtId="0" fontId="7" fillId="4" borderId="68" xfId="0" applyFont="1" applyFill="1" applyBorder="1" applyAlignment="1">
      <alignment horizontal="center" vertical="center" wrapText="1"/>
    </xf>
    <xf numFmtId="0" fontId="7" fillId="4" borderId="74" xfId="0" applyFont="1" applyFill="1" applyBorder="1" applyAlignment="1">
      <alignment horizontal="center" vertical="center" wrapText="1"/>
    </xf>
    <xf numFmtId="49" fontId="7" fillId="0" borderId="48" xfId="0" applyNumberFormat="1" applyFont="1" applyBorder="1" applyAlignment="1">
      <alignment horizontal="center"/>
    </xf>
    <xf numFmtId="0" fontId="7" fillId="0" borderId="48" xfId="0" applyFont="1" applyBorder="1" applyAlignment="1">
      <alignment horizontal="center"/>
    </xf>
    <xf numFmtId="0" fontId="7" fillId="0" borderId="49" xfId="0" applyFont="1" applyBorder="1" applyAlignment="1">
      <alignment horizontal="center"/>
    </xf>
    <xf numFmtId="49" fontId="7" fillId="4" borderId="35" xfId="0" applyNumberFormat="1" applyFont="1" applyFill="1" applyBorder="1" applyAlignment="1">
      <alignment horizontal="center" vertical="center"/>
    </xf>
    <xf numFmtId="0" fontId="7" fillId="4" borderId="46" xfId="0" applyFont="1" applyFill="1" applyBorder="1" applyAlignment="1">
      <alignment horizontal="center" vertical="center"/>
    </xf>
    <xf numFmtId="9" fontId="10" fillId="0" borderId="35" xfId="0" applyNumberFormat="1" applyFont="1" applyBorder="1" applyAlignment="1">
      <alignment horizontal="center"/>
    </xf>
    <xf numFmtId="9" fontId="10" fillId="0" borderId="46" xfId="0" applyNumberFormat="1" applyFont="1" applyBorder="1" applyAlignment="1">
      <alignment horizontal="center"/>
    </xf>
    <xf numFmtId="169" fontId="10" fillId="4" borderId="48" xfId="0" applyNumberFormat="1" applyFont="1" applyFill="1" applyBorder="1" applyAlignment="1">
      <alignment horizontal="center" vertical="center"/>
    </xf>
    <xf numFmtId="169" fontId="10" fillId="4" borderId="45" xfId="0" applyNumberFormat="1" applyFont="1" applyFill="1" applyBorder="1" applyAlignment="1">
      <alignment horizontal="center" vertical="center"/>
    </xf>
    <xf numFmtId="9" fontId="10" fillId="4" borderId="49" xfId="0" applyNumberFormat="1" applyFont="1" applyFill="1" applyBorder="1" applyAlignment="1">
      <alignment horizontal="center" vertical="center"/>
    </xf>
    <xf numFmtId="9" fontId="10" fillId="4" borderId="35" xfId="0" applyNumberFormat="1" applyFont="1" applyFill="1" applyBorder="1" applyAlignment="1">
      <alignment horizontal="center" vertical="center"/>
    </xf>
    <xf numFmtId="0" fontId="10" fillId="4" borderId="92" xfId="0" applyFont="1" applyFill="1" applyBorder="1" applyAlignment="1">
      <alignment horizontal="left" vertical="center" wrapText="1"/>
    </xf>
    <xf numFmtId="49" fontId="0" fillId="4" borderId="50" xfId="0" applyNumberFormat="1" applyFill="1" applyBorder="1" applyAlignment="1">
      <alignment vertical="center" wrapText="1"/>
    </xf>
    <xf numFmtId="0" fontId="0" fillId="4" borderId="52" xfId="0" applyFill="1" applyBorder="1" applyAlignment="1">
      <alignment vertical="center" wrapText="1"/>
    </xf>
    <xf numFmtId="171" fontId="10" fillId="4" borderId="78" xfId="0" applyNumberFormat="1" applyFont="1" applyFill="1" applyBorder="1" applyAlignment="1">
      <alignment horizontal="left" vertical="top"/>
    </xf>
    <xf numFmtId="49" fontId="0" fillId="4" borderId="1" xfId="0" applyNumberFormat="1" applyFill="1" applyBorder="1" applyAlignment="1">
      <alignment vertical="center" wrapText="1"/>
    </xf>
    <xf numFmtId="0" fontId="0" fillId="4" borderId="23" xfId="0" applyFill="1" applyBorder="1" applyAlignment="1">
      <alignment vertical="center" wrapText="1"/>
    </xf>
    <xf numFmtId="49" fontId="10" fillId="4" borderId="33" xfId="0" applyNumberFormat="1" applyFont="1" applyFill="1" applyBorder="1" applyAlignment="1">
      <alignment horizontal="left" vertical="top"/>
    </xf>
    <xf numFmtId="171" fontId="10" fillId="4" borderId="34" xfId="0" applyNumberFormat="1" applyFont="1" applyFill="1" applyBorder="1" applyAlignment="1">
      <alignment horizontal="left" vertical="top"/>
    </xf>
    <xf numFmtId="171" fontId="10" fillId="4" borderId="35" xfId="0" applyNumberFormat="1" applyFont="1" applyFill="1" applyBorder="1" applyAlignment="1">
      <alignment horizontal="left" vertical="top"/>
    </xf>
    <xf numFmtId="171" fontId="10" fillId="4" borderId="33" xfId="0" applyNumberFormat="1" applyFont="1" applyFill="1" applyBorder="1" applyAlignment="1">
      <alignment horizontal="left" vertical="top"/>
    </xf>
    <xf numFmtId="49" fontId="7" fillId="4" borderId="47" xfId="0" applyNumberFormat="1" applyFont="1" applyFill="1" applyBorder="1" applyAlignment="1">
      <alignment horizontal="left" vertical="center"/>
    </xf>
    <xf numFmtId="2" fontId="7" fillId="4" borderId="48" xfId="0" applyNumberFormat="1" applyFont="1" applyFill="1" applyBorder="1" applyAlignment="1">
      <alignment horizontal="left" vertical="center"/>
    </xf>
    <xf numFmtId="2" fontId="7" fillId="4" borderId="49" xfId="0" applyNumberFormat="1" applyFont="1" applyFill="1" applyBorder="1" applyAlignment="1">
      <alignment horizontal="left" vertical="center"/>
    </xf>
    <xf numFmtId="49" fontId="0" fillId="4" borderId="2" xfId="0" applyNumberFormat="1" applyFill="1" applyBorder="1" applyAlignment="1">
      <alignment vertical="center" wrapText="1"/>
    </xf>
    <xf numFmtId="0" fontId="0" fillId="4" borderId="3" xfId="0" applyFill="1" applyBorder="1" applyAlignment="1">
      <alignment vertical="center" wrapText="1"/>
    </xf>
    <xf numFmtId="0" fontId="0" fillId="4" borderId="4" xfId="0" applyFill="1" applyBorder="1" applyAlignment="1">
      <alignment vertical="center" wrapText="1"/>
    </xf>
    <xf numFmtId="0" fontId="0" fillId="4" borderId="45" xfId="0" applyFill="1" applyBorder="1" applyAlignment="1">
      <alignment vertical="center" wrapText="1"/>
    </xf>
    <xf numFmtId="0" fontId="0" fillId="4" borderId="34" xfId="0" applyFill="1" applyBorder="1" applyAlignment="1">
      <alignment vertical="center"/>
    </xf>
    <xf numFmtId="0" fontId="0" fillId="4" borderId="45" xfId="0" applyFill="1" applyBorder="1" applyAlignment="1">
      <alignment vertical="center"/>
    </xf>
    <xf numFmtId="49" fontId="0" fillId="4" borderId="33" xfId="0" applyNumberFormat="1" applyFill="1" applyBorder="1" applyAlignment="1">
      <alignment vertical="center" wrapText="1"/>
    </xf>
    <xf numFmtId="0" fontId="0" fillId="4" borderId="33" xfId="0" applyFill="1" applyBorder="1" applyAlignment="1">
      <alignment vertical="center" wrapText="1"/>
    </xf>
    <xf numFmtId="0" fontId="0" fillId="4" borderId="27" xfId="0" applyFill="1" applyBorder="1" applyAlignment="1">
      <alignment vertical="center" wrapText="1"/>
    </xf>
    <xf numFmtId="0" fontId="0" fillId="4" borderId="75" xfId="0" applyFill="1" applyBorder="1" applyAlignment="1">
      <alignment vertical="center" wrapText="1"/>
    </xf>
    <xf numFmtId="0" fontId="7" fillId="4" borderId="54" xfId="0" applyFont="1" applyFill="1" applyBorder="1" applyAlignment="1">
      <alignment horizontal="center" vertical="center" wrapText="1"/>
    </xf>
    <xf numFmtId="0" fontId="7" fillId="4" borderId="52" xfId="0" applyFont="1" applyFill="1" applyBorder="1" applyAlignment="1">
      <alignment horizontal="center" vertical="center" wrapText="1"/>
    </xf>
    <xf numFmtId="49" fontId="0" fillId="4" borderId="34" xfId="0" applyNumberFormat="1" applyFill="1" applyBorder="1" applyAlignment="1">
      <alignment vertical="center"/>
    </xf>
    <xf numFmtId="0" fontId="27" fillId="7" borderId="202" xfId="0" applyFont="1" applyFill="1" applyBorder="1" applyAlignment="1">
      <alignment horizontal="right" vertical="center" wrapText="1"/>
    </xf>
    <xf numFmtId="0" fontId="27" fillId="7" borderId="140" xfId="0" applyFont="1" applyFill="1" applyBorder="1" applyAlignment="1">
      <alignment horizontal="right" vertical="center" wrapText="1"/>
    </xf>
    <xf numFmtId="0" fontId="27" fillId="7" borderId="38" xfId="0" applyFont="1" applyFill="1" applyBorder="1" applyAlignment="1">
      <alignment horizontal="right" vertical="center" wrapText="1"/>
    </xf>
    <xf numFmtId="0" fontId="27" fillId="7" borderId="39" xfId="0" applyFont="1" applyFill="1" applyBorder="1" applyAlignment="1">
      <alignment horizontal="right" vertical="center" wrapText="1"/>
    </xf>
    <xf numFmtId="49" fontId="0" fillId="4" borderId="54" xfId="0" applyNumberFormat="1" applyFill="1" applyBorder="1" applyAlignment="1">
      <alignment vertical="center" wrapText="1"/>
    </xf>
    <xf numFmtId="0" fontId="7" fillId="4" borderId="27" xfId="0" applyFont="1" applyFill="1" applyBorder="1" applyAlignment="1">
      <alignment horizontal="left" vertical="center"/>
    </xf>
    <xf numFmtId="49" fontId="7" fillId="4" borderId="47" xfId="0" applyNumberFormat="1" applyFont="1" applyFill="1" applyBorder="1" applyAlignment="1">
      <alignment horizontal="center" vertical="center"/>
    </xf>
    <xf numFmtId="0" fontId="7" fillId="4" borderId="33" xfId="0" applyFont="1" applyFill="1" applyBorder="1" applyAlignment="1">
      <alignment horizontal="center" vertical="center"/>
    </xf>
    <xf numFmtId="0" fontId="10" fillId="4" borderId="91" xfId="0" applyFont="1" applyFill="1" applyBorder="1" applyAlignment="1">
      <alignment horizontal="left" vertical="center" wrapText="1"/>
    </xf>
    <xf numFmtId="49" fontId="10" fillId="6" borderId="33" xfId="0" applyNumberFormat="1" applyFont="1" applyFill="1" applyBorder="1" applyAlignment="1">
      <alignment horizontal="left" vertical="center" wrapText="1"/>
    </xf>
    <xf numFmtId="0" fontId="7" fillId="4" borderId="33" xfId="0" applyFont="1" applyFill="1" applyBorder="1" applyAlignment="1">
      <alignment horizontal="left" vertical="center" wrapText="1"/>
    </xf>
    <xf numFmtId="49" fontId="10" fillId="4" borderId="126" xfId="0" applyNumberFormat="1" applyFont="1" applyFill="1" applyBorder="1" applyAlignment="1">
      <alignment horizontal="left" vertical="top"/>
    </xf>
    <xf numFmtId="171" fontId="10" fillId="4" borderId="98" xfId="0" applyNumberFormat="1" applyFont="1" applyFill="1" applyBorder="1" applyAlignment="1">
      <alignment horizontal="left" vertical="top"/>
    </xf>
    <xf numFmtId="171" fontId="10" fillId="4" borderId="128" xfId="0" applyNumberFormat="1" applyFont="1" applyFill="1" applyBorder="1" applyAlignment="1">
      <alignment horizontal="left" vertical="top"/>
    </xf>
    <xf numFmtId="171" fontId="10" fillId="4" borderId="130" xfId="0" applyNumberFormat="1" applyFont="1" applyFill="1" applyBorder="1" applyAlignment="1">
      <alignment horizontal="left" vertical="top"/>
    </xf>
    <xf numFmtId="171" fontId="10" fillId="4" borderId="39" xfId="0" applyNumberFormat="1" applyFont="1" applyFill="1" applyBorder="1" applyAlignment="1">
      <alignment horizontal="left" vertical="top"/>
    </xf>
    <xf numFmtId="171" fontId="10" fillId="4" borderId="131" xfId="0" applyNumberFormat="1" applyFont="1" applyFill="1" applyBorder="1" applyAlignment="1">
      <alignment horizontal="left" vertical="top"/>
    </xf>
    <xf numFmtId="171" fontId="10" fillId="4" borderId="110" xfId="0" applyNumberFormat="1" applyFont="1" applyFill="1" applyBorder="1" applyAlignment="1">
      <alignment horizontal="left" vertical="top"/>
    </xf>
    <xf numFmtId="171" fontId="10" fillId="4" borderId="111" xfId="0" applyNumberFormat="1" applyFont="1" applyFill="1" applyBorder="1" applyAlignment="1">
      <alignment horizontal="left" vertical="top"/>
    </xf>
    <xf numFmtId="171" fontId="10" fillId="4" borderId="129" xfId="0" applyNumberFormat="1" applyFont="1" applyFill="1" applyBorder="1" applyAlignment="1">
      <alignment horizontal="left" vertical="top"/>
    </xf>
    <xf numFmtId="9" fontId="7" fillId="4" borderId="119" xfId="0" applyNumberFormat="1" applyFont="1" applyFill="1" applyBorder="1" applyAlignment="1">
      <alignment horizontal="center" vertical="center"/>
    </xf>
    <xf numFmtId="9" fontId="7" fillId="4" borderId="117" xfId="0" applyNumberFormat="1" applyFont="1" applyFill="1" applyBorder="1" applyAlignment="1">
      <alignment horizontal="center" vertical="center"/>
    </xf>
    <xf numFmtId="49" fontId="10" fillId="4" borderId="48" xfId="0" applyNumberFormat="1" applyFont="1" applyFill="1" applyBorder="1" applyAlignment="1">
      <alignment horizontal="left" vertical="top"/>
    </xf>
    <xf numFmtId="0" fontId="10" fillId="4" borderId="48" xfId="0" applyFont="1" applyFill="1" applyBorder="1" applyAlignment="1">
      <alignment horizontal="left" vertical="top"/>
    </xf>
    <xf numFmtId="0" fontId="10" fillId="4" borderId="49" xfId="0" applyFont="1" applyFill="1" applyBorder="1" applyAlignment="1">
      <alignment horizontal="left" vertical="top"/>
    </xf>
    <xf numFmtId="0" fontId="10" fillId="4" borderId="98" xfId="0" applyFont="1" applyFill="1" applyBorder="1" applyAlignment="1">
      <alignment horizontal="left" vertical="top"/>
    </xf>
    <xf numFmtId="0" fontId="10" fillId="4" borderId="128" xfId="0" applyFont="1" applyFill="1" applyBorder="1" applyAlignment="1">
      <alignment horizontal="left" vertical="top"/>
    </xf>
    <xf numFmtId="0" fontId="10" fillId="4" borderId="110" xfId="0" applyFont="1" applyFill="1" applyBorder="1" applyAlignment="1">
      <alignment horizontal="left" vertical="top"/>
    </xf>
    <xf numFmtId="0" fontId="10" fillId="4" borderId="111" xfId="0" applyFont="1" applyFill="1" applyBorder="1" applyAlignment="1">
      <alignment horizontal="left" vertical="top"/>
    </xf>
    <xf numFmtId="0" fontId="10" fillId="4" borderId="129" xfId="0" applyFont="1" applyFill="1" applyBorder="1" applyAlignment="1">
      <alignment horizontal="left" vertical="top"/>
    </xf>
    <xf numFmtId="9" fontId="7" fillId="4" borderId="115" xfId="0" applyNumberFormat="1" applyFont="1" applyFill="1" applyBorder="1" applyAlignment="1">
      <alignment horizontal="center" vertical="center"/>
    </xf>
    <xf numFmtId="9" fontId="7" fillId="4" borderId="34" xfId="0" applyNumberFormat="1" applyFont="1" applyFill="1" applyBorder="1" applyAlignment="1">
      <alignment horizontal="center" vertical="center"/>
    </xf>
    <xf numFmtId="169" fontId="10" fillId="4" borderId="34" xfId="0" applyNumberFormat="1" applyFont="1" applyFill="1" applyBorder="1" applyAlignment="1">
      <alignment horizontal="center" vertical="center"/>
    </xf>
    <xf numFmtId="0" fontId="27" fillId="7" borderId="0" xfId="0" applyFont="1" applyFill="1" applyAlignment="1">
      <alignment horizontal="right" vertical="center" wrapText="1"/>
    </xf>
    <xf numFmtId="49" fontId="7" fillId="4" borderId="132" xfId="0" applyNumberFormat="1" applyFont="1" applyFill="1" applyBorder="1" applyAlignment="1">
      <alignment horizontal="left" vertical="top" wrapText="1"/>
    </xf>
    <xf numFmtId="0" fontId="7" fillId="4" borderId="98" xfId="0" applyFont="1" applyFill="1" applyBorder="1" applyAlignment="1">
      <alignment horizontal="left" vertical="top" wrapText="1"/>
    </xf>
    <xf numFmtId="0" fontId="7" fillId="4" borderId="127" xfId="0" applyFont="1" applyFill="1" applyBorder="1" applyAlignment="1">
      <alignment horizontal="left" vertical="top" wrapText="1"/>
    </xf>
    <xf numFmtId="0" fontId="7" fillId="4" borderId="133" xfId="0" applyFont="1" applyFill="1" applyBorder="1" applyAlignment="1">
      <alignment horizontal="left" vertical="top" wrapText="1"/>
    </xf>
    <xf numFmtId="0" fontId="7" fillId="4" borderId="85" xfId="0" applyFont="1" applyFill="1" applyBorder="1" applyAlignment="1">
      <alignment horizontal="left" vertical="top" wrapText="1"/>
    </xf>
    <xf numFmtId="0" fontId="7" fillId="4" borderId="134" xfId="0" applyFont="1" applyFill="1" applyBorder="1" applyAlignment="1">
      <alignment horizontal="left" vertical="top" wrapText="1"/>
    </xf>
    <xf numFmtId="49" fontId="0" fillId="9" borderId="118" xfId="0" applyNumberFormat="1" applyFill="1" applyBorder="1" applyAlignment="1">
      <alignment vertical="center" wrapText="1"/>
    </xf>
    <xf numFmtId="0" fontId="0" fillId="9" borderId="116" xfId="0" applyFill="1" applyBorder="1" applyAlignment="1">
      <alignment vertical="center" wrapText="1"/>
    </xf>
    <xf numFmtId="9" fontId="7" fillId="4" borderId="124" xfId="0" applyNumberFormat="1" applyFont="1" applyFill="1" applyBorder="1" applyAlignment="1">
      <alignment horizontal="center" vertical="center"/>
    </xf>
    <xf numFmtId="9" fontId="7" fillId="4" borderId="125" xfId="0" applyNumberFormat="1" applyFont="1" applyFill="1" applyBorder="1" applyAlignment="1">
      <alignment horizontal="center" vertical="center"/>
    </xf>
    <xf numFmtId="49" fontId="7" fillId="9" borderId="102" xfId="0" applyNumberFormat="1" applyFont="1" applyFill="1" applyBorder="1" applyAlignment="1">
      <alignment horizontal="center" vertical="center"/>
    </xf>
    <xf numFmtId="0" fontId="7" fillId="9" borderId="95" xfId="0" applyFont="1" applyFill="1" applyBorder="1" applyAlignment="1">
      <alignment horizontal="center" vertical="center"/>
    </xf>
    <xf numFmtId="0" fontId="7" fillId="9" borderId="101" xfId="0" applyFont="1" applyFill="1" applyBorder="1" applyAlignment="1">
      <alignment horizontal="center" vertical="center"/>
    </xf>
    <xf numFmtId="49" fontId="7" fillId="9" borderId="102" xfId="0" applyNumberFormat="1" applyFont="1" applyFill="1" applyBorder="1" applyAlignment="1">
      <alignment horizontal="center" vertical="top"/>
    </xf>
    <xf numFmtId="170" fontId="7" fillId="9" borderId="95" xfId="0" applyNumberFormat="1" applyFont="1" applyFill="1" applyBorder="1" applyAlignment="1">
      <alignment horizontal="center" vertical="top"/>
    </xf>
    <xf numFmtId="49" fontId="0" fillId="9" borderId="33" xfId="0" applyNumberFormat="1" applyFill="1" applyBorder="1" applyAlignment="1">
      <alignment vertical="center" wrapText="1"/>
    </xf>
    <xf numFmtId="0" fontId="0" fillId="9" borderId="33" xfId="0" applyFill="1" applyBorder="1" applyAlignment="1">
      <alignment vertical="center" wrapText="1"/>
    </xf>
    <xf numFmtId="49" fontId="10" fillId="9" borderId="50" xfId="0" applyNumberFormat="1" applyFont="1" applyFill="1" applyBorder="1" applyAlignment="1">
      <alignment horizontal="left" vertical="center" wrapText="1"/>
    </xf>
    <xf numFmtId="0" fontId="10" fillId="9" borderId="75" xfId="0" applyFont="1" applyFill="1" applyBorder="1" applyAlignment="1">
      <alignment horizontal="left" vertical="center" wrapText="1"/>
    </xf>
    <xf numFmtId="169" fontId="10" fillId="4" borderId="49" xfId="0" applyNumberFormat="1" applyFont="1" applyFill="1" applyBorder="1" applyAlignment="1">
      <alignment horizontal="center" vertical="center"/>
    </xf>
    <xf numFmtId="169" fontId="10" fillId="4" borderId="46" xfId="0" applyNumberFormat="1" applyFont="1" applyFill="1" applyBorder="1" applyAlignment="1">
      <alignment horizontal="center" vertical="center"/>
    </xf>
    <xf numFmtId="49" fontId="10" fillId="4" borderId="126" xfId="0" applyNumberFormat="1" applyFont="1" applyFill="1" applyBorder="1" applyAlignment="1">
      <alignment horizontal="left" vertical="top" wrapText="1"/>
    </xf>
    <xf numFmtId="0" fontId="10" fillId="4" borderId="98" xfId="0" applyFont="1" applyFill="1" applyBorder="1" applyAlignment="1">
      <alignment horizontal="left" vertical="top" wrapText="1"/>
    </xf>
    <xf numFmtId="0" fontId="10" fillId="4" borderId="127" xfId="0" applyFont="1" applyFill="1" applyBorder="1" applyAlignment="1">
      <alignment horizontal="left" vertical="top" wrapText="1"/>
    </xf>
    <xf numFmtId="0" fontId="10" fillId="4" borderId="110" xfId="0" applyFont="1" applyFill="1" applyBorder="1" applyAlignment="1">
      <alignment horizontal="left" vertical="top" wrapText="1"/>
    </xf>
    <xf numFmtId="0" fontId="10" fillId="4" borderId="111" xfId="0" applyFont="1" applyFill="1" applyBorder="1" applyAlignment="1">
      <alignment horizontal="left" vertical="top" wrapText="1"/>
    </xf>
    <xf numFmtId="0" fontId="10" fillId="4" borderId="112" xfId="0" applyFont="1" applyFill="1" applyBorder="1" applyAlignment="1">
      <alignment horizontal="left" vertical="top" wrapText="1"/>
    </xf>
    <xf numFmtId="49" fontId="0" fillId="4" borderId="126" xfId="0" applyNumberFormat="1" applyFill="1" applyBorder="1" applyAlignment="1">
      <alignment vertical="top" wrapText="1"/>
    </xf>
    <xf numFmtId="0" fontId="0" fillId="4" borderId="98" xfId="0" applyFill="1" applyBorder="1" applyAlignment="1">
      <alignment vertical="top" wrapText="1"/>
    </xf>
    <xf numFmtId="0" fontId="0" fillId="4" borderId="127" xfId="0" applyFill="1" applyBorder="1" applyAlignment="1">
      <alignment vertical="top" wrapText="1"/>
    </xf>
    <xf numFmtId="0" fontId="0" fillId="4" borderId="110" xfId="0" applyFill="1" applyBorder="1" applyAlignment="1">
      <alignment vertical="top" wrapText="1"/>
    </xf>
    <xf numFmtId="0" fontId="0" fillId="4" borderId="111" xfId="0" applyFill="1" applyBorder="1" applyAlignment="1">
      <alignment vertical="top" wrapText="1"/>
    </xf>
    <xf numFmtId="0" fontId="0" fillId="4" borderId="112" xfId="0" applyFill="1" applyBorder="1" applyAlignment="1">
      <alignment vertical="top" wrapText="1"/>
    </xf>
    <xf numFmtId="49" fontId="10" fillId="9" borderId="47" xfId="0" applyNumberFormat="1" applyFont="1" applyFill="1" applyBorder="1" applyAlignment="1">
      <alignment horizontal="left" vertical="center" wrapText="1"/>
    </xf>
    <xf numFmtId="0" fontId="10" fillId="9" borderId="33" xfId="0" applyFont="1" applyFill="1" applyBorder="1" applyAlignment="1">
      <alignment horizontal="left" vertical="center" wrapText="1"/>
    </xf>
    <xf numFmtId="171" fontId="10" fillId="4" borderId="45" xfId="0" applyNumberFormat="1" applyFont="1" applyFill="1" applyBorder="1" applyAlignment="1">
      <alignment horizontal="left" vertical="top"/>
    </xf>
    <xf numFmtId="171" fontId="10" fillId="4" borderId="46" xfId="0" applyNumberFormat="1" applyFont="1" applyFill="1" applyBorder="1" applyAlignment="1">
      <alignment horizontal="left" vertical="top"/>
    </xf>
    <xf numFmtId="49" fontId="10" fillId="9" borderId="33" xfId="0" applyNumberFormat="1" applyFont="1" applyFill="1" applyBorder="1" applyAlignment="1">
      <alignment horizontal="left" vertical="center" wrapText="1"/>
    </xf>
    <xf numFmtId="49" fontId="10" fillId="9" borderId="126" xfId="0" applyNumberFormat="1" applyFont="1" applyFill="1" applyBorder="1" applyAlignment="1">
      <alignment horizontal="left" vertical="top" wrapText="1"/>
    </xf>
    <xf numFmtId="0" fontId="10" fillId="9" borderId="98" xfId="0" applyFont="1" applyFill="1" applyBorder="1" applyAlignment="1">
      <alignment horizontal="left" vertical="top" wrapText="1"/>
    </xf>
    <xf numFmtId="0" fontId="10" fillId="9" borderId="127" xfId="0" applyFont="1" applyFill="1" applyBorder="1" applyAlignment="1">
      <alignment horizontal="left" vertical="top" wrapText="1"/>
    </xf>
    <xf numFmtId="0" fontId="10" fillId="9" borderId="110" xfId="0" applyFont="1" applyFill="1" applyBorder="1" applyAlignment="1">
      <alignment horizontal="left" vertical="top" wrapText="1"/>
    </xf>
    <xf numFmtId="0" fontId="10" fillId="9" borderId="111" xfId="0" applyFont="1" applyFill="1" applyBorder="1" applyAlignment="1">
      <alignment horizontal="left" vertical="top" wrapText="1"/>
    </xf>
    <xf numFmtId="0" fontId="10" fillId="9" borderId="112" xfId="0" applyFont="1" applyFill="1" applyBorder="1" applyAlignment="1">
      <alignment horizontal="left" vertical="top" wrapText="1"/>
    </xf>
    <xf numFmtId="49" fontId="0" fillId="9" borderId="126" xfId="0" applyNumberFormat="1" applyFill="1" applyBorder="1" applyAlignment="1">
      <alignment vertical="top"/>
    </xf>
    <xf numFmtId="0" fontId="0" fillId="9" borderId="98" xfId="0" applyFill="1" applyBorder="1" applyAlignment="1">
      <alignment vertical="top"/>
    </xf>
    <xf numFmtId="0" fontId="0" fillId="9" borderId="127" xfId="0" applyFill="1" applyBorder="1" applyAlignment="1">
      <alignment vertical="top"/>
    </xf>
    <xf numFmtId="0" fontId="0" fillId="9" borderId="110" xfId="0" applyFill="1" applyBorder="1" applyAlignment="1">
      <alignment vertical="top"/>
    </xf>
    <xf numFmtId="0" fontId="0" fillId="9" borderId="111" xfId="0" applyFill="1" applyBorder="1" applyAlignment="1">
      <alignment vertical="top"/>
    </xf>
    <xf numFmtId="0" fontId="0" fillId="9" borderId="112" xfId="0" applyFill="1" applyBorder="1" applyAlignment="1">
      <alignment vertical="top"/>
    </xf>
    <xf numFmtId="49" fontId="0" fillId="9" borderId="126" xfId="0" applyNumberFormat="1" applyFill="1" applyBorder="1" applyAlignment="1">
      <alignment vertical="top" wrapText="1"/>
    </xf>
    <xf numFmtId="0" fontId="0" fillId="9" borderId="98" xfId="0" applyFill="1" applyBorder="1" applyAlignment="1">
      <alignment vertical="top" wrapText="1"/>
    </xf>
    <xf numFmtId="0" fontId="0" fillId="9" borderId="127" xfId="0" applyFill="1" applyBorder="1" applyAlignment="1">
      <alignment vertical="top" wrapText="1"/>
    </xf>
    <xf numFmtId="0" fontId="0" fillId="9" borderId="110" xfId="0" applyFill="1" applyBorder="1" applyAlignment="1">
      <alignment vertical="top" wrapText="1"/>
    </xf>
    <xf numFmtId="0" fontId="0" fillId="9" borderId="111" xfId="0" applyFill="1" applyBorder="1" applyAlignment="1">
      <alignment vertical="top" wrapText="1"/>
    </xf>
    <xf numFmtId="0" fontId="0" fillId="9" borderId="112" xfId="0" applyFill="1" applyBorder="1" applyAlignment="1">
      <alignment vertical="top" wrapText="1"/>
    </xf>
    <xf numFmtId="49" fontId="0" fillId="9" borderId="48" xfId="0" applyNumberFormat="1" applyFill="1" applyBorder="1" applyAlignment="1">
      <alignment vertical="top" wrapText="1"/>
    </xf>
    <xf numFmtId="0" fontId="0" fillId="9" borderId="48" xfId="0" applyFill="1" applyBorder="1" applyAlignment="1">
      <alignment vertical="top" wrapText="1"/>
    </xf>
    <xf numFmtId="0" fontId="0" fillId="9" borderId="34" xfId="0" applyFill="1" applyBorder="1" applyAlignment="1">
      <alignment vertical="top" wrapText="1"/>
    </xf>
    <xf numFmtId="49" fontId="10" fillId="9" borderId="48" xfId="0" applyNumberFormat="1" applyFont="1" applyFill="1" applyBorder="1" applyAlignment="1">
      <alignment horizontal="left" vertical="top" wrapText="1"/>
    </xf>
    <xf numFmtId="0" fontId="10" fillId="9" borderId="48" xfId="0" applyFont="1" applyFill="1" applyBorder="1" applyAlignment="1">
      <alignment horizontal="left" vertical="top" wrapText="1"/>
    </xf>
    <xf numFmtId="0" fontId="10" fillId="9" borderId="34" xfId="0" applyFont="1" applyFill="1" applyBorder="1" applyAlignment="1">
      <alignment horizontal="left" vertical="top" wrapText="1"/>
    </xf>
    <xf numFmtId="49" fontId="7" fillId="9" borderId="47" xfId="0" applyNumberFormat="1" applyFont="1" applyFill="1" applyBorder="1" applyAlignment="1">
      <alignment horizontal="left" vertical="center"/>
    </xf>
    <xf numFmtId="0" fontId="7" fillId="9" borderId="27" xfId="0" applyFont="1" applyFill="1" applyBorder="1" applyAlignment="1">
      <alignment horizontal="left" vertical="center"/>
    </xf>
    <xf numFmtId="49" fontId="0" fillId="9" borderId="73" xfId="0" applyNumberFormat="1" applyFill="1" applyBorder="1" applyAlignment="1">
      <alignment vertical="center" wrapText="1"/>
    </xf>
    <xf numFmtId="0" fontId="0" fillId="9" borderId="14" xfId="0" applyFill="1" applyBorder="1" applyAlignment="1">
      <alignment vertical="center" wrapText="1"/>
    </xf>
    <xf numFmtId="49" fontId="0" fillId="9" borderId="65" xfId="0" applyNumberFormat="1" applyFill="1" applyBorder="1" applyAlignment="1">
      <alignment vertical="center" wrapText="1"/>
    </xf>
    <xf numFmtId="0" fontId="0" fillId="9" borderId="23" xfId="0" applyFill="1" applyBorder="1" applyAlignment="1">
      <alignment vertical="center" wrapText="1"/>
    </xf>
    <xf numFmtId="49" fontId="28" fillId="9" borderId="65" xfId="0" applyNumberFormat="1" applyFont="1" applyFill="1" applyBorder="1" applyAlignment="1">
      <alignment vertical="center" wrapText="1"/>
    </xf>
    <xf numFmtId="49" fontId="28" fillId="9" borderId="118" xfId="0" applyNumberFormat="1" applyFont="1" applyFill="1" applyBorder="1" applyAlignment="1">
      <alignment vertical="center" wrapText="1"/>
    </xf>
    <xf numFmtId="49" fontId="24" fillId="9" borderId="65" xfId="0" applyNumberFormat="1" applyFont="1" applyFill="1" applyBorder="1" applyAlignment="1">
      <alignment vertical="center" wrapText="1"/>
    </xf>
    <xf numFmtId="49" fontId="0" fillId="9" borderId="22" xfId="0" applyNumberFormat="1" applyFill="1" applyBorder="1" applyAlignment="1">
      <alignment vertical="center" wrapText="1"/>
    </xf>
    <xf numFmtId="0" fontId="0" fillId="9" borderId="73" xfId="0" applyFill="1" applyBorder="1" applyAlignment="1">
      <alignment vertical="center" wrapText="1"/>
    </xf>
    <xf numFmtId="0" fontId="0" fillId="9" borderId="90" xfId="0" applyFill="1" applyBorder="1" applyAlignment="1">
      <alignment horizontal="center" vertical="center" wrapText="1"/>
    </xf>
    <xf numFmtId="0" fontId="0" fillId="9" borderId="91" xfId="0" applyFill="1" applyBorder="1" applyAlignment="1">
      <alignment horizontal="center" vertical="center" wrapText="1"/>
    </xf>
    <xf numFmtId="49" fontId="7" fillId="9" borderId="48" xfId="0" applyNumberFormat="1" applyFont="1" applyFill="1" applyBorder="1" applyAlignment="1">
      <alignment horizontal="center" vertical="center" wrapText="1"/>
    </xf>
    <xf numFmtId="0" fontId="7" fillId="9" borderId="34" xfId="0" applyFont="1" applyFill="1" applyBorder="1" applyAlignment="1">
      <alignment horizontal="center" vertical="center" wrapText="1"/>
    </xf>
    <xf numFmtId="49" fontId="22" fillId="4" borderId="100" xfId="0" applyNumberFormat="1" applyFont="1" applyFill="1" applyBorder="1" applyAlignment="1">
      <alignment vertical="center" wrapText="1"/>
    </xf>
    <xf numFmtId="0" fontId="22" fillId="4" borderId="95" xfId="0" applyFont="1" applyFill="1" applyBorder="1" applyAlignment="1">
      <alignment vertical="center" wrapText="1"/>
    </xf>
    <xf numFmtId="0" fontId="22" fillId="4" borderId="101" xfId="0" applyFont="1" applyFill="1" applyBorder="1" applyAlignment="1">
      <alignment vertical="center" wrapText="1"/>
    </xf>
    <xf numFmtId="49" fontId="22" fillId="4" borderId="102" xfId="0" applyNumberFormat="1" applyFont="1" applyFill="1" applyBorder="1" applyAlignment="1">
      <alignment vertical="center" wrapText="1"/>
    </xf>
    <xf numFmtId="0" fontId="22" fillId="4" borderId="103" xfId="0" applyFont="1" applyFill="1" applyBorder="1" applyAlignment="1">
      <alignment vertical="center" wrapText="1"/>
    </xf>
    <xf numFmtId="0" fontId="22" fillId="4" borderId="104" xfId="0" applyFont="1" applyFill="1" applyBorder="1" applyAlignment="1">
      <alignment vertical="center" wrapText="1"/>
    </xf>
    <xf numFmtId="49" fontId="6" fillId="0" borderId="97" xfId="0" applyNumberFormat="1" applyFont="1" applyBorder="1" applyAlignment="1">
      <alignment horizontal="left"/>
    </xf>
    <xf numFmtId="0" fontId="6" fillId="0" borderId="98" xfId="0" applyFont="1" applyBorder="1" applyAlignment="1">
      <alignment horizontal="left"/>
    </xf>
    <xf numFmtId="0" fontId="6" fillId="4" borderId="98" xfId="0" applyFont="1" applyFill="1" applyBorder="1" applyAlignment="1">
      <alignment horizontal="left"/>
    </xf>
    <xf numFmtId="49" fontId="6" fillId="0" borderId="85" xfId="0" applyNumberFormat="1" applyFont="1" applyBorder="1" applyAlignment="1">
      <alignment horizontal="left"/>
    </xf>
    <xf numFmtId="0" fontId="6" fillId="0" borderId="85" xfId="0" applyFont="1" applyBorder="1" applyAlignment="1">
      <alignment horizontal="left"/>
    </xf>
    <xf numFmtId="0" fontId="6" fillId="4" borderId="85" xfId="0" applyFont="1" applyFill="1" applyBorder="1" applyAlignment="1">
      <alignment horizontal="left"/>
    </xf>
    <xf numFmtId="49" fontId="7" fillId="4" borderId="105" xfId="0" applyNumberFormat="1" applyFont="1" applyFill="1" applyBorder="1" applyAlignment="1">
      <alignment horizontal="center" vertical="center" wrapText="1"/>
    </xf>
    <xf numFmtId="2" fontId="7" fillId="4" borderId="103" xfId="0" applyNumberFormat="1" applyFont="1" applyFill="1" applyBorder="1" applyAlignment="1">
      <alignment horizontal="center" vertical="center" wrapText="1"/>
    </xf>
    <xf numFmtId="2" fontId="7" fillId="4" borderId="106" xfId="0" applyNumberFormat="1" applyFont="1" applyFill="1" applyBorder="1" applyAlignment="1">
      <alignment horizontal="center" vertical="center" wrapText="1"/>
    </xf>
    <xf numFmtId="49" fontId="7" fillId="4" borderId="107" xfId="0" applyNumberFormat="1" applyFont="1" applyFill="1" applyBorder="1" applyAlignment="1">
      <alignment vertical="center" wrapText="1"/>
    </xf>
    <xf numFmtId="0" fontId="7" fillId="4" borderId="88" xfId="0" applyFont="1" applyFill="1" applyBorder="1" applyAlignment="1">
      <alignment vertical="center" wrapText="1"/>
    </xf>
    <xf numFmtId="0" fontId="7" fillId="4" borderId="89" xfId="0" applyFont="1" applyFill="1" applyBorder="1" applyAlignment="1">
      <alignment vertical="center" wrapText="1"/>
    </xf>
    <xf numFmtId="49" fontId="10" fillId="4" borderId="87" xfId="0" applyNumberFormat="1" applyFont="1" applyFill="1" applyBorder="1" applyAlignment="1">
      <alignment horizontal="center" vertical="center"/>
    </xf>
    <xf numFmtId="2" fontId="10" fillId="4" borderId="88" xfId="0" applyNumberFormat="1" applyFont="1" applyFill="1" applyBorder="1" applyAlignment="1">
      <alignment horizontal="center" vertical="center"/>
    </xf>
    <xf numFmtId="2" fontId="10" fillId="4" borderId="89" xfId="0" applyNumberFormat="1" applyFont="1" applyFill="1" applyBorder="1" applyAlignment="1">
      <alignment horizontal="center" vertical="center"/>
    </xf>
    <xf numFmtId="0" fontId="7" fillId="4" borderId="48" xfId="0" applyFont="1" applyFill="1" applyBorder="1" applyAlignment="1">
      <alignment vertical="center"/>
    </xf>
    <xf numFmtId="49" fontId="32" fillId="4" borderId="34" xfId="0" applyNumberFormat="1" applyFont="1" applyFill="1" applyBorder="1" applyAlignment="1">
      <alignment vertical="top" wrapText="1"/>
    </xf>
    <xf numFmtId="0" fontId="7" fillId="4" borderId="34" xfId="0" applyFont="1" applyFill="1" applyBorder="1" applyAlignment="1">
      <alignment vertical="top" wrapText="1"/>
    </xf>
    <xf numFmtId="0" fontId="7" fillId="4" borderId="45" xfId="0" applyFont="1" applyFill="1" applyBorder="1" applyAlignment="1">
      <alignment vertical="top" wrapText="1"/>
    </xf>
    <xf numFmtId="49" fontId="7" fillId="4" borderId="107" xfId="0" applyNumberFormat="1" applyFont="1" applyFill="1" applyBorder="1" applyAlignment="1">
      <alignment vertical="center"/>
    </xf>
    <xf numFmtId="0" fontId="7" fillId="4" borderId="88" xfId="0" applyFont="1" applyFill="1" applyBorder="1" applyAlignment="1">
      <alignment vertical="center"/>
    </xf>
    <xf numFmtId="0" fontId="7" fillId="4" borderId="89" xfId="0" applyFont="1" applyFill="1" applyBorder="1" applyAlignment="1">
      <alignment vertical="center"/>
    </xf>
    <xf numFmtId="0" fontId="11" fillId="4" borderId="34" xfId="0" applyFont="1" applyFill="1" applyBorder="1" applyAlignment="1">
      <alignment horizontal="left" vertical="center" wrapText="1"/>
    </xf>
    <xf numFmtId="2" fontId="34" fillId="4" borderId="87" xfId="0" applyNumberFormat="1" applyFont="1" applyFill="1" applyBorder="1" applyAlignment="1">
      <alignment horizontal="left" vertical="center"/>
    </xf>
    <xf numFmtId="2" fontId="10" fillId="4" borderId="88" xfId="0" applyNumberFormat="1" applyFont="1" applyFill="1" applyBorder="1" applyAlignment="1">
      <alignment horizontal="left" vertical="center"/>
    </xf>
    <xf numFmtId="2" fontId="10" fillId="4" borderId="89" xfId="0" applyNumberFormat="1" applyFont="1" applyFill="1" applyBorder="1" applyAlignment="1">
      <alignment horizontal="left" vertical="center"/>
    </xf>
    <xf numFmtId="49" fontId="7" fillId="4" borderId="33" xfId="0" applyNumberFormat="1" applyFont="1" applyFill="1" applyBorder="1" applyAlignment="1">
      <alignment vertical="center"/>
    </xf>
    <xf numFmtId="0" fontId="7" fillId="4" borderId="34" xfId="0" applyFont="1" applyFill="1" applyBorder="1" applyAlignment="1">
      <alignment vertical="center"/>
    </xf>
    <xf numFmtId="49" fontId="7" fillId="0" borderId="43" xfId="0" applyNumberFormat="1" applyFont="1" applyBorder="1" applyAlignment="1">
      <alignment horizontal="left"/>
    </xf>
    <xf numFmtId="0" fontId="7" fillId="0" borderId="29" xfId="0" applyFont="1" applyBorder="1" applyAlignment="1">
      <alignment horizontal="left"/>
    </xf>
    <xf numFmtId="0" fontId="7" fillId="4" borderId="29" xfId="0" applyFont="1" applyFill="1" applyBorder="1" applyAlignment="1">
      <alignment horizontal="left"/>
    </xf>
    <xf numFmtId="0" fontId="7" fillId="0" borderId="44" xfId="0" applyFont="1" applyBorder="1" applyAlignment="1">
      <alignment horizontal="left"/>
    </xf>
    <xf numFmtId="2" fontId="7" fillId="4" borderId="45" xfId="0" applyNumberFormat="1" applyFont="1" applyFill="1" applyBorder="1" applyAlignment="1">
      <alignment vertical="center"/>
    </xf>
    <xf numFmtId="49" fontId="7" fillId="9" borderId="47" xfId="0" applyNumberFormat="1" applyFont="1" applyFill="1" applyBorder="1" applyAlignment="1">
      <alignment horizontal="center" vertical="center"/>
    </xf>
    <xf numFmtId="0" fontId="7" fillId="9" borderId="33" xfId="0" applyFont="1" applyFill="1" applyBorder="1" applyAlignment="1">
      <alignment horizontal="center" vertical="center"/>
    </xf>
    <xf numFmtId="0" fontId="7" fillId="9" borderId="27" xfId="0" applyFont="1" applyFill="1" applyBorder="1" applyAlignment="1">
      <alignment horizontal="center" vertical="center"/>
    </xf>
    <xf numFmtId="49" fontId="15" fillId="9" borderId="48" xfId="0" applyNumberFormat="1" applyFont="1" applyFill="1" applyBorder="1" applyAlignment="1">
      <alignment horizontal="center" vertical="center" wrapText="1"/>
    </xf>
    <xf numFmtId="0" fontId="7" fillId="9" borderId="45" xfId="0" applyFont="1" applyFill="1" applyBorder="1" applyAlignment="1">
      <alignment horizontal="center" vertical="center" wrapText="1"/>
    </xf>
    <xf numFmtId="49" fontId="0" fillId="9" borderId="47" xfId="0" applyNumberFormat="1" applyFill="1" applyBorder="1" applyAlignment="1">
      <alignment vertical="center" wrapText="1"/>
    </xf>
    <xf numFmtId="49" fontId="10" fillId="9" borderId="114" xfId="0" applyNumberFormat="1" applyFont="1" applyFill="1" applyBorder="1" applyAlignment="1">
      <alignment horizontal="left" vertical="center" wrapText="1"/>
    </xf>
    <xf numFmtId="0" fontId="10" fillId="9" borderId="116" xfId="0" applyFont="1" applyFill="1" applyBorder="1" applyAlignment="1">
      <alignment horizontal="left" vertical="center" wrapText="1"/>
    </xf>
    <xf numFmtId="49" fontId="7" fillId="9" borderId="108" xfId="0" applyNumberFormat="1" applyFont="1" applyFill="1" applyBorder="1" applyAlignment="1">
      <alignment horizontal="center" vertical="center" wrapText="1"/>
    </xf>
    <xf numFmtId="0" fontId="7" fillId="9" borderId="80" xfId="0" applyFont="1" applyFill="1" applyBorder="1" applyAlignment="1">
      <alignment horizontal="center" vertical="center" wrapText="1"/>
    </xf>
    <xf numFmtId="0" fontId="7" fillId="9" borderId="109" xfId="0" applyFont="1" applyFill="1" applyBorder="1" applyAlignment="1">
      <alignment horizontal="center" vertical="center" wrapText="1"/>
    </xf>
    <xf numFmtId="0" fontId="7" fillId="9" borderId="110" xfId="0" applyFont="1" applyFill="1" applyBorder="1" applyAlignment="1">
      <alignment horizontal="center" vertical="center" wrapText="1"/>
    </xf>
    <xf numFmtId="0" fontId="7" fillId="9" borderId="111" xfId="0" applyFont="1" applyFill="1" applyBorder="1" applyAlignment="1">
      <alignment horizontal="center" vertical="center" wrapText="1"/>
    </xf>
    <xf numFmtId="0" fontId="7" fillId="9" borderId="112" xfId="0" applyFont="1" applyFill="1" applyBorder="1" applyAlignment="1">
      <alignment horizontal="center" vertical="center" wrapText="1"/>
    </xf>
    <xf numFmtId="165" fontId="10" fillId="4" borderId="114" xfId="0" applyNumberFormat="1" applyFont="1" applyFill="1" applyBorder="1" applyAlignment="1">
      <alignment horizontal="center" vertical="center" wrapText="1"/>
    </xf>
    <xf numFmtId="0" fontId="10" fillId="4" borderId="116" xfId="0" applyFont="1" applyFill="1" applyBorder="1" applyAlignment="1">
      <alignment horizontal="center" vertical="center" wrapText="1"/>
    </xf>
    <xf numFmtId="0" fontId="10" fillId="4" borderId="114" xfId="0" applyFont="1" applyFill="1" applyBorder="1" applyAlignment="1">
      <alignment horizontal="center" vertical="center" wrapText="1"/>
    </xf>
    <xf numFmtId="9" fontId="10" fillId="4" borderId="136" xfId="0" applyNumberFormat="1" applyFont="1" applyFill="1" applyBorder="1" applyAlignment="1">
      <alignment horizontal="center" vertical="center"/>
    </xf>
    <xf numFmtId="9" fontId="10" fillId="4" borderId="135" xfId="0" applyNumberFormat="1" applyFont="1" applyFill="1" applyBorder="1" applyAlignment="1">
      <alignment horizontal="center" vertical="center"/>
    </xf>
    <xf numFmtId="49" fontId="22" fillId="4" borderId="31" xfId="0" applyNumberFormat="1" applyFont="1" applyFill="1" applyBorder="1" applyAlignment="1">
      <alignment horizontal="left" vertical="center" wrapText="1"/>
    </xf>
    <xf numFmtId="0" fontId="22" fillId="4" borderId="6" xfId="0" applyFont="1" applyFill="1" applyBorder="1" applyAlignment="1">
      <alignment horizontal="left" vertical="center" wrapText="1"/>
    </xf>
    <xf numFmtId="0" fontId="22" fillId="4" borderId="7" xfId="0" applyFont="1" applyFill="1" applyBorder="1" applyAlignment="1">
      <alignment horizontal="left" vertical="center" wrapText="1"/>
    </xf>
    <xf numFmtId="49" fontId="22" fillId="4" borderId="5" xfId="0" applyNumberFormat="1" applyFont="1" applyFill="1" applyBorder="1" applyAlignment="1">
      <alignment vertical="center" wrapText="1"/>
    </xf>
    <xf numFmtId="0" fontId="22" fillId="4" borderId="6" xfId="0" applyFont="1" applyFill="1" applyBorder="1" applyAlignment="1">
      <alignment vertical="center" wrapText="1"/>
    </xf>
    <xf numFmtId="0" fontId="22" fillId="4" borderId="32" xfId="0" applyFont="1" applyFill="1" applyBorder="1" applyAlignment="1">
      <alignment vertical="center" wrapText="1"/>
    </xf>
    <xf numFmtId="49" fontId="7" fillId="0" borderId="33" xfId="0" applyNumberFormat="1" applyFont="1" applyBorder="1" applyAlignment="1">
      <alignment horizontal="left"/>
    </xf>
    <xf numFmtId="0" fontId="7" fillId="0" borderId="34" xfId="0" applyFont="1" applyBorder="1" applyAlignment="1">
      <alignment horizontal="left"/>
    </xf>
    <xf numFmtId="0" fontId="7" fillId="4" borderId="34" xfId="0" applyFont="1" applyFill="1" applyBorder="1" applyAlignment="1">
      <alignment horizontal="left"/>
    </xf>
    <xf numFmtId="49" fontId="7" fillId="0" borderId="25" xfId="0" applyNumberFormat="1" applyFont="1" applyBorder="1" applyAlignment="1">
      <alignment horizontal="left"/>
    </xf>
    <xf numFmtId="0" fontId="7" fillId="0" borderId="16" xfId="0" applyFont="1" applyBorder="1" applyAlignment="1">
      <alignment horizontal="left"/>
    </xf>
    <xf numFmtId="0" fontId="7" fillId="4" borderId="16" xfId="0" applyFont="1" applyFill="1" applyBorder="1" applyAlignment="1">
      <alignment horizontal="left"/>
    </xf>
    <xf numFmtId="0" fontId="7" fillId="0" borderId="17" xfId="0" applyFont="1" applyBorder="1" applyAlignment="1">
      <alignment horizontal="left"/>
    </xf>
    <xf numFmtId="49" fontId="7" fillId="4" borderId="71" xfId="0" applyNumberFormat="1"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78"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7" fillId="4" borderId="14" xfId="0" applyFont="1" applyFill="1" applyBorder="1" applyAlignment="1">
      <alignment horizontal="center" vertical="center" wrapText="1"/>
    </xf>
    <xf numFmtId="49" fontId="7" fillId="4" borderId="49" xfId="0" applyNumberFormat="1" applyFont="1" applyFill="1" applyBorder="1" applyAlignment="1">
      <alignment horizontal="center" vertical="center" wrapText="1"/>
    </xf>
    <xf numFmtId="0" fontId="7" fillId="4" borderId="35" xfId="0" applyFont="1" applyFill="1" applyBorder="1" applyAlignment="1">
      <alignment horizontal="center" vertical="center" wrapText="1"/>
    </xf>
    <xf numFmtId="49" fontId="7" fillId="4" borderId="20" xfId="0" applyNumberFormat="1" applyFont="1" applyFill="1" applyBorder="1" applyAlignment="1">
      <alignment horizontal="left" vertical="center" wrapText="1"/>
    </xf>
    <xf numFmtId="0" fontId="7" fillId="4" borderId="21" xfId="0" applyFont="1" applyFill="1" applyBorder="1" applyAlignment="1">
      <alignment horizontal="left" vertical="center" wrapText="1"/>
    </xf>
    <xf numFmtId="0" fontId="7" fillId="4" borderId="22" xfId="0" applyFont="1" applyFill="1" applyBorder="1" applyAlignment="1">
      <alignment horizontal="left" vertical="center" wrapText="1"/>
    </xf>
    <xf numFmtId="0" fontId="7" fillId="4" borderId="18" xfId="0" applyFont="1" applyFill="1" applyBorder="1" applyAlignment="1">
      <alignment horizontal="left" vertical="center" wrapText="1"/>
    </xf>
    <xf numFmtId="0" fontId="7" fillId="4" borderId="10" xfId="0" applyFont="1" applyFill="1" applyBorder="1" applyAlignment="1">
      <alignment horizontal="left" vertical="center" wrapText="1"/>
    </xf>
    <xf numFmtId="0" fontId="7" fillId="4" borderId="73" xfId="0" applyFont="1" applyFill="1" applyBorder="1" applyAlignment="1">
      <alignment horizontal="left" vertical="center" wrapText="1"/>
    </xf>
    <xf numFmtId="0" fontId="7" fillId="4" borderId="205" xfId="0" applyFont="1" applyFill="1" applyBorder="1" applyAlignment="1">
      <alignment horizontal="left" vertical="center" wrapText="1"/>
    </xf>
    <xf numFmtId="0" fontId="7" fillId="4" borderId="37" xfId="0" applyFont="1" applyFill="1" applyBorder="1" applyAlignment="1">
      <alignment horizontal="left" vertical="center" wrapText="1"/>
    </xf>
    <xf numFmtId="0" fontId="7" fillId="4" borderId="206" xfId="0" applyFont="1" applyFill="1" applyBorder="1" applyAlignment="1">
      <alignment horizontal="left" vertical="center" wrapText="1"/>
    </xf>
    <xf numFmtId="0" fontId="7" fillId="4" borderId="67" xfId="0" applyFont="1" applyFill="1" applyBorder="1" applyAlignment="1">
      <alignment horizontal="left" vertical="center" wrapText="1"/>
    </xf>
    <xf numFmtId="0" fontId="7" fillId="4" borderId="68" xfId="0" applyFont="1" applyFill="1" applyBorder="1" applyAlignment="1">
      <alignment horizontal="left" vertical="center" wrapText="1"/>
    </xf>
    <xf numFmtId="0" fontId="7" fillId="4" borderId="74" xfId="0" applyFont="1" applyFill="1" applyBorder="1" applyAlignment="1">
      <alignment horizontal="left" vertical="center" wrapText="1"/>
    </xf>
    <xf numFmtId="49" fontId="7" fillId="0" borderId="27" xfId="0" applyNumberFormat="1" applyFont="1" applyBorder="1" applyAlignment="1">
      <alignment horizontal="left"/>
    </xf>
    <xf numFmtId="0" fontId="7" fillId="0" borderId="45" xfId="0" applyFont="1" applyBorder="1" applyAlignment="1">
      <alignment horizontal="left"/>
    </xf>
    <xf numFmtId="0" fontId="7" fillId="4" borderId="45" xfId="0" applyFont="1" applyFill="1" applyBorder="1" applyAlignment="1">
      <alignment horizontal="left"/>
    </xf>
    <xf numFmtId="0" fontId="10" fillId="4" borderId="34" xfId="0" applyFont="1" applyFill="1" applyBorder="1" applyAlignment="1">
      <alignment horizontal="center"/>
    </xf>
    <xf numFmtId="0" fontId="10" fillId="0" borderId="34" xfId="0" applyFont="1" applyBorder="1" applyAlignment="1">
      <alignment horizontal="center"/>
    </xf>
    <xf numFmtId="0" fontId="25" fillId="7" borderId="110" xfId="0" applyFont="1" applyFill="1" applyBorder="1" applyAlignment="1">
      <alignment horizontal="center" vertical="center" wrapText="1"/>
    </xf>
    <xf numFmtId="0" fontId="25" fillId="7" borderId="111" xfId="0" applyFont="1" applyFill="1" applyBorder="1" applyAlignment="1">
      <alignment horizontal="center" vertical="center" wrapText="1"/>
    </xf>
    <xf numFmtId="0" fontId="25" fillId="7" borderId="112" xfId="0" applyFont="1" applyFill="1" applyBorder="1" applyAlignment="1">
      <alignment horizontal="center" vertical="center" wrapText="1"/>
    </xf>
    <xf numFmtId="9" fontId="10" fillId="4" borderId="56" xfId="0" applyNumberFormat="1" applyFont="1" applyFill="1" applyBorder="1" applyAlignment="1">
      <alignment horizontal="center" vertical="center"/>
    </xf>
    <xf numFmtId="0" fontId="7" fillId="4" borderId="27" xfId="0" applyFont="1" applyFill="1" applyBorder="1" applyAlignment="1">
      <alignment horizontal="center" vertical="center"/>
    </xf>
    <xf numFmtId="49" fontId="7" fillId="4" borderId="47" xfId="0" applyNumberFormat="1" applyFont="1" applyFill="1" applyBorder="1" applyAlignment="1">
      <alignment horizontal="center" vertical="center" wrapText="1"/>
    </xf>
    <xf numFmtId="0" fontId="7" fillId="4" borderId="33" xfId="0" applyFont="1" applyFill="1" applyBorder="1" applyAlignment="1">
      <alignment horizontal="center" vertical="center" wrapText="1"/>
    </xf>
    <xf numFmtId="49" fontId="15" fillId="4" borderId="49" xfId="0" applyNumberFormat="1" applyFont="1" applyFill="1" applyBorder="1" applyAlignment="1">
      <alignment horizontal="center" vertical="center" wrapText="1"/>
    </xf>
    <xf numFmtId="49" fontId="22" fillId="0" borderId="71" xfId="0" applyNumberFormat="1" applyFont="1" applyBorder="1" applyAlignment="1">
      <alignment horizontal="left"/>
    </xf>
    <xf numFmtId="0" fontId="22" fillId="0" borderId="3" xfId="0" applyFont="1" applyBorder="1" applyAlignment="1">
      <alignment horizontal="left"/>
    </xf>
    <xf numFmtId="0" fontId="22" fillId="4" borderId="3" xfId="0" applyFont="1" applyFill="1" applyBorder="1" applyAlignment="1">
      <alignment horizontal="left"/>
    </xf>
    <xf numFmtId="0" fontId="22" fillId="0" borderId="8" xfId="0" applyFont="1" applyBorder="1" applyAlignment="1">
      <alignment horizontal="left"/>
    </xf>
    <xf numFmtId="49" fontId="22" fillId="0" borderId="68" xfId="0" applyNumberFormat="1" applyFont="1" applyBorder="1" applyAlignment="1">
      <alignment horizontal="left"/>
    </xf>
    <xf numFmtId="0" fontId="22" fillId="0" borderId="68" xfId="0" applyFont="1" applyBorder="1" applyAlignment="1">
      <alignment horizontal="left"/>
    </xf>
    <xf numFmtId="0" fontId="22" fillId="4" borderId="68" xfId="0" applyFont="1" applyFill="1" applyBorder="1" applyAlignment="1">
      <alignment horizontal="left"/>
    </xf>
    <xf numFmtId="49" fontId="32" fillId="0" borderId="33" xfId="0" applyNumberFormat="1" applyFont="1" applyBorder="1" applyAlignment="1">
      <alignment horizontal="left"/>
    </xf>
    <xf numFmtId="49" fontId="7" fillId="4" borderId="34" xfId="0" applyNumberFormat="1" applyFont="1" applyFill="1" applyBorder="1" applyAlignment="1">
      <alignment horizontal="center"/>
    </xf>
    <xf numFmtId="2" fontId="7" fillId="0" borderId="34" xfId="0" applyNumberFormat="1" applyFont="1" applyBorder="1" applyAlignment="1">
      <alignment horizontal="center"/>
    </xf>
    <xf numFmtId="49" fontId="7" fillId="0" borderId="25" xfId="0" applyNumberFormat="1" applyFont="1" applyBorder="1" applyAlignment="1">
      <alignment horizontal="left" wrapText="1"/>
    </xf>
    <xf numFmtId="0" fontId="25" fillId="7" borderId="126" xfId="0" applyFont="1" applyFill="1" applyBorder="1" applyAlignment="1">
      <alignment horizontal="center" vertical="center" wrapText="1"/>
    </xf>
    <xf numFmtId="0" fontId="25" fillId="7" borderId="98" xfId="0" applyFont="1" applyFill="1" applyBorder="1" applyAlignment="1">
      <alignment horizontal="center" vertical="center" wrapText="1"/>
    </xf>
    <xf numFmtId="0" fontId="25" fillId="7" borderId="127" xfId="0" applyFont="1" applyFill="1" applyBorder="1" applyAlignment="1">
      <alignment horizontal="center" vertical="center" wrapText="1"/>
    </xf>
    <xf numFmtId="2" fontId="10" fillId="4" borderId="15" xfId="0" applyNumberFormat="1" applyFont="1" applyFill="1" applyBorder="1" applyAlignment="1">
      <alignment horizontal="center" vertical="center" wrapText="1"/>
    </xf>
    <xf numFmtId="2" fontId="10" fillId="0" borderId="16" xfId="0" applyNumberFormat="1" applyFont="1" applyBorder="1" applyAlignment="1">
      <alignment horizontal="center"/>
    </xf>
    <xf numFmtId="2" fontId="10" fillId="0" borderId="17" xfId="0" applyNumberFormat="1" applyFont="1" applyBorder="1" applyAlignment="1">
      <alignment horizontal="center"/>
    </xf>
    <xf numFmtId="0" fontId="7" fillId="4" borderId="16" xfId="0" applyFont="1" applyFill="1" applyBorder="1" applyAlignment="1">
      <alignment horizontal="center" vertical="center" wrapText="1"/>
    </xf>
    <xf numFmtId="0" fontId="7" fillId="4" borderId="17"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5" fillId="0" borderId="52" xfId="0" applyFont="1" applyBorder="1" applyAlignment="1">
      <alignment horizontal="center"/>
    </xf>
    <xf numFmtId="0" fontId="5" fillId="0" borderId="67" xfId="0" applyFont="1" applyBorder="1" applyAlignment="1">
      <alignment horizontal="center"/>
    </xf>
    <xf numFmtId="0" fontId="5" fillId="0" borderId="74" xfId="0" applyFont="1" applyBorder="1" applyAlignment="1">
      <alignment horizontal="center"/>
    </xf>
    <xf numFmtId="0" fontId="5" fillId="4" borderId="67" xfId="0" applyFont="1" applyFill="1" applyBorder="1" applyAlignment="1">
      <alignment horizontal="center" vertical="center"/>
    </xf>
    <xf numFmtId="0" fontId="5" fillId="4" borderId="68" xfId="0" applyFont="1" applyFill="1" applyBorder="1" applyAlignment="1">
      <alignment horizontal="center" vertical="center"/>
    </xf>
    <xf numFmtId="0" fontId="5" fillId="4" borderId="74" xfId="0" applyFont="1" applyFill="1" applyBorder="1" applyAlignment="1">
      <alignment horizontal="center" vertical="center"/>
    </xf>
    <xf numFmtId="49" fontId="6" fillId="0" borderId="28" xfId="0" applyNumberFormat="1" applyFont="1" applyBorder="1" applyAlignment="1">
      <alignment horizontal="left"/>
    </xf>
    <xf numFmtId="0" fontId="6" fillId="0" borderId="44" xfId="0" applyFont="1" applyBorder="1" applyAlignment="1">
      <alignment horizontal="left"/>
    </xf>
    <xf numFmtId="0" fontId="10" fillId="4" borderId="45" xfId="0" applyFont="1" applyFill="1" applyBorder="1" applyAlignment="1">
      <alignment horizontal="left" vertical="top"/>
    </xf>
    <xf numFmtId="0" fontId="10" fillId="4" borderId="46" xfId="0" applyFont="1" applyFill="1" applyBorder="1" applyAlignment="1">
      <alignment horizontal="left" vertical="top"/>
    </xf>
    <xf numFmtId="49" fontId="10" fillId="4" borderId="34" xfId="0" applyNumberFormat="1" applyFont="1" applyFill="1" applyBorder="1" applyAlignment="1">
      <alignment horizontal="left" vertical="center" wrapText="1"/>
    </xf>
    <xf numFmtId="49" fontId="10" fillId="4" borderId="33" xfId="0" applyNumberFormat="1" applyFont="1" applyFill="1" applyBorder="1" applyAlignment="1">
      <alignment horizontal="left" vertical="center"/>
    </xf>
    <xf numFmtId="170" fontId="10" fillId="4" borderId="33" xfId="0" applyNumberFormat="1" applyFont="1" applyFill="1" applyBorder="1" applyAlignment="1">
      <alignment horizontal="left" vertical="center"/>
    </xf>
    <xf numFmtId="0" fontId="10" fillId="4" borderId="75" xfId="0" applyFont="1" applyFill="1" applyBorder="1" applyAlignment="1">
      <alignment horizontal="left" vertical="center" wrapText="1"/>
    </xf>
    <xf numFmtId="9" fontId="10" fillId="4" borderId="46" xfId="0" applyNumberFormat="1" applyFont="1" applyFill="1" applyBorder="1" applyAlignment="1">
      <alignment horizontal="center" vertical="center"/>
    </xf>
    <xf numFmtId="49" fontId="7" fillId="4" borderId="5" xfId="0" applyNumberFormat="1" applyFont="1" applyFill="1" applyBorder="1" applyAlignment="1">
      <alignment horizontal="center" vertical="center"/>
    </xf>
    <xf numFmtId="0" fontId="7" fillId="4" borderId="6" xfId="0" applyFont="1" applyFill="1" applyBorder="1" applyAlignment="1">
      <alignment horizontal="center" vertical="center"/>
    </xf>
    <xf numFmtId="0" fontId="7" fillId="4" borderId="7" xfId="0" applyFont="1" applyFill="1" applyBorder="1" applyAlignment="1">
      <alignment horizontal="center" vertical="center"/>
    </xf>
    <xf numFmtId="49" fontId="7" fillId="4" borderId="5" xfId="0" applyNumberFormat="1" applyFont="1" applyFill="1" applyBorder="1" applyAlignment="1">
      <alignment horizontal="center" vertical="top"/>
    </xf>
    <xf numFmtId="170" fontId="7" fillId="4" borderId="6" xfId="0" applyNumberFormat="1" applyFont="1" applyFill="1" applyBorder="1" applyAlignment="1">
      <alignment horizontal="center" vertical="top"/>
    </xf>
    <xf numFmtId="49" fontId="10" fillId="4" borderId="71" xfId="0" applyNumberFormat="1" applyFont="1" applyFill="1" applyBorder="1" applyAlignment="1">
      <alignment horizontal="left" vertical="top"/>
    </xf>
    <xf numFmtId="171" fontId="10" fillId="4" borderId="3" xfId="0" applyNumberFormat="1" applyFont="1" applyFill="1" applyBorder="1" applyAlignment="1">
      <alignment horizontal="left" vertical="top"/>
    </xf>
    <xf numFmtId="171" fontId="10" fillId="4" borderId="8" xfId="0" applyNumberFormat="1" applyFont="1" applyFill="1" applyBorder="1" applyAlignment="1">
      <alignment horizontal="left" vertical="top"/>
    </xf>
    <xf numFmtId="49" fontId="10" fillId="4" borderId="34" xfId="0" applyNumberFormat="1" applyFont="1" applyFill="1" applyBorder="1" applyAlignment="1">
      <alignment horizontal="left" vertical="center"/>
    </xf>
    <xf numFmtId="49" fontId="0" fillId="4" borderId="65" xfId="0" applyNumberFormat="1" applyFill="1" applyBorder="1" applyAlignment="1">
      <alignment vertical="center" wrapText="1"/>
    </xf>
    <xf numFmtId="0" fontId="24" fillId="4" borderId="90" xfId="0" applyFont="1" applyFill="1" applyBorder="1" applyAlignment="1">
      <alignment horizontal="center" vertical="center" wrapText="1"/>
    </xf>
    <xf numFmtId="0" fontId="0" fillId="4" borderId="91" xfId="0" applyFill="1" applyBorder="1" applyAlignment="1">
      <alignment horizontal="center" vertical="center" wrapText="1"/>
    </xf>
    <xf numFmtId="49" fontId="10" fillId="4" borderId="48" xfId="0" applyNumberFormat="1" applyFont="1" applyFill="1" applyBorder="1" applyAlignment="1">
      <alignment horizontal="left" vertical="center" wrapText="1"/>
    </xf>
    <xf numFmtId="0" fontId="10" fillId="4" borderId="48" xfId="0" applyFont="1" applyFill="1" applyBorder="1" applyAlignment="1">
      <alignment horizontal="left" vertical="center" wrapText="1"/>
    </xf>
    <xf numFmtId="169" fontId="10" fillId="4" borderId="54" xfId="0" applyNumberFormat="1" applyFont="1" applyFill="1" applyBorder="1" applyAlignment="1">
      <alignment horizontal="center" vertical="center"/>
    </xf>
    <xf numFmtId="169" fontId="10" fillId="4" borderId="52" xfId="0" applyNumberFormat="1" applyFont="1" applyFill="1" applyBorder="1" applyAlignment="1">
      <alignment horizontal="center" vertical="center"/>
    </xf>
    <xf numFmtId="9" fontId="10" fillId="4" borderId="57" xfId="0" applyNumberFormat="1" applyFont="1" applyFill="1" applyBorder="1" applyAlignment="1">
      <alignment horizontal="center" vertical="center"/>
    </xf>
    <xf numFmtId="49" fontId="10" fillId="4" borderId="50" xfId="0" applyNumberFormat="1" applyFont="1" applyFill="1" applyBorder="1" applyAlignment="1">
      <alignment horizontal="center" vertical="center" wrapText="1"/>
    </xf>
    <xf numFmtId="0" fontId="10" fillId="4" borderId="52" xfId="0" applyFont="1" applyFill="1" applyBorder="1" applyAlignment="1">
      <alignment horizontal="center" vertical="center" wrapText="1"/>
    </xf>
    <xf numFmtId="49" fontId="0" fillId="4" borderId="48" xfId="0" applyNumberFormat="1" applyFill="1" applyBorder="1" applyAlignment="1">
      <alignment vertical="center" wrapText="1"/>
    </xf>
    <xf numFmtId="0" fontId="0" fillId="4" borderId="48" xfId="0" applyFill="1" applyBorder="1" applyAlignment="1">
      <alignment vertical="center" wrapText="1"/>
    </xf>
    <xf numFmtId="49" fontId="7" fillId="4" borderId="2" xfId="0" applyNumberFormat="1" applyFont="1" applyFill="1" applyBorder="1" applyAlignment="1">
      <alignment horizontal="center" vertical="center" wrapText="1"/>
    </xf>
    <xf numFmtId="0" fontId="7" fillId="4" borderId="12" xfId="0" applyFont="1" applyFill="1" applyBorder="1" applyAlignment="1">
      <alignment horizontal="center" vertical="center" wrapText="1"/>
    </xf>
    <xf numFmtId="49" fontId="10" fillId="4" borderId="54" xfId="0" applyNumberFormat="1" applyFont="1" applyFill="1" applyBorder="1" applyAlignment="1">
      <alignment horizontal="center" vertical="center" wrapText="1"/>
    </xf>
    <xf numFmtId="0" fontId="10" fillId="4" borderId="75" xfId="0" applyFont="1" applyFill="1" applyBorder="1" applyAlignment="1">
      <alignment horizontal="center" vertical="center" wrapText="1"/>
    </xf>
    <xf numFmtId="49" fontId="7" fillId="0" borderId="34" xfId="0" applyNumberFormat="1" applyFont="1" applyBorder="1" applyAlignment="1">
      <alignment horizontal="center"/>
    </xf>
    <xf numFmtId="0" fontId="7" fillId="0" borderId="34" xfId="0" applyFont="1" applyBorder="1" applyAlignment="1">
      <alignment horizontal="center"/>
    </xf>
    <xf numFmtId="0" fontId="7" fillId="0" borderId="35" xfId="0" applyFont="1" applyBorder="1" applyAlignment="1">
      <alignment horizontal="center"/>
    </xf>
    <xf numFmtId="49" fontId="7" fillId="4" borderId="54" xfId="0" applyNumberFormat="1" applyFont="1" applyFill="1" applyBorder="1" applyAlignment="1">
      <alignment horizontal="center" vertical="center" wrapText="1"/>
    </xf>
    <xf numFmtId="0" fontId="7" fillId="4" borderId="76" xfId="0" applyFont="1" applyFill="1" applyBorder="1" applyAlignment="1">
      <alignment horizontal="center" vertical="center" wrapText="1"/>
    </xf>
    <xf numFmtId="0" fontId="7" fillId="4" borderId="75" xfId="0" applyFont="1" applyFill="1" applyBorder="1" applyAlignment="1">
      <alignment horizontal="center" vertical="center" wrapText="1"/>
    </xf>
    <xf numFmtId="49" fontId="7" fillId="4" borderId="1" xfId="0" applyNumberFormat="1" applyFont="1" applyFill="1" applyBorder="1" applyAlignment="1">
      <alignment horizontal="center" vertical="center"/>
    </xf>
    <xf numFmtId="0" fontId="7" fillId="4" borderId="92" xfId="0" applyFont="1" applyFill="1" applyBorder="1" applyAlignment="1">
      <alignment horizontal="center" vertical="center"/>
    </xf>
    <xf numFmtId="49" fontId="7" fillId="4" borderId="27" xfId="0" applyNumberFormat="1" applyFont="1" applyFill="1" applyBorder="1" applyAlignment="1">
      <alignment horizontal="left" vertical="center"/>
    </xf>
    <xf numFmtId="0" fontId="7" fillId="4" borderId="45" xfId="0" applyFont="1" applyFill="1" applyBorder="1" applyAlignment="1">
      <alignment horizontal="left" vertical="center"/>
    </xf>
    <xf numFmtId="2" fontId="10" fillId="4" borderId="15" xfId="0" applyNumberFormat="1" applyFont="1" applyFill="1" applyBorder="1" applyAlignment="1">
      <alignment horizontal="left" vertical="center" wrapText="1"/>
    </xf>
    <xf numFmtId="2" fontId="10" fillId="4" borderId="16" xfId="0" applyNumberFormat="1" applyFont="1" applyFill="1" applyBorder="1" applyAlignment="1">
      <alignment horizontal="left" vertical="center" wrapText="1"/>
    </xf>
    <xf numFmtId="2" fontId="10" fillId="4" borderId="17" xfId="0" applyNumberFormat="1" applyFont="1" applyFill="1" applyBorder="1" applyAlignment="1">
      <alignment horizontal="left" vertical="center" wrapText="1"/>
    </xf>
    <xf numFmtId="0" fontId="6" fillId="0" borderId="29" xfId="0" applyFont="1" applyBorder="1" applyAlignment="1">
      <alignment horizontal="left"/>
    </xf>
    <xf numFmtId="0" fontId="10" fillId="4" borderId="15" xfId="0" applyFont="1" applyFill="1" applyBorder="1" applyAlignment="1">
      <alignment horizontal="center"/>
    </xf>
    <xf numFmtId="0" fontId="10" fillId="0" borderId="16" xfId="0" applyFont="1" applyBorder="1" applyAlignment="1">
      <alignment horizontal="center"/>
    </xf>
    <xf numFmtId="0" fontId="10" fillId="0" borderId="17" xfId="0" applyFont="1" applyBorder="1" applyAlignment="1">
      <alignment horizontal="center"/>
    </xf>
    <xf numFmtId="0" fontId="27" fillId="7" borderId="139" xfId="0" applyFont="1" applyFill="1" applyBorder="1" applyAlignment="1">
      <alignment horizontal="right" vertical="center" wrapText="1"/>
    </xf>
    <xf numFmtId="49" fontId="6" fillId="0" borderId="71" xfId="0" applyNumberFormat="1" applyFont="1" applyBorder="1" applyAlignment="1">
      <alignment horizontal="left"/>
    </xf>
    <xf numFmtId="0" fontId="6" fillId="0" borderId="3" xfId="0" applyFont="1" applyBorder="1" applyAlignment="1">
      <alignment horizontal="left"/>
    </xf>
    <xf numFmtId="0" fontId="6" fillId="4" borderId="3" xfId="0" applyFont="1" applyFill="1" applyBorder="1" applyAlignment="1">
      <alignment horizontal="left"/>
    </xf>
    <xf numFmtId="0" fontId="6" fillId="0" borderId="8" xfId="0" applyFont="1" applyBorder="1" applyAlignment="1">
      <alignment horizontal="left"/>
    </xf>
    <xf numFmtId="0" fontId="19" fillId="4" borderId="32" xfId="0" applyFont="1" applyFill="1" applyBorder="1" applyAlignment="1">
      <alignment vertical="center" wrapText="1"/>
    </xf>
    <xf numFmtId="49" fontId="7" fillId="4" borderId="20" xfId="0" applyNumberFormat="1" applyFont="1" applyFill="1" applyBorder="1" applyAlignment="1">
      <alignment horizontal="left" vertical="top" wrapText="1"/>
    </xf>
    <xf numFmtId="0" fontId="7" fillId="4" borderId="21" xfId="0" applyFont="1" applyFill="1" applyBorder="1" applyAlignment="1">
      <alignment horizontal="left" vertical="top" wrapText="1"/>
    </xf>
    <xf numFmtId="0" fontId="7" fillId="4" borderId="22" xfId="0" applyFont="1" applyFill="1" applyBorder="1" applyAlignment="1">
      <alignment horizontal="left" vertical="top" wrapText="1"/>
    </xf>
    <xf numFmtId="0" fontId="7" fillId="4" borderId="18" xfId="0" applyFont="1" applyFill="1" applyBorder="1" applyAlignment="1">
      <alignment horizontal="left" vertical="top" wrapText="1"/>
    </xf>
    <xf numFmtId="0" fontId="7" fillId="4" borderId="10" xfId="0" applyFont="1" applyFill="1" applyBorder="1" applyAlignment="1">
      <alignment horizontal="left" vertical="top" wrapText="1"/>
    </xf>
    <xf numFmtId="0" fontId="7" fillId="4" borderId="73" xfId="0" applyFont="1" applyFill="1" applyBorder="1" applyAlignment="1">
      <alignment horizontal="left" vertical="top" wrapText="1"/>
    </xf>
    <xf numFmtId="0" fontId="7" fillId="4" borderId="67" xfId="0" applyFont="1" applyFill="1" applyBorder="1" applyAlignment="1">
      <alignment horizontal="left" vertical="top" wrapText="1"/>
    </xf>
    <xf numFmtId="0" fontId="7" fillId="4" borderId="68" xfId="0" applyFont="1" applyFill="1" applyBorder="1" applyAlignment="1">
      <alignment horizontal="left" vertical="top" wrapText="1"/>
    </xf>
    <xf numFmtId="0" fontId="7" fillId="4" borderId="74" xfId="0" applyFont="1" applyFill="1" applyBorder="1" applyAlignment="1">
      <alignment horizontal="left" vertical="top" wrapText="1"/>
    </xf>
    <xf numFmtId="9" fontId="10" fillId="0" borderId="49" xfId="0" applyNumberFormat="1" applyFont="1" applyBorder="1" applyAlignment="1">
      <alignment horizontal="center"/>
    </xf>
    <xf numFmtId="49" fontId="10" fillId="4" borderId="34" xfId="0" applyNumberFormat="1" applyFont="1" applyFill="1" applyBorder="1" applyAlignment="1">
      <alignment horizontal="left"/>
    </xf>
    <xf numFmtId="171" fontId="10" fillId="4" borderId="34" xfId="0" applyNumberFormat="1" applyFont="1" applyFill="1" applyBorder="1" applyAlignment="1">
      <alignment horizontal="left"/>
    </xf>
    <xf numFmtId="171" fontId="10" fillId="0" borderId="34" xfId="0" applyNumberFormat="1" applyFont="1" applyBorder="1" applyAlignment="1">
      <alignment horizontal="left"/>
    </xf>
    <xf numFmtId="171" fontId="10" fillId="0" borderId="35" xfId="0" applyNumberFormat="1" applyFont="1" applyBorder="1" applyAlignment="1">
      <alignment horizontal="left"/>
    </xf>
    <xf numFmtId="171" fontId="10" fillId="4" borderId="45" xfId="0" applyNumberFormat="1" applyFont="1" applyFill="1" applyBorder="1" applyAlignment="1">
      <alignment horizontal="left"/>
    </xf>
    <xf numFmtId="171" fontId="10" fillId="0" borderId="45" xfId="0" applyNumberFormat="1" applyFont="1" applyBorder="1" applyAlignment="1">
      <alignment horizontal="left"/>
    </xf>
    <xf numFmtId="171" fontId="10" fillId="0" borderId="46" xfId="0" applyNumberFormat="1" applyFont="1" applyBorder="1" applyAlignment="1">
      <alignment horizontal="left"/>
    </xf>
    <xf numFmtId="49" fontId="7" fillId="0" borderId="59" xfId="0" applyNumberFormat="1" applyFont="1" applyBorder="1" applyAlignment="1">
      <alignment horizontal="center"/>
    </xf>
    <xf numFmtId="0" fontId="7" fillId="0" borderId="60" xfId="0" applyFont="1" applyBorder="1" applyAlignment="1">
      <alignment horizontal="center"/>
    </xf>
    <xf numFmtId="0" fontId="7" fillId="4" borderId="61" xfId="0" applyFont="1" applyFill="1" applyBorder="1" applyAlignment="1">
      <alignment horizontal="center"/>
    </xf>
    <xf numFmtId="170" fontId="7" fillId="0" borderId="60" xfId="0" applyNumberFormat="1" applyFont="1" applyBorder="1" applyAlignment="1">
      <alignment horizontal="center"/>
    </xf>
    <xf numFmtId="170" fontId="7" fillId="4" borderId="60" xfId="0" applyNumberFormat="1" applyFont="1" applyFill="1" applyBorder="1" applyAlignment="1">
      <alignment horizontal="center"/>
    </xf>
    <xf numFmtId="49" fontId="7" fillId="4" borderId="58" xfId="0" applyNumberFormat="1" applyFont="1" applyFill="1" applyBorder="1" applyAlignment="1">
      <alignment horizontal="left"/>
    </xf>
    <xf numFmtId="2" fontId="7" fillId="4" borderId="63" xfId="0" applyNumberFormat="1" applyFont="1" applyFill="1" applyBorder="1" applyAlignment="1">
      <alignment horizontal="left"/>
    </xf>
    <xf numFmtId="2" fontId="7" fillId="0" borderId="63" xfId="0" applyNumberFormat="1" applyFont="1" applyBorder="1" applyAlignment="1">
      <alignment horizontal="left"/>
    </xf>
    <xf numFmtId="2" fontId="7" fillId="0" borderId="64" xfId="0" applyNumberFormat="1" applyFont="1" applyBorder="1" applyAlignment="1">
      <alignment horizontal="left"/>
    </xf>
    <xf numFmtId="49" fontId="10" fillId="4" borderId="20" xfId="0" applyNumberFormat="1" applyFont="1" applyFill="1" applyBorder="1" applyAlignment="1">
      <alignment horizontal="left"/>
    </xf>
    <xf numFmtId="171" fontId="10" fillId="4" borderId="21" xfId="0" applyNumberFormat="1" applyFont="1" applyFill="1" applyBorder="1" applyAlignment="1">
      <alignment horizontal="left"/>
    </xf>
    <xf numFmtId="171" fontId="10" fillId="0" borderId="21" xfId="0" applyNumberFormat="1" applyFont="1" applyBorder="1" applyAlignment="1">
      <alignment horizontal="left"/>
    </xf>
    <xf numFmtId="171" fontId="10" fillId="0" borderId="66" xfId="0" applyNumberFormat="1" applyFont="1" applyBorder="1" applyAlignment="1">
      <alignment horizontal="left"/>
    </xf>
    <xf numFmtId="171" fontId="10" fillId="4" borderId="12" xfId="0" applyNumberFormat="1" applyFont="1" applyFill="1" applyBorder="1" applyAlignment="1">
      <alignment horizontal="left"/>
    </xf>
    <xf numFmtId="171" fontId="10" fillId="4" borderId="13" xfId="0" applyNumberFormat="1" applyFont="1" applyFill="1" applyBorder="1" applyAlignment="1">
      <alignment horizontal="left"/>
    </xf>
    <xf numFmtId="171" fontId="10" fillId="0" borderId="13" xfId="0" applyNumberFormat="1" applyFont="1" applyBorder="1" applyAlignment="1">
      <alignment horizontal="left"/>
    </xf>
    <xf numFmtId="171" fontId="10" fillId="0" borderId="24" xfId="0" applyNumberFormat="1" applyFont="1" applyBorder="1" applyAlignment="1">
      <alignment horizontal="left"/>
    </xf>
    <xf numFmtId="0" fontId="10" fillId="4" borderId="21" xfId="0" applyFont="1" applyFill="1" applyBorder="1" applyAlignment="1">
      <alignment horizontal="left"/>
    </xf>
    <xf numFmtId="0" fontId="10" fillId="0" borderId="21" xfId="0" applyFont="1" applyBorder="1" applyAlignment="1">
      <alignment horizontal="left"/>
    </xf>
    <xf numFmtId="0" fontId="10" fillId="0" borderId="66" xfId="0" applyFont="1" applyBorder="1" applyAlignment="1">
      <alignment horizontal="left"/>
    </xf>
    <xf numFmtId="0" fontId="10" fillId="4" borderId="12" xfId="0" applyFont="1" applyFill="1" applyBorder="1" applyAlignment="1">
      <alignment horizontal="left"/>
    </xf>
    <xf numFmtId="0" fontId="10" fillId="4" borderId="13" xfId="0" applyFont="1" applyFill="1" applyBorder="1" applyAlignment="1">
      <alignment horizontal="left"/>
    </xf>
    <xf numFmtId="0" fontId="10" fillId="0" borderId="13" xfId="0" applyFont="1" applyBorder="1" applyAlignment="1">
      <alignment horizontal="left"/>
    </xf>
    <xf numFmtId="0" fontId="10" fillId="0" borderId="24" xfId="0" applyFont="1" applyBorder="1" applyAlignment="1">
      <alignment horizontal="left"/>
    </xf>
    <xf numFmtId="49" fontId="10" fillId="4" borderId="48" xfId="0" applyNumberFormat="1" applyFont="1" applyFill="1" applyBorder="1" applyAlignment="1">
      <alignment horizontal="left"/>
    </xf>
    <xf numFmtId="0" fontId="10" fillId="4" borderId="48" xfId="0" applyFont="1" applyFill="1" applyBorder="1" applyAlignment="1">
      <alignment horizontal="left"/>
    </xf>
    <xf numFmtId="0" fontId="10" fillId="0" borderId="48" xfId="0" applyFont="1" applyBorder="1" applyAlignment="1">
      <alignment horizontal="left"/>
    </xf>
    <xf numFmtId="0" fontId="10" fillId="0" borderId="49" xfId="0" applyFont="1" applyBorder="1" applyAlignment="1">
      <alignment horizontal="left"/>
    </xf>
    <xf numFmtId="0" fontId="10" fillId="4" borderId="34" xfId="0" applyFont="1" applyFill="1" applyBorder="1" applyAlignment="1">
      <alignment horizontal="left"/>
    </xf>
    <xf numFmtId="0" fontId="10" fillId="0" borderId="34" xfId="0" applyFont="1" applyBorder="1" applyAlignment="1">
      <alignment horizontal="left"/>
    </xf>
    <xf numFmtId="0" fontId="10" fillId="0" borderId="35" xfId="0" applyFont="1" applyBorder="1" applyAlignment="1">
      <alignment horizontal="left"/>
    </xf>
    <xf numFmtId="49" fontId="10" fillId="0" borderId="20" xfId="0" applyNumberFormat="1" applyFont="1" applyBorder="1" applyAlignment="1">
      <alignment horizontal="left"/>
    </xf>
    <xf numFmtId="0" fontId="10" fillId="4" borderId="22" xfId="0" applyFont="1" applyFill="1" applyBorder="1" applyAlignment="1">
      <alignment horizontal="left"/>
    </xf>
    <xf numFmtId="0" fontId="10" fillId="0" borderId="67" xfId="0" applyFont="1" applyBorder="1" applyAlignment="1">
      <alignment horizontal="left"/>
    </xf>
    <xf numFmtId="0" fontId="10" fillId="0" borderId="68" xfId="0" applyFont="1" applyBorder="1" applyAlignment="1">
      <alignment horizontal="left"/>
    </xf>
    <xf numFmtId="0" fontId="10" fillId="4" borderId="74" xfId="0" applyFont="1" applyFill="1" applyBorder="1" applyAlignment="1">
      <alignment horizontal="left"/>
    </xf>
    <xf numFmtId="169" fontId="10" fillId="0" borderId="48" xfId="0" applyNumberFormat="1" applyFont="1" applyBorder="1" applyAlignment="1">
      <alignment horizontal="center"/>
    </xf>
    <xf numFmtId="169" fontId="10" fillId="0" borderId="45" xfId="0" applyNumberFormat="1" applyFont="1" applyBorder="1" applyAlignment="1">
      <alignment horizontal="center"/>
    </xf>
    <xf numFmtId="49" fontId="10" fillId="9" borderId="90" xfId="0" applyNumberFormat="1" applyFont="1" applyFill="1" applyBorder="1" applyAlignment="1">
      <alignment horizontal="left" vertical="center" wrapText="1"/>
    </xf>
    <xf numFmtId="49" fontId="10" fillId="9" borderId="201" xfId="0" applyNumberFormat="1" applyFont="1" applyFill="1" applyBorder="1" applyAlignment="1">
      <alignment horizontal="left" vertical="center" wrapText="1"/>
    </xf>
    <xf numFmtId="49" fontId="7" fillId="0" borderId="47" xfId="0" applyNumberFormat="1" applyFont="1" applyBorder="1" applyAlignment="1">
      <alignment horizontal="left"/>
    </xf>
    <xf numFmtId="0" fontId="7" fillId="0" borderId="27" xfId="0" applyFont="1" applyBorder="1" applyAlignment="1">
      <alignment horizontal="left"/>
    </xf>
    <xf numFmtId="9" fontId="10" fillId="0" borderId="136" xfId="0" applyNumberFormat="1" applyFont="1" applyBorder="1" applyAlignment="1">
      <alignment horizontal="center"/>
    </xf>
    <xf numFmtId="9" fontId="10" fillId="0" borderId="135" xfId="0" applyNumberFormat="1" applyFont="1" applyBorder="1" applyAlignment="1">
      <alignment horizontal="center"/>
    </xf>
    <xf numFmtId="9" fontId="10" fillId="0" borderId="119" xfId="0" applyNumberFormat="1" applyFont="1" applyBorder="1" applyAlignment="1">
      <alignment horizontal="center"/>
    </xf>
    <xf numFmtId="9" fontId="10" fillId="0" borderId="123" xfId="0" applyNumberFormat="1" applyFont="1" applyBorder="1" applyAlignment="1">
      <alignment horizontal="center"/>
    </xf>
    <xf numFmtId="49" fontId="10" fillId="4" borderId="118" xfId="0" applyNumberFormat="1" applyFont="1" applyFill="1" applyBorder="1" applyAlignment="1">
      <alignment horizontal="left" vertical="center" wrapText="1"/>
    </xf>
    <xf numFmtId="169" fontId="10" fillId="0" borderId="118" xfId="0" applyNumberFormat="1" applyFont="1" applyBorder="1" applyAlignment="1">
      <alignment horizontal="center"/>
    </xf>
    <xf numFmtId="169" fontId="10" fillId="0" borderId="122" xfId="0" applyNumberFormat="1" applyFont="1" applyBorder="1" applyAlignment="1">
      <alignment horizontal="center"/>
    </xf>
    <xf numFmtId="2" fontId="10" fillId="4" borderId="87" xfId="0" applyNumberFormat="1" applyFont="1" applyFill="1" applyBorder="1" applyAlignment="1">
      <alignment horizontal="center" vertical="center" wrapText="1"/>
    </xf>
    <xf numFmtId="2" fontId="10" fillId="4" borderId="88" xfId="0" applyNumberFormat="1" applyFont="1" applyFill="1" applyBorder="1" applyAlignment="1">
      <alignment horizontal="center" vertical="center" wrapText="1"/>
    </xf>
    <xf numFmtId="2" fontId="10" fillId="4" borderId="89" xfId="0" applyNumberFormat="1" applyFont="1" applyFill="1" applyBorder="1" applyAlignment="1">
      <alignment horizontal="center" vertical="center" wrapText="1"/>
    </xf>
    <xf numFmtId="0" fontId="10" fillId="4" borderId="90" xfId="0" applyFont="1" applyFill="1" applyBorder="1" applyAlignment="1">
      <alignment horizontal="left" vertical="center" wrapText="1"/>
    </xf>
    <xf numFmtId="49" fontId="7" fillId="4" borderId="25" xfId="0" applyNumberFormat="1" applyFont="1" applyFill="1" applyBorder="1" applyAlignment="1">
      <alignment horizontal="left" vertical="top"/>
    </xf>
    <xf numFmtId="0" fontId="7" fillId="4" borderId="16" xfId="0" applyFont="1" applyFill="1" applyBorder="1" applyAlignment="1">
      <alignment horizontal="left" vertical="top"/>
    </xf>
    <xf numFmtId="0" fontId="7" fillId="4" borderId="17" xfId="0" applyFont="1" applyFill="1" applyBorder="1" applyAlignment="1">
      <alignment horizontal="left" vertical="top"/>
    </xf>
    <xf numFmtId="49" fontId="7" fillId="0" borderId="35" xfId="0" applyNumberFormat="1" applyFont="1" applyBorder="1" applyAlignment="1">
      <alignment horizontal="center"/>
    </xf>
    <xf numFmtId="0" fontId="7" fillId="0" borderId="46" xfId="0" applyFont="1" applyBorder="1" applyAlignment="1">
      <alignment horizontal="center"/>
    </xf>
    <xf numFmtId="9" fontId="10" fillId="0" borderId="56" xfId="0" applyNumberFormat="1" applyFont="1" applyBorder="1" applyAlignment="1">
      <alignment horizontal="center"/>
    </xf>
    <xf numFmtId="2" fontId="10" fillId="4" borderId="110" xfId="0" applyNumberFormat="1" applyFont="1" applyFill="1" applyBorder="1" applyAlignment="1">
      <alignment horizontal="center" vertical="center" wrapText="1"/>
    </xf>
    <xf numFmtId="2" fontId="10" fillId="4" borderId="111" xfId="0" applyNumberFormat="1" applyFont="1" applyFill="1" applyBorder="1" applyAlignment="1">
      <alignment horizontal="center" vertical="center" wrapText="1"/>
    </xf>
    <xf numFmtId="2" fontId="10" fillId="4" borderId="112" xfId="0" applyNumberFormat="1" applyFont="1" applyFill="1" applyBorder="1" applyAlignment="1">
      <alignment horizontal="center" vertical="center" wrapText="1"/>
    </xf>
    <xf numFmtId="0" fontId="6" fillId="0" borderId="29" xfId="0" applyFont="1" applyBorder="1" applyAlignment="1">
      <alignment horizontal="center"/>
    </xf>
    <xf numFmtId="0" fontId="6" fillId="4" borderId="29" xfId="0" applyFont="1" applyFill="1" applyBorder="1" applyAlignment="1">
      <alignment horizontal="center"/>
    </xf>
    <xf numFmtId="0" fontId="7" fillId="4" borderId="205" xfId="0" applyFont="1" applyFill="1" applyBorder="1" applyAlignment="1">
      <alignment horizontal="left" vertical="top" wrapText="1"/>
    </xf>
    <xf numFmtId="0" fontId="7" fillId="4" borderId="37" xfId="0" applyFont="1" applyFill="1" applyBorder="1" applyAlignment="1">
      <alignment horizontal="left" vertical="top" wrapText="1"/>
    </xf>
    <xf numFmtId="0" fontId="7" fillId="4" borderId="206" xfId="0" applyFont="1" applyFill="1" applyBorder="1" applyAlignment="1">
      <alignment horizontal="left" vertical="top" wrapText="1"/>
    </xf>
    <xf numFmtId="49" fontId="7" fillId="0" borderId="47" xfId="0" applyNumberFormat="1" applyFont="1" applyBorder="1" applyAlignment="1">
      <alignment horizontal="center"/>
    </xf>
    <xf numFmtId="0" fontId="7" fillId="0" borderId="33" xfId="0" applyFont="1" applyBorder="1" applyAlignment="1">
      <alignment horizontal="center"/>
    </xf>
    <xf numFmtId="2" fontId="10" fillId="4" borderId="126" xfId="0" applyNumberFormat="1" applyFont="1" applyFill="1" applyBorder="1" applyAlignment="1">
      <alignment horizontal="center" vertical="center" wrapText="1"/>
    </xf>
    <xf numFmtId="2" fontId="10" fillId="4" borderId="98" xfId="0" applyNumberFormat="1" applyFont="1" applyFill="1" applyBorder="1" applyAlignment="1">
      <alignment horizontal="center" vertical="center" wrapText="1"/>
    </xf>
    <xf numFmtId="2" fontId="10" fillId="4" borderId="208" xfId="0" applyNumberFormat="1" applyFont="1" applyFill="1" applyBorder="1" applyAlignment="1">
      <alignment horizontal="center" vertical="center" wrapText="1"/>
    </xf>
    <xf numFmtId="2" fontId="10" fillId="4" borderId="141" xfId="0" applyNumberFormat="1" applyFont="1" applyFill="1" applyBorder="1" applyAlignment="1">
      <alignment horizontal="center" vertical="center" wrapText="1"/>
    </xf>
    <xf numFmtId="0" fontId="43" fillId="0" borderId="212" xfId="0" applyFont="1" applyBorder="1" applyAlignment="1">
      <alignment horizontal="center" vertical="center" wrapText="1"/>
    </xf>
    <xf numFmtId="0" fontId="43" fillId="0" borderId="176" xfId="0" applyFont="1" applyBorder="1" applyAlignment="1">
      <alignment horizontal="center" vertical="center" wrapText="1"/>
    </xf>
    <xf numFmtId="0" fontId="43" fillId="0" borderId="179" xfId="0" applyFont="1" applyBorder="1" applyAlignment="1">
      <alignment horizontal="center" vertical="center" wrapText="1"/>
    </xf>
    <xf numFmtId="0" fontId="43" fillId="0" borderId="158" xfId="0" applyFont="1" applyBorder="1" applyAlignment="1">
      <alignment horizontal="center" vertical="center" wrapText="1"/>
    </xf>
    <xf numFmtId="0" fontId="44" fillId="0" borderId="192" xfId="0" applyFont="1" applyBorder="1" applyAlignment="1">
      <alignment horizontal="left" vertical="center" wrapText="1"/>
    </xf>
    <xf numFmtId="0" fontId="44" fillId="0" borderId="176" xfId="0" applyFont="1" applyBorder="1" applyAlignment="1">
      <alignment horizontal="left" vertical="center" wrapText="1"/>
    </xf>
    <xf numFmtId="0" fontId="43" fillId="0" borderId="189" xfId="0" applyFont="1" applyBorder="1" applyAlignment="1">
      <alignment horizontal="left" vertical="center" wrapText="1"/>
    </xf>
    <xf numFmtId="0" fontId="43" fillId="0" borderId="190" xfId="0" applyFont="1" applyBorder="1" applyAlignment="1">
      <alignment horizontal="left" vertical="center" wrapText="1"/>
    </xf>
    <xf numFmtId="0" fontId="43" fillId="0" borderId="191" xfId="0" applyFont="1" applyBorder="1" applyAlignment="1">
      <alignment horizontal="left" vertical="center" wrapText="1"/>
    </xf>
    <xf numFmtId="0" fontId="43" fillId="0" borderId="153" xfId="0" applyFont="1" applyBorder="1" applyAlignment="1">
      <alignment horizontal="left" vertical="center" wrapText="1"/>
    </xf>
    <xf numFmtId="0" fontId="43" fillId="0" borderId="154" xfId="0" applyFont="1" applyBorder="1" applyAlignment="1">
      <alignment horizontal="left" vertical="center" wrapText="1"/>
    </xf>
    <xf numFmtId="0" fontId="43" fillId="0" borderId="155" xfId="0" applyFont="1" applyBorder="1" applyAlignment="1">
      <alignment horizontal="left" vertical="center" wrapText="1"/>
    </xf>
    <xf numFmtId="0" fontId="43" fillId="0" borderId="149" xfId="0" applyFont="1" applyBorder="1" applyAlignment="1">
      <alignment horizontal="left" vertical="center" wrapText="1"/>
    </xf>
    <xf numFmtId="0" fontId="43" fillId="0" borderId="150" xfId="0" applyFont="1" applyBorder="1" applyAlignment="1">
      <alignment horizontal="left" vertical="center" wrapText="1"/>
    </xf>
    <xf numFmtId="0" fontId="43" fillId="0" borderId="151" xfId="0" applyFont="1" applyBorder="1" applyAlignment="1">
      <alignment horizontal="left" vertical="center" wrapText="1"/>
    </xf>
    <xf numFmtId="0" fontId="43" fillId="0" borderId="156" xfId="0" applyFont="1" applyBorder="1" applyAlignment="1">
      <alignment horizontal="left" vertical="center" wrapText="1"/>
    </xf>
    <xf numFmtId="0" fontId="43" fillId="0" borderId="0" xfId="0" applyFont="1" applyAlignment="1">
      <alignment horizontal="left" vertical="center" wrapText="1"/>
    </xf>
    <xf numFmtId="0" fontId="43" fillId="0" borderId="157" xfId="0" applyFont="1" applyBorder="1" applyAlignment="1">
      <alignment horizontal="left" vertical="center" wrapText="1"/>
    </xf>
    <xf numFmtId="0" fontId="41" fillId="0" borderId="197" xfId="0" applyFont="1" applyBorder="1" applyAlignment="1">
      <alignment horizontal="left" vertical="center"/>
    </xf>
    <xf numFmtId="0" fontId="41" fillId="0" borderId="180" xfId="0" applyFont="1" applyBorder="1" applyAlignment="1">
      <alignment horizontal="left" vertical="center"/>
    </xf>
    <xf numFmtId="39" fontId="43" fillId="0" borderId="179" xfId="0" applyNumberFormat="1" applyFont="1" applyBorder="1" applyAlignment="1">
      <alignment horizontal="center" vertical="center"/>
    </xf>
    <xf numFmtId="39" fontId="43" fillId="0" borderId="181" xfId="0" applyNumberFormat="1" applyFont="1" applyBorder="1" applyAlignment="1">
      <alignment horizontal="center" vertical="center"/>
    </xf>
    <xf numFmtId="0" fontId="43" fillId="0" borderId="149" xfId="0" applyFont="1" applyBorder="1" applyAlignment="1">
      <alignment horizontal="left" vertical="top"/>
    </xf>
    <xf numFmtId="0" fontId="43" fillId="0" borderId="150" xfId="0" applyFont="1" applyBorder="1" applyAlignment="1">
      <alignment horizontal="left" vertical="top"/>
    </xf>
    <xf numFmtId="0" fontId="43" fillId="0" borderId="163" xfId="0" applyFont="1" applyBorder="1" applyAlignment="1">
      <alignment horizontal="left" vertical="top"/>
    </xf>
    <xf numFmtId="0" fontId="43" fillId="0" borderId="153" xfId="0" applyFont="1" applyBorder="1" applyAlignment="1">
      <alignment horizontal="left" vertical="top"/>
    </xf>
    <xf numFmtId="0" fontId="43" fillId="0" borderId="154" xfId="0" applyFont="1" applyBorder="1" applyAlignment="1">
      <alignment horizontal="left" vertical="top"/>
    </xf>
    <xf numFmtId="0" fontId="43" fillId="0" borderId="193" xfId="0" applyFont="1" applyBorder="1" applyAlignment="1">
      <alignment horizontal="left" vertical="top"/>
    </xf>
    <xf numFmtId="171" fontId="43" fillId="0" borderId="149" xfId="0" applyNumberFormat="1" applyFont="1" applyBorder="1" applyAlignment="1">
      <alignment horizontal="left" vertical="top"/>
    </xf>
    <xf numFmtId="171" fontId="43" fillId="0" borderId="150" xfId="0" applyNumberFormat="1" applyFont="1" applyBorder="1" applyAlignment="1">
      <alignment horizontal="left" vertical="top"/>
    </xf>
    <xf numFmtId="171" fontId="43" fillId="0" borderId="163" xfId="0" applyNumberFormat="1" applyFont="1" applyBorder="1" applyAlignment="1">
      <alignment horizontal="left" vertical="top"/>
    </xf>
    <xf numFmtId="171" fontId="43" fillId="0" borderId="153" xfId="0" applyNumberFormat="1" applyFont="1" applyBorder="1" applyAlignment="1">
      <alignment horizontal="left" vertical="top"/>
    </xf>
    <xf numFmtId="171" fontId="43" fillId="0" borderId="154" xfId="0" applyNumberFormat="1" applyFont="1" applyBorder="1" applyAlignment="1">
      <alignment horizontal="left" vertical="top"/>
    </xf>
    <xf numFmtId="171" fontId="43" fillId="0" borderId="193" xfId="0" applyNumberFormat="1" applyFont="1" applyBorder="1" applyAlignment="1">
      <alignment horizontal="left" vertical="top"/>
    </xf>
    <xf numFmtId="0" fontId="46" fillId="0" borderId="192" xfId="0" applyFont="1" applyBorder="1" applyAlignment="1">
      <alignment horizontal="left" vertical="center" wrapText="1"/>
    </xf>
    <xf numFmtId="0" fontId="46" fillId="0" borderId="176" xfId="0" applyFont="1" applyBorder="1" applyAlignment="1">
      <alignment horizontal="left" vertical="center" wrapText="1"/>
    </xf>
    <xf numFmtId="9" fontId="43" fillId="0" borderId="177" xfId="3" applyFont="1" applyBorder="1" applyAlignment="1">
      <alignment horizontal="center" vertical="center"/>
    </xf>
    <xf numFmtId="9" fontId="43" fillId="0" borderId="178" xfId="3" applyFont="1" applyBorder="1" applyAlignment="1">
      <alignment horizontal="center" vertical="center"/>
    </xf>
    <xf numFmtId="0" fontId="43" fillId="0" borderId="192" xfId="0" applyFont="1" applyBorder="1" applyAlignment="1">
      <alignment horizontal="center" vertical="center" wrapText="1"/>
    </xf>
    <xf numFmtId="0" fontId="45" fillId="0" borderId="148" xfId="0" applyFont="1" applyBorder="1" applyAlignment="1">
      <alignment horizontal="center" vertical="center" wrapText="1"/>
    </xf>
    <xf numFmtId="0" fontId="45" fillId="0" borderId="158" xfId="0" applyFont="1" applyBorder="1" applyAlignment="1">
      <alignment horizontal="center" vertical="center" wrapText="1"/>
    </xf>
    <xf numFmtId="0" fontId="44" fillId="0" borderId="192" xfId="0" applyFont="1" applyFill="1" applyBorder="1" applyAlignment="1">
      <alignment horizontal="left" vertical="center" wrapText="1"/>
    </xf>
    <xf numFmtId="0" fontId="44" fillId="0" borderId="176" xfId="0" applyFont="1" applyFill="1" applyBorder="1" applyAlignment="1">
      <alignment horizontal="left" vertical="center" wrapText="1"/>
    </xf>
    <xf numFmtId="0" fontId="43" fillId="0" borderId="189" xfId="0" applyFont="1" applyFill="1" applyBorder="1" applyAlignment="1">
      <alignment horizontal="left" vertical="center" wrapText="1"/>
    </xf>
    <xf numFmtId="0" fontId="43" fillId="0" borderId="190" xfId="0" applyFont="1" applyFill="1" applyBorder="1" applyAlignment="1">
      <alignment horizontal="left" vertical="center" wrapText="1"/>
    </xf>
    <xf numFmtId="0" fontId="43" fillId="0" borderId="191" xfId="0" applyFont="1" applyFill="1" applyBorder="1" applyAlignment="1">
      <alignment horizontal="left" vertical="center" wrapText="1"/>
    </xf>
    <xf numFmtId="0" fontId="43" fillId="0" borderId="153" xfId="0" applyFont="1" applyFill="1" applyBorder="1" applyAlignment="1">
      <alignment horizontal="left" vertical="center" wrapText="1"/>
    </xf>
    <xf numFmtId="0" fontId="43" fillId="0" borderId="154" xfId="0" applyFont="1" applyFill="1" applyBorder="1" applyAlignment="1">
      <alignment horizontal="left" vertical="center" wrapText="1"/>
    </xf>
    <xf numFmtId="0" fontId="43" fillId="0" borderId="155" xfId="0" applyFont="1" applyFill="1" applyBorder="1" applyAlignment="1">
      <alignment horizontal="left" vertical="center" wrapText="1"/>
    </xf>
    <xf numFmtId="171" fontId="43" fillId="0" borderId="149" xfId="0" applyNumberFormat="1" applyFont="1" applyFill="1" applyBorder="1" applyAlignment="1" applyProtection="1">
      <alignment horizontal="left" vertical="top"/>
    </xf>
    <xf numFmtId="171" fontId="43" fillId="0" borderId="150" xfId="0" applyNumberFormat="1" applyFont="1" applyFill="1" applyBorder="1" applyAlignment="1" applyProtection="1">
      <alignment horizontal="left" vertical="top"/>
    </xf>
    <xf numFmtId="171" fontId="43" fillId="0" borderId="163" xfId="0" applyNumberFormat="1" applyFont="1" applyFill="1" applyBorder="1" applyAlignment="1" applyProtection="1">
      <alignment horizontal="left" vertical="top"/>
    </xf>
    <xf numFmtId="171" fontId="43" fillId="0" borderId="156" xfId="0" applyNumberFormat="1" applyFont="1" applyFill="1" applyBorder="1" applyAlignment="1" applyProtection="1">
      <alignment horizontal="left" vertical="top"/>
    </xf>
    <xf numFmtId="171" fontId="43" fillId="0" borderId="39" xfId="0" applyNumberFormat="1" applyFont="1" applyFill="1" applyBorder="1" applyAlignment="1" applyProtection="1">
      <alignment horizontal="left" vertical="top"/>
    </xf>
    <xf numFmtId="171" fontId="43" fillId="0" borderId="194" xfId="0" applyNumberFormat="1" applyFont="1" applyFill="1" applyBorder="1" applyAlignment="1" applyProtection="1">
      <alignment horizontal="left" vertical="top"/>
    </xf>
    <xf numFmtId="0" fontId="43" fillId="0" borderId="149" xfId="0" applyFont="1" applyFill="1" applyBorder="1" applyAlignment="1">
      <alignment horizontal="left" vertical="center" wrapText="1"/>
    </xf>
    <xf numFmtId="0" fontId="43" fillId="0" borderId="150" xfId="0" applyFont="1" applyFill="1" applyBorder="1" applyAlignment="1">
      <alignment horizontal="left" vertical="center" wrapText="1"/>
    </xf>
    <xf numFmtId="0" fontId="43" fillId="0" borderId="151" xfId="0" applyFont="1" applyFill="1" applyBorder="1" applyAlignment="1">
      <alignment horizontal="left" vertical="center" wrapText="1"/>
    </xf>
    <xf numFmtId="0" fontId="43" fillId="0" borderId="156" xfId="0" applyFont="1" applyFill="1" applyBorder="1" applyAlignment="1">
      <alignment horizontal="left" vertical="center" wrapText="1"/>
    </xf>
    <xf numFmtId="0" fontId="43" fillId="0" borderId="39" xfId="0" applyFont="1" applyFill="1" applyBorder="1" applyAlignment="1">
      <alignment horizontal="left" vertical="center" wrapText="1"/>
    </xf>
    <xf numFmtId="0" fontId="43" fillId="0" borderId="157" xfId="0" applyFont="1" applyFill="1" applyBorder="1" applyAlignment="1">
      <alignment horizontal="left" vertical="center" wrapText="1"/>
    </xf>
    <xf numFmtId="0" fontId="43" fillId="0" borderId="162" xfId="0" applyFont="1" applyBorder="1" applyAlignment="1">
      <alignment horizontal="left" vertical="center" wrapText="1"/>
    </xf>
    <xf numFmtId="0" fontId="45" fillId="0" borderId="148" xfId="0" applyFont="1" applyBorder="1" applyAlignment="1">
      <alignment vertical="center" wrapText="1"/>
    </xf>
    <xf numFmtId="0" fontId="45" fillId="0" borderId="158" xfId="0" applyFont="1" applyBorder="1" applyAlignment="1">
      <alignment vertical="center" wrapText="1"/>
    </xf>
    <xf numFmtId="0" fontId="41" fillId="0" borderId="183" xfId="0" applyFont="1" applyBorder="1" applyAlignment="1">
      <alignment horizontal="center" vertical="center"/>
    </xf>
    <xf numFmtId="0" fontId="41" fillId="0" borderId="184" xfId="0" applyFont="1" applyBorder="1" applyAlignment="1">
      <alignment horizontal="center" vertical="center"/>
    </xf>
    <xf numFmtId="0" fontId="41" fillId="0" borderId="185" xfId="0" applyFont="1" applyBorder="1" applyAlignment="1">
      <alignment horizontal="center" vertical="center"/>
    </xf>
    <xf numFmtId="179" fontId="41" fillId="0" borderId="183" xfId="0" applyNumberFormat="1" applyFont="1" applyBorder="1" applyAlignment="1">
      <alignment horizontal="center" vertical="top"/>
    </xf>
    <xf numFmtId="179" fontId="41" fillId="0" borderId="184" xfId="0" applyNumberFormat="1" applyFont="1" applyBorder="1" applyAlignment="1">
      <alignment horizontal="center" vertical="top"/>
    </xf>
    <xf numFmtId="2" fontId="41" fillId="0" borderId="187" xfId="0" applyNumberFormat="1" applyFont="1" applyBorder="1" applyAlignment="1">
      <alignment horizontal="left" vertical="center"/>
    </xf>
    <xf numFmtId="2" fontId="41" fillId="0" borderId="181" xfId="0" applyNumberFormat="1" applyFont="1" applyBorder="1" applyAlignment="1">
      <alignment horizontal="left" vertical="center"/>
    </xf>
    <xf numFmtId="2" fontId="41" fillId="0" borderId="188" xfId="0" applyNumberFormat="1" applyFont="1" applyBorder="1" applyAlignment="1">
      <alignment horizontal="left" vertical="center"/>
    </xf>
    <xf numFmtId="171" fontId="43" fillId="0" borderId="156" xfId="0" applyNumberFormat="1" applyFont="1" applyBorder="1" applyAlignment="1">
      <alignment horizontal="left" vertical="top"/>
    </xf>
    <xf numFmtId="171" fontId="43" fillId="0" borderId="0" xfId="0" applyNumberFormat="1" applyFont="1" applyAlignment="1">
      <alignment horizontal="left" vertical="top"/>
    </xf>
    <xf numFmtId="171" fontId="43" fillId="0" borderId="194" xfId="0" applyNumberFormat="1" applyFont="1" applyBorder="1" applyAlignment="1">
      <alignment horizontal="left" vertical="top"/>
    </xf>
    <xf numFmtId="0" fontId="43" fillId="0" borderId="141" xfId="0" applyFont="1" applyBorder="1" applyAlignment="1">
      <alignment horizontal="center" vertical="center" wrapText="1"/>
    </xf>
    <xf numFmtId="0" fontId="40" fillId="9" borderId="148" xfId="0" applyFont="1" applyFill="1" applyBorder="1" applyAlignment="1">
      <alignment horizontal="center" vertical="center"/>
    </xf>
    <xf numFmtId="0" fontId="41" fillId="0" borderId="171" xfId="0" applyFont="1" applyBorder="1" applyAlignment="1">
      <alignment horizontal="center" vertical="center" wrapText="1"/>
    </xf>
    <xf numFmtId="0" fontId="41" fillId="0" borderId="141" xfId="0" applyFont="1" applyBorder="1" applyAlignment="1">
      <alignment horizontal="center" vertical="center" wrapText="1"/>
    </xf>
    <xf numFmtId="0" fontId="41" fillId="0" borderId="171" xfId="0" applyFont="1" applyBorder="1" applyAlignment="1">
      <alignment horizontal="center" vertical="center"/>
    </xf>
    <xf numFmtId="0" fontId="41" fillId="0" borderId="172" xfId="0" applyFont="1" applyBorder="1" applyAlignment="1">
      <alignment horizontal="center" vertical="center"/>
    </xf>
    <xf numFmtId="0" fontId="41" fillId="0" borderId="141" xfId="0" applyFont="1" applyBorder="1" applyAlignment="1">
      <alignment horizontal="center" vertical="center"/>
    </xf>
    <xf numFmtId="0" fontId="41" fillId="0" borderId="166" xfId="0" applyFont="1" applyBorder="1" applyAlignment="1">
      <alignment horizontal="center" vertical="center"/>
    </xf>
    <xf numFmtId="0" fontId="41" fillId="0" borderId="170" xfId="0" applyFont="1" applyBorder="1" applyAlignment="1">
      <alignment horizontal="center" vertical="center"/>
    </xf>
    <xf numFmtId="0" fontId="41" fillId="0" borderId="162" xfId="0" applyFont="1" applyBorder="1" applyAlignment="1">
      <alignment horizontal="center" vertical="center"/>
    </xf>
    <xf numFmtId="0" fontId="41" fillId="0" borderId="173" xfId="0" applyFont="1" applyBorder="1" applyAlignment="1">
      <alignment horizontal="center" vertical="center"/>
    </xf>
    <xf numFmtId="0" fontId="42" fillId="0" borderId="171" xfId="0" applyFont="1" applyBorder="1" applyAlignment="1">
      <alignment horizontal="center" vertical="center" wrapText="1"/>
    </xf>
    <xf numFmtId="0" fontId="41" fillId="0" borderId="174" xfId="0" applyFont="1" applyBorder="1" applyAlignment="1">
      <alignment horizontal="center" vertical="center" wrapText="1"/>
    </xf>
    <xf numFmtId="0" fontId="41" fillId="0" borderId="171" xfId="0" applyFont="1" applyBorder="1" applyAlignment="1">
      <alignment vertical="center" wrapText="1"/>
    </xf>
    <xf numFmtId="0" fontId="41" fillId="0" borderId="141" xfId="0" applyFont="1" applyBorder="1" applyAlignment="1">
      <alignment vertical="center" wrapText="1"/>
    </xf>
    <xf numFmtId="0" fontId="41" fillId="0" borderId="174" xfId="0" applyFont="1" applyBorder="1" applyAlignment="1">
      <alignment vertical="center" wrapText="1"/>
    </xf>
    <xf numFmtId="0" fontId="41" fillId="9" borderId="171" xfId="0" applyFont="1" applyFill="1" applyBorder="1" applyAlignment="1">
      <alignment horizontal="center" vertical="center" wrapText="1"/>
    </xf>
    <xf numFmtId="0" fontId="41" fillId="9" borderId="141" xfId="0" applyFont="1" applyFill="1" applyBorder="1" applyAlignment="1">
      <alignment horizontal="center" vertical="center" wrapText="1"/>
    </xf>
    <xf numFmtId="0" fontId="41" fillId="9" borderId="148" xfId="0" applyFont="1" applyFill="1" applyBorder="1" applyAlignment="1">
      <alignment horizontal="center" vertical="center" wrapText="1"/>
    </xf>
    <xf numFmtId="0" fontId="37" fillId="0" borderId="167" xfId="0" applyFont="1" applyBorder="1" applyAlignment="1">
      <alignment horizontal="left" vertical="center" wrapText="1"/>
    </xf>
    <xf numFmtId="0" fontId="37" fillId="0" borderId="146" xfId="0" applyFont="1" applyBorder="1" applyAlignment="1">
      <alignment horizontal="left" vertical="center"/>
    </xf>
    <xf numFmtId="0" fontId="37" fillId="0" borderId="147" xfId="0" applyFont="1" applyBorder="1" applyAlignment="1">
      <alignment horizontal="left" vertical="center"/>
    </xf>
    <xf numFmtId="0" fontId="39" fillId="9" borderId="141" xfId="4" applyFont="1" applyFill="1" applyBorder="1" applyAlignment="1" applyProtection="1">
      <alignment horizontal="left" vertical="center"/>
      <protection locked="0"/>
    </xf>
    <xf numFmtId="2" fontId="38" fillId="9" borderId="141" xfId="0" applyNumberFormat="1" applyFont="1" applyFill="1" applyBorder="1" applyAlignment="1">
      <alignment horizontal="center" vertical="center"/>
    </xf>
    <xf numFmtId="0" fontId="37" fillId="0" borderId="146" xfId="0" applyFont="1" applyBorder="1" applyAlignment="1">
      <alignment horizontal="left" vertical="center" wrapText="1"/>
    </xf>
    <xf numFmtId="0" fontId="37" fillId="0" borderId="147" xfId="0" applyFont="1" applyBorder="1" applyAlignment="1">
      <alignment horizontal="left" vertical="center" wrapText="1"/>
    </xf>
    <xf numFmtId="2" fontId="37" fillId="0" borderId="145" xfId="0" applyNumberFormat="1" applyFont="1" applyBorder="1" applyAlignment="1">
      <alignment horizontal="center" vertical="center" wrapText="1"/>
    </xf>
    <xf numFmtId="2" fontId="37" fillId="0" borderId="146" xfId="0" applyNumberFormat="1" applyFont="1" applyBorder="1" applyAlignment="1">
      <alignment horizontal="center" vertical="center" wrapText="1"/>
    </xf>
    <xf numFmtId="2" fontId="37" fillId="0" borderId="147" xfId="0" applyNumberFormat="1" applyFont="1" applyBorder="1" applyAlignment="1">
      <alignment horizontal="center" vertical="center" wrapText="1"/>
    </xf>
    <xf numFmtId="0" fontId="37" fillId="0" borderId="162" xfId="0" applyFont="1" applyBorder="1" applyAlignment="1">
      <alignment horizontal="left" vertical="center"/>
    </xf>
    <xf numFmtId="0" fontId="37" fillId="0" borderId="141" xfId="0" applyFont="1" applyBorder="1" applyAlignment="1">
      <alignment horizontal="left" vertical="center"/>
    </xf>
    <xf numFmtId="0" fontId="38" fillId="9" borderId="145" xfId="4" applyFont="1" applyFill="1" applyBorder="1" applyAlignment="1" applyProtection="1">
      <alignment horizontal="center" vertical="center" wrapText="1"/>
      <protection locked="0"/>
    </xf>
    <xf numFmtId="0" fontId="38" fillId="9" borderId="146" xfId="4" applyFont="1" applyFill="1" applyBorder="1" applyAlignment="1" applyProtection="1">
      <alignment horizontal="center" vertical="center" wrapText="1"/>
      <protection locked="0"/>
    </xf>
    <xf numFmtId="0" fontId="38" fillId="9" borderId="147" xfId="4" applyFont="1" applyFill="1" applyBorder="1" applyAlignment="1" applyProtection="1">
      <alignment horizontal="center" vertical="center" wrapText="1"/>
      <protection locked="0"/>
    </xf>
    <xf numFmtId="0" fontId="36" fillId="0" borderId="149" xfId="4" applyFont="1" applyBorder="1" applyAlignment="1">
      <alignment horizontal="left" vertical="center"/>
    </xf>
    <xf numFmtId="0" fontId="36" fillId="0" borderId="150" xfId="4" applyFont="1" applyBorder="1" applyAlignment="1">
      <alignment horizontal="left" vertical="center"/>
    </xf>
    <xf numFmtId="0" fontId="36" fillId="0" borderId="163" xfId="4" applyFont="1" applyBorder="1" applyAlignment="1">
      <alignment horizontal="left" vertical="center"/>
    </xf>
    <xf numFmtId="0" fontId="37" fillId="0" borderId="159" xfId="0" applyFont="1" applyBorder="1" applyAlignment="1">
      <alignment horizontal="left" vertical="center" wrapText="1"/>
    </xf>
    <xf numFmtId="0" fontId="37" fillId="0" borderId="160" xfId="0" applyFont="1" applyBorder="1" applyAlignment="1">
      <alignment horizontal="left" vertical="center" wrapText="1"/>
    </xf>
    <xf numFmtId="0" fontId="37" fillId="0" borderId="164" xfId="0" applyFont="1" applyBorder="1" applyAlignment="1">
      <alignment horizontal="left" vertical="center" wrapText="1"/>
    </xf>
    <xf numFmtId="0" fontId="37" fillId="0" borderId="165" xfId="0" applyFont="1" applyBorder="1" applyAlignment="1">
      <alignment vertical="center" wrapText="1"/>
    </xf>
    <xf numFmtId="0" fontId="37" fillId="0" borderId="160" xfId="0" applyFont="1" applyBorder="1" applyAlignment="1">
      <alignment vertical="center" wrapText="1"/>
    </xf>
    <xf numFmtId="0" fontId="37" fillId="0" borderId="161" xfId="0" applyFont="1" applyBorder="1" applyAlignment="1">
      <alignment vertical="center" wrapText="1"/>
    </xf>
    <xf numFmtId="2" fontId="37" fillId="0" borderId="141" xfId="0" applyNumberFormat="1" applyFont="1" applyBorder="1" applyAlignment="1">
      <alignment horizontal="center" vertical="center" wrapText="1"/>
    </xf>
    <xf numFmtId="2" fontId="37" fillId="0" borderId="166" xfId="0" applyNumberFormat="1" applyFont="1" applyBorder="1" applyAlignment="1">
      <alignment horizontal="center" vertical="center" wrapText="1"/>
    </xf>
    <xf numFmtId="2" fontId="37" fillId="0" borderId="141" xfId="0" applyNumberFormat="1" applyFont="1" applyBorder="1" applyAlignment="1">
      <alignment horizontal="center" vertical="center"/>
    </xf>
    <xf numFmtId="0" fontId="35" fillId="0" borderId="149" xfId="4" applyFont="1" applyBorder="1" applyAlignment="1">
      <alignment horizontal="center"/>
    </xf>
    <xf numFmtId="0" fontId="35" fillId="0" borderId="151" xfId="4" applyFont="1" applyBorder="1" applyAlignment="1">
      <alignment horizontal="center"/>
    </xf>
    <xf numFmtId="0" fontId="35" fillId="0" borderId="156" xfId="4" applyFont="1" applyBorder="1" applyAlignment="1">
      <alignment horizontal="center"/>
    </xf>
    <xf numFmtId="0" fontId="35" fillId="0" borderId="157" xfId="4" applyFont="1" applyBorder="1" applyAlignment="1">
      <alignment horizontal="center"/>
    </xf>
    <xf numFmtId="0" fontId="35" fillId="0" borderId="153" xfId="4" applyFont="1" applyBorder="1" applyAlignment="1">
      <alignment horizontal="center"/>
    </xf>
    <xf numFmtId="0" fontId="35" fillId="0" borderId="155" xfId="4" applyFont="1" applyBorder="1" applyAlignment="1">
      <alignment horizontal="center"/>
    </xf>
    <xf numFmtId="0" fontId="36" fillId="0" borderId="145" xfId="4" applyFont="1" applyBorder="1" applyAlignment="1">
      <alignment horizontal="left"/>
    </xf>
    <xf numFmtId="0" fontId="36" fillId="0" borderId="146" xfId="4" applyFont="1" applyBorder="1" applyAlignment="1">
      <alignment horizontal="left"/>
    </xf>
    <xf numFmtId="0" fontId="36" fillId="0" borderId="147" xfId="4" applyFont="1" applyBorder="1" applyAlignment="1">
      <alignment horizontal="left"/>
    </xf>
    <xf numFmtId="0" fontId="35" fillId="0" borderId="149" xfId="4" applyFont="1" applyBorder="1" applyAlignment="1">
      <alignment horizontal="center" vertical="center"/>
    </xf>
    <xf numFmtId="0" fontId="35" fillId="0" borderId="150" xfId="4" applyFont="1" applyBorder="1" applyAlignment="1">
      <alignment horizontal="center" vertical="center"/>
    </xf>
    <xf numFmtId="0" fontId="35" fillId="0" borderId="151" xfId="4" applyFont="1" applyBorder="1" applyAlignment="1">
      <alignment horizontal="center" vertical="center"/>
    </xf>
    <xf numFmtId="0" fontId="35" fillId="0" borderId="153" xfId="4" applyFont="1" applyBorder="1" applyAlignment="1">
      <alignment horizontal="center" vertical="center"/>
    </xf>
    <xf numFmtId="0" fontId="35" fillId="0" borderId="154" xfId="4" applyFont="1" applyBorder="1" applyAlignment="1">
      <alignment horizontal="center" vertical="center"/>
    </xf>
    <xf numFmtId="0" fontId="35" fillId="0" borderId="155" xfId="4" applyFont="1" applyBorder="1" applyAlignment="1">
      <alignment horizontal="center" vertical="center"/>
    </xf>
    <xf numFmtId="0" fontId="35" fillId="0" borderId="148" xfId="4" applyFont="1" applyBorder="1" applyAlignment="1">
      <alignment horizontal="center"/>
    </xf>
    <xf numFmtId="0" fontId="35" fillId="0" borderId="152" xfId="4" applyFont="1" applyBorder="1" applyAlignment="1">
      <alignment horizontal="center"/>
    </xf>
    <xf numFmtId="0" fontId="35" fillId="0" borderId="158" xfId="4" applyFont="1" applyBorder="1" applyAlignment="1">
      <alignment horizontal="center"/>
    </xf>
    <xf numFmtId="0" fontId="0" fillId="0" borderId="150" xfId="0" applyBorder="1" applyAlignment="1">
      <alignment horizontal="center"/>
    </xf>
    <xf numFmtId="0" fontId="37" fillId="0" borderId="141" xfId="0" applyFont="1" applyBorder="1" applyAlignment="1">
      <alignment horizontal="left" vertical="center" wrapText="1"/>
    </xf>
    <xf numFmtId="0" fontId="37" fillId="0" borderId="148" xfId="0" applyFont="1" applyBorder="1" applyAlignment="1">
      <alignment horizontal="left" vertical="center" wrapText="1"/>
    </xf>
    <xf numFmtId="0" fontId="37" fillId="0" borderId="168" xfId="0" applyFont="1" applyBorder="1" applyAlignment="1">
      <alignment horizontal="left" vertical="center"/>
    </xf>
    <xf numFmtId="0" fontId="37" fillId="0" borderId="150" xfId="0" applyFont="1" applyBorder="1" applyAlignment="1">
      <alignment horizontal="left" vertical="center"/>
    </xf>
    <xf numFmtId="0" fontId="37" fillId="0" borderId="151" xfId="0" applyFont="1" applyBorder="1" applyAlignment="1">
      <alignment horizontal="left" vertical="center"/>
    </xf>
    <xf numFmtId="0" fontId="36" fillId="0" borderId="159" xfId="4" applyFont="1" applyBorder="1" applyAlignment="1">
      <alignment horizontal="left" vertical="center"/>
    </xf>
    <xf numFmtId="0" fontId="36" fillId="0" borderId="160" xfId="4" applyFont="1" applyBorder="1" applyAlignment="1">
      <alignment horizontal="left" vertical="center"/>
    </xf>
    <xf numFmtId="0" fontId="36" fillId="0" borderId="161" xfId="4" applyFont="1" applyBorder="1" applyAlignment="1">
      <alignment horizontal="left" vertical="center"/>
    </xf>
  </cellXfs>
  <cellStyles count="6">
    <cellStyle name="Millares [0]" xfId="2" builtinId="6"/>
    <cellStyle name="Moneda" xfId="1" builtinId="4"/>
    <cellStyle name="Moneda [0]" xfId="5" builtinId="7"/>
    <cellStyle name="Normal" xfId="0" builtinId="0"/>
    <cellStyle name="Normal 2" xfId="4"/>
    <cellStyle name="Porcentaje" xfId="3" builtinId="5"/>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AAAAAA"/>
      <rgbColor rgb="FF00B050"/>
      <rgbColor rgb="FF222222"/>
      <rgbColor rgb="FF7F7F7F"/>
      <rgbColor rgb="FFFFFF00"/>
      <rgbColor rgb="FFCDDDAC"/>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393700</xdr:colOff>
      <xdr:row>0</xdr:row>
      <xdr:rowOff>114300</xdr:rowOff>
    </xdr:from>
    <xdr:to>
      <xdr:col>0</xdr:col>
      <xdr:colOff>4559300</xdr:colOff>
      <xdr:row>3</xdr:row>
      <xdr:rowOff>279400</xdr:rowOff>
    </xdr:to>
    <xdr:pic>
      <xdr:nvPicPr>
        <xdr:cNvPr id="5" name="Imagen" descr="Imagen">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stretch>
          <a:fillRect/>
        </a:stretch>
      </xdr:blipFill>
      <xdr:spPr>
        <a:xfrm>
          <a:off x="393700" y="114300"/>
          <a:ext cx="4165600" cy="1508125"/>
        </a:xfrm>
        <a:prstGeom prst="rect">
          <a:avLst/>
        </a:prstGeom>
        <a:ln w="12700" cap="flat">
          <a:noFill/>
          <a:miter lim="400000"/>
        </a:ln>
        <a:effectLst/>
      </xdr:spPr>
    </xdr:pic>
    <xdr:clientData/>
  </xdr:twoCellAnchor>
  <xdr:twoCellAnchor>
    <xdr:from>
      <xdr:col>13</xdr:col>
      <xdr:colOff>416718</xdr:colOff>
      <xdr:row>0</xdr:row>
      <xdr:rowOff>14883</xdr:rowOff>
    </xdr:from>
    <xdr:to>
      <xdr:col>14</xdr:col>
      <xdr:colOff>669726</xdr:colOff>
      <xdr:row>3</xdr:row>
      <xdr:rowOff>267891</xdr:rowOff>
    </xdr:to>
    <xdr:pic>
      <xdr:nvPicPr>
        <xdr:cNvPr id="6" name="Imagen 1" descr="Imagen 1">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2"/>
        <a:stretch>
          <a:fillRect/>
        </a:stretch>
      </xdr:blipFill>
      <xdr:spPr>
        <a:xfrm>
          <a:off x="20584318" y="14883"/>
          <a:ext cx="1688109" cy="1596034"/>
        </a:xfrm>
        <a:prstGeom prst="rect">
          <a:avLst/>
        </a:prstGeom>
        <a:ln w="12700" cap="flat">
          <a:noFill/>
          <a:miter lim="400000"/>
        </a:ln>
        <a:effec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419100</xdr:colOff>
      <xdr:row>0</xdr:row>
      <xdr:rowOff>76200</xdr:rowOff>
    </xdr:from>
    <xdr:to>
      <xdr:col>0</xdr:col>
      <xdr:colOff>4673600</xdr:colOff>
      <xdr:row>2</xdr:row>
      <xdr:rowOff>241300</xdr:rowOff>
    </xdr:to>
    <xdr:pic>
      <xdr:nvPicPr>
        <xdr:cNvPr id="2" name="Imagen" descr="Imagen">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419100" y="76200"/>
          <a:ext cx="4254500" cy="1069975"/>
        </a:xfrm>
        <a:prstGeom prst="rect">
          <a:avLst/>
        </a:prstGeom>
        <a:ln w="12700" cap="flat">
          <a:noFill/>
          <a:miter lim="400000"/>
        </a:ln>
        <a:effectLst/>
      </xdr:spPr>
    </xdr:pic>
    <xdr:clientData/>
  </xdr:twoCellAnchor>
  <xdr:twoCellAnchor>
    <xdr:from>
      <xdr:col>12</xdr:col>
      <xdr:colOff>416718</xdr:colOff>
      <xdr:row>0</xdr:row>
      <xdr:rowOff>14883</xdr:rowOff>
    </xdr:from>
    <xdr:to>
      <xdr:col>13</xdr:col>
      <xdr:colOff>669726</xdr:colOff>
      <xdr:row>2</xdr:row>
      <xdr:rowOff>267891</xdr:rowOff>
    </xdr:to>
    <xdr:pic>
      <xdr:nvPicPr>
        <xdr:cNvPr id="3" name="Imagen 1" descr="Imagen 1">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a:stretch>
          <a:fillRect/>
        </a:stretch>
      </xdr:blipFill>
      <xdr:spPr>
        <a:xfrm>
          <a:off x="18142743" y="14883"/>
          <a:ext cx="1338858" cy="1157883"/>
        </a:xfrm>
        <a:prstGeom prst="rect">
          <a:avLst/>
        </a:prstGeom>
        <a:ln w="12700" cap="flat">
          <a:noFill/>
          <a:miter lim="400000"/>
        </a:ln>
        <a:effec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419100</xdr:colOff>
      <xdr:row>0</xdr:row>
      <xdr:rowOff>76200</xdr:rowOff>
    </xdr:from>
    <xdr:to>
      <xdr:col>0</xdr:col>
      <xdr:colOff>5003800</xdr:colOff>
      <xdr:row>3</xdr:row>
      <xdr:rowOff>241300</xdr:rowOff>
    </xdr:to>
    <xdr:pic>
      <xdr:nvPicPr>
        <xdr:cNvPr id="12" name="Imagen" descr="Imagen">
          <a:extLst>
            <a:ext uri="{FF2B5EF4-FFF2-40B4-BE49-F238E27FC236}">
              <a16:creationId xmlns:a16="http://schemas.microsoft.com/office/drawing/2014/main" id="{00000000-0008-0000-0300-00000C000000}"/>
            </a:ext>
          </a:extLst>
        </xdr:cNvPr>
        <xdr:cNvPicPr>
          <a:picLocks noChangeAspect="1"/>
        </xdr:cNvPicPr>
      </xdr:nvPicPr>
      <xdr:blipFill>
        <a:blip xmlns:r="http://schemas.openxmlformats.org/officeDocument/2006/relationships" r:embed="rId1"/>
        <a:stretch>
          <a:fillRect/>
        </a:stretch>
      </xdr:blipFill>
      <xdr:spPr>
        <a:xfrm>
          <a:off x="419100" y="76200"/>
          <a:ext cx="4584700" cy="1508125"/>
        </a:xfrm>
        <a:prstGeom prst="rect">
          <a:avLst/>
        </a:prstGeom>
        <a:ln w="12700" cap="flat">
          <a:noFill/>
          <a:miter lim="400000"/>
        </a:ln>
        <a:effectLst/>
      </xdr:spPr>
    </xdr:pic>
    <xdr:clientData/>
  </xdr:twoCellAnchor>
  <xdr:twoCellAnchor>
    <xdr:from>
      <xdr:col>12</xdr:col>
      <xdr:colOff>416718</xdr:colOff>
      <xdr:row>0</xdr:row>
      <xdr:rowOff>14883</xdr:rowOff>
    </xdr:from>
    <xdr:to>
      <xdr:col>13</xdr:col>
      <xdr:colOff>669726</xdr:colOff>
      <xdr:row>3</xdr:row>
      <xdr:rowOff>267891</xdr:rowOff>
    </xdr:to>
    <xdr:pic>
      <xdr:nvPicPr>
        <xdr:cNvPr id="13" name="Imagen 1" descr="Imagen 1">
          <a:extLst>
            <a:ext uri="{FF2B5EF4-FFF2-40B4-BE49-F238E27FC236}">
              <a16:creationId xmlns:a16="http://schemas.microsoft.com/office/drawing/2014/main" id="{00000000-0008-0000-0300-00000D000000}"/>
            </a:ext>
          </a:extLst>
        </xdr:cNvPr>
        <xdr:cNvPicPr>
          <a:picLocks noChangeAspect="1"/>
        </xdr:cNvPicPr>
      </xdr:nvPicPr>
      <xdr:blipFill>
        <a:blip xmlns:r="http://schemas.openxmlformats.org/officeDocument/2006/relationships" r:embed="rId2"/>
        <a:stretch>
          <a:fillRect/>
        </a:stretch>
      </xdr:blipFill>
      <xdr:spPr>
        <a:xfrm>
          <a:off x="21143118" y="14883"/>
          <a:ext cx="1726209" cy="1596034"/>
        </a:xfrm>
        <a:prstGeom prst="rect">
          <a:avLst/>
        </a:prstGeom>
        <a:ln w="12700" cap="flat">
          <a:noFill/>
          <a:miter lim="400000"/>
        </a:ln>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419100</xdr:colOff>
      <xdr:row>0</xdr:row>
      <xdr:rowOff>76200</xdr:rowOff>
    </xdr:from>
    <xdr:to>
      <xdr:col>0</xdr:col>
      <xdr:colOff>5003800</xdr:colOff>
      <xdr:row>3</xdr:row>
      <xdr:rowOff>241300</xdr:rowOff>
    </xdr:to>
    <xdr:pic>
      <xdr:nvPicPr>
        <xdr:cNvPr id="15" name="Imagen" descr="Imagen">
          <a:extLst>
            <a:ext uri="{FF2B5EF4-FFF2-40B4-BE49-F238E27FC236}">
              <a16:creationId xmlns:a16="http://schemas.microsoft.com/office/drawing/2014/main" id="{00000000-0008-0000-0400-00000F000000}"/>
            </a:ext>
          </a:extLst>
        </xdr:cNvPr>
        <xdr:cNvPicPr>
          <a:picLocks noChangeAspect="1"/>
        </xdr:cNvPicPr>
      </xdr:nvPicPr>
      <xdr:blipFill>
        <a:blip xmlns:r="http://schemas.openxmlformats.org/officeDocument/2006/relationships" r:embed="rId1"/>
        <a:stretch>
          <a:fillRect/>
        </a:stretch>
      </xdr:blipFill>
      <xdr:spPr>
        <a:xfrm>
          <a:off x="419100" y="76200"/>
          <a:ext cx="4584700" cy="1285875"/>
        </a:xfrm>
        <a:prstGeom prst="rect">
          <a:avLst/>
        </a:prstGeom>
        <a:ln w="12700" cap="flat">
          <a:noFill/>
          <a:miter lim="400000"/>
        </a:ln>
        <a:effectLst/>
      </xdr:spPr>
    </xdr:pic>
    <xdr:clientData/>
  </xdr:twoCellAnchor>
  <xdr:twoCellAnchor>
    <xdr:from>
      <xdr:col>12</xdr:col>
      <xdr:colOff>416718</xdr:colOff>
      <xdr:row>0</xdr:row>
      <xdr:rowOff>14883</xdr:rowOff>
    </xdr:from>
    <xdr:to>
      <xdr:col>13</xdr:col>
      <xdr:colOff>669726</xdr:colOff>
      <xdr:row>3</xdr:row>
      <xdr:rowOff>267891</xdr:rowOff>
    </xdr:to>
    <xdr:pic>
      <xdr:nvPicPr>
        <xdr:cNvPr id="16" name="Imagen 1" descr="Imagen 1">
          <a:extLst>
            <a:ext uri="{FF2B5EF4-FFF2-40B4-BE49-F238E27FC236}">
              <a16:creationId xmlns:a16="http://schemas.microsoft.com/office/drawing/2014/main" id="{00000000-0008-0000-0400-000010000000}"/>
            </a:ext>
          </a:extLst>
        </xdr:cNvPr>
        <xdr:cNvPicPr>
          <a:picLocks noChangeAspect="1"/>
        </xdr:cNvPicPr>
      </xdr:nvPicPr>
      <xdr:blipFill>
        <a:blip xmlns:r="http://schemas.openxmlformats.org/officeDocument/2006/relationships" r:embed="rId2"/>
        <a:stretch>
          <a:fillRect/>
        </a:stretch>
      </xdr:blipFill>
      <xdr:spPr>
        <a:xfrm>
          <a:off x="21066918" y="14883"/>
          <a:ext cx="1497609" cy="1373784"/>
        </a:xfrm>
        <a:prstGeom prst="rect">
          <a:avLst/>
        </a:prstGeom>
        <a:ln w="12700" cap="flat">
          <a:noFill/>
          <a:miter lim="400000"/>
        </a:ln>
        <a:effec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419100</xdr:colOff>
      <xdr:row>0</xdr:row>
      <xdr:rowOff>76200</xdr:rowOff>
    </xdr:from>
    <xdr:to>
      <xdr:col>0</xdr:col>
      <xdr:colOff>5003800</xdr:colOff>
      <xdr:row>3</xdr:row>
      <xdr:rowOff>241300</xdr:rowOff>
    </xdr:to>
    <xdr:pic>
      <xdr:nvPicPr>
        <xdr:cNvPr id="20" name="Imagen" descr="Imagen">
          <a:extLst>
            <a:ext uri="{FF2B5EF4-FFF2-40B4-BE49-F238E27FC236}">
              <a16:creationId xmlns:a16="http://schemas.microsoft.com/office/drawing/2014/main" id="{00000000-0008-0000-0500-000014000000}"/>
            </a:ext>
          </a:extLst>
        </xdr:cNvPr>
        <xdr:cNvPicPr>
          <a:picLocks noChangeAspect="1"/>
        </xdr:cNvPicPr>
      </xdr:nvPicPr>
      <xdr:blipFill>
        <a:blip xmlns:r="http://schemas.openxmlformats.org/officeDocument/2006/relationships" r:embed="rId1"/>
        <a:stretch>
          <a:fillRect/>
        </a:stretch>
      </xdr:blipFill>
      <xdr:spPr>
        <a:xfrm>
          <a:off x="419100" y="76200"/>
          <a:ext cx="4584700" cy="1508125"/>
        </a:xfrm>
        <a:prstGeom prst="rect">
          <a:avLst/>
        </a:prstGeom>
        <a:ln w="12700" cap="flat">
          <a:noFill/>
          <a:miter lim="400000"/>
        </a:ln>
        <a:effectLst/>
      </xdr:spPr>
    </xdr:pic>
    <xdr:clientData/>
  </xdr:twoCellAnchor>
  <xdr:twoCellAnchor>
    <xdr:from>
      <xdr:col>12</xdr:col>
      <xdr:colOff>416718</xdr:colOff>
      <xdr:row>0</xdr:row>
      <xdr:rowOff>14883</xdr:rowOff>
    </xdr:from>
    <xdr:to>
      <xdr:col>13</xdr:col>
      <xdr:colOff>669726</xdr:colOff>
      <xdr:row>3</xdr:row>
      <xdr:rowOff>267891</xdr:rowOff>
    </xdr:to>
    <xdr:pic>
      <xdr:nvPicPr>
        <xdr:cNvPr id="21" name="Imagen 1" descr="Imagen 1">
          <a:extLst>
            <a:ext uri="{FF2B5EF4-FFF2-40B4-BE49-F238E27FC236}">
              <a16:creationId xmlns:a16="http://schemas.microsoft.com/office/drawing/2014/main" id="{00000000-0008-0000-0500-000015000000}"/>
            </a:ext>
          </a:extLst>
        </xdr:cNvPr>
        <xdr:cNvPicPr>
          <a:picLocks noChangeAspect="1"/>
        </xdr:cNvPicPr>
      </xdr:nvPicPr>
      <xdr:blipFill>
        <a:blip xmlns:r="http://schemas.openxmlformats.org/officeDocument/2006/relationships" r:embed="rId2"/>
        <a:stretch>
          <a:fillRect/>
        </a:stretch>
      </xdr:blipFill>
      <xdr:spPr>
        <a:xfrm>
          <a:off x="20965318" y="14883"/>
          <a:ext cx="1497609" cy="1596034"/>
        </a:xfrm>
        <a:prstGeom prst="rect">
          <a:avLst/>
        </a:prstGeom>
        <a:ln w="12700" cap="flat">
          <a:noFill/>
          <a:miter lim="400000"/>
        </a:ln>
        <a:effec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406400</xdr:colOff>
      <xdr:row>0</xdr:row>
      <xdr:rowOff>38100</xdr:rowOff>
    </xdr:from>
    <xdr:to>
      <xdr:col>0</xdr:col>
      <xdr:colOff>4991100</xdr:colOff>
      <xdr:row>3</xdr:row>
      <xdr:rowOff>203200</xdr:rowOff>
    </xdr:to>
    <xdr:pic>
      <xdr:nvPicPr>
        <xdr:cNvPr id="25" name="Imagen" descr="Imagen">
          <a:extLst>
            <a:ext uri="{FF2B5EF4-FFF2-40B4-BE49-F238E27FC236}">
              <a16:creationId xmlns:a16="http://schemas.microsoft.com/office/drawing/2014/main" id="{00000000-0008-0000-0600-000019000000}"/>
            </a:ext>
          </a:extLst>
        </xdr:cNvPr>
        <xdr:cNvPicPr>
          <a:picLocks noChangeAspect="1"/>
        </xdr:cNvPicPr>
      </xdr:nvPicPr>
      <xdr:blipFill>
        <a:blip xmlns:r="http://schemas.openxmlformats.org/officeDocument/2006/relationships" r:embed="rId1"/>
        <a:stretch>
          <a:fillRect/>
        </a:stretch>
      </xdr:blipFill>
      <xdr:spPr>
        <a:xfrm>
          <a:off x="406400" y="38100"/>
          <a:ext cx="4584700" cy="1127125"/>
        </a:xfrm>
        <a:prstGeom prst="rect">
          <a:avLst/>
        </a:prstGeom>
        <a:ln w="12700" cap="flat">
          <a:noFill/>
          <a:miter lim="400000"/>
        </a:ln>
        <a:effectLst/>
      </xdr:spPr>
    </xdr:pic>
    <xdr:clientData/>
  </xdr:twoCellAnchor>
  <xdr:twoCellAnchor>
    <xdr:from>
      <xdr:col>12</xdr:col>
      <xdr:colOff>416718</xdr:colOff>
      <xdr:row>0</xdr:row>
      <xdr:rowOff>14883</xdr:rowOff>
    </xdr:from>
    <xdr:to>
      <xdr:col>13</xdr:col>
      <xdr:colOff>669726</xdr:colOff>
      <xdr:row>3</xdr:row>
      <xdr:rowOff>267891</xdr:rowOff>
    </xdr:to>
    <xdr:pic>
      <xdr:nvPicPr>
        <xdr:cNvPr id="26" name="Imagen 1" descr="Imagen 1">
          <a:extLst>
            <a:ext uri="{FF2B5EF4-FFF2-40B4-BE49-F238E27FC236}">
              <a16:creationId xmlns:a16="http://schemas.microsoft.com/office/drawing/2014/main" id="{00000000-0008-0000-0600-00001A000000}"/>
            </a:ext>
          </a:extLst>
        </xdr:cNvPr>
        <xdr:cNvPicPr>
          <a:picLocks noChangeAspect="1"/>
        </xdr:cNvPicPr>
      </xdr:nvPicPr>
      <xdr:blipFill>
        <a:blip xmlns:r="http://schemas.openxmlformats.org/officeDocument/2006/relationships" r:embed="rId2"/>
        <a:stretch>
          <a:fillRect/>
        </a:stretch>
      </xdr:blipFill>
      <xdr:spPr>
        <a:xfrm>
          <a:off x="20876418" y="14883"/>
          <a:ext cx="1497609" cy="1215034"/>
        </a:xfrm>
        <a:prstGeom prst="rect">
          <a:avLst/>
        </a:prstGeom>
        <a:ln w="12700" cap="flat">
          <a:noFill/>
          <a:miter lim="400000"/>
        </a:ln>
        <a:effec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546100</xdr:colOff>
      <xdr:row>0</xdr:row>
      <xdr:rowOff>63500</xdr:rowOff>
    </xdr:from>
    <xdr:to>
      <xdr:col>0</xdr:col>
      <xdr:colOff>5130800</xdr:colOff>
      <xdr:row>3</xdr:row>
      <xdr:rowOff>228600</xdr:rowOff>
    </xdr:to>
    <xdr:pic>
      <xdr:nvPicPr>
        <xdr:cNvPr id="32" name="Imagen" descr="Imagen">
          <a:extLst>
            <a:ext uri="{FF2B5EF4-FFF2-40B4-BE49-F238E27FC236}">
              <a16:creationId xmlns:a16="http://schemas.microsoft.com/office/drawing/2014/main" id="{00000000-0008-0000-0700-000020000000}"/>
            </a:ext>
          </a:extLst>
        </xdr:cNvPr>
        <xdr:cNvPicPr>
          <a:picLocks noChangeAspect="1"/>
        </xdr:cNvPicPr>
      </xdr:nvPicPr>
      <xdr:blipFill>
        <a:blip xmlns:r="http://schemas.openxmlformats.org/officeDocument/2006/relationships" r:embed="rId1"/>
        <a:stretch>
          <a:fillRect/>
        </a:stretch>
      </xdr:blipFill>
      <xdr:spPr>
        <a:xfrm>
          <a:off x="546100" y="63500"/>
          <a:ext cx="4584700" cy="1127125"/>
        </a:xfrm>
        <a:prstGeom prst="rect">
          <a:avLst/>
        </a:prstGeom>
        <a:ln w="12700" cap="flat">
          <a:noFill/>
          <a:miter lim="400000"/>
        </a:ln>
        <a:effectLst/>
      </xdr:spPr>
    </xdr:pic>
    <xdr:clientData/>
  </xdr:twoCellAnchor>
  <xdr:twoCellAnchor>
    <xdr:from>
      <xdr:col>12</xdr:col>
      <xdr:colOff>416718</xdr:colOff>
      <xdr:row>0</xdr:row>
      <xdr:rowOff>14883</xdr:rowOff>
    </xdr:from>
    <xdr:to>
      <xdr:col>13</xdr:col>
      <xdr:colOff>669726</xdr:colOff>
      <xdr:row>3</xdr:row>
      <xdr:rowOff>267891</xdr:rowOff>
    </xdr:to>
    <xdr:pic>
      <xdr:nvPicPr>
        <xdr:cNvPr id="33" name="Imagen 1" descr="Imagen 1">
          <a:extLst>
            <a:ext uri="{FF2B5EF4-FFF2-40B4-BE49-F238E27FC236}">
              <a16:creationId xmlns:a16="http://schemas.microsoft.com/office/drawing/2014/main" id="{00000000-0008-0000-0700-000021000000}"/>
            </a:ext>
          </a:extLst>
        </xdr:cNvPr>
        <xdr:cNvPicPr>
          <a:picLocks noChangeAspect="1"/>
        </xdr:cNvPicPr>
      </xdr:nvPicPr>
      <xdr:blipFill>
        <a:blip xmlns:r="http://schemas.openxmlformats.org/officeDocument/2006/relationships" r:embed="rId2"/>
        <a:stretch>
          <a:fillRect/>
        </a:stretch>
      </xdr:blipFill>
      <xdr:spPr>
        <a:xfrm>
          <a:off x="21244718" y="14883"/>
          <a:ext cx="1497609" cy="1215034"/>
        </a:xfrm>
        <a:prstGeom prst="rect">
          <a:avLst/>
        </a:prstGeom>
        <a:ln w="12700" cap="flat">
          <a:noFill/>
          <a:miter lim="400000"/>
        </a:ln>
        <a:effectLst/>
      </xdr:spPr>
    </xdr:pic>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57150</xdr:colOff>
          <xdr:row>0</xdr:row>
          <xdr:rowOff>76200</xdr:rowOff>
        </xdr:from>
        <xdr:to>
          <xdr:col>1</xdr:col>
          <xdr:colOff>0</xdr:colOff>
          <xdr:row>3</xdr:row>
          <xdr:rowOff>247650</xdr:rowOff>
        </xdr:to>
        <xdr:sp macro="" textlink="">
          <xdr:nvSpPr>
            <xdr:cNvPr id="8205" name="Object 13" hidden="1">
              <a:extLst>
                <a:ext uri="{63B3BB69-23CF-44E3-9099-C40C66FF867C}">
                  <a14:compatExt spid="_x0000_s8205"/>
                </a:ext>
                <a:ext uri="{FF2B5EF4-FFF2-40B4-BE49-F238E27FC236}">
                  <a16:creationId xmlns:a16="http://schemas.microsoft.com/office/drawing/2014/main" id="{00000000-0008-0000-0800-00000D2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416718</xdr:colOff>
      <xdr:row>0</xdr:row>
      <xdr:rowOff>14883</xdr:rowOff>
    </xdr:from>
    <xdr:to>
      <xdr:col>13</xdr:col>
      <xdr:colOff>669726</xdr:colOff>
      <xdr:row>3</xdr:row>
      <xdr:rowOff>267891</xdr:rowOff>
    </xdr:to>
    <xdr:pic>
      <xdr:nvPicPr>
        <xdr:cNvPr id="12" name="Imagen 1" descr="CAPITAL">
          <a:extLst>
            <a:ext uri="{FF2B5EF4-FFF2-40B4-BE49-F238E27FC236}">
              <a16:creationId xmlns:a16="http://schemas.microsoft.com/office/drawing/2014/main" id="{00000000-0008-0000-08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04418" y="14883"/>
          <a:ext cx="1215033" cy="15960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161925</xdr:colOff>
          <xdr:row>0</xdr:row>
          <xdr:rowOff>0</xdr:rowOff>
        </xdr:from>
        <xdr:to>
          <xdr:col>0</xdr:col>
          <xdr:colOff>3257550</xdr:colOff>
          <xdr:row>3</xdr:row>
          <xdr:rowOff>190500</xdr:rowOff>
        </xdr:to>
        <xdr:sp macro="" textlink="">
          <xdr:nvSpPr>
            <xdr:cNvPr id="8206" name="Object 14" hidden="1">
              <a:extLst>
                <a:ext uri="{63B3BB69-23CF-44E3-9099-C40C66FF867C}">
                  <a14:compatExt spid="_x0000_s8206"/>
                </a:ext>
                <a:ext uri="{FF2B5EF4-FFF2-40B4-BE49-F238E27FC236}">
                  <a16:creationId xmlns:a16="http://schemas.microsoft.com/office/drawing/2014/main" id="{00000000-0008-0000-0800-00000E2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416718</xdr:colOff>
      <xdr:row>0</xdr:row>
      <xdr:rowOff>14883</xdr:rowOff>
    </xdr:from>
    <xdr:to>
      <xdr:col>13</xdr:col>
      <xdr:colOff>669726</xdr:colOff>
      <xdr:row>3</xdr:row>
      <xdr:rowOff>267891</xdr:rowOff>
    </xdr:to>
    <xdr:pic>
      <xdr:nvPicPr>
        <xdr:cNvPr id="14" name="Imagen 1" descr="CAPITAL">
          <a:extLst>
            <a:ext uri="{FF2B5EF4-FFF2-40B4-BE49-F238E27FC236}">
              <a16:creationId xmlns:a16="http://schemas.microsoft.com/office/drawing/2014/main" id="{00000000-0008-0000-08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04418" y="14883"/>
          <a:ext cx="1215033" cy="15960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57150</xdr:colOff>
          <xdr:row>0</xdr:row>
          <xdr:rowOff>76200</xdr:rowOff>
        </xdr:from>
        <xdr:to>
          <xdr:col>1</xdr:col>
          <xdr:colOff>0</xdr:colOff>
          <xdr:row>3</xdr:row>
          <xdr:rowOff>247650</xdr:rowOff>
        </xdr:to>
        <xdr:sp macro="" textlink="">
          <xdr:nvSpPr>
            <xdr:cNvPr id="8207" name="Object 15" hidden="1">
              <a:extLst>
                <a:ext uri="{63B3BB69-23CF-44E3-9099-C40C66FF867C}">
                  <a14:compatExt spid="_x0000_s8207"/>
                </a:ext>
                <a:ext uri="{FF2B5EF4-FFF2-40B4-BE49-F238E27FC236}">
                  <a16:creationId xmlns:a16="http://schemas.microsoft.com/office/drawing/2014/main" id="{00000000-0008-0000-0800-00000F2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416718</xdr:colOff>
      <xdr:row>0</xdr:row>
      <xdr:rowOff>14883</xdr:rowOff>
    </xdr:from>
    <xdr:to>
      <xdr:col>13</xdr:col>
      <xdr:colOff>669726</xdr:colOff>
      <xdr:row>3</xdr:row>
      <xdr:rowOff>267891</xdr:rowOff>
    </xdr:to>
    <xdr:pic>
      <xdr:nvPicPr>
        <xdr:cNvPr id="2" name="Imagen 1" descr="CAPITAL">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04418" y="14883"/>
          <a:ext cx="1215033" cy="15960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419100</xdr:colOff>
          <xdr:row>0</xdr:row>
          <xdr:rowOff>76200</xdr:rowOff>
        </xdr:from>
        <xdr:to>
          <xdr:col>1</xdr:col>
          <xdr:colOff>0</xdr:colOff>
          <xdr:row>3</xdr:row>
          <xdr:rowOff>247650</xdr:rowOff>
        </xdr:to>
        <xdr:sp macro="" textlink="">
          <xdr:nvSpPr>
            <xdr:cNvPr id="8208" name="Object 16" hidden="1">
              <a:extLst>
                <a:ext uri="{63B3BB69-23CF-44E3-9099-C40C66FF867C}">
                  <a14:compatExt spid="_x0000_s8208"/>
                </a:ext>
                <a:ext uri="{FF2B5EF4-FFF2-40B4-BE49-F238E27FC236}">
                  <a16:creationId xmlns:a16="http://schemas.microsoft.com/office/drawing/2014/main" id="{00000000-0008-0000-0800-0000102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416718</xdr:colOff>
      <xdr:row>0</xdr:row>
      <xdr:rowOff>14883</xdr:rowOff>
    </xdr:from>
    <xdr:to>
      <xdr:col>13</xdr:col>
      <xdr:colOff>669726</xdr:colOff>
      <xdr:row>3</xdr:row>
      <xdr:rowOff>267891</xdr:rowOff>
    </xdr:to>
    <xdr:pic>
      <xdr:nvPicPr>
        <xdr:cNvPr id="3" name="Imagen 1" descr="CAPITAL">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04418" y="14883"/>
          <a:ext cx="1215033" cy="15960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ROCIO20/Documents/Instrumentos%20de%20planeacion%202022/Copia%20de%20PLAN%20INDICATIVO%2031%20de%20Diciembre%202021%20(1)(Recuperado%20autom&#225;ticamen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S PD"/>
      <sheetName val="D.Sociocultural"/>
      <sheetName val="D. Económica"/>
      <sheetName val="D.Ambiental "/>
      <sheetName val="Hoja10"/>
      <sheetName val="Hoja9"/>
      <sheetName val="Hoja5"/>
      <sheetName val="Hoja4"/>
      <sheetName val="Informe S. Ambiente"/>
      <sheetName val="Hoja1"/>
      <sheetName val="Hoja8"/>
      <sheetName val="Hoja7"/>
      <sheetName val="Hoja6"/>
      <sheetName val="Informe IBAL"/>
      <sheetName val="D.Institucional"/>
      <sheetName val="Hoja2"/>
      <sheetName val="Hoja3"/>
    </sheetNames>
    <sheetDataSet>
      <sheetData sheetId="0"/>
      <sheetData sheetId="1"/>
      <sheetData sheetId="2"/>
      <sheetData sheetId="3">
        <row r="25">
          <cell r="EH25">
            <v>18270000</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Tema de Office">
  <a:themeElements>
    <a:clrScheme name="Tema d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ema de Office">
      <a:majorFont>
        <a:latin typeface="Helvetica Neue"/>
        <a:ea typeface="Helvetica Neue"/>
        <a:cs typeface="Helvetica Neue"/>
      </a:majorFont>
      <a:minorFont>
        <a:latin typeface="Helvetica Neue"/>
        <a:ea typeface="Helvetica Neue"/>
        <a:cs typeface="Helvetica Neue"/>
      </a:minorFont>
    </a:fontScheme>
    <a:fmtScheme name="Tema d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8" Type="http://schemas.openxmlformats.org/officeDocument/2006/relationships/oleObject" Target="../embeddings/oleObject4.bin"/><Relationship Id="rId3" Type="http://schemas.openxmlformats.org/officeDocument/2006/relationships/vmlDrawing" Target="../drawings/vmlDrawing8.vml"/><Relationship Id="rId7" Type="http://schemas.openxmlformats.org/officeDocument/2006/relationships/oleObject" Target="../embeddings/oleObject3.bin"/><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oleObject" Target="../embeddings/oleObject2.bin"/><Relationship Id="rId5" Type="http://schemas.openxmlformats.org/officeDocument/2006/relationships/image" Target="../media/image3.emf"/><Relationship Id="rId4" Type="http://schemas.openxmlformats.org/officeDocument/2006/relationships/oleObject" Target="../embeddings/oleObject1.bin"/><Relationship Id="rId9"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24"/>
  <sheetViews>
    <sheetView showGridLines="0" topLeftCell="C1" workbookViewId="0">
      <selection activeCell="D1" sqref="D1"/>
    </sheetView>
  </sheetViews>
  <sheetFormatPr baseColWidth="10" defaultColWidth="10" defaultRowHeight="12.95" customHeight="1"/>
  <cols>
    <col min="1" max="1" width="2" customWidth="1"/>
    <col min="2" max="4" width="33.5703125" customWidth="1"/>
  </cols>
  <sheetData>
    <row r="3" spans="2:4" ht="50.1" customHeight="1">
      <c r="B3" s="599" t="s">
        <v>0</v>
      </c>
      <c r="C3" s="600"/>
      <c r="D3" s="600"/>
    </row>
    <row r="7" spans="2:4" ht="18">
      <c r="B7" s="1" t="s">
        <v>1</v>
      </c>
      <c r="C7" s="1" t="s">
        <v>2</v>
      </c>
      <c r="D7" s="1" t="s">
        <v>3</v>
      </c>
    </row>
    <row r="9" spans="2:4" ht="15">
      <c r="B9" s="2" t="s">
        <v>4</v>
      </c>
      <c r="C9" s="2"/>
      <c r="D9" s="2"/>
    </row>
    <row r="10" spans="2:4" ht="15">
      <c r="B10" s="3"/>
      <c r="C10" s="3" t="s">
        <v>5</v>
      </c>
      <c r="D10" s="4" t="s">
        <v>4</v>
      </c>
    </row>
    <row r="11" spans="2:4" ht="15">
      <c r="B11" s="2" t="s">
        <v>69</v>
      </c>
      <c r="C11" s="2"/>
      <c r="D11" s="2"/>
    </row>
    <row r="12" spans="2:4" ht="15">
      <c r="B12" s="3"/>
      <c r="C12" s="3" t="s">
        <v>5</v>
      </c>
      <c r="D12" s="4" t="s">
        <v>69</v>
      </c>
    </row>
    <row r="13" spans="2:4" ht="15">
      <c r="B13" s="2" t="s">
        <v>100</v>
      </c>
      <c r="C13" s="2"/>
      <c r="D13" s="2"/>
    </row>
    <row r="14" spans="2:4" ht="15">
      <c r="B14" s="3"/>
      <c r="C14" s="3" t="s">
        <v>5</v>
      </c>
      <c r="D14" s="4" t="s">
        <v>100</v>
      </c>
    </row>
    <row r="15" spans="2:4" ht="15">
      <c r="B15" s="2" t="s">
        <v>121</v>
      </c>
      <c r="C15" s="2"/>
      <c r="D15" s="2"/>
    </row>
    <row r="16" spans="2:4" ht="15">
      <c r="B16" s="3"/>
      <c r="C16" s="3" t="s">
        <v>5</v>
      </c>
      <c r="D16" s="4" t="s">
        <v>121</v>
      </c>
    </row>
    <row r="17" spans="2:4" ht="15">
      <c r="B17" s="2" t="s">
        <v>159</v>
      </c>
      <c r="C17" s="2"/>
      <c r="D17" s="2"/>
    </row>
    <row r="18" spans="2:4" ht="15">
      <c r="B18" s="3"/>
      <c r="C18" s="3" t="s">
        <v>5</v>
      </c>
      <c r="D18" s="4" t="s">
        <v>159</v>
      </c>
    </row>
    <row r="19" spans="2:4" ht="15">
      <c r="B19" s="2" t="s">
        <v>176</v>
      </c>
      <c r="C19" s="2"/>
      <c r="D19" s="2"/>
    </row>
    <row r="20" spans="2:4" ht="15">
      <c r="B20" s="3"/>
      <c r="C20" s="3" t="s">
        <v>5</v>
      </c>
      <c r="D20" s="4" t="s">
        <v>176</v>
      </c>
    </row>
    <row r="21" spans="2:4" ht="15">
      <c r="B21" s="2" t="s">
        <v>191</v>
      </c>
      <c r="C21" s="2"/>
      <c r="D21" s="2"/>
    </row>
    <row r="22" spans="2:4" ht="15">
      <c r="B22" s="3"/>
      <c r="C22" s="3" t="s">
        <v>5</v>
      </c>
      <c r="D22" s="4" t="s">
        <v>191</v>
      </c>
    </row>
    <row r="23" spans="2:4" ht="15">
      <c r="B23" s="2" t="s">
        <v>208</v>
      </c>
      <c r="C23" s="2"/>
      <c r="D23" s="2"/>
    </row>
    <row r="24" spans="2:4" ht="15">
      <c r="B24" s="3"/>
      <c r="C24" s="3" t="s">
        <v>5</v>
      </c>
      <c r="D24" s="4" t="s">
        <v>208</v>
      </c>
    </row>
  </sheetData>
  <mergeCells count="1">
    <mergeCell ref="B3:D3"/>
  </mergeCells>
  <hyperlinks>
    <hyperlink ref="D10" location="'Agua Potable'!R1C1" display="Agua Potable"/>
    <hyperlink ref="D12" location="'Saneamiento Básico'!R1C1" display="Saneamiento Básico"/>
    <hyperlink ref="D14" location="'PGIR'!R1C1" display="PGIR"/>
    <hyperlink ref="D16" location="'SIMAP'!R1C1" display="SIMAP"/>
    <hyperlink ref="D18" location="'SIGAM'!R1C1" display="SIGAM"/>
    <hyperlink ref="D20" location="'Educacion ambiental'!R1C1" display="Educacion ambiental"/>
    <hyperlink ref="D22" location="'CambioClimatico'!R1C1" display="CambioClimatico"/>
    <hyperlink ref="D24" location="'Gestión del Riesgo'!R1C1" display="Gestión del Riesgo"/>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54"/>
  <sheetViews>
    <sheetView showGridLines="0" topLeftCell="B2" zoomScale="80" zoomScaleNormal="80" workbookViewId="0">
      <selection activeCell="L14" sqref="L14:N14"/>
    </sheetView>
  </sheetViews>
  <sheetFormatPr baseColWidth="10" defaultColWidth="11.42578125" defaultRowHeight="18" customHeight="1"/>
  <cols>
    <col min="1" max="1" width="68.7109375" style="5" customWidth="1"/>
    <col min="2" max="2" width="26.28515625" style="5" customWidth="1"/>
    <col min="3" max="3" width="23.140625" style="5" customWidth="1"/>
    <col min="4" max="4" width="20" style="5" customWidth="1"/>
    <col min="5" max="10" width="18.85546875" style="5" customWidth="1"/>
    <col min="11" max="11" width="22.140625" style="5" customWidth="1"/>
    <col min="12" max="15" width="18.85546875" style="5" customWidth="1"/>
    <col min="16" max="16" width="27.42578125" style="5" customWidth="1"/>
    <col min="17" max="17" width="19.140625" style="5" customWidth="1"/>
    <col min="18" max="18" width="12.42578125" style="5" customWidth="1"/>
    <col min="19" max="19" width="23.140625" style="5" customWidth="1"/>
    <col min="20" max="26" width="11.42578125" style="5" customWidth="1"/>
    <col min="27" max="16384" width="11.42578125" style="5"/>
  </cols>
  <sheetData>
    <row r="1" spans="1:25" ht="34.5" customHeight="1">
      <c r="A1" s="714"/>
      <c r="B1" s="717" t="s">
        <v>6</v>
      </c>
      <c r="C1" s="718"/>
      <c r="D1" s="718"/>
      <c r="E1" s="718"/>
      <c r="F1" s="718"/>
      <c r="G1" s="718"/>
      <c r="H1" s="719"/>
      <c r="I1" s="506"/>
      <c r="J1" s="723" t="s">
        <v>7</v>
      </c>
      <c r="K1" s="724"/>
      <c r="L1" s="724"/>
      <c r="M1" s="725"/>
      <c r="N1" s="726"/>
      <c r="O1" s="727"/>
      <c r="P1" s="6"/>
      <c r="Q1" s="7"/>
      <c r="R1" s="7"/>
      <c r="S1" s="7"/>
      <c r="T1" s="7"/>
      <c r="U1" s="7"/>
      <c r="V1" s="7"/>
      <c r="W1" s="7"/>
      <c r="X1" s="7"/>
      <c r="Y1" s="7"/>
    </row>
    <row r="2" spans="1:25" ht="37.5" customHeight="1">
      <c r="A2" s="715"/>
      <c r="B2" s="720"/>
      <c r="C2" s="721"/>
      <c r="D2" s="721"/>
      <c r="E2" s="721"/>
      <c r="F2" s="721"/>
      <c r="G2" s="721"/>
      <c r="H2" s="722"/>
      <c r="I2" s="507"/>
      <c r="J2" s="732" t="s">
        <v>8</v>
      </c>
      <c r="K2" s="733"/>
      <c r="L2" s="733"/>
      <c r="M2" s="734"/>
      <c r="N2" s="728"/>
      <c r="O2" s="729"/>
      <c r="P2" s="6"/>
      <c r="Q2" s="7"/>
      <c r="R2" s="7"/>
      <c r="S2" s="7"/>
      <c r="T2" s="7"/>
      <c r="U2" s="7"/>
      <c r="V2" s="7"/>
      <c r="W2" s="7"/>
      <c r="X2" s="7"/>
      <c r="Y2" s="7"/>
    </row>
    <row r="3" spans="1:25" ht="33.75" customHeight="1">
      <c r="A3" s="715"/>
      <c r="B3" s="735" t="s">
        <v>9</v>
      </c>
      <c r="C3" s="736"/>
      <c r="D3" s="736"/>
      <c r="E3" s="736"/>
      <c r="F3" s="736"/>
      <c r="G3" s="736"/>
      <c r="H3" s="737"/>
      <c r="I3" s="508"/>
      <c r="J3" s="732" t="s">
        <v>10</v>
      </c>
      <c r="K3" s="733"/>
      <c r="L3" s="733"/>
      <c r="M3" s="734"/>
      <c r="N3" s="728"/>
      <c r="O3" s="729"/>
      <c r="P3" s="6"/>
      <c r="Q3" s="7"/>
      <c r="R3" s="7"/>
      <c r="S3" s="7"/>
      <c r="T3" s="7"/>
      <c r="U3" s="7"/>
      <c r="V3" s="7"/>
      <c r="W3" s="7"/>
      <c r="X3" s="7"/>
      <c r="Y3" s="7"/>
    </row>
    <row r="4" spans="1:25" ht="38.25" customHeight="1">
      <c r="A4" s="716"/>
      <c r="B4" s="720"/>
      <c r="C4" s="721"/>
      <c r="D4" s="721"/>
      <c r="E4" s="721"/>
      <c r="F4" s="721"/>
      <c r="G4" s="721"/>
      <c r="H4" s="722"/>
      <c r="I4" s="507"/>
      <c r="J4" s="732" t="s">
        <v>11</v>
      </c>
      <c r="K4" s="733"/>
      <c r="L4" s="733"/>
      <c r="M4" s="734"/>
      <c r="N4" s="730"/>
      <c r="O4" s="731"/>
      <c r="P4" s="6"/>
      <c r="Q4" s="7"/>
      <c r="R4" s="7"/>
      <c r="S4" s="7"/>
      <c r="T4" s="7"/>
      <c r="U4" s="7"/>
      <c r="V4" s="7"/>
      <c r="W4" s="7"/>
      <c r="X4" s="7"/>
      <c r="Y4" s="7"/>
    </row>
    <row r="5" spans="1:25" ht="26.25" customHeight="1">
      <c r="A5" s="8"/>
      <c r="B5" s="743"/>
      <c r="C5" s="743"/>
      <c r="D5" s="743"/>
      <c r="E5" s="743"/>
      <c r="F5" s="743"/>
      <c r="G5" s="743"/>
      <c r="H5" s="743"/>
      <c r="I5" s="502"/>
      <c r="J5" s="743"/>
      <c r="K5" s="743"/>
      <c r="L5" s="743"/>
      <c r="M5" s="743"/>
      <c r="N5" s="743"/>
      <c r="O5" s="744"/>
      <c r="P5" s="9"/>
      <c r="Q5" s="7"/>
      <c r="R5" s="7"/>
      <c r="S5" s="7"/>
      <c r="T5" s="7"/>
      <c r="U5" s="7"/>
      <c r="V5" s="7"/>
      <c r="W5" s="7"/>
      <c r="X5" s="7"/>
      <c r="Y5" s="7"/>
    </row>
    <row r="6" spans="1:25" ht="35.1" customHeight="1">
      <c r="A6" s="738" t="s">
        <v>12</v>
      </c>
      <c r="B6" s="733"/>
      <c r="C6" s="733"/>
      <c r="D6" s="733"/>
      <c r="E6" s="733"/>
      <c r="F6" s="733"/>
      <c r="G6" s="733"/>
      <c r="H6" s="733"/>
      <c r="I6" s="733"/>
      <c r="J6" s="733"/>
      <c r="K6" s="733"/>
      <c r="L6" s="733"/>
      <c r="M6" s="733"/>
      <c r="N6" s="733"/>
      <c r="O6" s="739"/>
      <c r="P6" s="6"/>
      <c r="Q6" s="7"/>
      <c r="R6" s="7"/>
      <c r="S6" s="7"/>
      <c r="T6" s="7"/>
      <c r="U6" s="7"/>
      <c r="V6" s="7"/>
      <c r="W6" s="7"/>
      <c r="X6" s="7"/>
      <c r="Y6" s="7"/>
    </row>
    <row r="7" spans="1:25" ht="35.1" customHeight="1" thickBot="1">
      <c r="A7" s="10" t="s">
        <v>13</v>
      </c>
      <c r="B7" s="740" t="s">
        <v>339</v>
      </c>
      <c r="C7" s="741"/>
      <c r="D7" s="741"/>
      <c r="E7" s="741"/>
      <c r="F7" s="741"/>
      <c r="G7" s="741"/>
      <c r="H7" s="741"/>
      <c r="I7" s="741"/>
      <c r="J7" s="741"/>
      <c r="K7" s="741"/>
      <c r="L7" s="741"/>
      <c r="M7" s="741"/>
      <c r="N7" s="741"/>
      <c r="O7" s="742"/>
      <c r="P7" s="9"/>
      <c r="Q7" s="7"/>
      <c r="R7" s="7"/>
      <c r="S7" s="7"/>
      <c r="T7" s="7"/>
      <c r="U7" s="7"/>
      <c r="V7" s="7"/>
      <c r="W7" s="7"/>
      <c r="X7" s="7"/>
      <c r="Y7" s="7"/>
    </row>
    <row r="8" spans="1:25" ht="27.95" customHeight="1">
      <c r="A8" s="747" t="s">
        <v>14</v>
      </c>
      <c r="B8" s="748"/>
      <c r="C8" s="749"/>
      <c r="D8" s="750" t="s">
        <v>15</v>
      </c>
      <c r="E8" s="751"/>
      <c r="F8" s="751"/>
      <c r="G8" s="751"/>
      <c r="H8" s="751"/>
      <c r="I8" s="751"/>
      <c r="J8" s="751"/>
      <c r="K8" s="751"/>
      <c r="L8" s="751"/>
      <c r="M8" s="751"/>
      <c r="N8" s="751"/>
      <c r="O8" s="752"/>
      <c r="P8" s="9"/>
      <c r="Q8" s="7"/>
      <c r="R8" s="7"/>
      <c r="S8" s="7"/>
      <c r="T8" s="7"/>
      <c r="U8" s="7"/>
      <c r="V8" s="7"/>
      <c r="W8" s="7"/>
      <c r="X8" s="7"/>
      <c r="Y8" s="7"/>
    </row>
    <row r="9" spans="1:25" ht="27.95" customHeight="1">
      <c r="A9" s="612" t="s">
        <v>16</v>
      </c>
      <c r="B9" s="613"/>
      <c r="C9" s="613"/>
      <c r="D9" s="613"/>
      <c r="E9" s="613"/>
      <c r="F9" s="613"/>
      <c r="G9" s="626" t="s">
        <v>17</v>
      </c>
      <c r="H9" s="627"/>
      <c r="I9" s="627"/>
      <c r="J9" s="627"/>
      <c r="K9" s="753" t="s">
        <v>18</v>
      </c>
      <c r="L9" s="754"/>
      <c r="M9" s="754"/>
      <c r="N9" s="754"/>
      <c r="O9" s="755"/>
      <c r="P9" s="9"/>
      <c r="Q9" s="12"/>
      <c r="R9" s="13"/>
      <c r="S9" s="7"/>
      <c r="T9" s="7"/>
      <c r="U9" s="7"/>
      <c r="V9" s="7"/>
      <c r="W9" s="7"/>
      <c r="X9" s="7"/>
      <c r="Y9" s="7"/>
    </row>
    <row r="10" spans="1:25" ht="27.95" customHeight="1">
      <c r="A10" s="699" t="s">
        <v>19</v>
      </c>
      <c r="B10" s="700"/>
      <c r="C10" s="700"/>
      <c r="D10" s="700"/>
      <c r="E10" s="700"/>
      <c r="F10" s="701"/>
      <c r="G10" s="627"/>
      <c r="H10" s="627"/>
      <c r="I10" s="627"/>
      <c r="J10" s="627"/>
      <c r="K10" s="15" t="s">
        <v>20</v>
      </c>
      <c r="L10" s="745" t="s">
        <v>21</v>
      </c>
      <c r="M10" s="746"/>
      <c r="N10" s="746"/>
      <c r="O10" s="16" t="s">
        <v>22</v>
      </c>
      <c r="P10" s="610"/>
      <c r="Q10" s="611"/>
      <c r="R10" s="17"/>
      <c r="S10" s="18"/>
      <c r="T10" s="7"/>
      <c r="U10" s="7"/>
      <c r="V10" s="7"/>
      <c r="W10" s="7"/>
      <c r="X10" s="7"/>
      <c r="Y10" s="7"/>
    </row>
    <row r="11" spans="1:25" ht="27.95" customHeight="1">
      <c r="A11" s="699" t="s">
        <v>23</v>
      </c>
      <c r="B11" s="700"/>
      <c r="C11" s="700"/>
      <c r="D11" s="700"/>
      <c r="E11" s="700"/>
      <c r="F11" s="701"/>
      <c r="G11" s="627"/>
      <c r="H11" s="627"/>
      <c r="I11" s="627"/>
      <c r="J11" s="627"/>
      <c r="K11" s="19"/>
      <c r="L11" s="614"/>
      <c r="M11" s="615"/>
      <c r="N11" s="616"/>
      <c r="O11" s="20">
        <v>643166666</v>
      </c>
      <c r="P11" s="21"/>
      <c r="Q11" s="22"/>
      <c r="R11" s="23"/>
      <c r="S11" s="24"/>
      <c r="T11" s="25"/>
      <c r="U11" s="25"/>
      <c r="V11" s="25"/>
      <c r="W11" s="25"/>
      <c r="X11" s="7"/>
      <c r="Y11" s="7"/>
    </row>
    <row r="12" spans="1:25" ht="27.95" customHeight="1">
      <c r="A12" s="612" t="s">
        <v>24</v>
      </c>
      <c r="B12" s="613"/>
      <c r="C12" s="613"/>
      <c r="D12" s="613"/>
      <c r="E12" s="613"/>
      <c r="F12" s="613"/>
      <c r="G12" s="627"/>
      <c r="H12" s="627"/>
      <c r="I12" s="627"/>
      <c r="J12" s="627"/>
      <c r="K12" s="19"/>
      <c r="L12" s="614"/>
      <c r="M12" s="615"/>
      <c r="N12" s="616"/>
      <c r="O12" s="20"/>
      <c r="P12" s="26"/>
      <c r="Q12" s="27"/>
      <c r="R12" s="27"/>
      <c r="S12" s="27"/>
      <c r="T12" s="27"/>
      <c r="U12" s="27"/>
      <c r="V12" s="27"/>
      <c r="W12" s="27"/>
      <c r="X12" s="28"/>
      <c r="Y12" s="7"/>
    </row>
    <row r="13" spans="1:25" ht="27.95" customHeight="1">
      <c r="A13" s="711" t="s">
        <v>25</v>
      </c>
      <c r="B13" s="712"/>
      <c r="C13" s="712"/>
      <c r="D13" s="712"/>
      <c r="E13" s="712"/>
      <c r="F13" s="713"/>
      <c r="G13" s="627"/>
      <c r="H13" s="627"/>
      <c r="I13" s="627"/>
      <c r="J13" s="627"/>
      <c r="K13" s="19"/>
      <c r="L13" s="614"/>
      <c r="M13" s="615"/>
      <c r="N13" s="616"/>
      <c r="O13" s="31"/>
      <c r="P13" s="32"/>
      <c r="Q13" s="33"/>
      <c r="R13" s="34"/>
      <c r="S13" s="35"/>
      <c r="T13" s="35"/>
      <c r="U13" s="34"/>
      <c r="V13" s="35"/>
      <c r="W13" s="36"/>
      <c r="X13" s="28"/>
      <c r="Y13" s="7"/>
    </row>
    <row r="14" spans="1:25" ht="27.95" customHeight="1">
      <c r="A14" s="612" t="s">
        <v>26</v>
      </c>
      <c r="B14" s="613"/>
      <c r="C14" s="613"/>
      <c r="D14" s="613"/>
      <c r="E14" s="613"/>
      <c r="F14" s="613"/>
      <c r="G14" s="627"/>
      <c r="H14" s="627"/>
      <c r="I14" s="627"/>
      <c r="J14" s="627"/>
      <c r="K14" s="19"/>
      <c r="L14" s="625"/>
      <c r="M14" s="625"/>
      <c r="N14" s="625"/>
      <c r="O14" s="37"/>
      <c r="P14" s="38"/>
      <c r="Q14" s="39"/>
      <c r="R14" s="33"/>
      <c r="S14" s="36"/>
      <c r="T14" s="36"/>
      <c r="U14" s="33"/>
      <c r="V14" s="34"/>
      <c r="W14" s="35"/>
      <c r="X14" s="28"/>
      <c r="Y14" s="7"/>
    </row>
    <row r="15" spans="1:25" ht="27.95" customHeight="1">
      <c r="A15" s="40"/>
      <c r="B15" s="29"/>
      <c r="C15" s="29"/>
      <c r="D15" s="29"/>
      <c r="E15" s="29"/>
      <c r="F15" s="30"/>
      <c r="G15" s="627"/>
      <c r="H15" s="627"/>
      <c r="I15" s="627"/>
      <c r="J15" s="627"/>
      <c r="K15" s="19"/>
      <c r="L15" s="625"/>
      <c r="M15" s="625"/>
      <c r="N15" s="625"/>
      <c r="O15" s="37"/>
      <c r="P15" s="41"/>
      <c r="Q15" s="42"/>
      <c r="R15" s="43"/>
      <c r="S15" s="44"/>
      <c r="T15" s="45"/>
      <c r="U15" s="45"/>
      <c r="V15" s="45"/>
      <c r="W15" s="45"/>
      <c r="X15" s="7"/>
      <c r="Y15" s="7"/>
    </row>
    <row r="16" spans="1:25" ht="27.95" customHeight="1" thickBot="1">
      <c r="A16" s="607" t="s">
        <v>341</v>
      </c>
      <c r="B16" s="608"/>
      <c r="C16" s="608"/>
      <c r="D16" s="608"/>
      <c r="E16" s="608"/>
      <c r="F16" s="609"/>
      <c r="G16" s="628"/>
      <c r="H16" s="628"/>
      <c r="I16" s="628"/>
      <c r="J16" s="628"/>
      <c r="K16" s="46"/>
      <c r="L16" s="629"/>
      <c r="M16" s="629"/>
      <c r="N16" s="629"/>
      <c r="O16" s="47"/>
      <c r="P16" s="9"/>
      <c r="Q16" s="7"/>
      <c r="R16" s="7"/>
      <c r="S16" s="7"/>
      <c r="T16" s="7"/>
      <c r="U16" s="7"/>
      <c r="V16" s="7"/>
      <c r="W16" s="7"/>
      <c r="X16" s="7"/>
      <c r="Y16" s="7"/>
    </row>
    <row r="17" spans="1:25" ht="20.100000000000001" customHeight="1">
      <c r="A17" s="704" t="s">
        <v>27</v>
      </c>
      <c r="B17" s="707" t="s">
        <v>28</v>
      </c>
      <c r="C17" s="709" t="s">
        <v>29</v>
      </c>
      <c r="D17" s="622" t="s">
        <v>30</v>
      </c>
      <c r="E17" s="622" t="s">
        <v>31</v>
      </c>
      <c r="F17" s="622" t="s">
        <v>32</v>
      </c>
      <c r="G17" s="623"/>
      <c r="H17" s="623"/>
      <c r="I17" s="623"/>
      <c r="J17" s="623"/>
      <c r="K17" s="622" t="s">
        <v>33</v>
      </c>
      <c r="L17" s="623"/>
      <c r="M17" s="617" t="s">
        <v>34</v>
      </c>
      <c r="N17" s="618"/>
      <c r="O17" s="619"/>
      <c r="P17" s="9"/>
      <c r="Q17" s="7"/>
      <c r="R17" s="7"/>
      <c r="S17" s="7"/>
      <c r="T17" s="7"/>
      <c r="U17" s="7"/>
      <c r="V17" s="7"/>
      <c r="W17" s="7"/>
      <c r="X17" s="7"/>
      <c r="Y17" s="7"/>
    </row>
    <row r="18" spans="1:25" ht="20.100000000000001" customHeight="1">
      <c r="A18" s="705"/>
      <c r="B18" s="624"/>
      <c r="C18" s="710"/>
      <c r="D18" s="624"/>
      <c r="E18" s="624"/>
      <c r="F18" s="624"/>
      <c r="G18" s="624"/>
      <c r="H18" s="624"/>
      <c r="I18" s="624"/>
      <c r="J18" s="624"/>
      <c r="K18" s="624"/>
      <c r="L18" s="624"/>
      <c r="M18" s="620"/>
      <c r="N18" s="620"/>
      <c r="O18" s="621"/>
      <c r="P18" s="9"/>
      <c r="Q18" s="7">
        <v>1363282697</v>
      </c>
      <c r="R18" s="7"/>
      <c r="S18" s="7"/>
      <c r="T18" s="7"/>
      <c r="U18" s="7"/>
      <c r="V18" s="7"/>
      <c r="W18" s="7"/>
      <c r="X18" s="7"/>
      <c r="Y18" s="7"/>
    </row>
    <row r="19" spans="1:25" ht="20.100000000000001" customHeight="1" thickBot="1">
      <c r="A19" s="706"/>
      <c r="B19" s="708"/>
      <c r="C19" s="710"/>
      <c r="D19" s="708"/>
      <c r="E19" s="624"/>
      <c r="F19" s="504" t="s">
        <v>35</v>
      </c>
      <c r="G19" s="52" t="s">
        <v>36</v>
      </c>
      <c r="H19" s="51" t="s">
        <v>253</v>
      </c>
      <c r="I19" s="51" t="s">
        <v>37</v>
      </c>
      <c r="J19" s="509" t="s">
        <v>38</v>
      </c>
      <c r="K19" s="51" t="s">
        <v>39</v>
      </c>
      <c r="L19" s="53" t="s">
        <v>40</v>
      </c>
      <c r="M19" s="53" t="s">
        <v>41</v>
      </c>
      <c r="N19" s="53" t="s">
        <v>42</v>
      </c>
      <c r="O19" s="54" t="s">
        <v>43</v>
      </c>
      <c r="P19" s="9"/>
      <c r="Q19" s="7">
        <v>75000000</v>
      </c>
      <c r="R19" s="7"/>
      <c r="S19" s="7"/>
      <c r="T19" s="7"/>
      <c r="U19" s="7"/>
      <c r="V19" s="7"/>
      <c r="W19" s="7"/>
      <c r="X19" s="7"/>
      <c r="Y19" s="7"/>
    </row>
    <row r="20" spans="1:25" ht="27.95" customHeight="1">
      <c r="A20" s="702" t="s">
        <v>44</v>
      </c>
      <c r="B20" s="55" t="s">
        <v>45</v>
      </c>
      <c r="C20" s="703" t="s">
        <v>46</v>
      </c>
      <c r="D20" s="56">
        <v>5</v>
      </c>
      <c r="E20" s="513">
        <f>+G20</f>
        <v>4254000000</v>
      </c>
      <c r="F20" s="505"/>
      <c r="G20" s="503">
        <v>4254000000</v>
      </c>
      <c r="H20" s="505"/>
      <c r="I20" s="510"/>
      <c r="J20" s="512"/>
      <c r="K20" s="511">
        <v>45292</v>
      </c>
      <c r="L20" s="60">
        <v>45657</v>
      </c>
      <c r="M20" s="61">
        <f>D21/D20</f>
        <v>0</v>
      </c>
      <c r="N20" s="62" t="e">
        <f>E21/G21</f>
        <v>#DIV/0!</v>
      </c>
      <c r="O20" s="630"/>
      <c r="P20" s="9"/>
      <c r="Q20" s="7">
        <f>+Q18+Q19</f>
        <v>1438282697</v>
      </c>
      <c r="R20" s="7"/>
      <c r="S20" s="7"/>
      <c r="T20" s="7">
        <f>185135985+168011855</f>
        <v>353147840</v>
      </c>
      <c r="U20" s="7"/>
      <c r="V20" s="7"/>
      <c r="W20" s="7"/>
      <c r="X20" s="7"/>
      <c r="Y20" s="7"/>
    </row>
    <row r="21" spans="1:25" ht="27.95" customHeight="1" thickBot="1">
      <c r="A21" s="693"/>
      <c r="B21" s="63" t="s">
        <v>47</v>
      </c>
      <c r="C21" s="696"/>
      <c r="D21" s="64"/>
      <c r="E21" s="57"/>
      <c r="F21" s="520"/>
      <c r="G21" s="521"/>
      <c r="H21" s="65"/>
      <c r="I21" s="522"/>
      <c r="J21" s="524"/>
      <c r="K21" s="579"/>
      <c r="L21" s="66"/>
      <c r="M21" s="67"/>
      <c r="N21" s="68"/>
      <c r="O21" s="631"/>
      <c r="P21" s="9"/>
      <c r="Q21" s="7"/>
      <c r="R21" s="7"/>
      <c r="S21" s="7"/>
      <c r="T21" s="7"/>
      <c r="U21" s="7"/>
      <c r="V21" s="7"/>
      <c r="W21" s="7"/>
      <c r="X21" s="7"/>
      <c r="Y21" s="7"/>
    </row>
    <row r="22" spans="1:25" ht="27.95" customHeight="1">
      <c r="A22" s="698" t="s">
        <v>48</v>
      </c>
      <c r="B22" s="63" t="s">
        <v>45</v>
      </c>
      <c r="C22" s="695" t="s">
        <v>49</v>
      </c>
      <c r="D22" s="69">
        <v>13</v>
      </c>
      <c r="E22" s="452">
        <f>+G22+F22</f>
        <v>11999215617</v>
      </c>
      <c r="F22" s="365">
        <v>4854000000</v>
      </c>
      <c r="G22" s="526">
        <v>7145215617</v>
      </c>
      <c r="H22" s="57"/>
      <c r="I22" s="550"/>
      <c r="J22" s="524"/>
      <c r="K22" s="582">
        <v>45292</v>
      </c>
      <c r="L22" s="66">
        <v>45657</v>
      </c>
      <c r="M22" s="67">
        <f>D23/D22</f>
        <v>0</v>
      </c>
      <c r="N22" s="68">
        <f>E23/E22</f>
        <v>0</v>
      </c>
      <c r="O22" s="631"/>
      <c r="P22" s="9"/>
      <c r="Q22" s="7"/>
      <c r="R22" s="7"/>
      <c r="S22" s="7"/>
      <c r="T22" s="7"/>
      <c r="U22" s="7"/>
      <c r="V22" s="7"/>
      <c r="W22" s="7"/>
      <c r="X22" s="7"/>
      <c r="Y22" s="7"/>
    </row>
    <row r="23" spans="1:25" ht="27.95" customHeight="1" thickBot="1">
      <c r="A23" s="693"/>
      <c r="B23" s="63" t="s">
        <v>47</v>
      </c>
      <c r="C23" s="696"/>
      <c r="D23" s="64"/>
      <c r="E23" s="519"/>
      <c r="F23" s="57"/>
      <c r="G23" s="519"/>
      <c r="H23" s="65"/>
      <c r="I23" s="65"/>
      <c r="J23" s="523"/>
      <c r="K23" s="66"/>
      <c r="L23" s="66"/>
      <c r="M23" s="67"/>
      <c r="N23" s="68"/>
      <c r="O23" s="631"/>
      <c r="P23" s="9"/>
      <c r="Q23" s="7"/>
      <c r="R23" s="7"/>
      <c r="S23" s="7"/>
      <c r="T23" s="7"/>
      <c r="U23" s="7"/>
      <c r="V23" s="7"/>
      <c r="W23" s="7"/>
      <c r="X23" s="7"/>
      <c r="Y23" s="7"/>
    </row>
    <row r="24" spans="1:25" ht="27.95" customHeight="1">
      <c r="A24" s="603" t="s">
        <v>50</v>
      </c>
      <c r="B24" s="63" t="s">
        <v>45</v>
      </c>
      <c r="C24" s="605" t="s">
        <v>51</v>
      </c>
      <c r="D24" s="69">
        <v>1</v>
      </c>
      <c r="E24" s="57">
        <f>+F24</f>
        <v>990000000</v>
      </c>
      <c r="F24" s="57">
        <v>990000000</v>
      </c>
      <c r="G24" s="57"/>
      <c r="H24" s="65"/>
      <c r="I24" s="65"/>
      <c r="J24" s="57"/>
      <c r="K24" s="66">
        <v>45292</v>
      </c>
      <c r="L24" s="66">
        <v>45657</v>
      </c>
      <c r="M24" s="67">
        <f>D25/D24</f>
        <v>0</v>
      </c>
      <c r="N24" s="68">
        <f>E25/E24</f>
        <v>0</v>
      </c>
      <c r="O24" s="661"/>
      <c r="P24" s="9"/>
      <c r="Q24" s="7"/>
      <c r="R24" s="7"/>
      <c r="S24" s="7"/>
      <c r="T24" s="7"/>
      <c r="U24" s="7"/>
      <c r="V24" s="7"/>
      <c r="W24" s="7"/>
      <c r="X24" s="7"/>
      <c r="Y24" s="7"/>
    </row>
    <row r="25" spans="1:25" ht="15" thickBot="1">
      <c r="A25" s="604"/>
      <c r="B25" s="72" t="s">
        <v>47</v>
      </c>
      <c r="C25" s="606"/>
      <c r="D25" s="73"/>
      <c r="E25" s="74"/>
      <c r="F25" s="74"/>
      <c r="G25" s="74"/>
      <c r="H25" s="74"/>
      <c r="I25" s="74"/>
      <c r="J25" s="75"/>
      <c r="K25" s="76"/>
      <c r="L25" s="76"/>
      <c r="M25" s="77"/>
      <c r="N25" s="78"/>
      <c r="O25" s="662"/>
      <c r="P25" s="9"/>
      <c r="Q25" s="7"/>
      <c r="R25" s="7"/>
      <c r="S25" s="7"/>
      <c r="T25" s="7"/>
      <c r="U25" s="7"/>
      <c r="V25" s="7"/>
      <c r="W25" s="7"/>
      <c r="X25" s="7"/>
      <c r="Y25" s="7"/>
    </row>
    <row r="26" spans="1:25" ht="27.95" customHeight="1">
      <c r="A26" s="601" t="s">
        <v>52</v>
      </c>
      <c r="B26" s="55" t="s">
        <v>45</v>
      </c>
      <c r="C26" s="80"/>
      <c r="D26" s="577"/>
      <c r="E26" s="81">
        <f>+E20+E22+E24</f>
        <v>17243215617</v>
      </c>
      <c r="F26" s="81">
        <f>F20+F22+F24</f>
        <v>5844000000</v>
      </c>
      <c r="G26" s="81">
        <f>+G20+G22+G24</f>
        <v>11399215617</v>
      </c>
      <c r="H26" s="58">
        <f>+H20</f>
        <v>0</v>
      </c>
      <c r="I26" s="58">
        <f>+I20</f>
        <v>0</v>
      </c>
      <c r="J26" s="59">
        <f>+J20</f>
        <v>0</v>
      </c>
      <c r="K26" s="446"/>
      <c r="L26" s="446"/>
      <c r="M26" s="61"/>
      <c r="N26" s="61"/>
      <c r="O26" s="663"/>
      <c r="P26" s="9"/>
      <c r="Q26" s="7"/>
      <c r="R26" s="7"/>
      <c r="S26" s="7"/>
      <c r="T26" s="7"/>
      <c r="U26" s="7"/>
      <c r="V26" s="7"/>
      <c r="W26" s="7"/>
      <c r="X26" s="7"/>
      <c r="Y26" s="7"/>
    </row>
    <row r="27" spans="1:25" ht="27.95" customHeight="1" thickBot="1">
      <c r="A27" s="602"/>
      <c r="B27" s="72" t="s">
        <v>47</v>
      </c>
      <c r="C27" s="456"/>
      <c r="D27" s="456"/>
      <c r="E27" s="82">
        <f>E21+E23+E25</f>
        <v>0</v>
      </c>
      <c r="F27" s="83">
        <f>+F21+F23+F25</f>
        <v>0</v>
      </c>
      <c r="G27" s="83">
        <f>+G21+G23</f>
        <v>0</v>
      </c>
      <c r="H27" s="83">
        <f>+H21</f>
        <v>0</v>
      </c>
      <c r="I27" s="83">
        <f>+I21+I25+I23</f>
        <v>0</v>
      </c>
      <c r="J27" s="450">
        <f>+J21</f>
        <v>0</v>
      </c>
      <c r="K27" s="84"/>
      <c r="L27" s="76"/>
      <c r="M27" s="77">
        <f>(M20+M22+M24)/3</f>
        <v>0</v>
      </c>
      <c r="N27" s="77">
        <f>E27/E26</f>
        <v>0</v>
      </c>
      <c r="O27" s="664"/>
      <c r="P27" s="9"/>
      <c r="Q27" s="7"/>
      <c r="R27" s="7"/>
      <c r="S27" s="7"/>
      <c r="T27" s="7"/>
      <c r="U27" s="7"/>
      <c r="V27" s="7"/>
      <c r="W27" s="7"/>
      <c r="X27" s="7"/>
      <c r="Y27" s="7"/>
    </row>
    <row r="28" spans="1:25" ht="27.95" customHeight="1" thickBot="1">
      <c r="A28" s="85" t="s">
        <v>53</v>
      </c>
      <c r="B28" s="671" t="s">
        <v>54</v>
      </c>
      <c r="C28" s="672"/>
      <c r="D28" s="673"/>
      <c r="E28" s="689" t="s">
        <v>55</v>
      </c>
      <c r="F28" s="690"/>
      <c r="G28" s="690"/>
      <c r="H28" s="690"/>
      <c r="I28" s="691"/>
      <c r="J28" s="692"/>
      <c r="K28" s="674" t="s">
        <v>56</v>
      </c>
      <c r="L28" s="675"/>
      <c r="M28" s="675"/>
      <c r="N28" s="675"/>
      <c r="O28" s="676"/>
      <c r="P28" s="9"/>
      <c r="Q28" s="7"/>
      <c r="R28" s="7"/>
      <c r="S28" s="7"/>
      <c r="T28" s="7"/>
      <c r="U28" s="7"/>
      <c r="V28" s="7"/>
      <c r="W28" s="7"/>
      <c r="X28" s="7"/>
      <c r="Y28" s="7"/>
    </row>
    <row r="29" spans="1:25" ht="27.95" customHeight="1">
      <c r="A29" s="667" t="s">
        <v>57</v>
      </c>
      <c r="B29" s="677" t="s">
        <v>58</v>
      </c>
      <c r="C29" s="678"/>
      <c r="D29" s="679"/>
      <c r="E29" s="677" t="s">
        <v>59</v>
      </c>
      <c r="F29" s="678"/>
      <c r="G29" s="679"/>
      <c r="H29" s="55" t="s">
        <v>60</v>
      </c>
      <c r="I29" s="55"/>
      <c r="J29" s="86">
        <v>13</v>
      </c>
      <c r="K29" s="680"/>
      <c r="L29" s="680"/>
      <c r="M29" s="680"/>
      <c r="N29" s="680"/>
      <c r="O29" s="681"/>
      <c r="P29" s="87"/>
      <c r="Q29" s="7"/>
      <c r="R29" s="7"/>
      <c r="S29" s="7"/>
      <c r="T29" s="7"/>
      <c r="U29" s="7"/>
      <c r="V29" s="7"/>
      <c r="W29" s="7"/>
      <c r="X29" s="7"/>
      <c r="Y29" s="7"/>
    </row>
    <row r="30" spans="1:25" ht="27.95" customHeight="1">
      <c r="A30" s="666"/>
      <c r="B30" s="635"/>
      <c r="C30" s="636"/>
      <c r="D30" s="637"/>
      <c r="E30" s="635"/>
      <c r="F30" s="636"/>
      <c r="G30" s="637"/>
      <c r="H30" s="63" t="s">
        <v>47</v>
      </c>
      <c r="I30" s="63"/>
      <c r="J30" s="88"/>
      <c r="K30" s="625"/>
      <c r="L30" s="625"/>
      <c r="M30" s="625"/>
      <c r="N30" s="625"/>
      <c r="O30" s="682"/>
      <c r="P30" s="9"/>
      <c r="Q30" s="7"/>
      <c r="R30" s="7"/>
      <c r="S30" s="7"/>
      <c r="T30" s="7"/>
      <c r="U30" s="7"/>
      <c r="V30" s="7"/>
      <c r="W30" s="7"/>
      <c r="X30" s="7"/>
      <c r="Y30" s="7"/>
    </row>
    <row r="31" spans="1:25" ht="27.95" customHeight="1">
      <c r="A31" s="665" t="s">
        <v>61</v>
      </c>
      <c r="B31" s="651" t="s">
        <v>62</v>
      </c>
      <c r="C31" s="633"/>
      <c r="D31" s="634"/>
      <c r="E31" s="683" t="s">
        <v>63</v>
      </c>
      <c r="F31" s="684"/>
      <c r="G31" s="685"/>
      <c r="H31" s="63" t="s">
        <v>45</v>
      </c>
      <c r="I31" s="63"/>
      <c r="J31" s="88">
        <v>5</v>
      </c>
      <c r="K31" s="668" t="s">
        <v>64</v>
      </c>
      <c r="L31" s="669"/>
      <c r="M31" s="669"/>
      <c r="N31" s="669"/>
      <c r="O31" s="670"/>
      <c r="P31" s="9"/>
      <c r="Q31" s="7"/>
      <c r="R31" s="7"/>
      <c r="S31" s="7"/>
      <c r="T31" s="7"/>
      <c r="U31" s="7"/>
      <c r="V31" s="7"/>
      <c r="W31" s="7"/>
      <c r="X31" s="7"/>
      <c r="Y31" s="7"/>
    </row>
    <row r="32" spans="1:25" ht="27.95" customHeight="1">
      <c r="A32" s="666"/>
      <c r="B32" s="635"/>
      <c r="C32" s="636"/>
      <c r="D32" s="637"/>
      <c r="E32" s="686"/>
      <c r="F32" s="687"/>
      <c r="G32" s="688"/>
      <c r="H32" s="63" t="s">
        <v>47</v>
      </c>
      <c r="I32" s="63"/>
      <c r="J32" s="88"/>
      <c r="K32" s="669"/>
      <c r="L32" s="669"/>
      <c r="M32" s="669"/>
      <c r="N32" s="669"/>
      <c r="O32" s="670"/>
      <c r="P32" s="9"/>
      <c r="Q32" s="7"/>
      <c r="R32" s="7"/>
      <c r="S32" s="7"/>
      <c r="T32" s="7"/>
      <c r="U32" s="7"/>
      <c r="V32" s="7"/>
      <c r="W32" s="7"/>
      <c r="X32" s="7"/>
      <c r="Y32" s="7"/>
    </row>
    <row r="33" spans="1:25" ht="27.95" customHeight="1">
      <c r="A33" s="665" t="s">
        <v>61</v>
      </c>
      <c r="B33" s="651" t="s">
        <v>65</v>
      </c>
      <c r="C33" s="633"/>
      <c r="D33" s="634"/>
      <c r="E33" s="651" t="s">
        <v>66</v>
      </c>
      <c r="F33" s="633"/>
      <c r="G33" s="634"/>
      <c r="H33" s="63" t="s">
        <v>45</v>
      </c>
      <c r="I33" s="63"/>
      <c r="J33" s="88">
        <v>1</v>
      </c>
      <c r="K33" s="638" t="s">
        <v>67</v>
      </c>
      <c r="L33" s="639"/>
      <c r="M33" s="639"/>
      <c r="N33" s="639"/>
      <c r="O33" s="640"/>
      <c r="P33" s="9"/>
      <c r="Q33" s="7"/>
      <c r="R33" s="7"/>
      <c r="S33" s="7"/>
      <c r="T33" s="7"/>
      <c r="U33" s="7"/>
      <c r="V33" s="7"/>
      <c r="W33" s="7"/>
      <c r="X33" s="7"/>
      <c r="Y33" s="7"/>
    </row>
    <row r="34" spans="1:25" ht="27.95" customHeight="1">
      <c r="A34" s="666"/>
      <c r="B34" s="635"/>
      <c r="C34" s="636"/>
      <c r="D34" s="637"/>
      <c r="E34" s="635"/>
      <c r="F34" s="636"/>
      <c r="G34" s="637"/>
      <c r="H34" s="63" t="s">
        <v>47</v>
      </c>
      <c r="I34" s="63"/>
      <c r="J34" s="88"/>
      <c r="K34" s="652"/>
      <c r="L34" s="653"/>
      <c r="M34" s="653"/>
      <c r="N34" s="653"/>
      <c r="O34" s="654"/>
      <c r="P34" s="9"/>
      <c r="Q34" s="7"/>
      <c r="R34" s="7"/>
      <c r="S34" s="7"/>
      <c r="T34" s="7"/>
      <c r="U34" s="7"/>
      <c r="V34" s="7"/>
      <c r="W34" s="7"/>
      <c r="X34" s="7"/>
      <c r="Y34" s="7"/>
    </row>
    <row r="35" spans="1:25" ht="27.95" customHeight="1">
      <c r="A35" s="697"/>
      <c r="B35" s="655"/>
      <c r="C35" s="633"/>
      <c r="D35" s="634"/>
      <c r="E35" s="632"/>
      <c r="F35" s="633"/>
      <c r="G35" s="634"/>
      <c r="H35" s="549"/>
      <c r="I35" s="89"/>
      <c r="J35" s="88"/>
      <c r="K35" s="638" t="s">
        <v>68</v>
      </c>
      <c r="L35" s="656"/>
      <c r="M35" s="656"/>
      <c r="N35" s="656"/>
      <c r="O35" s="657"/>
      <c r="P35" s="9"/>
      <c r="Q35" s="7"/>
      <c r="R35" s="7"/>
      <c r="S35" s="7"/>
      <c r="T35" s="7"/>
      <c r="U35" s="7"/>
      <c r="V35" s="7"/>
      <c r="W35" s="7"/>
      <c r="X35" s="7"/>
      <c r="Y35" s="7"/>
    </row>
    <row r="36" spans="1:25" ht="27.95" customHeight="1">
      <c r="A36" s="666"/>
      <c r="B36" s="635"/>
      <c r="C36" s="636"/>
      <c r="D36" s="637"/>
      <c r="E36" s="635"/>
      <c r="F36" s="636"/>
      <c r="G36" s="637"/>
      <c r="H36" s="549">
        <f>+F26+'Saneamiento Básico (2)'!F25</f>
        <v>5844000000</v>
      </c>
      <c r="I36" s="89"/>
      <c r="J36" s="88"/>
      <c r="K36" s="658"/>
      <c r="L36" s="659"/>
      <c r="M36" s="659"/>
      <c r="N36" s="659"/>
      <c r="O36" s="660"/>
      <c r="P36" s="9"/>
      <c r="Q36" s="7"/>
      <c r="R36" s="7"/>
      <c r="S36" s="7"/>
      <c r="T36" s="7"/>
      <c r="U36" s="7"/>
      <c r="V36" s="7"/>
      <c r="W36" s="7"/>
      <c r="X36" s="7"/>
      <c r="Y36" s="7"/>
    </row>
    <row r="37" spans="1:25" ht="27.95" customHeight="1">
      <c r="A37" s="697"/>
      <c r="B37" s="632"/>
      <c r="C37" s="633"/>
      <c r="D37" s="634"/>
      <c r="E37" s="632"/>
      <c r="F37" s="633"/>
      <c r="G37" s="634"/>
      <c r="H37" s="89"/>
      <c r="I37" s="89"/>
      <c r="J37" s="88"/>
      <c r="K37" s="638" t="s">
        <v>67</v>
      </c>
      <c r="L37" s="639"/>
      <c r="M37" s="639"/>
      <c r="N37" s="639"/>
      <c r="O37" s="640"/>
      <c r="P37" s="9"/>
      <c r="Q37" s="7"/>
      <c r="R37" s="7"/>
      <c r="S37" s="7"/>
      <c r="T37" s="7"/>
      <c r="U37" s="7"/>
      <c r="V37" s="7"/>
      <c r="W37" s="7"/>
      <c r="X37" s="7"/>
      <c r="Y37" s="7"/>
    </row>
    <row r="38" spans="1:25" ht="27.95" customHeight="1">
      <c r="A38" s="666"/>
      <c r="B38" s="635"/>
      <c r="C38" s="636"/>
      <c r="D38" s="637"/>
      <c r="E38" s="635"/>
      <c r="F38" s="636"/>
      <c r="G38" s="637"/>
      <c r="H38" s="89"/>
      <c r="I38" s="89"/>
      <c r="J38" s="88"/>
      <c r="K38" s="641"/>
      <c r="L38" s="642"/>
      <c r="M38" s="642"/>
      <c r="N38" s="642"/>
      <c r="O38" s="643"/>
      <c r="P38" s="9"/>
      <c r="Q38" s="7"/>
      <c r="R38" s="7"/>
      <c r="S38" s="7"/>
      <c r="T38" s="7"/>
      <c r="U38" s="7"/>
      <c r="V38" s="7"/>
      <c r="W38" s="7"/>
      <c r="X38" s="7"/>
      <c r="Y38" s="7"/>
    </row>
    <row r="39" spans="1:25" ht="27.95" customHeight="1">
      <c r="A39" s="693"/>
      <c r="B39" s="647"/>
      <c r="C39" s="648"/>
      <c r="D39" s="648"/>
      <c r="E39" s="647"/>
      <c r="F39" s="647"/>
      <c r="G39" s="647"/>
      <c r="H39" s="89"/>
      <c r="I39" s="89"/>
      <c r="J39" s="88"/>
      <c r="K39" s="641"/>
      <c r="L39" s="642"/>
      <c r="M39" s="642"/>
      <c r="N39" s="642"/>
      <c r="O39" s="643"/>
      <c r="P39" s="9"/>
      <c r="Q39" s="7"/>
      <c r="R39" s="7"/>
      <c r="S39" s="7"/>
      <c r="T39" s="7"/>
      <c r="U39" s="7"/>
      <c r="V39" s="7"/>
      <c r="W39" s="7"/>
      <c r="X39" s="7"/>
      <c r="Y39" s="7"/>
    </row>
    <row r="40" spans="1:25" ht="27.95" customHeight="1" thickBot="1">
      <c r="A40" s="694"/>
      <c r="B40" s="649"/>
      <c r="C40" s="649"/>
      <c r="D40" s="649"/>
      <c r="E40" s="650"/>
      <c r="F40" s="650"/>
      <c r="G40" s="650"/>
      <c r="H40" s="90"/>
      <c r="I40" s="90"/>
      <c r="J40" s="91"/>
      <c r="K40" s="644"/>
      <c r="L40" s="645"/>
      <c r="M40" s="645"/>
      <c r="N40" s="645"/>
      <c r="O40" s="646"/>
      <c r="P40" s="9"/>
      <c r="Q40" s="92"/>
      <c r="R40" s="17"/>
      <c r="S40" s="7"/>
      <c r="T40" s="7"/>
      <c r="U40" s="7"/>
      <c r="V40" s="7"/>
      <c r="W40" s="7"/>
      <c r="X40" s="7"/>
      <c r="Y40" s="7"/>
    </row>
    <row r="41" spans="1:25" ht="18" customHeight="1">
      <c r="A41" s="515" t="s">
        <v>254</v>
      </c>
      <c r="B41" s="93"/>
      <c r="C41" s="93"/>
      <c r="D41" s="93"/>
      <c r="E41" s="93"/>
      <c r="G41" s="93"/>
      <c r="H41" s="93"/>
      <c r="I41" s="93"/>
      <c r="J41" s="93"/>
      <c r="K41" s="93"/>
      <c r="L41" s="93"/>
      <c r="M41" s="93"/>
      <c r="N41" s="93"/>
      <c r="O41" s="93"/>
      <c r="P41" s="7"/>
      <c r="Q41" s="94"/>
      <c r="R41" s="95"/>
      <c r="S41" s="7"/>
      <c r="T41" s="7"/>
      <c r="U41" s="7"/>
      <c r="V41" s="7"/>
      <c r="W41" s="7"/>
      <c r="X41" s="7"/>
      <c r="Y41" s="7"/>
    </row>
    <row r="42" spans="1:25" ht="18" customHeight="1">
      <c r="A42" s="514" t="s">
        <v>304</v>
      </c>
      <c r="B42" s="514" t="s">
        <v>303</v>
      </c>
      <c r="C42" s="514" t="s">
        <v>305</v>
      </c>
      <c r="D42" s="7"/>
      <c r="E42" s="7"/>
      <c r="F42" s="7"/>
      <c r="G42" s="7"/>
      <c r="H42" s="7"/>
      <c r="I42" s="7"/>
      <c r="J42" s="7"/>
      <c r="K42" s="7"/>
      <c r="L42" s="7"/>
      <c r="M42" s="7"/>
      <c r="N42" s="7"/>
      <c r="O42" s="7"/>
      <c r="P42" s="7"/>
      <c r="Q42" s="7"/>
      <c r="R42" s="7"/>
      <c r="S42" s="7"/>
      <c r="T42" s="7"/>
      <c r="U42" s="7"/>
      <c r="V42" s="7"/>
      <c r="W42" s="7"/>
      <c r="X42" s="7"/>
      <c r="Y42" s="7"/>
    </row>
    <row r="43" spans="1:25" ht="18" customHeight="1">
      <c r="A43" s="7" t="s">
        <v>301</v>
      </c>
      <c r="B43" s="7" t="s">
        <v>302</v>
      </c>
      <c r="C43" s="547">
        <v>4549741321</v>
      </c>
      <c r="D43" s="7"/>
      <c r="E43" s="7"/>
      <c r="F43" s="7"/>
      <c r="G43" s="7"/>
      <c r="H43" s="7"/>
      <c r="I43" s="7"/>
      <c r="J43" s="7"/>
      <c r="K43" s="7"/>
      <c r="L43" s="7"/>
      <c r="M43" s="7"/>
      <c r="N43" s="7"/>
      <c r="O43" s="7"/>
      <c r="P43" s="7"/>
      <c r="Q43" s="7"/>
      <c r="R43" s="7"/>
      <c r="S43" s="7"/>
      <c r="T43" s="7"/>
      <c r="U43" s="7"/>
      <c r="V43" s="7"/>
      <c r="W43" s="7"/>
      <c r="X43" s="7"/>
      <c r="Y43" s="7"/>
    </row>
    <row r="44" spans="1:25" ht="18" customHeight="1">
      <c r="B44" s="514" t="s">
        <v>306</v>
      </c>
      <c r="C44" s="548">
        <v>7653000000</v>
      </c>
    </row>
    <row r="45" spans="1:25" ht="18" customHeight="1">
      <c r="B45" s="514" t="s">
        <v>307</v>
      </c>
      <c r="C45" s="548">
        <v>509574334</v>
      </c>
    </row>
    <row r="46" spans="1:25" ht="18" customHeight="1">
      <c r="B46" s="514" t="s">
        <v>308</v>
      </c>
      <c r="C46" s="548">
        <v>916298256</v>
      </c>
    </row>
    <row r="47" spans="1:25" ht="18" customHeight="1">
      <c r="B47" s="514" t="s">
        <v>309</v>
      </c>
      <c r="C47" s="548">
        <v>1584404656</v>
      </c>
    </row>
    <row r="48" spans="1:25" ht="18" customHeight="1">
      <c r="B48" s="514" t="s">
        <v>310</v>
      </c>
      <c r="C48" s="548">
        <v>1411771759</v>
      </c>
    </row>
    <row r="49" spans="1:3" ht="18" customHeight="1">
      <c r="B49" s="514" t="s">
        <v>311</v>
      </c>
      <c r="C49" s="548">
        <v>4001642282</v>
      </c>
    </row>
    <row r="50" spans="1:3" ht="18" customHeight="1">
      <c r="A50" s="5" t="s">
        <v>312</v>
      </c>
      <c r="B50" s="5" t="s">
        <v>313</v>
      </c>
      <c r="C50" s="548">
        <v>1325518346</v>
      </c>
    </row>
    <row r="51" spans="1:3" ht="18" customHeight="1">
      <c r="A51" s="531" t="s">
        <v>314</v>
      </c>
      <c r="B51" s="531" t="s">
        <v>315</v>
      </c>
      <c r="C51" s="548">
        <v>188128000</v>
      </c>
    </row>
    <row r="52" spans="1:3" ht="18" customHeight="1">
      <c r="B52" s="531" t="s">
        <v>316</v>
      </c>
      <c r="C52" s="548">
        <v>775102912</v>
      </c>
    </row>
    <row r="53" spans="1:3" ht="18" customHeight="1">
      <c r="B53" s="531"/>
    </row>
    <row r="54" spans="1:3" ht="18" customHeight="1">
      <c r="C54" s="534">
        <f>SUM(C43:C53)</f>
        <v>22915181866</v>
      </c>
    </row>
  </sheetData>
  <mergeCells count="76">
    <mergeCell ref="A6:O6"/>
    <mergeCell ref="B7:O7"/>
    <mergeCell ref="B5:H5"/>
    <mergeCell ref="J5:O5"/>
    <mergeCell ref="L10:N10"/>
    <mergeCell ref="A8:C8"/>
    <mergeCell ref="D8:O8"/>
    <mergeCell ref="K9:O9"/>
    <mergeCell ref="A10:F10"/>
    <mergeCell ref="A9:F9"/>
    <mergeCell ref="A1:A4"/>
    <mergeCell ref="B1:H2"/>
    <mergeCell ref="J1:M1"/>
    <mergeCell ref="N1:O4"/>
    <mergeCell ref="J2:M2"/>
    <mergeCell ref="B3:H4"/>
    <mergeCell ref="J3:M3"/>
    <mergeCell ref="J4:M4"/>
    <mergeCell ref="A39:A40"/>
    <mergeCell ref="C22:C23"/>
    <mergeCell ref="A35:A36"/>
    <mergeCell ref="A22:A23"/>
    <mergeCell ref="A11:F11"/>
    <mergeCell ref="A20:A21"/>
    <mergeCell ref="C20:C21"/>
    <mergeCell ref="A37:A38"/>
    <mergeCell ref="A17:A19"/>
    <mergeCell ref="B17:B19"/>
    <mergeCell ref="C17:C19"/>
    <mergeCell ref="D17:D19"/>
    <mergeCell ref="B37:D38"/>
    <mergeCell ref="E17:E19"/>
    <mergeCell ref="F17:J18"/>
    <mergeCell ref="A13:F13"/>
    <mergeCell ref="A33:A34"/>
    <mergeCell ref="A29:A30"/>
    <mergeCell ref="A31:A32"/>
    <mergeCell ref="K31:O32"/>
    <mergeCell ref="B28:D28"/>
    <mergeCell ref="K28:O28"/>
    <mergeCell ref="B29:D30"/>
    <mergeCell ref="E29:G30"/>
    <mergeCell ref="K29:O30"/>
    <mergeCell ref="B31:D32"/>
    <mergeCell ref="E31:G32"/>
    <mergeCell ref="E28:J28"/>
    <mergeCell ref="O20:O21"/>
    <mergeCell ref="E37:G38"/>
    <mergeCell ref="K37:O40"/>
    <mergeCell ref="B39:D40"/>
    <mergeCell ref="E39:G40"/>
    <mergeCell ref="B33:D34"/>
    <mergeCell ref="E33:G34"/>
    <mergeCell ref="K33:O34"/>
    <mergeCell ref="B35:D36"/>
    <mergeCell ref="E35:G36"/>
    <mergeCell ref="K35:O36"/>
    <mergeCell ref="O22:O23"/>
    <mergeCell ref="O24:O25"/>
    <mergeCell ref="O26:O27"/>
    <mergeCell ref="A26:A27"/>
    <mergeCell ref="A24:A25"/>
    <mergeCell ref="C24:C25"/>
    <mergeCell ref="A16:F16"/>
    <mergeCell ref="P10:Q10"/>
    <mergeCell ref="A14:F14"/>
    <mergeCell ref="A12:F12"/>
    <mergeCell ref="L11:N11"/>
    <mergeCell ref="L12:N12"/>
    <mergeCell ref="M17:O18"/>
    <mergeCell ref="K17:L18"/>
    <mergeCell ref="L13:N13"/>
    <mergeCell ref="L14:N14"/>
    <mergeCell ref="G9:J16"/>
    <mergeCell ref="L16:N16"/>
    <mergeCell ref="L15:N15"/>
  </mergeCells>
  <phoneticPr fontId="55" type="noConversion"/>
  <printOptions horizontalCentered="1" verticalCentered="1"/>
  <pageMargins left="0.23622047244094491" right="0.23622047244094491" top="0.35433070866141736" bottom="0.35433070866141736" header="0.31496062992125984" footer="0.31496062992125984"/>
  <pageSetup paperSize="5" scale="45" orientation="landscape" r:id="rId1"/>
  <headerFooter>
    <oddFooter>&amp;C&amp;"Helvetica Neue,Regular"&amp;12&amp;K000000&amp;P</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66"/>
  <sheetViews>
    <sheetView showGridLines="0" topLeftCell="C4" workbookViewId="0">
      <selection activeCell="A12" sqref="A12:F12"/>
    </sheetView>
  </sheetViews>
  <sheetFormatPr baseColWidth="10" defaultColWidth="12.42578125" defaultRowHeight="18" customHeight="1"/>
  <cols>
    <col min="1" max="1" width="70.140625" style="5" customWidth="1"/>
    <col min="2" max="2" width="11.140625" style="5" customWidth="1"/>
    <col min="3" max="3" width="21.7109375" style="5" customWidth="1"/>
    <col min="4" max="9" width="18.85546875" style="5" customWidth="1"/>
    <col min="10" max="10" width="16.7109375" style="5" customWidth="1"/>
    <col min="11" max="11" width="20.28515625" style="5" customWidth="1"/>
    <col min="12" max="12" width="12.7109375" style="5" customWidth="1"/>
    <col min="13" max="13" width="16.28515625" style="5" customWidth="1"/>
    <col min="14" max="14" width="27.42578125" style="5" customWidth="1"/>
    <col min="15" max="15" width="14.7109375" style="5" customWidth="1"/>
    <col min="16" max="16" width="18.140625" style="5" customWidth="1"/>
    <col min="17" max="17" width="15.42578125" style="5" customWidth="1"/>
    <col min="18" max="19" width="12.42578125" style="5" customWidth="1"/>
    <col min="20" max="16384" width="12.42578125" style="5"/>
  </cols>
  <sheetData>
    <row r="1" spans="1:18" ht="37.5" customHeight="1">
      <c r="A1" s="97"/>
      <c r="B1" s="762" t="s">
        <v>70</v>
      </c>
      <c r="C1" s="763"/>
      <c r="D1" s="764"/>
      <c r="E1" s="763"/>
      <c r="F1" s="763"/>
      <c r="G1" s="765"/>
      <c r="H1" s="766"/>
      <c r="I1" s="767" t="s">
        <v>8</v>
      </c>
      <c r="J1" s="724"/>
      <c r="K1" s="724"/>
      <c r="L1" s="768"/>
      <c r="M1" s="98"/>
      <c r="N1" s="99"/>
      <c r="O1" s="100"/>
      <c r="P1" s="101"/>
      <c r="Q1" s="101"/>
      <c r="R1" s="101"/>
    </row>
    <row r="2" spans="1:18" ht="33.75" customHeight="1">
      <c r="A2" s="102"/>
      <c r="B2" s="735" t="s">
        <v>9</v>
      </c>
      <c r="C2" s="736"/>
      <c r="D2" s="736"/>
      <c r="E2" s="736"/>
      <c r="F2" s="736"/>
      <c r="G2" s="736"/>
      <c r="H2" s="737"/>
      <c r="I2" s="769" t="s">
        <v>10</v>
      </c>
      <c r="J2" s="733"/>
      <c r="K2" s="733"/>
      <c r="L2" s="770"/>
      <c r="M2" s="103"/>
      <c r="N2" s="104"/>
      <c r="O2" s="100"/>
      <c r="P2" s="101"/>
      <c r="Q2" s="101"/>
      <c r="R2" s="101"/>
    </row>
    <row r="3" spans="1:18" ht="38.25" customHeight="1">
      <c r="A3" s="102"/>
      <c r="B3" s="720"/>
      <c r="C3" s="721"/>
      <c r="D3" s="721"/>
      <c r="E3" s="721"/>
      <c r="F3" s="721"/>
      <c r="G3" s="721"/>
      <c r="H3" s="722"/>
      <c r="I3" s="769" t="s">
        <v>11</v>
      </c>
      <c r="J3" s="733"/>
      <c r="K3" s="733"/>
      <c r="L3" s="770"/>
      <c r="M3" s="103"/>
      <c r="N3" s="104"/>
      <c r="O3" s="100"/>
      <c r="P3" s="101"/>
      <c r="Q3" s="101"/>
      <c r="R3" s="101"/>
    </row>
    <row r="4" spans="1:18" ht="21.75" customHeight="1" thickBot="1">
      <c r="A4" s="756"/>
      <c r="B4" s="757"/>
      <c r="C4" s="757"/>
      <c r="D4" s="758"/>
      <c r="E4" s="757"/>
      <c r="F4" s="757"/>
      <c r="G4" s="759"/>
      <c r="H4" s="757"/>
      <c r="I4" s="757"/>
      <c r="J4" s="759"/>
      <c r="K4" s="759"/>
      <c r="L4" s="757"/>
      <c r="M4" s="760"/>
      <c r="N4" s="761"/>
      <c r="O4" s="100"/>
      <c r="P4" s="101"/>
      <c r="Q4" s="101"/>
      <c r="R4" s="101"/>
    </row>
    <row r="5" spans="1:18" ht="35.1" customHeight="1">
      <c r="A5" s="771" t="s">
        <v>71</v>
      </c>
      <c r="B5" s="772"/>
      <c r="C5" s="772"/>
      <c r="D5" s="773"/>
      <c r="E5" s="772"/>
      <c r="F5" s="772"/>
      <c r="G5" s="774"/>
      <c r="H5" s="772"/>
      <c r="I5" s="772"/>
      <c r="J5" s="774"/>
      <c r="K5" s="774"/>
      <c r="L5" s="772"/>
      <c r="M5" s="772"/>
      <c r="N5" s="775"/>
      <c r="O5" s="100"/>
      <c r="P5" s="101"/>
      <c r="Q5" s="101"/>
      <c r="R5" s="101"/>
    </row>
    <row r="6" spans="1:18" ht="35.1" customHeight="1" thickBot="1">
      <c r="A6" s="105" t="s">
        <v>13</v>
      </c>
      <c r="B6" s="776" t="s">
        <v>343</v>
      </c>
      <c r="C6" s="777"/>
      <c r="D6" s="778"/>
      <c r="E6" s="777"/>
      <c r="F6" s="777"/>
      <c r="G6" s="106"/>
      <c r="H6" s="107"/>
      <c r="I6" s="107"/>
      <c r="J6" s="106"/>
      <c r="K6" s="106"/>
      <c r="L6" s="107"/>
      <c r="M6" s="107"/>
      <c r="N6" s="108"/>
      <c r="O6" s="100"/>
      <c r="P6" s="101"/>
      <c r="Q6" s="101"/>
      <c r="R6" s="101"/>
    </row>
    <row r="7" spans="1:18" ht="26.1" customHeight="1" thickBot="1">
      <c r="A7" s="779" t="s">
        <v>14</v>
      </c>
      <c r="B7" s="780"/>
      <c r="C7" s="781"/>
      <c r="D7" s="782" t="s">
        <v>72</v>
      </c>
      <c r="E7" s="783"/>
      <c r="F7" s="783"/>
      <c r="G7" s="783"/>
      <c r="H7" s="783"/>
      <c r="I7" s="783"/>
      <c r="J7" s="784"/>
      <c r="K7" s="784"/>
      <c r="L7" s="784"/>
      <c r="M7" s="784"/>
      <c r="N7" s="785"/>
      <c r="O7" s="100"/>
      <c r="P7" s="101"/>
      <c r="Q7" s="101"/>
      <c r="R7" s="101"/>
    </row>
    <row r="8" spans="1:18" ht="26.1" customHeight="1">
      <c r="A8" s="786" t="s">
        <v>16</v>
      </c>
      <c r="B8" s="787"/>
      <c r="C8" s="787"/>
      <c r="D8" s="788"/>
      <c r="E8" s="787"/>
      <c r="F8" s="787"/>
      <c r="G8" s="789" t="s">
        <v>73</v>
      </c>
      <c r="H8" s="790"/>
      <c r="I8" s="791"/>
      <c r="J8" s="798" t="s">
        <v>18</v>
      </c>
      <c r="K8" s="799"/>
      <c r="L8" s="799"/>
      <c r="M8" s="799"/>
      <c r="N8" s="800"/>
      <c r="O8" s="100"/>
      <c r="P8" s="101"/>
      <c r="Q8" s="101"/>
      <c r="R8" s="101"/>
    </row>
    <row r="9" spans="1:18" ht="26.1" customHeight="1">
      <c r="A9" s="801" t="s">
        <v>74</v>
      </c>
      <c r="B9" s="802"/>
      <c r="C9" s="802"/>
      <c r="D9" s="803"/>
      <c r="E9" s="802"/>
      <c r="F9" s="804"/>
      <c r="G9" s="792"/>
      <c r="H9" s="793"/>
      <c r="I9" s="794"/>
      <c r="J9" s="112" t="s">
        <v>20</v>
      </c>
      <c r="K9" s="805" t="s">
        <v>21</v>
      </c>
      <c r="L9" s="806"/>
      <c r="M9" s="806"/>
      <c r="N9" s="113" t="s">
        <v>22</v>
      </c>
      <c r="O9" s="100"/>
      <c r="P9" s="114"/>
      <c r="Q9" s="101"/>
      <c r="R9" s="101"/>
    </row>
    <row r="10" spans="1:18" ht="49.5" customHeight="1">
      <c r="A10" s="807" t="s">
        <v>233</v>
      </c>
      <c r="B10" s="787"/>
      <c r="C10" s="787"/>
      <c r="D10" s="788"/>
      <c r="E10" s="787"/>
      <c r="F10" s="787"/>
      <c r="G10" s="792"/>
      <c r="H10" s="793"/>
      <c r="I10" s="794"/>
      <c r="J10" s="366"/>
      <c r="K10" s="808"/>
      <c r="L10" s="809"/>
      <c r="M10" s="810"/>
      <c r="N10" s="369"/>
      <c r="O10" s="100"/>
      <c r="P10" s="101"/>
      <c r="Q10" s="101"/>
      <c r="R10" s="101"/>
    </row>
    <row r="11" spans="1:18" ht="26.1" customHeight="1">
      <c r="A11" s="811" t="s">
        <v>75</v>
      </c>
      <c r="B11" s="812"/>
      <c r="C11" s="812"/>
      <c r="D11" s="813"/>
      <c r="E11" s="812"/>
      <c r="F11" s="814"/>
      <c r="G11" s="792"/>
      <c r="H11" s="793"/>
      <c r="I11" s="794"/>
      <c r="J11" s="367"/>
      <c r="K11" s="815"/>
      <c r="L11" s="815"/>
      <c r="M11" s="815"/>
      <c r="N11" s="373"/>
      <c r="O11" s="100"/>
      <c r="P11" s="101"/>
      <c r="Q11" s="101"/>
      <c r="R11" s="101"/>
    </row>
    <row r="12" spans="1:18" ht="26.1" customHeight="1">
      <c r="A12" s="786" t="s">
        <v>76</v>
      </c>
      <c r="B12" s="787"/>
      <c r="C12" s="787"/>
      <c r="D12" s="788"/>
      <c r="E12" s="787"/>
      <c r="F12" s="787"/>
      <c r="G12" s="792"/>
      <c r="H12" s="793"/>
      <c r="I12" s="794"/>
      <c r="J12" s="367"/>
      <c r="K12" s="815"/>
      <c r="L12" s="815"/>
      <c r="M12" s="815"/>
      <c r="N12" s="370"/>
      <c r="O12" s="100"/>
      <c r="P12" s="101"/>
      <c r="Q12" s="101"/>
      <c r="R12" s="101"/>
    </row>
    <row r="13" spans="1:18" ht="26.1" customHeight="1">
      <c r="A13" s="832" t="s">
        <v>77</v>
      </c>
      <c r="B13" s="802"/>
      <c r="C13" s="802"/>
      <c r="D13" s="803"/>
      <c r="E13" s="802"/>
      <c r="F13" s="804"/>
      <c r="G13" s="792"/>
      <c r="H13" s="793"/>
      <c r="I13" s="794"/>
      <c r="J13" s="367"/>
      <c r="K13" s="815"/>
      <c r="L13" s="815"/>
      <c r="M13" s="815"/>
      <c r="N13" s="370"/>
      <c r="O13" s="100"/>
      <c r="P13" s="101"/>
      <c r="Q13" s="101"/>
      <c r="R13" s="101"/>
    </row>
    <row r="14" spans="1:18" ht="26.1" customHeight="1">
      <c r="A14" s="375" t="s">
        <v>234</v>
      </c>
      <c r="B14" s="109"/>
      <c r="C14" s="109"/>
      <c r="D14" s="110"/>
      <c r="E14" s="109"/>
      <c r="F14" s="111"/>
      <c r="G14" s="792"/>
      <c r="H14" s="793"/>
      <c r="I14" s="794"/>
      <c r="J14" s="367"/>
      <c r="K14" s="815"/>
      <c r="L14" s="815"/>
      <c r="M14" s="815"/>
      <c r="N14" s="371"/>
      <c r="O14" s="100"/>
      <c r="P14" s="101"/>
      <c r="Q14" s="101"/>
      <c r="R14" s="101"/>
    </row>
    <row r="15" spans="1:18" ht="26.1" customHeight="1" thickBot="1">
      <c r="A15" s="376" t="s">
        <v>235</v>
      </c>
      <c r="B15" s="116"/>
      <c r="C15" s="116"/>
      <c r="D15" s="117"/>
      <c r="E15" s="116"/>
      <c r="F15" s="116"/>
      <c r="G15" s="795"/>
      <c r="H15" s="796"/>
      <c r="I15" s="797"/>
      <c r="J15" s="368"/>
      <c r="K15" s="816"/>
      <c r="L15" s="817"/>
      <c r="M15" s="818"/>
      <c r="N15" s="372"/>
      <c r="O15" s="100"/>
      <c r="P15" s="101"/>
      <c r="Q15" s="101"/>
      <c r="R15" s="101"/>
    </row>
    <row r="16" spans="1:18" ht="18.95" customHeight="1">
      <c r="A16" s="819" t="s">
        <v>27</v>
      </c>
      <c r="B16" s="822" t="s">
        <v>78</v>
      </c>
      <c r="C16" s="825" t="s">
        <v>29</v>
      </c>
      <c r="D16" s="825" t="s">
        <v>30</v>
      </c>
      <c r="E16" s="825" t="s">
        <v>31</v>
      </c>
      <c r="F16" s="825" t="s">
        <v>32</v>
      </c>
      <c r="G16" s="826"/>
      <c r="H16" s="826"/>
      <c r="I16" s="826"/>
      <c r="J16" s="118" t="s">
        <v>33</v>
      </c>
      <c r="K16" s="827"/>
      <c r="L16" s="828"/>
      <c r="M16" s="828"/>
      <c r="N16" s="119"/>
      <c r="O16" s="100"/>
      <c r="P16" s="101"/>
      <c r="Q16" s="101"/>
      <c r="R16" s="101"/>
    </row>
    <row r="17" spans="1:18" ht="18.95" customHeight="1">
      <c r="A17" s="820"/>
      <c r="B17" s="823"/>
      <c r="C17" s="823"/>
      <c r="D17" s="823"/>
      <c r="E17" s="823"/>
      <c r="F17" s="823"/>
      <c r="G17" s="823"/>
      <c r="H17" s="823"/>
      <c r="I17" s="823"/>
      <c r="J17" s="120"/>
      <c r="K17" s="120"/>
      <c r="L17" s="829" t="s">
        <v>79</v>
      </c>
      <c r="M17" s="830"/>
      <c r="N17" s="831"/>
      <c r="O17" s="100"/>
      <c r="P17" s="114"/>
      <c r="Q17" s="101"/>
      <c r="R17" s="101"/>
    </row>
    <row r="18" spans="1:18" ht="18.95" customHeight="1" thickBot="1">
      <c r="A18" s="821"/>
      <c r="B18" s="824"/>
      <c r="C18" s="823"/>
      <c r="D18" s="824"/>
      <c r="E18" s="823"/>
      <c r="F18" s="121" t="s">
        <v>35</v>
      </c>
      <c r="G18" s="122" t="s">
        <v>36</v>
      </c>
      <c r="H18" s="123" t="s">
        <v>37</v>
      </c>
      <c r="I18" s="123" t="s">
        <v>38</v>
      </c>
      <c r="J18" s="122" t="s">
        <v>39</v>
      </c>
      <c r="K18" s="124" t="s">
        <v>40</v>
      </c>
      <c r="L18" s="124" t="s">
        <v>41</v>
      </c>
      <c r="M18" s="124" t="s">
        <v>42</v>
      </c>
      <c r="N18" s="125" t="s">
        <v>43</v>
      </c>
      <c r="O18" s="100"/>
      <c r="P18" s="101"/>
      <c r="Q18" s="101"/>
      <c r="R18" s="101"/>
    </row>
    <row r="19" spans="1:18" ht="27" customHeight="1" thickBot="1">
      <c r="A19" s="839" t="s">
        <v>80</v>
      </c>
      <c r="B19" s="126" t="s">
        <v>81</v>
      </c>
      <c r="C19" s="841" t="s">
        <v>82</v>
      </c>
      <c r="D19" s="127">
        <v>300</v>
      </c>
      <c r="E19" s="128">
        <f>+I19</f>
        <v>320000000</v>
      </c>
      <c r="F19" s="128"/>
      <c r="G19" s="129"/>
      <c r="H19" s="58"/>
      <c r="I19" s="58">
        <v>320000000</v>
      </c>
      <c r="J19" s="130" t="s">
        <v>337</v>
      </c>
      <c r="K19" s="130">
        <v>45657</v>
      </c>
      <c r="L19" s="61">
        <f>+D20/D19</f>
        <v>0</v>
      </c>
      <c r="M19" s="438">
        <f>+E20/E19</f>
        <v>0</v>
      </c>
      <c r="N19" s="843"/>
      <c r="O19" s="131"/>
      <c r="P19" s="570">
        <v>7816690018</v>
      </c>
      <c r="Q19" s="101"/>
      <c r="R19" s="132"/>
    </row>
    <row r="20" spans="1:18" ht="27" customHeight="1" thickBot="1">
      <c r="A20" s="840"/>
      <c r="B20" s="133" t="s">
        <v>47</v>
      </c>
      <c r="C20" s="842"/>
      <c r="D20" s="134"/>
      <c r="E20" s="360"/>
      <c r="F20" s="57"/>
      <c r="G20" s="57"/>
      <c r="H20" s="57"/>
      <c r="I20" s="57"/>
      <c r="J20" s="135"/>
      <c r="K20" s="136"/>
      <c r="L20" s="67"/>
      <c r="M20" s="68"/>
      <c r="N20" s="844"/>
      <c r="O20" s="100"/>
      <c r="P20" s="571">
        <v>16402238146</v>
      </c>
      <c r="Q20" s="101"/>
      <c r="R20" s="101"/>
    </row>
    <row r="21" spans="1:18" ht="27" customHeight="1">
      <c r="A21" s="845" t="s">
        <v>83</v>
      </c>
      <c r="B21" s="133" t="s">
        <v>81</v>
      </c>
      <c r="C21" s="847" t="s">
        <v>84</v>
      </c>
      <c r="D21" s="137">
        <v>1</v>
      </c>
      <c r="E21" s="57"/>
      <c r="F21" s="57"/>
      <c r="G21" s="57"/>
      <c r="H21" s="57"/>
      <c r="I21" s="57"/>
      <c r="J21" s="138">
        <v>45292</v>
      </c>
      <c r="K21" s="139">
        <v>45657</v>
      </c>
      <c r="L21" s="67">
        <f>+D22/D21</f>
        <v>0</v>
      </c>
      <c r="M21" s="68"/>
      <c r="N21" s="849"/>
      <c r="O21" s="100"/>
      <c r="P21" s="572">
        <v>516992125</v>
      </c>
      <c r="Q21" s="101"/>
      <c r="R21" s="101"/>
    </row>
    <row r="22" spans="1:18" ht="27" customHeight="1">
      <c r="A22" s="846"/>
      <c r="B22" s="133" t="s">
        <v>47</v>
      </c>
      <c r="C22" s="848"/>
      <c r="D22" s="137"/>
      <c r="E22" s="57"/>
      <c r="F22" s="57"/>
      <c r="G22" s="57"/>
      <c r="H22" s="57"/>
      <c r="I22" s="57"/>
      <c r="J22" s="135"/>
      <c r="K22" s="136"/>
      <c r="L22" s="67"/>
      <c r="M22" s="68"/>
      <c r="N22" s="850"/>
      <c r="O22" s="131"/>
      <c r="P22" s="440">
        <f>SUM(P19:P21)</f>
        <v>24735920289</v>
      </c>
      <c r="Q22" s="101"/>
      <c r="R22" s="101"/>
    </row>
    <row r="23" spans="1:18" ht="27" customHeight="1">
      <c r="A23" s="841" t="s">
        <v>85</v>
      </c>
      <c r="B23" s="133" t="s">
        <v>81</v>
      </c>
      <c r="C23" s="852" t="s">
        <v>86</v>
      </c>
      <c r="D23" s="137">
        <v>3</v>
      </c>
      <c r="E23" s="57"/>
      <c r="F23" s="57"/>
      <c r="G23" s="57"/>
      <c r="H23" s="57"/>
      <c r="I23" s="57"/>
      <c r="J23" s="138">
        <v>45292</v>
      </c>
      <c r="K23" s="139">
        <v>45657</v>
      </c>
      <c r="L23" s="67">
        <f>+D24/D23</f>
        <v>0</v>
      </c>
      <c r="M23" s="68" t="e">
        <f t="shared" ref="M23" si="0">+E24/E23</f>
        <v>#DIV/0!</v>
      </c>
      <c r="N23" s="844"/>
      <c r="O23" s="100"/>
      <c r="P23" s="101"/>
      <c r="Q23" s="101"/>
      <c r="R23" s="101"/>
    </row>
    <row r="24" spans="1:18" ht="27" customHeight="1" thickBot="1">
      <c r="A24" s="851"/>
      <c r="B24" s="141" t="s">
        <v>47</v>
      </c>
      <c r="C24" s="853"/>
      <c r="D24" s="142"/>
      <c r="E24" s="74"/>
      <c r="F24" s="74"/>
      <c r="G24" s="74"/>
      <c r="H24" s="74"/>
      <c r="I24" s="74"/>
      <c r="J24" s="143"/>
      <c r="K24" s="46"/>
      <c r="L24" s="77"/>
      <c r="M24" s="78"/>
      <c r="N24" s="854"/>
      <c r="O24" s="131"/>
      <c r="P24" s="101"/>
      <c r="Q24" s="101"/>
      <c r="R24" s="101"/>
    </row>
    <row r="25" spans="1:18" ht="27" customHeight="1">
      <c r="A25" s="833" t="s">
        <v>52</v>
      </c>
      <c r="B25" s="126" t="s">
        <v>81</v>
      </c>
      <c r="C25" s="835"/>
      <c r="D25" s="451"/>
      <c r="E25" s="145">
        <f>+E19</f>
        <v>320000000</v>
      </c>
      <c r="F25" s="145"/>
      <c r="G25" s="145"/>
      <c r="H25" s="145"/>
      <c r="I25" s="145">
        <f>+I19</f>
        <v>320000000</v>
      </c>
      <c r="J25" s="146"/>
      <c r="K25" s="147"/>
      <c r="L25" s="61"/>
      <c r="M25" s="61"/>
      <c r="N25" s="837"/>
      <c r="O25" s="100"/>
      <c r="P25" s="101">
        <v>18672293315</v>
      </c>
      <c r="Q25" s="101"/>
      <c r="R25" s="101"/>
    </row>
    <row r="26" spans="1:18" ht="27" customHeight="1" thickBot="1">
      <c r="A26" s="834"/>
      <c r="B26" s="141" t="s">
        <v>47</v>
      </c>
      <c r="C26" s="836"/>
      <c r="D26" s="578"/>
      <c r="E26" s="148">
        <f>+E20</f>
        <v>0</v>
      </c>
      <c r="F26" s="148">
        <f>+F20</f>
        <v>0</v>
      </c>
      <c r="G26" s="148">
        <f>G20+G22+G24</f>
        <v>0</v>
      </c>
      <c r="H26" s="148"/>
      <c r="I26" s="148">
        <f>+E26+'Agua Potable'!E27</f>
        <v>0</v>
      </c>
      <c r="J26" s="447">
        <v>24735920289</v>
      </c>
      <c r="K26" s="77">
        <f>+J26-I26</f>
        <v>24735920289</v>
      </c>
      <c r="L26" s="77">
        <f>(L19+L21+L23)/3</f>
        <v>0</v>
      </c>
      <c r="M26" s="77" t="e">
        <f>(M19+M21+M23)/3</f>
        <v>#DIV/0!</v>
      </c>
      <c r="N26" s="838"/>
      <c r="O26" s="100"/>
      <c r="P26" s="402">
        <f>+P25-D25</f>
        <v>18672293315</v>
      </c>
      <c r="Q26" s="101"/>
      <c r="R26" s="101"/>
    </row>
    <row r="27" spans="1:18" ht="27" customHeight="1">
      <c r="A27" s="144" t="s">
        <v>53</v>
      </c>
      <c r="B27" s="855" t="s">
        <v>54</v>
      </c>
      <c r="C27" s="856"/>
      <c r="D27" s="856"/>
      <c r="E27" s="857" t="s">
        <v>87</v>
      </c>
      <c r="F27" s="858"/>
      <c r="G27" s="149"/>
      <c r="H27" s="150"/>
      <c r="I27" s="151"/>
      <c r="J27" s="859" t="s">
        <v>56</v>
      </c>
      <c r="K27" s="860"/>
      <c r="L27" s="860"/>
      <c r="M27" s="860"/>
      <c r="N27" s="861"/>
      <c r="O27" s="100"/>
      <c r="P27" s="101"/>
      <c r="Q27" s="101"/>
      <c r="R27" s="101"/>
    </row>
    <row r="28" spans="1:18" ht="27" customHeight="1">
      <c r="A28" s="862" t="s">
        <v>88</v>
      </c>
      <c r="B28" s="864" t="s">
        <v>89</v>
      </c>
      <c r="C28" s="865"/>
      <c r="D28" s="866"/>
      <c r="E28" s="864" t="s">
        <v>90</v>
      </c>
      <c r="F28" s="866"/>
      <c r="G28" s="152" t="s">
        <v>45</v>
      </c>
      <c r="H28" s="153">
        <v>3</v>
      </c>
      <c r="I28" s="154"/>
      <c r="J28" s="870" t="s">
        <v>64</v>
      </c>
      <c r="K28" s="871"/>
      <c r="L28" s="871"/>
      <c r="M28" s="871"/>
      <c r="N28" s="872"/>
      <c r="O28" s="131"/>
      <c r="P28" s="101"/>
      <c r="Q28" s="101"/>
      <c r="R28" s="101"/>
    </row>
    <row r="29" spans="1:18" ht="27" customHeight="1">
      <c r="A29" s="863"/>
      <c r="B29" s="867"/>
      <c r="C29" s="868"/>
      <c r="D29" s="869"/>
      <c r="E29" s="867"/>
      <c r="F29" s="869"/>
      <c r="G29" s="140" t="s">
        <v>47</v>
      </c>
      <c r="H29" s="155"/>
      <c r="I29" s="154"/>
      <c r="J29" s="873"/>
      <c r="K29" s="874"/>
      <c r="L29" s="874"/>
      <c r="M29" s="874"/>
      <c r="N29" s="875"/>
      <c r="O29" s="100"/>
      <c r="P29" s="101"/>
      <c r="Q29" s="101"/>
      <c r="R29" s="101"/>
    </row>
    <row r="30" spans="1:18" ht="27" customHeight="1">
      <c r="A30" s="876" t="s">
        <v>91</v>
      </c>
      <c r="B30" s="886" t="s">
        <v>92</v>
      </c>
      <c r="C30" s="887"/>
      <c r="D30" s="887"/>
      <c r="E30" s="886" t="s">
        <v>93</v>
      </c>
      <c r="F30" s="887"/>
      <c r="G30" s="140" t="s">
        <v>45</v>
      </c>
      <c r="H30" s="153">
        <v>431</v>
      </c>
      <c r="I30" s="154"/>
      <c r="J30" s="870" t="s">
        <v>67</v>
      </c>
      <c r="K30" s="881"/>
      <c r="L30" s="881"/>
      <c r="M30" s="881"/>
      <c r="N30" s="882"/>
      <c r="O30" s="131"/>
      <c r="P30" s="101"/>
      <c r="Q30" s="101"/>
      <c r="R30" s="101"/>
    </row>
    <row r="31" spans="1:18" ht="27" customHeight="1">
      <c r="A31" s="840"/>
      <c r="B31" s="887"/>
      <c r="C31" s="887"/>
      <c r="D31" s="887"/>
      <c r="E31" s="887"/>
      <c r="F31" s="887"/>
      <c r="G31" s="152" t="s">
        <v>47</v>
      </c>
      <c r="H31" s="155"/>
      <c r="I31" s="154"/>
      <c r="J31" s="888"/>
      <c r="K31" s="889"/>
      <c r="L31" s="889"/>
      <c r="M31" s="889"/>
      <c r="N31" s="890"/>
      <c r="O31" s="100"/>
      <c r="P31" s="101"/>
      <c r="Q31" s="101"/>
      <c r="R31" s="101"/>
    </row>
    <row r="32" spans="1:18" ht="27" customHeight="1">
      <c r="A32" s="876" t="s">
        <v>94</v>
      </c>
      <c r="B32" s="886" t="s">
        <v>95</v>
      </c>
      <c r="C32" s="887"/>
      <c r="D32" s="887"/>
      <c r="E32" s="886" t="s">
        <v>96</v>
      </c>
      <c r="F32" s="887"/>
      <c r="G32" s="140" t="s">
        <v>45</v>
      </c>
      <c r="H32" s="153">
        <v>300</v>
      </c>
      <c r="I32" s="154"/>
      <c r="J32" s="870" t="s">
        <v>68</v>
      </c>
      <c r="K32" s="871"/>
      <c r="L32" s="871"/>
      <c r="M32" s="871"/>
      <c r="N32" s="872"/>
      <c r="O32" s="100"/>
      <c r="P32" s="101"/>
      <c r="Q32" s="101"/>
      <c r="R32" s="101"/>
    </row>
    <row r="33" spans="1:18" ht="27" customHeight="1">
      <c r="A33" s="840"/>
      <c r="B33" s="887"/>
      <c r="C33" s="887"/>
      <c r="D33" s="887"/>
      <c r="E33" s="887"/>
      <c r="F33" s="887"/>
      <c r="G33" s="152" t="s">
        <v>47</v>
      </c>
      <c r="H33" s="155"/>
      <c r="I33" s="157"/>
      <c r="J33" s="873"/>
      <c r="K33" s="874"/>
      <c r="L33" s="874"/>
      <c r="M33" s="874"/>
      <c r="N33" s="875"/>
      <c r="O33" s="100"/>
      <c r="P33" s="101"/>
      <c r="Q33" s="101"/>
      <c r="R33" s="101"/>
    </row>
    <row r="34" spans="1:18" ht="27" customHeight="1">
      <c r="A34" s="876" t="s">
        <v>97</v>
      </c>
      <c r="B34" s="878" t="s">
        <v>98</v>
      </c>
      <c r="C34" s="879"/>
      <c r="D34" s="879"/>
      <c r="E34" s="878" t="s">
        <v>99</v>
      </c>
      <c r="F34" s="879"/>
      <c r="G34" s="152" t="s">
        <v>45</v>
      </c>
      <c r="H34" s="153">
        <v>1</v>
      </c>
      <c r="I34" s="158"/>
      <c r="J34" s="870" t="s">
        <v>67</v>
      </c>
      <c r="K34" s="881"/>
      <c r="L34" s="881"/>
      <c r="M34" s="881"/>
      <c r="N34" s="882"/>
      <c r="O34" s="100"/>
      <c r="P34" s="101"/>
      <c r="Q34" s="101"/>
      <c r="R34" s="101"/>
    </row>
    <row r="35" spans="1:18" ht="27" customHeight="1" thickBot="1">
      <c r="A35" s="877"/>
      <c r="B35" s="880"/>
      <c r="C35" s="880"/>
      <c r="D35" s="880"/>
      <c r="E35" s="880"/>
      <c r="F35" s="880"/>
      <c r="G35" s="159" t="s">
        <v>47</v>
      </c>
      <c r="H35" s="160"/>
      <c r="I35" s="161"/>
      <c r="J35" s="883"/>
      <c r="K35" s="884"/>
      <c r="L35" s="884"/>
      <c r="M35" s="884"/>
      <c r="N35" s="885"/>
      <c r="O35" s="100"/>
      <c r="P35" s="101"/>
      <c r="Q35" s="101"/>
      <c r="R35" s="101"/>
    </row>
    <row r="36" spans="1:18" ht="18" customHeight="1">
      <c r="A36" s="162"/>
      <c r="B36" s="162"/>
      <c r="C36" s="163"/>
      <c r="D36" s="164"/>
      <c r="E36" s="165"/>
      <c r="F36" s="162"/>
      <c r="G36" s="93"/>
      <c r="H36" s="162"/>
      <c r="I36" s="166"/>
      <c r="J36" s="93"/>
      <c r="K36" s="93"/>
      <c r="L36" s="162"/>
      <c r="M36" s="162"/>
      <c r="N36" s="162"/>
      <c r="O36" s="101"/>
      <c r="P36" s="101"/>
      <c r="Q36" s="101"/>
      <c r="R36" s="101"/>
    </row>
    <row r="37" spans="1:18" ht="18" customHeight="1">
      <c r="A37" s="101"/>
      <c r="B37" s="101"/>
      <c r="C37" s="167"/>
      <c r="D37" s="27"/>
      <c r="E37" s="168"/>
      <c r="F37" s="101"/>
      <c r="G37" s="7"/>
      <c r="H37" s="169"/>
      <c r="I37" s="169"/>
      <c r="J37" s="7"/>
      <c r="K37" s="7"/>
      <c r="L37" s="101"/>
      <c r="M37" s="101"/>
      <c r="N37" s="101"/>
      <c r="O37" s="101"/>
      <c r="P37" s="101"/>
      <c r="Q37" s="101"/>
      <c r="R37" s="101"/>
    </row>
    <row r="38" spans="1:18" ht="18" customHeight="1">
      <c r="A38" s="101"/>
      <c r="B38" s="101"/>
      <c r="C38" s="167"/>
      <c r="D38" s="27"/>
      <c r="E38" s="168"/>
      <c r="F38" s="101"/>
      <c r="G38" s="7"/>
      <c r="H38" s="101"/>
      <c r="I38" s="101"/>
      <c r="J38" s="7"/>
      <c r="K38" s="7"/>
      <c r="L38" s="101"/>
      <c r="M38" s="101"/>
      <c r="N38" s="101"/>
      <c r="O38" s="101"/>
      <c r="P38" s="101"/>
      <c r="Q38" s="101"/>
      <c r="R38" s="101"/>
    </row>
    <row r="39" spans="1:18" ht="18" customHeight="1">
      <c r="A39" s="101"/>
      <c r="B39" s="101"/>
      <c r="C39" s="167"/>
      <c r="D39" s="27"/>
      <c r="E39" s="168"/>
      <c r="F39" s="101"/>
      <c r="G39" s="7"/>
      <c r="H39" s="101"/>
      <c r="I39" s="101"/>
      <c r="J39" s="7"/>
      <c r="K39" s="7"/>
      <c r="L39" s="101"/>
      <c r="M39" s="101"/>
      <c r="N39" s="101"/>
      <c r="O39" s="101"/>
      <c r="P39" s="101"/>
      <c r="Q39" s="101"/>
      <c r="R39" s="101"/>
    </row>
    <row r="40" spans="1:18" ht="18" customHeight="1">
      <c r="A40" s="101"/>
      <c r="B40" s="101"/>
      <c r="C40" s="167"/>
      <c r="D40" s="27"/>
      <c r="E40" s="168"/>
      <c r="F40" s="101"/>
      <c r="G40" s="7"/>
      <c r="H40" s="402">
        <f>+E25+'Agua Potable'!E26</f>
        <v>17563215617</v>
      </c>
      <c r="I40" s="101"/>
      <c r="J40" s="7"/>
      <c r="K40" s="7"/>
      <c r="L40" s="101"/>
      <c r="M40" s="101"/>
      <c r="N40" s="101"/>
      <c r="O40" s="101"/>
      <c r="P40" s="101"/>
      <c r="Q40" s="101"/>
      <c r="R40" s="101"/>
    </row>
    <row r="41" spans="1:18" ht="18" customHeight="1">
      <c r="A41" s="101"/>
      <c r="B41" s="101"/>
      <c r="C41" s="167"/>
      <c r="D41" s="27"/>
      <c r="E41" s="168"/>
      <c r="F41" s="101"/>
      <c r="G41" s="7"/>
      <c r="H41" s="402">
        <f>+'Agua Potable'!E27+'Saneamiento Básico (2)'!E26</f>
        <v>0</v>
      </c>
      <c r="I41" s="101"/>
      <c r="J41" s="7"/>
      <c r="K41" s="7"/>
      <c r="L41" s="101"/>
      <c r="M41" s="101"/>
      <c r="N41" s="101"/>
      <c r="O41" s="101"/>
      <c r="P41" s="101"/>
      <c r="Q41" s="101"/>
      <c r="R41" s="101"/>
    </row>
    <row r="42" spans="1:18" ht="18" customHeight="1">
      <c r="A42" s="101"/>
      <c r="B42" s="101"/>
      <c r="C42" s="167"/>
      <c r="D42" s="27"/>
      <c r="E42" s="168"/>
      <c r="F42" s="402"/>
      <c r="G42" s="7"/>
      <c r="H42" s="101"/>
      <c r="I42" s="101"/>
      <c r="J42" s="7"/>
      <c r="K42" s="7"/>
      <c r="L42" s="101"/>
      <c r="M42" s="101"/>
      <c r="N42" s="101"/>
      <c r="O42" s="101"/>
      <c r="P42" s="101"/>
      <c r="Q42" s="101"/>
      <c r="R42" s="101"/>
    </row>
    <row r="43" spans="1:18" ht="18" customHeight="1">
      <c r="A43" s="101"/>
      <c r="B43" s="101"/>
      <c r="C43" s="167"/>
      <c r="D43" s="27"/>
      <c r="E43" s="168"/>
      <c r="F43" s="402"/>
      <c r="G43" s="7"/>
      <c r="H43" s="101"/>
      <c r="I43" s="101"/>
      <c r="J43" s="7"/>
      <c r="K43" s="7"/>
      <c r="L43" s="101"/>
      <c r="M43" s="101"/>
      <c r="N43" s="101"/>
      <c r="O43" s="101"/>
      <c r="P43" s="101"/>
      <c r="Q43" s="101"/>
      <c r="R43" s="101"/>
    </row>
    <row r="44" spans="1:18" ht="18" customHeight="1">
      <c r="A44" s="101"/>
      <c r="B44" s="101"/>
      <c r="C44" s="167"/>
      <c r="D44" s="27"/>
      <c r="E44" s="168"/>
      <c r="F44" s="101"/>
      <c r="G44" s="7"/>
      <c r="H44" s="101"/>
      <c r="I44" s="101"/>
      <c r="J44" s="7"/>
      <c r="K44" s="7"/>
      <c r="L44" s="101"/>
      <c r="M44" s="101"/>
      <c r="N44" s="101"/>
      <c r="O44" s="101"/>
      <c r="P44" s="101"/>
      <c r="Q44" s="101"/>
      <c r="R44" s="101"/>
    </row>
    <row r="45" spans="1:18" ht="18" customHeight="1">
      <c r="A45" s="101"/>
      <c r="B45" s="101"/>
      <c r="C45" s="167"/>
      <c r="D45" s="27"/>
      <c r="E45" s="168"/>
      <c r="F45" s="101"/>
      <c r="G45" s="7"/>
      <c r="H45" s="101"/>
      <c r="I45" s="101"/>
      <c r="J45" s="7"/>
      <c r="K45" s="7"/>
      <c r="L45" s="101"/>
      <c r="M45" s="101"/>
      <c r="N45" s="101"/>
      <c r="O45" s="101"/>
      <c r="P45" s="101"/>
      <c r="Q45" s="101"/>
      <c r="R45" s="101"/>
    </row>
    <row r="46" spans="1:18" ht="18" customHeight="1">
      <c r="A46" s="101"/>
      <c r="B46" s="101"/>
      <c r="C46" s="167"/>
      <c r="D46" s="27"/>
      <c r="E46" s="168"/>
      <c r="F46" s="101"/>
      <c r="G46" s="7"/>
      <c r="H46" s="101"/>
      <c r="I46" s="101"/>
      <c r="J46" s="7"/>
      <c r="K46" s="7"/>
      <c r="L46" s="101"/>
      <c r="M46" s="101"/>
      <c r="N46" s="101"/>
      <c r="O46" s="101"/>
      <c r="P46" s="101"/>
      <c r="Q46" s="101"/>
      <c r="R46" s="101"/>
    </row>
    <row r="47" spans="1:18" ht="18" customHeight="1">
      <c r="A47" s="101"/>
      <c r="B47" s="101"/>
      <c r="C47" s="167"/>
      <c r="D47" s="27"/>
      <c r="E47" s="168"/>
      <c r="F47" s="101"/>
      <c r="G47" s="7"/>
      <c r="H47" s="101"/>
      <c r="I47" s="101"/>
      <c r="J47" s="7"/>
      <c r="K47" s="7"/>
      <c r="L47" s="101"/>
      <c r="M47" s="101"/>
      <c r="N47" s="101"/>
      <c r="O47" s="101"/>
      <c r="P47" s="101"/>
      <c r="Q47" s="101"/>
      <c r="R47" s="101"/>
    </row>
    <row r="48" spans="1:18" ht="18" customHeight="1">
      <c r="A48" s="101"/>
      <c r="B48" s="101"/>
      <c r="C48" s="167"/>
      <c r="D48" s="27"/>
      <c r="E48" s="168"/>
      <c r="F48" s="101"/>
      <c r="G48" s="7"/>
      <c r="H48" s="101"/>
      <c r="I48" s="101"/>
      <c r="J48" s="7"/>
      <c r="K48" s="7"/>
      <c r="L48" s="101"/>
      <c r="M48" s="101"/>
      <c r="N48" s="101"/>
      <c r="O48" s="101"/>
      <c r="P48" s="101"/>
      <c r="Q48" s="101"/>
      <c r="R48" s="101"/>
    </row>
    <row r="49" spans="1:18" ht="18" customHeight="1">
      <c r="A49" s="101"/>
      <c r="B49" s="101"/>
      <c r="C49" s="167"/>
      <c r="D49" s="27"/>
      <c r="E49" s="168"/>
      <c r="F49" s="101"/>
      <c r="G49" s="7"/>
      <c r="H49" s="101"/>
      <c r="I49" s="101"/>
      <c r="J49" s="7"/>
      <c r="K49" s="7"/>
      <c r="L49" s="101"/>
      <c r="M49" s="101"/>
      <c r="N49" s="101"/>
      <c r="O49" s="101"/>
      <c r="P49" s="101"/>
      <c r="Q49" s="101"/>
      <c r="R49" s="101"/>
    </row>
    <row r="50" spans="1:18" ht="18" customHeight="1">
      <c r="A50" s="101"/>
      <c r="B50" s="101"/>
      <c r="C50" s="167"/>
      <c r="D50" s="27"/>
      <c r="E50" s="168"/>
      <c r="F50" s="101"/>
      <c r="G50" s="7"/>
      <c r="H50" s="101"/>
      <c r="I50" s="101"/>
      <c r="J50" s="7"/>
      <c r="K50" s="7"/>
      <c r="L50" s="101"/>
      <c r="M50" s="101"/>
      <c r="N50" s="101"/>
      <c r="O50" s="101"/>
      <c r="P50" s="101"/>
      <c r="Q50" s="101"/>
      <c r="R50" s="101"/>
    </row>
    <row r="51" spans="1:18" ht="18" customHeight="1">
      <c r="A51" s="101"/>
      <c r="B51" s="101"/>
      <c r="C51" s="167"/>
      <c r="D51" s="27"/>
      <c r="E51" s="168"/>
      <c r="F51" s="101"/>
      <c r="G51" s="7"/>
      <c r="H51" s="101"/>
      <c r="I51" s="101"/>
      <c r="J51" s="7"/>
      <c r="K51" s="7"/>
      <c r="L51" s="101"/>
      <c r="M51" s="101"/>
      <c r="N51" s="101"/>
      <c r="O51" s="101"/>
      <c r="P51" s="101"/>
      <c r="Q51" s="101"/>
      <c r="R51" s="101"/>
    </row>
    <row r="52" spans="1:18" ht="18" customHeight="1">
      <c r="A52" s="101"/>
      <c r="B52" s="101"/>
      <c r="C52" s="167"/>
      <c r="D52" s="27"/>
      <c r="E52" s="168"/>
      <c r="F52" s="101"/>
      <c r="G52" s="7"/>
      <c r="H52" s="101"/>
      <c r="I52" s="101"/>
      <c r="J52" s="7"/>
      <c r="K52" s="7"/>
      <c r="L52" s="101"/>
      <c r="M52" s="101"/>
      <c r="N52" s="101"/>
      <c r="O52" s="101"/>
      <c r="P52" s="101"/>
      <c r="Q52" s="101"/>
      <c r="R52" s="101"/>
    </row>
    <row r="53" spans="1:18" ht="18" customHeight="1">
      <c r="A53" s="101"/>
      <c r="B53" s="101"/>
      <c r="C53" s="167"/>
      <c r="D53" s="27"/>
      <c r="E53" s="168"/>
      <c r="F53" s="101"/>
      <c r="G53" s="7"/>
      <c r="H53" s="101"/>
      <c r="I53" s="101"/>
      <c r="J53" s="7"/>
      <c r="K53" s="7"/>
      <c r="L53" s="101"/>
      <c r="M53" s="101"/>
      <c r="N53" s="101"/>
      <c r="O53" s="101"/>
      <c r="P53" s="101"/>
      <c r="Q53" s="101"/>
      <c r="R53" s="101"/>
    </row>
    <row r="54" spans="1:18" ht="18" customHeight="1">
      <c r="A54" s="101"/>
      <c r="B54" s="101"/>
      <c r="C54" s="167"/>
      <c r="D54" s="27"/>
      <c r="E54" s="168"/>
      <c r="F54" s="101"/>
      <c r="G54" s="7"/>
      <c r="H54" s="101"/>
      <c r="I54" s="101"/>
      <c r="J54" s="7"/>
      <c r="K54" s="7"/>
      <c r="L54" s="101"/>
      <c r="M54" s="101"/>
      <c r="N54" s="101"/>
      <c r="O54" s="101"/>
      <c r="P54" s="101"/>
      <c r="Q54" s="101"/>
      <c r="R54" s="101"/>
    </row>
    <row r="55" spans="1:18" ht="18" customHeight="1">
      <c r="A55" s="101"/>
      <c r="B55" s="101"/>
      <c r="C55" s="167"/>
      <c r="D55" s="27"/>
      <c r="E55" s="168"/>
      <c r="F55" s="101"/>
      <c r="G55" s="7"/>
      <c r="H55" s="101"/>
      <c r="I55" s="101"/>
      <c r="J55" s="7"/>
      <c r="K55" s="7"/>
      <c r="L55" s="101"/>
      <c r="M55" s="101"/>
      <c r="N55" s="101"/>
      <c r="O55" s="101"/>
      <c r="P55" s="101"/>
      <c r="Q55" s="101"/>
      <c r="R55" s="101"/>
    </row>
    <row r="56" spans="1:18" ht="18" customHeight="1">
      <c r="A56" s="101"/>
      <c r="B56" s="101"/>
      <c r="C56" s="167"/>
      <c r="D56" s="27"/>
      <c r="E56" s="168"/>
      <c r="F56" s="101"/>
      <c r="G56" s="7"/>
      <c r="H56" s="101"/>
      <c r="I56" s="101"/>
      <c r="J56" s="7"/>
      <c r="K56" s="7"/>
      <c r="L56" s="101"/>
      <c r="M56" s="101"/>
      <c r="N56" s="101"/>
      <c r="O56" s="101"/>
      <c r="P56" s="101"/>
      <c r="Q56" s="101"/>
      <c r="R56" s="101"/>
    </row>
    <row r="57" spans="1:18" ht="18" customHeight="1">
      <c r="A57" s="101"/>
      <c r="B57" s="101"/>
      <c r="C57" s="167"/>
      <c r="D57" s="27"/>
      <c r="E57" s="168"/>
      <c r="F57" s="101"/>
      <c r="G57" s="7"/>
      <c r="H57" s="101"/>
      <c r="I57" s="101"/>
      <c r="J57" s="7"/>
      <c r="K57" s="7"/>
      <c r="L57" s="101"/>
      <c r="M57" s="101"/>
      <c r="N57" s="101"/>
      <c r="O57" s="101"/>
      <c r="P57" s="101"/>
      <c r="Q57" s="101"/>
      <c r="R57" s="101"/>
    </row>
    <row r="58" spans="1:18" ht="18" customHeight="1">
      <c r="A58" s="101"/>
      <c r="B58" s="101"/>
      <c r="C58" s="167"/>
      <c r="D58" s="27"/>
      <c r="E58" s="168"/>
      <c r="F58" s="101"/>
      <c r="G58" s="7"/>
      <c r="H58" s="101"/>
      <c r="I58" s="101"/>
      <c r="J58" s="7"/>
      <c r="K58" s="7"/>
      <c r="L58" s="101"/>
      <c r="M58" s="101"/>
      <c r="N58" s="101"/>
      <c r="O58" s="101"/>
      <c r="P58" s="101"/>
      <c r="Q58" s="101"/>
      <c r="R58" s="101"/>
    </row>
    <row r="59" spans="1:18" ht="18" customHeight="1">
      <c r="A59" s="101"/>
      <c r="B59" s="101"/>
      <c r="C59" s="167"/>
      <c r="D59" s="27"/>
      <c r="E59" s="168"/>
      <c r="F59" s="101"/>
      <c r="G59" s="7"/>
      <c r="H59" s="101"/>
      <c r="I59" s="101"/>
      <c r="J59" s="7"/>
      <c r="K59" s="7"/>
      <c r="L59" s="101"/>
      <c r="M59" s="101"/>
      <c r="N59" s="101"/>
      <c r="O59" s="101"/>
      <c r="P59" s="101"/>
      <c r="Q59" s="101"/>
      <c r="R59" s="101"/>
    </row>
    <row r="60" spans="1:18" ht="18" customHeight="1">
      <c r="A60" s="101"/>
      <c r="B60" s="101"/>
      <c r="C60" s="167"/>
      <c r="D60" s="27"/>
      <c r="E60" s="168"/>
      <c r="F60" s="101"/>
      <c r="G60" s="7"/>
      <c r="H60" s="101"/>
      <c r="I60" s="101"/>
      <c r="J60" s="7"/>
      <c r="K60" s="7"/>
      <c r="L60" s="101"/>
      <c r="M60" s="101"/>
      <c r="N60" s="101"/>
      <c r="O60" s="101"/>
      <c r="P60" s="101"/>
      <c r="Q60" s="101"/>
      <c r="R60" s="101"/>
    </row>
    <row r="61" spans="1:18" ht="18" customHeight="1">
      <c r="A61" s="101"/>
      <c r="B61" s="101"/>
      <c r="C61" s="167"/>
      <c r="D61" s="27"/>
      <c r="E61" s="168"/>
      <c r="F61" s="101"/>
      <c r="G61" s="7"/>
      <c r="H61" s="101"/>
      <c r="I61" s="101"/>
      <c r="J61" s="7"/>
      <c r="K61" s="7"/>
      <c r="L61" s="101"/>
      <c r="M61" s="101"/>
      <c r="N61" s="101"/>
      <c r="O61" s="101"/>
      <c r="P61" s="101"/>
      <c r="Q61" s="101"/>
      <c r="R61" s="101"/>
    </row>
    <row r="62" spans="1:18" ht="18" customHeight="1">
      <c r="A62" s="101"/>
      <c r="B62" s="101"/>
      <c r="C62" s="167"/>
      <c r="D62" s="27"/>
      <c r="E62" s="168"/>
      <c r="F62" s="101"/>
      <c r="G62" s="7"/>
      <c r="H62" s="101"/>
      <c r="I62" s="101"/>
      <c r="J62" s="7"/>
      <c r="K62" s="7"/>
      <c r="L62" s="101"/>
      <c r="M62" s="101"/>
      <c r="N62" s="101"/>
      <c r="O62" s="101"/>
      <c r="P62" s="101"/>
      <c r="Q62" s="101"/>
      <c r="R62" s="101"/>
    </row>
    <row r="63" spans="1:18" ht="18" customHeight="1">
      <c r="A63" s="101"/>
      <c r="B63" s="101"/>
      <c r="C63" s="167"/>
      <c r="D63" s="27"/>
      <c r="E63" s="168"/>
      <c r="F63" s="101"/>
      <c r="G63" s="7"/>
      <c r="H63" s="101"/>
      <c r="I63" s="101"/>
      <c r="J63" s="7"/>
      <c r="K63" s="7"/>
      <c r="L63" s="101"/>
      <c r="M63" s="101"/>
      <c r="N63" s="101"/>
      <c r="O63" s="101"/>
      <c r="P63" s="101"/>
      <c r="Q63" s="101"/>
      <c r="R63" s="101"/>
    </row>
    <row r="64" spans="1:18" ht="18" customHeight="1">
      <c r="A64" s="101"/>
      <c r="B64" s="101"/>
      <c r="C64" s="167"/>
      <c r="D64" s="27"/>
      <c r="E64" s="168"/>
      <c r="F64" s="101"/>
      <c r="G64" s="7"/>
      <c r="H64" s="101"/>
      <c r="I64" s="101"/>
      <c r="J64" s="7"/>
      <c r="K64" s="7"/>
      <c r="L64" s="101"/>
      <c r="M64" s="101"/>
      <c r="N64" s="101"/>
      <c r="O64" s="101"/>
      <c r="P64" s="101"/>
      <c r="Q64" s="101"/>
      <c r="R64" s="101"/>
    </row>
    <row r="65" spans="1:18" ht="18" customHeight="1">
      <c r="A65" s="101"/>
      <c r="B65" s="101"/>
      <c r="C65" s="167"/>
      <c r="D65" s="27"/>
      <c r="E65" s="168"/>
      <c r="F65" s="101"/>
      <c r="G65" s="7"/>
      <c r="H65" s="101"/>
      <c r="I65" s="101"/>
      <c r="J65" s="7"/>
      <c r="K65" s="7"/>
      <c r="L65" s="101"/>
      <c r="M65" s="101"/>
      <c r="N65" s="101"/>
      <c r="O65" s="101"/>
      <c r="P65" s="101"/>
      <c r="Q65" s="101"/>
      <c r="R65" s="101"/>
    </row>
    <row r="66" spans="1:18" ht="18" customHeight="1">
      <c r="A66" s="101"/>
      <c r="B66" s="101"/>
      <c r="C66" s="167"/>
      <c r="D66" s="170"/>
      <c r="E66" s="168"/>
      <c r="F66" s="101"/>
      <c r="G66" s="7"/>
      <c r="H66" s="101"/>
      <c r="I66" s="101"/>
      <c r="J66" s="7"/>
      <c r="K66" s="7"/>
      <c r="L66" s="101"/>
      <c r="M66" s="101"/>
      <c r="N66" s="101"/>
      <c r="O66" s="101"/>
      <c r="P66" s="101"/>
      <c r="Q66" s="101"/>
      <c r="R66" s="101"/>
    </row>
  </sheetData>
  <mergeCells count="64">
    <mergeCell ref="A34:A35"/>
    <mergeCell ref="B34:D35"/>
    <mergeCell ref="E34:F35"/>
    <mergeCell ref="J34:N35"/>
    <mergeCell ref="A30:A31"/>
    <mergeCell ref="B30:D31"/>
    <mergeCell ref="E30:F31"/>
    <mergeCell ref="J30:N31"/>
    <mergeCell ref="A32:A33"/>
    <mergeCell ref="B32:D33"/>
    <mergeCell ref="E32:F33"/>
    <mergeCell ref="J32:N33"/>
    <mergeCell ref="B27:D27"/>
    <mergeCell ref="E27:F27"/>
    <mergeCell ref="J27:N27"/>
    <mergeCell ref="A28:A29"/>
    <mergeCell ref="B28:D29"/>
    <mergeCell ref="E28:F29"/>
    <mergeCell ref="J28:N29"/>
    <mergeCell ref="A13:F13"/>
    <mergeCell ref="K13:M13"/>
    <mergeCell ref="A25:A26"/>
    <mergeCell ref="C25:C26"/>
    <mergeCell ref="N25:N26"/>
    <mergeCell ref="A19:A20"/>
    <mergeCell ref="C19:C20"/>
    <mergeCell ref="N19:N20"/>
    <mergeCell ref="A21:A22"/>
    <mergeCell ref="C21:C22"/>
    <mergeCell ref="N21:N22"/>
    <mergeCell ref="A23:A24"/>
    <mergeCell ref="C23:C24"/>
    <mergeCell ref="N23:N24"/>
    <mergeCell ref="K15:M15"/>
    <mergeCell ref="A16:A18"/>
    <mergeCell ref="B16:B18"/>
    <mergeCell ref="C16:C18"/>
    <mergeCell ref="D16:D18"/>
    <mergeCell ref="E16:E18"/>
    <mergeCell ref="F16:I17"/>
    <mergeCell ref="K16:M16"/>
    <mergeCell ref="L17:N17"/>
    <mergeCell ref="A5:N5"/>
    <mergeCell ref="B6:F6"/>
    <mergeCell ref="A7:C7"/>
    <mergeCell ref="D7:N7"/>
    <mergeCell ref="A8:F8"/>
    <mergeCell ref="G8:I15"/>
    <mergeCell ref="J8:N8"/>
    <mergeCell ref="A9:F9"/>
    <mergeCell ref="K9:M9"/>
    <mergeCell ref="A10:F10"/>
    <mergeCell ref="K10:M10"/>
    <mergeCell ref="A11:F11"/>
    <mergeCell ref="K11:M11"/>
    <mergeCell ref="A12:F12"/>
    <mergeCell ref="K12:M12"/>
    <mergeCell ref="K14:M14"/>
    <mergeCell ref="A4:N4"/>
    <mergeCell ref="B1:H1"/>
    <mergeCell ref="I1:L1"/>
    <mergeCell ref="B2:H3"/>
    <mergeCell ref="I2:L2"/>
    <mergeCell ref="I3:L3"/>
  </mergeCells>
  <printOptions horizontalCentered="1" verticalCentered="1"/>
  <pageMargins left="0.23622047244094491" right="0.23622047244094491" top="0.35433070866141736" bottom="0.35433070866141736" header="0.31496062992125984" footer="0.31496062992125984"/>
  <pageSetup paperSize="5" scale="40" orientation="landscape" r:id="rId1"/>
  <headerFooter>
    <oddFooter>&amp;C&amp;"Helvetica Neue,Regular"&amp;12&amp;K000000&amp;P</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47"/>
  <sheetViews>
    <sheetView showGridLines="0" tabSelected="1" topLeftCell="A13" workbookViewId="0">
      <selection activeCell="L16" sqref="L16:N16"/>
    </sheetView>
  </sheetViews>
  <sheetFormatPr baseColWidth="10" defaultColWidth="12.42578125" defaultRowHeight="18" customHeight="1"/>
  <cols>
    <col min="1" max="1" width="79.28515625" style="5" customWidth="1"/>
    <col min="2" max="2" width="12.42578125" style="5" customWidth="1"/>
    <col min="3" max="3" width="22.42578125" style="5" customWidth="1"/>
    <col min="4" max="4" width="15.7109375" style="5" customWidth="1"/>
    <col min="5" max="9" width="19" style="5" customWidth="1"/>
    <col min="10" max="10" width="13.85546875" style="5" customWidth="1"/>
    <col min="11" max="11" width="19.7109375" style="5" customWidth="1"/>
    <col min="12" max="12" width="13.42578125" style="5" customWidth="1"/>
    <col min="13" max="13" width="19.28515625" style="5" customWidth="1"/>
    <col min="14" max="14" width="23" style="5" customWidth="1"/>
    <col min="15" max="15" width="24.7109375" style="5" customWidth="1"/>
    <col min="16" max="18" width="12.42578125" style="5" customWidth="1"/>
    <col min="19" max="16384" width="12.42578125" style="5"/>
  </cols>
  <sheetData>
    <row r="1" spans="1:26" ht="34.5" customHeight="1">
      <c r="A1" s="895"/>
      <c r="B1" s="735" t="s">
        <v>6</v>
      </c>
      <c r="C1" s="736"/>
      <c r="D1" s="736"/>
      <c r="E1" s="736"/>
      <c r="F1" s="736"/>
      <c r="G1" s="736"/>
      <c r="H1" s="737"/>
      <c r="I1" s="769" t="s">
        <v>7</v>
      </c>
      <c r="J1" s="733"/>
      <c r="K1" s="733"/>
      <c r="L1" s="770"/>
      <c r="M1" s="898"/>
      <c r="N1" s="899"/>
      <c r="O1" s="171"/>
      <c r="P1" s="101"/>
      <c r="Q1" s="101"/>
    </row>
    <row r="2" spans="1:26" ht="37.5" customHeight="1">
      <c r="A2" s="896"/>
      <c r="B2" s="720"/>
      <c r="C2" s="721"/>
      <c r="D2" s="721"/>
      <c r="E2" s="721"/>
      <c r="F2" s="721"/>
      <c r="G2" s="721"/>
      <c r="H2" s="722"/>
      <c r="I2" s="769" t="s">
        <v>8</v>
      </c>
      <c r="J2" s="733"/>
      <c r="K2" s="733"/>
      <c r="L2" s="770"/>
      <c r="M2" s="900"/>
      <c r="N2" s="901"/>
      <c r="O2" s="171"/>
      <c r="P2" s="101"/>
      <c r="Q2" s="101"/>
    </row>
    <row r="3" spans="1:26" ht="33.75" customHeight="1">
      <c r="A3" s="896"/>
      <c r="B3" s="735" t="s">
        <v>9</v>
      </c>
      <c r="C3" s="736"/>
      <c r="D3" s="736"/>
      <c r="E3" s="736"/>
      <c r="F3" s="736"/>
      <c r="G3" s="736"/>
      <c r="H3" s="737"/>
      <c r="I3" s="769" t="s">
        <v>10</v>
      </c>
      <c r="J3" s="733"/>
      <c r="K3" s="733"/>
      <c r="L3" s="770"/>
      <c r="M3" s="900"/>
      <c r="N3" s="901"/>
      <c r="O3" s="171"/>
      <c r="P3" s="101"/>
      <c r="Q3" s="101"/>
    </row>
    <row r="4" spans="1:26" ht="38.25" customHeight="1">
      <c r="A4" s="897"/>
      <c r="B4" s="720"/>
      <c r="C4" s="721"/>
      <c r="D4" s="721"/>
      <c r="E4" s="721"/>
      <c r="F4" s="721"/>
      <c r="G4" s="721"/>
      <c r="H4" s="722"/>
      <c r="I4" s="769" t="s">
        <v>11</v>
      </c>
      <c r="J4" s="733"/>
      <c r="K4" s="733"/>
      <c r="L4" s="770"/>
      <c r="M4" s="902"/>
      <c r="N4" s="903"/>
      <c r="O4" s="171"/>
      <c r="P4" s="101"/>
      <c r="Q4" s="101"/>
    </row>
    <row r="5" spans="1:26" ht="35.1" customHeight="1">
      <c r="A5" s="913" t="s">
        <v>71</v>
      </c>
      <c r="B5" s="914"/>
      <c r="C5" s="914"/>
      <c r="D5" s="915"/>
      <c r="E5" s="914"/>
      <c r="F5" s="914"/>
      <c r="G5" s="915"/>
      <c r="H5" s="914"/>
      <c r="I5" s="914"/>
      <c r="J5" s="916"/>
      <c r="K5" s="916"/>
      <c r="L5" s="914"/>
      <c r="M5" s="914"/>
      <c r="N5" s="914"/>
      <c r="O5" s="101"/>
      <c r="P5" s="101"/>
      <c r="Q5" s="101"/>
    </row>
    <row r="6" spans="1:26" ht="35.1" customHeight="1">
      <c r="A6" s="172" t="s">
        <v>13</v>
      </c>
      <c r="B6" s="917" t="s">
        <v>339</v>
      </c>
      <c r="C6" s="918"/>
      <c r="D6" s="919"/>
      <c r="E6" s="918"/>
      <c r="F6" s="918"/>
      <c r="G6" s="173"/>
      <c r="H6" s="174"/>
      <c r="I6" s="175"/>
      <c r="J6" s="176"/>
      <c r="K6" s="176"/>
      <c r="L6" s="177"/>
      <c r="M6" s="174"/>
      <c r="N6" s="174"/>
      <c r="O6" s="101"/>
      <c r="P6" s="101"/>
      <c r="Q6" s="101"/>
    </row>
    <row r="7" spans="1:26" ht="20.25" customHeight="1">
      <c r="A7" s="904" t="s">
        <v>14</v>
      </c>
      <c r="B7" s="905"/>
      <c r="C7" s="906"/>
      <c r="D7" s="907" t="s">
        <v>72</v>
      </c>
      <c r="E7" s="908"/>
      <c r="F7" s="908"/>
      <c r="G7" s="908"/>
      <c r="H7" s="908"/>
      <c r="I7" s="908"/>
      <c r="J7" s="908"/>
      <c r="K7" s="908"/>
      <c r="L7" s="908"/>
      <c r="M7" s="908"/>
      <c r="N7" s="909"/>
      <c r="O7" s="100"/>
      <c r="P7" s="101"/>
      <c r="Q7" s="101"/>
    </row>
    <row r="8" spans="1:26" ht="20.25" customHeight="1">
      <c r="A8" s="612" t="s">
        <v>16</v>
      </c>
      <c r="B8" s="613"/>
      <c r="C8" s="613"/>
      <c r="D8" s="613"/>
      <c r="E8" s="613"/>
      <c r="F8" s="613"/>
      <c r="G8" s="925" t="s">
        <v>101</v>
      </c>
      <c r="H8" s="926"/>
      <c r="I8" s="927"/>
      <c r="J8" s="910" t="s">
        <v>18</v>
      </c>
      <c r="K8" s="911"/>
      <c r="L8" s="911"/>
      <c r="M8" s="911"/>
      <c r="N8" s="912"/>
      <c r="O8" s="355"/>
      <c r="P8" s="355"/>
      <c r="Q8" s="355"/>
      <c r="R8" s="355"/>
      <c r="S8" s="355"/>
      <c r="T8" s="355"/>
      <c r="U8" s="355"/>
      <c r="V8" s="355"/>
      <c r="W8" s="355"/>
      <c r="X8" s="355"/>
      <c r="Y8" s="355"/>
      <c r="Z8" s="355"/>
    </row>
    <row r="9" spans="1:26" ht="20.25" customHeight="1">
      <c r="A9" s="699" t="s">
        <v>102</v>
      </c>
      <c r="B9" s="700"/>
      <c r="C9" s="700"/>
      <c r="D9" s="700"/>
      <c r="E9" s="700"/>
      <c r="F9" s="701"/>
      <c r="G9" s="928"/>
      <c r="H9" s="929"/>
      <c r="I9" s="930"/>
      <c r="J9" s="15" t="s">
        <v>20</v>
      </c>
      <c r="K9" s="745" t="s">
        <v>21</v>
      </c>
      <c r="L9" s="746"/>
      <c r="M9" s="746"/>
      <c r="N9" s="16" t="s">
        <v>22</v>
      </c>
      <c r="O9" s="359"/>
      <c r="P9" s="357"/>
      <c r="Q9" s="360"/>
      <c r="R9" s="360"/>
      <c r="S9" s="361"/>
      <c r="T9" s="360"/>
      <c r="U9" s="361"/>
      <c r="V9" s="359"/>
      <c r="W9" s="355"/>
      <c r="X9" s="355"/>
      <c r="Y9" s="355"/>
      <c r="Z9" s="355"/>
    </row>
    <row r="10" spans="1:26" ht="39.950000000000003" customHeight="1">
      <c r="A10" s="920" t="s">
        <v>103</v>
      </c>
      <c r="B10" s="921"/>
      <c r="C10" s="921"/>
      <c r="D10" s="921"/>
      <c r="E10" s="921"/>
      <c r="F10" s="921"/>
      <c r="G10" s="928"/>
      <c r="H10" s="929"/>
      <c r="I10" s="930"/>
      <c r="J10" s="178"/>
      <c r="K10" s="922"/>
      <c r="L10" s="923"/>
      <c r="M10" s="924"/>
      <c r="N10" s="378"/>
      <c r="O10" s="357"/>
      <c r="P10" s="358"/>
      <c r="Q10" s="357"/>
      <c r="R10" s="359"/>
      <c r="S10" s="359"/>
      <c r="T10" s="357"/>
      <c r="U10" s="360"/>
      <c r="V10" s="360"/>
      <c r="W10" s="361"/>
      <c r="X10" s="360"/>
      <c r="Y10" s="361"/>
      <c r="Z10" s="359"/>
    </row>
    <row r="11" spans="1:26" ht="39.950000000000003" customHeight="1">
      <c r="A11" s="612" t="s">
        <v>76</v>
      </c>
      <c r="B11" s="613"/>
      <c r="C11" s="613"/>
      <c r="D11" s="613"/>
      <c r="E11" s="613"/>
      <c r="F11" s="613"/>
      <c r="G11" s="928"/>
      <c r="H11" s="929"/>
      <c r="I11" s="930"/>
      <c r="J11" s="178"/>
      <c r="K11" s="922"/>
      <c r="L11" s="923"/>
      <c r="M11" s="924"/>
      <c r="N11" s="179"/>
      <c r="O11" s="355"/>
      <c r="P11" s="355"/>
      <c r="Q11" s="355"/>
      <c r="R11" s="355"/>
      <c r="S11" s="355"/>
      <c r="T11" s="355"/>
      <c r="U11" s="355"/>
      <c r="V11" s="360"/>
      <c r="W11" s="361"/>
      <c r="X11" s="360"/>
      <c r="Y11" s="361"/>
      <c r="Z11" s="359"/>
    </row>
    <row r="12" spans="1:26" ht="20.25" customHeight="1">
      <c r="A12" s="612" t="s">
        <v>104</v>
      </c>
      <c r="B12" s="613"/>
      <c r="C12" s="613"/>
      <c r="D12" s="613"/>
      <c r="E12" s="613"/>
      <c r="F12" s="613"/>
      <c r="G12" s="928"/>
      <c r="H12" s="929"/>
      <c r="I12" s="930"/>
      <c r="J12" s="19"/>
      <c r="K12" s="922"/>
      <c r="L12" s="923"/>
      <c r="M12" s="924"/>
      <c r="N12" s="179"/>
      <c r="O12" s="357" t="s">
        <v>326</v>
      </c>
      <c r="P12" s="360">
        <v>8000000</v>
      </c>
      <c r="Q12" s="361">
        <v>0</v>
      </c>
      <c r="R12" s="361">
        <v>0</v>
      </c>
      <c r="S12" s="360">
        <v>8000000</v>
      </c>
      <c r="T12" s="361" t="s">
        <v>255</v>
      </c>
      <c r="U12" s="359" t="s">
        <v>327</v>
      </c>
      <c r="V12" s="361"/>
      <c r="W12" s="361"/>
      <c r="X12" s="360"/>
      <c r="Y12" s="361"/>
      <c r="Z12" s="359"/>
    </row>
    <row r="13" spans="1:26" ht="20.25" customHeight="1">
      <c r="A13" s="556"/>
      <c r="B13" s="557"/>
      <c r="C13" s="557"/>
      <c r="D13" s="557"/>
      <c r="E13" s="557"/>
      <c r="F13" s="558"/>
      <c r="G13" s="931"/>
      <c r="H13" s="932"/>
      <c r="I13" s="933"/>
      <c r="J13" s="559"/>
      <c r="K13" s="922"/>
      <c r="L13" s="923"/>
      <c r="M13" s="924"/>
      <c r="N13" s="560"/>
      <c r="O13" s="357">
        <v>4036</v>
      </c>
      <c r="P13" s="358">
        <v>45075</v>
      </c>
      <c r="Q13" s="357">
        <v>2330</v>
      </c>
      <c r="R13" s="359">
        <v>900365660</v>
      </c>
      <c r="S13" s="359" t="s">
        <v>328</v>
      </c>
      <c r="T13" s="357" t="s">
        <v>329</v>
      </c>
      <c r="U13" s="360">
        <v>17750000</v>
      </c>
      <c r="V13" s="361"/>
      <c r="W13" s="361"/>
      <c r="X13" s="360"/>
      <c r="Y13" s="361"/>
      <c r="Z13" s="359"/>
    </row>
    <row r="14" spans="1:26" ht="20.25" customHeight="1">
      <c r="A14" s="556"/>
      <c r="B14" s="557"/>
      <c r="C14" s="557"/>
      <c r="D14" s="557"/>
      <c r="E14" s="557"/>
      <c r="F14" s="558"/>
      <c r="G14" s="931"/>
      <c r="H14" s="932"/>
      <c r="I14" s="933"/>
      <c r="J14" s="559"/>
      <c r="K14" s="922"/>
      <c r="L14" s="923"/>
      <c r="M14" s="924"/>
      <c r="N14" s="560"/>
      <c r="O14" s="357"/>
      <c r="P14" s="358"/>
      <c r="Q14" s="357"/>
      <c r="R14" s="359"/>
      <c r="S14" s="359"/>
      <c r="T14" s="357"/>
      <c r="U14" s="360"/>
      <c r="V14" s="361"/>
      <c r="W14" s="361"/>
      <c r="X14" s="360"/>
      <c r="Y14" s="361"/>
      <c r="Z14" s="359"/>
    </row>
    <row r="15" spans="1:26" ht="20.25" customHeight="1" thickBot="1">
      <c r="A15" s="607" t="s">
        <v>322</v>
      </c>
      <c r="B15" s="608"/>
      <c r="C15" s="608"/>
      <c r="D15" s="608"/>
      <c r="E15" s="608"/>
      <c r="F15" s="609"/>
      <c r="G15" s="934"/>
      <c r="H15" s="935"/>
      <c r="I15" s="936"/>
      <c r="J15" s="180"/>
      <c r="K15" s="922"/>
      <c r="L15" s="923"/>
      <c r="M15" s="924"/>
      <c r="N15" s="181"/>
      <c r="O15" s="364"/>
      <c r="P15" s="364"/>
      <c r="Q15" s="364"/>
      <c r="R15" s="364"/>
      <c r="S15" s="364"/>
      <c r="T15" s="364"/>
      <c r="U15" s="364"/>
      <c r="V15" s="364"/>
      <c r="W15" s="355"/>
      <c r="X15" s="355"/>
      <c r="Y15" s="355"/>
      <c r="Z15" s="355"/>
    </row>
    <row r="16" spans="1:26" ht="24" customHeight="1">
      <c r="A16" s="980" t="s">
        <v>27</v>
      </c>
      <c r="B16" s="707" t="s">
        <v>28</v>
      </c>
      <c r="C16" s="622" t="s">
        <v>29</v>
      </c>
      <c r="D16" s="622" t="s">
        <v>30</v>
      </c>
      <c r="E16" s="622" t="s">
        <v>31</v>
      </c>
      <c r="F16" s="622" t="s">
        <v>32</v>
      </c>
      <c r="G16" s="623"/>
      <c r="H16" s="623"/>
      <c r="I16" s="623"/>
      <c r="J16" s="622" t="s">
        <v>33</v>
      </c>
      <c r="K16" s="623"/>
      <c r="L16" s="937" t="s">
        <v>34</v>
      </c>
      <c r="M16" s="938"/>
      <c r="N16" s="939"/>
      <c r="O16" s="974"/>
      <c r="P16" s="975"/>
      <c r="Q16" s="975"/>
      <c r="R16" s="975"/>
      <c r="S16" s="975"/>
      <c r="T16" s="975"/>
      <c r="U16" s="362"/>
      <c r="V16" s="362"/>
      <c r="W16" s="355"/>
      <c r="X16" s="355"/>
      <c r="Y16" s="355"/>
      <c r="Z16" s="355"/>
    </row>
    <row r="17" spans="1:26" ht="24" customHeight="1">
      <c r="A17" s="981"/>
      <c r="B17" s="624"/>
      <c r="C17" s="624"/>
      <c r="D17" s="624"/>
      <c r="E17" s="624"/>
      <c r="F17" s="624"/>
      <c r="G17" s="624"/>
      <c r="H17" s="624"/>
      <c r="I17" s="624"/>
      <c r="J17" s="624"/>
      <c r="K17" s="624"/>
      <c r="L17" s="753" t="s">
        <v>41</v>
      </c>
      <c r="M17" s="753" t="s">
        <v>42</v>
      </c>
      <c r="N17" s="940" t="s">
        <v>43</v>
      </c>
      <c r="O17" s="976"/>
      <c r="P17" s="977"/>
      <c r="Q17" s="977"/>
      <c r="R17" s="977"/>
      <c r="S17" s="977"/>
      <c r="T17" s="977"/>
      <c r="U17" s="363"/>
      <c r="V17" s="363"/>
      <c r="W17" s="355"/>
      <c r="X17" s="355"/>
      <c r="Y17" s="355"/>
      <c r="Z17" s="355"/>
    </row>
    <row r="18" spans="1:26" ht="24" customHeight="1" thickBot="1">
      <c r="A18" s="981"/>
      <c r="B18" s="708"/>
      <c r="C18" s="708"/>
      <c r="D18" s="624"/>
      <c r="E18" s="624"/>
      <c r="F18" s="15" t="s">
        <v>35</v>
      </c>
      <c r="G18" s="182" t="s">
        <v>36</v>
      </c>
      <c r="H18" s="182" t="s">
        <v>37</v>
      </c>
      <c r="I18" s="182" t="s">
        <v>38</v>
      </c>
      <c r="J18" s="182" t="s">
        <v>39</v>
      </c>
      <c r="K18" s="53" t="s">
        <v>40</v>
      </c>
      <c r="L18" s="708"/>
      <c r="M18" s="708"/>
      <c r="N18" s="941"/>
      <c r="O18" s="100"/>
      <c r="P18" s="101"/>
      <c r="Q18" s="101"/>
    </row>
    <row r="19" spans="1:26" ht="27" customHeight="1" thickBot="1">
      <c r="A19" s="665" t="s">
        <v>105</v>
      </c>
      <c r="B19" s="55" t="s">
        <v>45</v>
      </c>
      <c r="C19" s="978" t="s">
        <v>106</v>
      </c>
      <c r="D19" s="183">
        <v>1</v>
      </c>
      <c r="E19" s="128">
        <v>95000000</v>
      </c>
      <c r="F19" s="128">
        <f>E19</f>
        <v>95000000</v>
      </c>
      <c r="G19" s="184"/>
      <c r="H19" s="184"/>
      <c r="I19" s="184"/>
      <c r="J19" s="60">
        <v>45292</v>
      </c>
      <c r="K19" s="60">
        <v>45656</v>
      </c>
      <c r="L19" s="185">
        <f>+D20/D19</f>
        <v>0</v>
      </c>
      <c r="M19" s="185">
        <f>+E20/E19</f>
        <v>0</v>
      </c>
      <c r="N19" s="946"/>
      <c r="O19" s="100"/>
      <c r="P19" s="357">
        <v>4301</v>
      </c>
      <c r="Q19" s="358">
        <v>45084</v>
      </c>
      <c r="R19" s="359">
        <v>4644</v>
      </c>
      <c r="S19" s="359">
        <v>79480088</v>
      </c>
      <c r="T19" s="359" t="s">
        <v>317</v>
      </c>
      <c r="U19" s="359" t="s">
        <v>318</v>
      </c>
      <c r="V19" s="360">
        <v>2047000</v>
      </c>
    </row>
    <row r="20" spans="1:26" ht="27" customHeight="1" thickBot="1">
      <c r="A20" s="666"/>
      <c r="B20" s="63" t="s">
        <v>47</v>
      </c>
      <c r="C20" s="970"/>
      <c r="D20" s="186"/>
      <c r="E20" s="187"/>
      <c r="F20" s="187"/>
      <c r="G20" s="188"/>
      <c r="H20" s="188"/>
      <c r="I20" s="188"/>
      <c r="J20" s="66"/>
      <c r="K20" s="66"/>
      <c r="L20" s="185"/>
      <c r="M20" s="185"/>
      <c r="N20" s="947"/>
      <c r="O20" s="100"/>
      <c r="P20" s="357">
        <v>4883</v>
      </c>
      <c r="Q20" s="358">
        <v>45093</v>
      </c>
      <c r="R20" s="359">
        <v>5322</v>
      </c>
      <c r="S20" s="359">
        <v>1110562794</v>
      </c>
      <c r="T20" s="359" t="s">
        <v>319</v>
      </c>
      <c r="U20" s="359" t="s">
        <v>318</v>
      </c>
      <c r="V20" s="360">
        <v>3400000</v>
      </c>
    </row>
    <row r="21" spans="1:26" ht="27" customHeight="1" thickBot="1">
      <c r="A21" s="603" t="s">
        <v>107</v>
      </c>
      <c r="B21" s="63" t="s">
        <v>45</v>
      </c>
      <c r="C21" s="949" t="s">
        <v>108</v>
      </c>
      <c r="D21" s="190">
        <v>1</v>
      </c>
      <c r="E21" s="128">
        <v>150000000</v>
      </c>
      <c r="F21" s="128">
        <f>+E21</f>
        <v>150000000</v>
      </c>
      <c r="G21" s="188"/>
      <c r="H21" s="188"/>
      <c r="I21" s="188"/>
      <c r="J21" s="66">
        <v>45292</v>
      </c>
      <c r="K21" s="66">
        <v>45656</v>
      </c>
      <c r="L21" s="185">
        <f t="shared" ref="L21:L25" si="0">+D22/D21</f>
        <v>1</v>
      </c>
      <c r="M21" s="185">
        <f t="shared" ref="M21:M25" si="1">+E22/E21</f>
        <v>0</v>
      </c>
      <c r="N21" s="947"/>
      <c r="O21" s="100"/>
      <c r="P21" s="357">
        <v>5388</v>
      </c>
      <c r="Q21" s="358">
        <v>45104</v>
      </c>
      <c r="R21" s="359">
        <v>5880</v>
      </c>
      <c r="S21" s="359">
        <v>1110573242</v>
      </c>
      <c r="T21" s="359" t="s">
        <v>320</v>
      </c>
      <c r="U21" s="359" t="s">
        <v>318</v>
      </c>
      <c r="V21" s="360">
        <v>2677000</v>
      </c>
    </row>
    <row r="22" spans="1:26" ht="27" customHeight="1" thickBot="1">
      <c r="A22" s="982"/>
      <c r="B22" s="63" t="s">
        <v>47</v>
      </c>
      <c r="C22" s="970"/>
      <c r="D22" s="186">
        <v>1</v>
      </c>
      <c r="E22" s="187"/>
      <c r="F22" s="187"/>
      <c r="G22" s="188"/>
      <c r="H22" s="188"/>
      <c r="I22" s="188"/>
      <c r="J22" s="66"/>
      <c r="K22" s="66"/>
      <c r="L22" s="185"/>
      <c r="M22" s="185"/>
      <c r="N22" s="947"/>
      <c r="O22" s="100"/>
      <c r="P22" s="357">
        <v>5606</v>
      </c>
      <c r="Q22" s="358">
        <v>45107</v>
      </c>
      <c r="R22" s="359">
        <v>5603</v>
      </c>
      <c r="S22" s="359">
        <v>28798655</v>
      </c>
      <c r="T22" s="359" t="s">
        <v>321</v>
      </c>
      <c r="U22" s="359" t="s">
        <v>318</v>
      </c>
      <c r="V22" s="360">
        <v>2047000</v>
      </c>
    </row>
    <row r="23" spans="1:26" ht="27" customHeight="1" thickBot="1">
      <c r="A23" s="983" t="s">
        <v>109</v>
      </c>
      <c r="B23" s="63" t="s">
        <v>45</v>
      </c>
      <c r="C23" s="886" t="s">
        <v>110</v>
      </c>
      <c r="D23" s="190">
        <v>8</v>
      </c>
      <c r="E23" s="128">
        <v>140000000</v>
      </c>
      <c r="F23" s="128">
        <f>E23</f>
        <v>140000000</v>
      </c>
      <c r="G23" s="188"/>
      <c r="H23" s="188"/>
      <c r="I23" s="191"/>
      <c r="J23" s="66">
        <v>45292</v>
      </c>
      <c r="K23" s="66">
        <v>45656</v>
      </c>
      <c r="L23" s="185">
        <f t="shared" si="0"/>
        <v>1</v>
      </c>
      <c r="M23" s="185">
        <f t="shared" si="1"/>
        <v>0</v>
      </c>
      <c r="N23" s="947"/>
      <c r="O23" s="100"/>
      <c r="P23" s="101"/>
      <c r="Q23" s="101"/>
    </row>
    <row r="24" spans="1:26" ht="27" customHeight="1" thickBot="1">
      <c r="A24" s="984"/>
      <c r="B24" s="63" t="s">
        <v>47</v>
      </c>
      <c r="C24" s="887"/>
      <c r="D24" s="186">
        <v>8</v>
      </c>
      <c r="E24" s="552"/>
      <c r="F24" s="187"/>
      <c r="G24" s="192"/>
      <c r="H24" s="188"/>
      <c r="I24" s="188"/>
      <c r="J24" s="66"/>
      <c r="K24" s="66"/>
      <c r="L24" s="185"/>
      <c r="M24" s="185"/>
      <c r="N24" s="947"/>
      <c r="O24" s="100"/>
      <c r="P24" s="101"/>
      <c r="Q24" s="101"/>
    </row>
    <row r="25" spans="1:26" ht="27" customHeight="1" thickBot="1">
      <c r="A25" s="665" t="s">
        <v>111</v>
      </c>
      <c r="B25" s="63" t="s">
        <v>45</v>
      </c>
      <c r="C25" s="949" t="s">
        <v>112</v>
      </c>
      <c r="D25" s="183">
        <v>1</v>
      </c>
      <c r="E25" s="128">
        <v>55000000</v>
      </c>
      <c r="F25" s="193">
        <f>E25</f>
        <v>55000000</v>
      </c>
      <c r="G25" s="192"/>
      <c r="H25" s="188"/>
      <c r="I25" s="188"/>
      <c r="J25" s="66">
        <v>45292</v>
      </c>
      <c r="K25" s="66">
        <v>45656</v>
      </c>
      <c r="L25" s="185">
        <f t="shared" si="0"/>
        <v>0.6</v>
      </c>
      <c r="M25" s="185">
        <f t="shared" si="1"/>
        <v>0</v>
      </c>
      <c r="N25" s="947"/>
      <c r="O25" s="100"/>
      <c r="P25" s="101"/>
      <c r="Q25" s="101"/>
    </row>
    <row r="26" spans="1:26" ht="27" customHeight="1" thickBot="1">
      <c r="A26" s="948"/>
      <c r="B26" s="72" t="s">
        <v>47</v>
      </c>
      <c r="C26" s="950"/>
      <c r="D26" s="377">
        <v>0.6</v>
      </c>
      <c r="E26" s="194"/>
      <c r="F26" s="195"/>
      <c r="G26" s="196"/>
      <c r="H26" s="195"/>
      <c r="I26" s="195"/>
      <c r="J26" s="76"/>
      <c r="K26" s="76"/>
      <c r="L26" s="197"/>
      <c r="M26" s="185"/>
      <c r="N26" s="947"/>
      <c r="O26" s="100"/>
      <c r="P26" s="101"/>
      <c r="Q26" s="101"/>
    </row>
    <row r="27" spans="1:26" ht="27" customHeight="1">
      <c r="A27" s="958" t="s">
        <v>52</v>
      </c>
      <c r="B27" s="55" t="s">
        <v>45</v>
      </c>
      <c r="C27" s="971"/>
      <c r="D27" s="48"/>
      <c r="E27" s="198">
        <f>E19+E21+E23+E25</f>
        <v>440000000</v>
      </c>
      <c r="F27" s="198">
        <f>F19+F21+F23+F25</f>
        <v>440000000</v>
      </c>
      <c r="G27" s="147">
        <f>G19+G21+G23</f>
        <v>0</v>
      </c>
      <c r="H27" s="147">
        <f>H19+H21+H23</f>
        <v>0</v>
      </c>
      <c r="I27" s="147">
        <f>I19+I21+I23</f>
        <v>0</v>
      </c>
      <c r="J27" s="184"/>
      <c r="K27" s="61"/>
      <c r="L27" s="944"/>
      <c r="M27" s="944"/>
      <c r="N27" s="942"/>
      <c r="O27" s="100"/>
      <c r="P27" s="101"/>
      <c r="Q27" s="101"/>
    </row>
    <row r="28" spans="1:26" ht="27" customHeight="1">
      <c r="A28" s="979"/>
      <c r="B28" s="72" t="s">
        <v>47</v>
      </c>
      <c r="C28" s="972"/>
      <c r="D28" s="50"/>
      <c r="E28" s="200">
        <f>+E20+E22+E24+E26</f>
        <v>0</v>
      </c>
      <c r="F28" s="200"/>
      <c r="G28" s="196"/>
      <c r="H28" s="201"/>
      <c r="I28" s="196"/>
      <c r="J28" s="196"/>
      <c r="K28" s="77"/>
      <c r="L28" s="945"/>
      <c r="M28" s="945"/>
      <c r="N28" s="943"/>
      <c r="O28" s="100"/>
      <c r="P28" s="101"/>
      <c r="Q28" s="101"/>
    </row>
    <row r="29" spans="1:26" ht="27" customHeight="1">
      <c r="A29" s="202"/>
      <c r="B29" s="203"/>
      <c r="C29" s="204"/>
      <c r="D29" s="205"/>
      <c r="E29" s="206"/>
      <c r="F29" s="207"/>
      <c r="G29" s="208"/>
      <c r="H29" s="209"/>
      <c r="I29" s="210"/>
      <c r="J29" s="211"/>
      <c r="K29" s="211"/>
      <c r="L29" s="212"/>
      <c r="M29" s="213"/>
      <c r="N29" s="214"/>
      <c r="O29" s="100"/>
      <c r="P29" s="101"/>
      <c r="Q29" s="132"/>
    </row>
    <row r="30" spans="1:26" ht="27" customHeight="1">
      <c r="A30" s="85" t="s">
        <v>53</v>
      </c>
      <c r="B30" s="671" t="s">
        <v>54</v>
      </c>
      <c r="C30" s="672"/>
      <c r="D30" s="673"/>
      <c r="E30" s="689" t="s">
        <v>87</v>
      </c>
      <c r="F30" s="690"/>
      <c r="G30" s="690"/>
      <c r="H30" s="690"/>
      <c r="I30" s="215"/>
      <c r="J30" s="958" t="s">
        <v>56</v>
      </c>
      <c r="K30" s="959"/>
      <c r="L30" s="959"/>
      <c r="M30" s="959"/>
      <c r="N30" s="960"/>
      <c r="O30" s="100"/>
      <c r="P30" s="101"/>
      <c r="Q30" s="101"/>
    </row>
    <row r="31" spans="1:26" ht="27" customHeight="1">
      <c r="A31" s="952" t="s">
        <v>97</v>
      </c>
      <c r="B31" s="961" t="s">
        <v>113</v>
      </c>
      <c r="C31" s="962"/>
      <c r="D31" s="963"/>
      <c r="E31" s="961" t="s">
        <v>114</v>
      </c>
      <c r="F31" s="962"/>
      <c r="G31" s="963"/>
      <c r="H31" s="55" t="s">
        <v>45</v>
      </c>
      <c r="I31" s="216">
        <v>1</v>
      </c>
      <c r="J31" s="954" t="s">
        <v>67</v>
      </c>
      <c r="K31" s="955"/>
      <c r="L31" s="955"/>
      <c r="M31" s="955"/>
      <c r="N31" s="956"/>
      <c r="O31" s="100"/>
      <c r="P31" s="101"/>
      <c r="Q31" s="101"/>
    </row>
    <row r="32" spans="1:26" ht="27" customHeight="1">
      <c r="A32" s="953"/>
      <c r="B32" s="867"/>
      <c r="C32" s="868"/>
      <c r="D32" s="869"/>
      <c r="E32" s="867"/>
      <c r="F32" s="868"/>
      <c r="G32" s="869"/>
      <c r="H32" s="63" t="s">
        <v>47</v>
      </c>
      <c r="I32" s="218"/>
      <c r="J32" s="957"/>
      <c r="K32" s="955"/>
      <c r="L32" s="955"/>
      <c r="M32" s="955"/>
      <c r="N32" s="956"/>
      <c r="O32" s="100"/>
      <c r="P32" s="101"/>
      <c r="Q32" s="101"/>
    </row>
    <row r="33" spans="1:17" ht="27" customHeight="1">
      <c r="A33" s="219" t="s">
        <v>97</v>
      </c>
      <c r="B33" s="651" t="s">
        <v>115</v>
      </c>
      <c r="C33" s="633"/>
      <c r="D33" s="634"/>
      <c r="E33" s="683" t="s">
        <v>116</v>
      </c>
      <c r="F33" s="684"/>
      <c r="G33" s="685"/>
      <c r="H33" s="63" t="s">
        <v>45</v>
      </c>
      <c r="I33" s="220">
        <v>1</v>
      </c>
      <c r="J33" s="891" t="s">
        <v>67</v>
      </c>
      <c r="K33" s="639"/>
      <c r="L33" s="639"/>
      <c r="M33" s="639"/>
      <c r="N33" s="640"/>
      <c r="O33" s="100"/>
      <c r="P33" s="101"/>
      <c r="Q33" s="101"/>
    </row>
    <row r="34" spans="1:17" ht="27" customHeight="1">
      <c r="A34" s="217"/>
      <c r="B34" s="635"/>
      <c r="C34" s="636"/>
      <c r="D34" s="637"/>
      <c r="E34" s="686"/>
      <c r="F34" s="687"/>
      <c r="G34" s="688"/>
      <c r="H34" s="63" t="s">
        <v>47</v>
      </c>
      <c r="I34" s="220"/>
      <c r="J34" s="951"/>
      <c r="K34" s="653"/>
      <c r="L34" s="653"/>
      <c r="M34" s="653"/>
      <c r="N34" s="654"/>
      <c r="O34" s="100"/>
      <c r="P34" s="101"/>
      <c r="Q34" s="101"/>
    </row>
    <row r="35" spans="1:17" ht="27" customHeight="1">
      <c r="A35" s="219" t="s">
        <v>97</v>
      </c>
      <c r="B35" s="651" t="s">
        <v>117</v>
      </c>
      <c r="C35" s="633"/>
      <c r="D35" s="634"/>
      <c r="E35" s="683" t="s">
        <v>118</v>
      </c>
      <c r="F35" s="684"/>
      <c r="G35" s="685"/>
      <c r="H35" s="63" t="s">
        <v>45</v>
      </c>
      <c r="I35" s="221">
        <v>5</v>
      </c>
      <c r="J35" s="891" t="s">
        <v>68</v>
      </c>
      <c r="K35" s="656"/>
      <c r="L35" s="656"/>
      <c r="M35" s="656"/>
      <c r="N35" s="657"/>
      <c r="O35" s="100"/>
      <c r="P35" s="101"/>
      <c r="Q35" s="101"/>
    </row>
    <row r="36" spans="1:17" ht="27" customHeight="1">
      <c r="A36" s="217"/>
      <c r="B36" s="635"/>
      <c r="C36" s="636"/>
      <c r="D36" s="637"/>
      <c r="E36" s="686"/>
      <c r="F36" s="687"/>
      <c r="G36" s="688"/>
      <c r="H36" s="63" t="s">
        <v>47</v>
      </c>
      <c r="I36" s="115"/>
      <c r="J36" s="892"/>
      <c r="K36" s="659"/>
      <c r="L36" s="659"/>
      <c r="M36" s="659"/>
      <c r="N36" s="660"/>
      <c r="O36" s="100"/>
      <c r="P36" s="101"/>
      <c r="Q36" s="101"/>
    </row>
    <row r="37" spans="1:17" ht="27" customHeight="1">
      <c r="A37" s="967" t="s">
        <v>97</v>
      </c>
      <c r="B37" s="886" t="s">
        <v>119</v>
      </c>
      <c r="C37" s="887"/>
      <c r="D37" s="887"/>
      <c r="E37" s="973" t="s">
        <v>120</v>
      </c>
      <c r="F37" s="965"/>
      <c r="G37" s="965"/>
      <c r="H37" s="63" t="s">
        <v>45</v>
      </c>
      <c r="I37" s="220">
        <v>1</v>
      </c>
      <c r="J37" s="891" t="s">
        <v>67</v>
      </c>
      <c r="K37" s="639"/>
      <c r="L37" s="639"/>
      <c r="M37" s="639"/>
      <c r="N37" s="640"/>
      <c r="O37" s="100"/>
      <c r="P37" s="101"/>
      <c r="Q37" s="101"/>
    </row>
    <row r="38" spans="1:17" ht="27" customHeight="1">
      <c r="A38" s="968"/>
      <c r="B38" s="887"/>
      <c r="C38" s="887"/>
      <c r="D38" s="887"/>
      <c r="E38" s="965"/>
      <c r="F38" s="965"/>
      <c r="G38" s="965"/>
      <c r="H38" s="63" t="s">
        <v>47</v>
      </c>
      <c r="I38" s="220"/>
      <c r="J38" s="893"/>
      <c r="K38" s="642"/>
      <c r="L38" s="642"/>
      <c r="M38" s="642"/>
      <c r="N38" s="643"/>
      <c r="O38" s="100"/>
      <c r="P38" s="101"/>
      <c r="Q38" s="101"/>
    </row>
    <row r="39" spans="1:17" ht="27" customHeight="1">
      <c r="A39" s="968"/>
      <c r="B39" s="887"/>
      <c r="C39" s="887"/>
      <c r="D39" s="887"/>
      <c r="E39" s="965"/>
      <c r="F39" s="965"/>
      <c r="G39" s="965"/>
      <c r="H39" s="89"/>
      <c r="I39" s="220"/>
      <c r="J39" s="893"/>
      <c r="K39" s="642"/>
      <c r="L39" s="642"/>
      <c r="M39" s="642"/>
      <c r="N39" s="643"/>
      <c r="O39" s="100"/>
      <c r="P39" s="101"/>
      <c r="Q39" s="101"/>
    </row>
    <row r="40" spans="1:17" ht="27" customHeight="1">
      <c r="A40" s="969"/>
      <c r="B40" s="964"/>
      <c r="C40" s="964"/>
      <c r="D40" s="964"/>
      <c r="E40" s="966"/>
      <c r="F40" s="966"/>
      <c r="G40" s="966"/>
      <c r="H40" s="90"/>
      <c r="I40" s="222"/>
      <c r="J40" s="894"/>
      <c r="K40" s="645"/>
      <c r="L40" s="645"/>
      <c r="M40" s="645"/>
      <c r="N40" s="646"/>
      <c r="O40" s="100"/>
      <c r="P40" s="101"/>
      <c r="Q40" s="101"/>
    </row>
    <row r="41" spans="1:17" ht="14.1" customHeight="1">
      <c r="A41" s="162"/>
      <c r="B41" s="162"/>
      <c r="C41" s="163"/>
      <c r="D41" s="164"/>
      <c r="E41" s="165"/>
      <c r="F41" s="162"/>
      <c r="G41" s="93"/>
      <c r="H41" s="162"/>
      <c r="I41" s="163"/>
      <c r="J41" s="223"/>
      <c r="K41" s="223"/>
      <c r="L41" s="165"/>
      <c r="M41" s="162"/>
      <c r="N41" s="162"/>
      <c r="O41" s="101"/>
      <c r="P41" s="101"/>
      <c r="Q41" s="101"/>
    </row>
    <row r="42" spans="1:17" ht="14.1" customHeight="1" thickBot="1">
      <c r="A42" s="527" t="s">
        <v>323</v>
      </c>
      <c r="B42" s="101"/>
      <c r="C42" s="167"/>
      <c r="D42" s="170"/>
      <c r="E42" s="168"/>
      <c r="F42" s="101"/>
      <c r="G42" s="7"/>
      <c r="H42" s="101"/>
      <c r="I42" s="167"/>
      <c r="J42" s="224"/>
      <c r="K42" s="224"/>
      <c r="L42" s="168"/>
      <c r="M42" s="101"/>
      <c r="N42" s="101"/>
      <c r="O42" s="101"/>
      <c r="P42" s="101"/>
      <c r="Q42" s="101"/>
    </row>
    <row r="43" spans="1:17" ht="18" customHeight="1" thickTop="1" thickBot="1">
      <c r="A43" s="553" t="s">
        <v>324</v>
      </c>
    </row>
    <row r="44" spans="1:17" ht="18" customHeight="1" thickTop="1">
      <c r="A44" s="554" t="s">
        <v>325</v>
      </c>
    </row>
    <row r="47" spans="1:17" ht="18" customHeight="1">
      <c r="D47" s="525"/>
    </row>
  </sheetData>
  <mergeCells count="77">
    <mergeCell ref="O16:T16"/>
    <mergeCell ref="O17:T17"/>
    <mergeCell ref="A19:A20"/>
    <mergeCell ref="C19:C20"/>
    <mergeCell ref="A27:A28"/>
    <mergeCell ref="L27:L28"/>
    <mergeCell ref="A16:A18"/>
    <mergeCell ref="C16:C18"/>
    <mergeCell ref="B16:B18"/>
    <mergeCell ref="L17:L18"/>
    <mergeCell ref="D16:D18"/>
    <mergeCell ref="E16:E18"/>
    <mergeCell ref="F16:I17"/>
    <mergeCell ref="A21:A22"/>
    <mergeCell ref="A23:A24"/>
    <mergeCell ref="C23:C24"/>
    <mergeCell ref="C21:C22"/>
    <mergeCell ref="C27:C28"/>
    <mergeCell ref="E35:G36"/>
    <mergeCell ref="B37:D38"/>
    <mergeCell ref="E37:G38"/>
    <mergeCell ref="B39:D40"/>
    <mergeCell ref="E39:G40"/>
    <mergeCell ref="A37:A38"/>
    <mergeCell ref="A39:A40"/>
    <mergeCell ref="B35:D36"/>
    <mergeCell ref="A25:A26"/>
    <mergeCell ref="C25:C26"/>
    <mergeCell ref="J33:N34"/>
    <mergeCell ref="A31:A32"/>
    <mergeCell ref="J31:N32"/>
    <mergeCell ref="B30:D30"/>
    <mergeCell ref="E30:H30"/>
    <mergeCell ref="J30:N30"/>
    <mergeCell ref="B33:D34"/>
    <mergeCell ref="E33:G34"/>
    <mergeCell ref="B31:D32"/>
    <mergeCell ref="E31:G32"/>
    <mergeCell ref="L16:N16"/>
    <mergeCell ref="M17:M18"/>
    <mergeCell ref="N17:N18"/>
    <mergeCell ref="J16:K17"/>
    <mergeCell ref="N27:N28"/>
    <mergeCell ref="M27:M28"/>
    <mergeCell ref="N19:N20"/>
    <mergeCell ref="N21:N22"/>
    <mergeCell ref="N23:N24"/>
    <mergeCell ref="N25:N26"/>
    <mergeCell ref="K9:M9"/>
    <mergeCell ref="A10:F10"/>
    <mergeCell ref="K10:M10"/>
    <mergeCell ref="A8:F8"/>
    <mergeCell ref="G8:I15"/>
    <mergeCell ref="A11:F11"/>
    <mergeCell ref="K15:M15"/>
    <mergeCell ref="A15:F15"/>
    <mergeCell ref="K11:M11"/>
    <mergeCell ref="A12:F12"/>
    <mergeCell ref="K12:M12"/>
    <mergeCell ref="K13:M13"/>
    <mergeCell ref="K14:M14"/>
    <mergeCell ref="J35:N36"/>
    <mergeCell ref="J37:N40"/>
    <mergeCell ref="A1:A4"/>
    <mergeCell ref="B1:H2"/>
    <mergeCell ref="I1:L1"/>
    <mergeCell ref="M1:N4"/>
    <mergeCell ref="I2:L2"/>
    <mergeCell ref="B3:H4"/>
    <mergeCell ref="I3:L3"/>
    <mergeCell ref="I4:L4"/>
    <mergeCell ref="A7:C7"/>
    <mergeCell ref="D7:N7"/>
    <mergeCell ref="J8:N8"/>
    <mergeCell ref="A9:F9"/>
    <mergeCell ref="A5:N5"/>
    <mergeCell ref="B6:F6"/>
  </mergeCells>
  <printOptions horizontalCentered="1" verticalCentered="1"/>
  <pageMargins left="0.23622047244094491" right="0.23622047244094491" top="0.74803149606299213" bottom="0.74803149606299213" header="0.31496062992125984" footer="0.31496062992125984"/>
  <pageSetup paperSize="5" scale="40" orientation="landscape" r:id="rId1"/>
  <headerFooter>
    <oddFooter>&amp;C&amp;"Helvetica Neue,Regular"&amp;12&amp;K000000&amp;P</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62"/>
  <sheetViews>
    <sheetView showGridLines="0" topLeftCell="D16" zoomScaleNormal="100" workbookViewId="0">
      <selection activeCell="K11" sqref="K11:M11"/>
    </sheetView>
  </sheetViews>
  <sheetFormatPr baseColWidth="10" defaultColWidth="12.42578125" defaultRowHeight="18" customHeight="1"/>
  <cols>
    <col min="1" max="1" width="36.42578125" style="5" customWidth="1"/>
    <col min="2" max="2" width="7.140625" style="5" customWidth="1"/>
    <col min="3" max="3" width="11.5703125" style="5" customWidth="1"/>
    <col min="4" max="4" width="16.140625" style="5" customWidth="1"/>
    <col min="5" max="6" width="19" style="5" customWidth="1"/>
    <col min="7" max="7" width="23.5703125" style="5" customWidth="1"/>
    <col min="8" max="9" width="19" style="5" customWidth="1"/>
    <col min="10" max="10" width="21.5703125" style="5" customWidth="1"/>
    <col min="11" max="11" width="18" style="5" customWidth="1"/>
    <col min="12" max="12" width="13" style="5" customWidth="1"/>
    <col min="13" max="13" width="16.28515625" style="5" customWidth="1"/>
    <col min="14" max="14" width="28.140625" style="5" customWidth="1"/>
    <col min="15" max="29" width="12.42578125" style="5" customWidth="1"/>
    <col min="30" max="16384" width="12.42578125" style="5"/>
  </cols>
  <sheetData>
    <row r="1" spans="1:28" ht="34.5" customHeight="1">
      <c r="A1" s="895"/>
      <c r="B1" s="735" t="s">
        <v>6</v>
      </c>
      <c r="C1" s="736"/>
      <c r="D1" s="736"/>
      <c r="E1" s="736"/>
      <c r="F1" s="736"/>
      <c r="G1" s="736"/>
      <c r="H1" s="737"/>
      <c r="I1" s="769" t="s">
        <v>7</v>
      </c>
      <c r="J1" s="733"/>
      <c r="K1" s="733"/>
      <c r="L1" s="770"/>
      <c r="M1" s="898"/>
      <c r="N1" s="899"/>
      <c r="O1" s="225"/>
      <c r="P1" s="101"/>
      <c r="Q1" s="101"/>
      <c r="R1" s="101"/>
      <c r="S1" s="101"/>
      <c r="T1" s="101"/>
      <c r="U1" s="101"/>
      <c r="V1" s="101"/>
      <c r="W1" s="101"/>
      <c r="X1" s="101"/>
      <c r="Y1" s="101"/>
      <c r="Z1" s="101"/>
      <c r="AA1" s="101"/>
      <c r="AB1" s="101"/>
    </row>
    <row r="2" spans="1:28" ht="20.100000000000001" customHeight="1">
      <c r="A2" s="896"/>
      <c r="B2" s="720"/>
      <c r="C2" s="721"/>
      <c r="D2" s="721"/>
      <c r="E2" s="721"/>
      <c r="F2" s="721"/>
      <c r="G2" s="721"/>
      <c r="H2" s="722"/>
      <c r="I2" s="769" t="s">
        <v>8</v>
      </c>
      <c r="J2" s="733"/>
      <c r="K2" s="733"/>
      <c r="L2" s="770"/>
      <c r="M2" s="900"/>
      <c r="N2" s="901"/>
      <c r="O2" s="225"/>
      <c r="P2" s="101"/>
      <c r="Q2" s="101"/>
      <c r="R2" s="101"/>
      <c r="S2" s="101"/>
      <c r="T2" s="101"/>
      <c r="U2" s="101"/>
      <c r="V2" s="101"/>
      <c r="W2" s="101"/>
      <c r="X2" s="101"/>
      <c r="Y2" s="101"/>
      <c r="Z2" s="101"/>
      <c r="AA2" s="101"/>
      <c r="AB2" s="101"/>
    </row>
    <row r="3" spans="1:28" ht="33.75" customHeight="1">
      <c r="A3" s="896"/>
      <c r="B3" s="735" t="s">
        <v>9</v>
      </c>
      <c r="C3" s="736"/>
      <c r="D3" s="736"/>
      <c r="E3" s="736"/>
      <c r="F3" s="736"/>
      <c r="G3" s="736"/>
      <c r="H3" s="737"/>
      <c r="I3" s="769" t="s">
        <v>10</v>
      </c>
      <c r="J3" s="733"/>
      <c r="K3" s="733"/>
      <c r="L3" s="770"/>
      <c r="M3" s="900"/>
      <c r="N3" s="901"/>
      <c r="O3" s="225"/>
      <c r="P3" s="101"/>
      <c r="Q3" s="101"/>
      <c r="R3" s="101"/>
      <c r="S3" s="101"/>
      <c r="T3" s="101"/>
      <c r="U3" s="101"/>
      <c r="V3" s="101"/>
      <c r="W3" s="101"/>
      <c r="X3" s="101"/>
      <c r="Y3" s="101"/>
      <c r="Z3" s="101"/>
      <c r="AA3" s="101"/>
      <c r="AB3" s="101"/>
    </row>
    <row r="4" spans="1:28" ht="38.25" customHeight="1">
      <c r="A4" s="897"/>
      <c r="B4" s="720"/>
      <c r="C4" s="721"/>
      <c r="D4" s="721"/>
      <c r="E4" s="721"/>
      <c r="F4" s="721"/>
      <c r="G4" s="721"/>
      <c r="H4" s="722"/>
      <c r="I4" s="769" t="s">
        <v>11</v>
      </c>
      <c r="J4" s="733"/>
      <c r="K4" s="733"/>
      <c r="L4" s="770"/>
      <c r="M4" s="902"/>
      <c r="N4" s="903"/>
      <c r="O4" s="225"/>
      <c r="P4" s="101"/>
      <c r="Q4" s="101"/>
      <c r="R4" s="101"/>
      <c r="S4" s="101"/>
      <c r="T4" s="101"/>
      <c r="U4" s="101"/>
      <c r="V4" s="101"/>
      <c r="W4" s="101"/>
      <c r="X4" s="101"/>
      <c r="Y4" s="101"/>
      <c r="Z4" s="101"/>
      <c r="AA4" s="101"/>
      <c r="AB4" s="101"/>
    </row>
    <row r="5" spans="1:28" ht="35.1" customHeight="1">
      <c r="A5" s="1091" t="s">
        <v>122</v>
      </c>
      <c r="B5" s="1092"/>
      <c r="C5" s="1092"/>
      <c r="D5" s="1093"/>
      <c r="E5" s="1092"/>
      <c r="F5" s="1092"/>
      <c r="G5" s="1093"/>
      <c r="H5" s="1092"/>
      <c r="I5" s="1092"/>
      <c r="J5" s="1093"/>
      <c r="K5" s="1093"/>
      <c r="L5" s="1092"/>
      <c r="M5" s="1092"/>
      <c r="N5" s="1092"/>
      <c r="O5" s="168"/>
      <c r="P5" s="101"/>
      <c r="Q5" s="439"/>
      <c r="R5" s="101"/>
      <c r="S5" s="101"/>
      <c r="T5" s="101"/>
      <c r="U5" s="101"/>
      <c r="V5" s="444"/>
      <c r="W5" s="440"/>
      <c r="X5" s="101"/>
      <c r="Y5" s="517" t="s">
        <v>259</v>
      </c>
      <c r="Z5" s="101"/>
      <c r="AA5" s="101"/>
      <c r="AB5" s="101"/>
    </row>
    <row r="6" spans="1:28" ht="35.1" customHeight="1" thickBot="1">
      <c r="A6" s="226" t="s">
        <v>13</v>
      </c>
      <c r="B6" s="1094" t="s">
        <v>339</v>
      </c>
      <c r="C6" s="1095"/>
      <c r="D6" s="1096"/>
      <c r="E6" s="1095"/>
      <c r="F6" s="1095"/>
      <c r="G6" s="176"/>
      <c r="H6" s="227"/>
      <c r="I6" s="227"/>
      <c r="J6" s="176"/>
      <c r="K6" s="176"/>
      <c r="L6" s="227"/>
      <c r="M6" s="227"/>
      <c r="N6" s="227"/>
      <c r="O6" s="168"/>
      <c r="P6" s="101"/>
      <c r="Q6" s="357"/>
      <c r="R6" s="358"/>
      <c r="S6" s="357"/>
      <c r="T6" s="359"/>
      <c r="U6" s="359"/>
      <c r="V6" s="357"/>
      <c r="W6" s="360"/>
      <c r="X6" s="361"/>
      <c r="Y6" s="361"/>
      <c r="Z6" s="360"/>
      <c r="AA6" s="361"/>
      <c r="AB6" s="359"/>
    </row>
    <row r="7" spans="1:28" ht="27" customHeight="1" thickBot="1">
      <c r="A7" s="1085" t="s">
        <v>14</v>
      </c>
      <c r="B7" s="1086"/>
      <c r="C7" s="1087"/>
      <c r="D7" s="1088" t="s">
        <v>15</v>
      </c>
      <c r="E7" s="1086"/>
      <c r="F7" s="1086"/>
      <c r="G7" s="1089"/>
      <c r="H7" s="1089"/>
      <c r="I7" s="1089"/>
      <c r="J7" s="1086"/>
      <c r="K7" s="1086"/>
      <c r="L7" s="1086"/>
      <c r="M7" s="1086"/>
      <c r="N7" s="1090"/>
      <c r="O7" s="100"/>
      <c r="P7" s="101"/>
      <c r="Q7" s="357"/>
      <c r="R7" s="358"/>
      <c r="S7" s="357"/>
      <c r="T7" s="359"/>
      <c r="U7" s="359"/>
      <c r="V7" s="357"/>
      <c r="W7" s="360"/>
      <c r="X7" s="361"/>
      <c r="Y7" s="361"/>
      <c r="Z7" s="360"/>
      <c r="AA7" s="361"/>
      <c r="AB7" s="359"/>
    </row>
    <row r="8" spans="1:28" ht="27" customHeight="1">
      <c r="A8" s="601" t="s">
        <v>123</v>
      </c>
      <c r="B8" s="1106"/>
      <c r="C8" s="1106"/>
      <c r="D8" s="1106"/>
      <c r="E8" s="1106"/>
      <c r="F8" s="1106"/>
      <c r="G8" s="1107" t="s">
        <v>124</v>
      </c>
      <c r="H8" s="1108"/>
      <c r="I8" s="1108"/>
      <c r="J8" s="1097" t="s">
        <v>18</v>
      </c>
      <c r="K8" s="1098"/>
      <c r="L8" s="1098"/>
      <c r="M8" s="1098"/>
      <c r="N8" s="1099"/>
      <c r="O8" s="100"/>
      <c r="P8" s="101"/>
      <c r="Q8" s="357"/>
      <c r="R8" s="358"/>
      <c r="S8" s="357"/>
      <c r="T8" s="359"/>
      <c r="U8" s="359"/>
      <c r="V8" s="357"/>
      <c r="W8" s="360"/>
      <c r="X8" s="361"/>
      <c r="Y8" s="361"/>
      <c r="Z8" s="360"/>
      <c r="AA8" s="361"/>
      <c r="AB8" s="359"/>
    </row>
    <row r="9" spans="1:28" ht="27" customHeight="1">
      <c r="A9" s="1100" t="s">
        <v>125</v>
      </c>
      <c r="B9" s="1101"/>
      <c r="C9" s="1101"/>
      <c r="D9" s="1101"/>
      <c r="E9" s="1101"/>
      <c r="F9" s="1102"/>
      <c r="G9" s="1108"/>
      <c r="H9" s="1108"/>
      <c r="I9" s="1108"/>
      <c r="J9" s="133" t="s">
        <v>20</v>
      </c>
      <c r="K9" s="1103" t="s">
        <v>21</v>
      </c>
      <c r="L9" s="1104"/>
      <c r="M9" s="1105"/>
      <c r="N9" s="228" t="s">
        <v>22</v>
      </c>
      <c r="O9" s="229"/>
      <c r="P9" s="230"/>
      <c r="Q9" s="357"/>
      <c r="R9" s="358"/>
      <c r="S9" s="357"/>
      <c r="T9" s="359"/>
      <c r="U9" s="359"/>
      <c r="V9" s="357"/>
      <c r="W9" s="360"/>
      <c r="X9" s="361"/>
      <c r="Y9" s="361"/>
      <c r="Z9" s="360"/>
      <c r="AA9" s="361"/>
      <c r="AB9" s="359"/>
    </row>
    <row r="10" spans="1:28" ht="27" customHeight="1">
      <c r="A10" s="1110" t="s">
        <v>126</v>
      </c>
      <c r="B10" s="1111"/>
      <c r="C10" s="1111"/>
      <c r="D10" s="1111"/>
      <c r="E10" s="1111"/>
      <c r="F10" s="1112"/>
      <c r="G10" s="1108"/>
      <c r="H10" s="1108"/>
      <c r="I10" s="1108"/>
      <c r="J10" s="70"/>
      <c r="K10" s="1114"/>
      <c r="L10" s="1115"/>
      <c r="M10" s="1116"/>
      <c r="N10" s="231"/>
      <c r="O10" s="232"/>
      <c r="P10" s="233"/>
      <c r="Q10" s="357"/>
      <c r="R10" s="358"/>
      <c r="S10" s="357"/>
      <c r="T10" s="359"/>
      <c r="U10" s="359"/>
      <c r="V10" s="357"/>
      <c r="W10" s="360"/>
      <c r="X10" s="361"/>
      <c r="Y10" s="361"/>
      <c r="Z10" s="360"/>
      <c r="AA10" s="361"/>
      <c r="AB10" s="359"/>
    </row>
    <row r="11" spans="1:28" ht="27" customHeight="1">
      <c r="A11" s="1110" t="s">
        <v>76</v>
      </c>
      <c r="B11" s="1111"/>
      <c r="C11" s="1111"/>
      <c r="D11" s="1111"/>
      <c r="E11" s="1111"/>
      <c r="F11" s="1112"/>
      <c r="G11" s="1108"/>
      <c r="H11" s="1108"/>
      <c r="I11" s="1108"/>
      <c r="J11" s="70"/>
      <c r="K11" s="1113"/>
      <c r="L11" s="1113"/>
      <c r="M11" s="1113"/>
      <c r="N11" s="231"/>
      <c r="O11" s="232"/>
      <c r="P11" s="233"/>
      <c r="Q11" s="357"/>
      <c r="R11" s="358"/>
      <c r="S11" s="357"/>
      <c r="T11" s="359"/>
      <c r="U11" s="359"/>
      <c r="V11" s="357"/>
      <c r="W11" s="360"/>
      <c r="X11" s="361"/>
      <c r="Y11" s="361"/>
      <c r="Z11" s="360"/>
      <c r="AA11" s="361"/>
      <c r="AB11" s="359"/>
    </row>
    <row r="12" spans="1:28" ht="27" customHeight="1">
      <c r="A12" s="1117" t="s">
        <v>127</v>
      </c>
      <c r="B12" s="1118"/>
      <c r="C12" s="1118"/>
      <c r="D12" s="1118"/>
      <c r="E12" s="1118"/>
      <c r="F12" s="1118"/>
      <c r="G12" s="1108"/>
      <c r="H12" s="1108"/>
      <c r="I12" s="1108"/>
      <c r="J12" s="193"/>
      <c r="K12" s="1113"/>
      <c r="L12" s="1113"/>
      <c r="M12" s="1113"/>
      <c r="N12" s="238"/>
      <c r="O12" s="232"/>
      <c r="P12" s="233"/>
      <c r="Q12" s="357"/>
      <c r="R12" s="358"/>
      <c r="S12" s="357"/>
      <c r="T12" s="359"/>
      <c r="U12" s="359"/>
      <c r="V12" s="357"/>
      <c r="W12" s="360"/>
      <c r="X12" s="361"/>
      <c r="Y12" s="361"/>
      <c r="Z12" s="360"/>
      <c r="AA12" s="361"/>
      <c r="AB12" s="359"/>
    </row>
    <row r="13" spans="1:28" ht="27" customHeight="1" thickBot="1">
      <c r="A13" s="1119" t="s">
        <v>340</v>
      </c>
      <c r="B13" s="1120"/>
      <c r="C13" s="1120"/>
      <c r="D13" s="1121"/>
      <c r="E13" s="1120"/>
      <c r="F13" s="1122"/>
      <c r="G13" s="1109"/>
      <c r="H13" s="1109"/>
      <c r="I13" s="1109"/>
      <c r="J13" s="239"/>
      <c r="K13" s="1123"/>
      <c r="L13" s="1123"/>
      <c r="M13" s="1123"/>
      <c r="N13" s="240"/>
      <c r="O13" s="232"/>
      <c r="P13" s="233"/>
      <c r="Q13" s="357"/>
      <c r="R13" s="358"/>
      <c r="S13" s="357"/>
      <c r="T13" s="359"/>
      <c r="U13" s="359"/>
      <c r="V13" s="357"/>
      <c r="W13" s="360"/>
      <c r="X13" s="361"/>
      <c r="Y13" s="361"/>
      <c r="Z13" s="360"/>
      <c r="AA13" s="361"/>
      <c r="AB13" s="359"/>
    </row>
    <row r="14" spans="1:28" ht="24.95" customHeight="1">
      <c r="A14" s="1124" t="s">
        <v>27</v>
      </c>
      <c r="B14" s="1127" t="s">
        <v>28</v>
      </c>
      <c r="C14" s="1083" t="s">
        <v>29</v>
      </c>
      <c r="D14" s="1083" t="s">
        <v>30</v>
      </c>
      <c r="E14" s="1083" t="s">
        <v>31</v>
      </c>
      <c r="F14" s="1132" t="s">
        <v>32</v>
      </c>
      <c r="G14" s="1133"/>
      <c r="H14" s="1133"/>
      <c r="I14" s="1134"/>
      <c r="J14" s="622" t="s">
        <v>33</v>
      </c>
      <c r="K14" s="623"/>
      <c r="L14" s="937" t="s">
        <v>34</v>
      </c>
      <c r="M14" s="938"/>
      <c r="N14" s="939"/>
      <c r="O14" s="232"/>
      <c r="P14" s="233"/>
      <c r="Q14" s="357"/>
      <c r="R14" s="358"/>
      <c r="S14" s="357"/>
      <c r="T14" s="359"/>
      <c r="U14" s="359"/>
      <c r="V14" s="357"/>
      <c r="W14" s="360"/>
      <c r="X14" s="361"/>
      <c r="Y14" s="361"/>
      <c r="Z14" s="360"/>
      <c r="AA14" s="361"/>
      <c r="AB14" s="359"/>
    </row>
    <row r="15" spans="1:28" ht="24.95" customHeight="1">
      <c r="A15" s="1125"/>
      <c r="B15" s="1084"/>
      <c r="C15" s="1084"/>
      <c r="D15" s="1084"/>
      <c r="E15" s="1084"/>
      <c r="F15" s="1135"/>
      <c r="G15" s="1136"/>
      <c r="H15" s="1136"/>
      <c r="I15" s="1137"/>
      <c r="J15" s="624"/>
      <c r="K15" s="624"/>
      <c r="L15" s="753" t="s">
        <v>41</v>
      </c>
      <c r="M15" s="753" t="s">
        <v>42</v>
      </c>
      <c r="N15" s="940" t="s">
        <v>43</v>
      </c>
      <c r="O15" s="232"/>
      <c r="P15" s="233"/>
      <c r="Q15" s="357"/>
      <c r="R15" s="358"/>
      <c r="S15" s="357"/>
      <c r="T15" s="359"/>
      <c r="U15" s="359"/>
      <c r="V15" s="357"/>
      <c r="W15" s="360"/>
      <c r="X15" s="361"/>
      <c r="Y15" s="361"/>
      <c r="Z15" s="360"/>
      <c r="AA15" s="361"/>
      <c r="AB15" s="359"/>
    </row>
    <row r="16" spans="1:28" ht="24.95" customHeight="1" thickBot="1">
      <c r="A16" s="1126"/>
      <c r="B16" s="1084"/>
      <c r="C16" s="1128"/>
      <c r="D16" s="1084"/>
      <c r="E16" s="1084"/>
      <c r="F16" s="409" t="s">
        <v>35</v>
      </c>
      <c r="G16" s="409" t="s">
        <v>36</v>
      </c>
      <c r="H16" s="409" t="s">
        <v>37</v>
      </c>
      <c r="I16" s="409" t="s">
        <v>38</v>
      </c>
      <c r="J16" s="182" t="s">
        <v>39</v>
      </c>
      <c r="K16" s="53" t="s">
        <v>40</v>
      </c>
      <c r="L16" s="708"/>
      <c r="M16" s="708"/>
      <c r="N16" s="941"/>
      <c r="O16" s="232"/>
      <c r="P16" s="233"/>
      <c r="Q16" s="357"/>
      <c r="R16" s="358"/>
      <c r="S16" s="357"/>
      <c r="T16" s="359"/>
      <c r="U16" s="359"/>
      <c r="V16" s="357"/>
      <c r="W16" s="360"/>
      <c r="X16" s="361"/>
      <c r="Y16" s="361"/>
      <c r="Z16" s="360"/>
      <c r="AA16" s="361"/>
      <c r="AB16" s="359"/>
    </row>
    <row r="17" spans="1:31" ht="27" customHeight="1">
      <c r="A17" s="1129" t="s">
        <v>128</v>
      </c>
      <c r="B17" s="410" t="s">
        <v>45</v>
      </c>
      <c r="C17" s="1130" t="s">
        <v>129</v>
      </c>
      <c r="D17" s="411">
        <v>322.39</v>
      </c>
      <c r="E17" s="412">
        <f>+F17</f>
        <v>3149800000</v>
      </c>
      <c r="F17" s="412">
        <v>3149800000</v>
      </c>
      <c r="G17" s="413"/>
      <c r="H17" s="413"/>
      <c r="I17" s="414"/>
      <c r="J17" s="245">
        <v>45292</v>
      </c>
      <c r="K17" s="245">
        <v>45657</v>
      </c>
      <c r="L17" s="1138">
        <f>+D18/D17</f>
        <v>0</v>
      </c>
      <c r="M17" s="1140"/>
      <c r="N17" s="1004"/>
      <c r="O17" s="232"/>
      <c r="P17" s="233"/>
      <c r="Q17" s="357"/>
      <c r="R17" s="358"/>
      <c r="S17" s="357"/>
      <c r="T17" s="359"/>
      <c r="U17" s="359"/>
      <c r="V17" s="357"/>
      <c r="W17" s="360"/>
      <c r="X17" s="361"/>
      <c r="Y17" s="361"/>
      <c r="Z17" s="360"/>
      <c r="AA17" s="361"/>
      <c r="AB17" s="359"/>
    </row>
    <row r="18" spans="1:31" ht="27" customHeight="1">
      <c r="A18" s="1024"/>
      <c r="B18" s="410" t="s">
        <v>47</v>
      </c>
      <c r="C18" s="1131"/>
      <c r="D18" s="411"/>
      <c r="E18" s="412"/>
      <c r="F18" s="412"/>
      <c r="G18" s="413"/>
      <c r="H18" s="413"/>
      <c r="I18" s="414"/>
      <c r="J18" s="244"/>
      <c r="K18" s="49"/>
      <c r="L18" s="1139"/>
      <c r="M18" s="1139"/>
      <c r="N18" s="995"/>
      <c r="O18" s="232"/>
      <c r="P18" s="356"/>
      <c r="Q18" s="441"/>
      <c r="R18" s="356"/>
      <c r="S18" s="356"/>
      <c r="T18" s="356"/>
      <c r="U18" s="355"/>
      <c r="V18" s="445"/>
      <c r="W18" s="442"/>
      <c r="X18" s="355"/>
      <c r="Y18" s="442"/>
      <c r="Z18" s="355"/>
      <c r="AA18" s="355"/>
      <c r="AB18" s="168"/>
    </row>
    <row r="19" spans="1:31" ht="27" customHeight="1">
      <c r="A19" s="1081" t="s">
        <v>260</v>
      </c>
      <c r="B19" s="410" t="s">
        <v>45</v>
      </c>
      <c r="C19" s="518"/>
      <c r="D19" s="411">
        <v>1</v>
      </c>
      <c r="E19" s="448"/>
      <c r="F19" s="412"/>
      <c r="G19" s="413"/>
      <c r="H19" s="413"/>
      <c r="I19" s="414"/>
      <c r="J19" s="244"/>
      <c r="K19" s="49"/>
      <c r="L19" s="516"/>
      <c r="M19" s="516"/>
      <c r="N19" s="455"/>
      <c r="O19" s="232"/>
      <c r="P19" s="356"/>
      <c r="Q19" s="441"/>
      <c r="R19" s="356"/>
      <c r="S19" s="356"/>
      <c r="T19" s="356"/>
      <c r="U19" s="355"/>
      <c r="V19" s="445"/>
      <c r="W19" s="442"/>
      <c r="X19" s="355"/>
      <c r="Y19" s="442"/>
      <c r="Z19" s="355"/>
      <c r="AA19" s="355"/>
      <c r="AB19" s="241"/>
    </row>
    <row r="20" spans="1:31" ht="27" customHeight="1">
      <c r="A20" s="1082"/>
      <c r="B20" s="410" t="s">
        <v>47</v>
      </c>
      <c r="C20" s="518" t="s">
        <v>261</v>
      </c>
      <c r="D20" s="411"/>
      <c r="E20" s="551"/>
      <c r="F20" s="412"/>
      <c r="G20" s="413"/>
      <c r="H20" s="413"/>
      <c r="I20" s="414"/>
      <c r="J20" s="244"/>
      <c r="K20" s="49"/>
      <c r="L20" s="516"/>
      <c r="M20" s="516"/>
      <c r="N20" s="455"/>
      <c r="O20" s="232"/>
      <c r="P20" s="356"/>
      <c r="Q20" s="441"/>
      <c r="R20" s="356"/>
      <c r="S20" s="356"/>
      <c r="T20" s="356"/>
      <c r="U20" s="355"/>
      <c r="V20" s="445"/>
      <c r="W20" s="442"/>
      <c r="X20" s="355"/>
      <c r="Y20" s="442"/>
      <c r="Z20" s="355"/>
      <c r="AA20" s="355"/>
      <c r="AB20" s="241"/>
    </row>
    <row r="21" spans="1:31" ht="27" customHeight="1">
      <c r="A21" s="1023" t="s">
        <v>130</v>
      </c>
      <c r="B21" s="415" t="s">
        <v>45</v>
      </c>
      <c r="C21" s="1014" t="s">
        <v>131</v>
      </c>
      <c r="D21" s="411">
        <v>100</v>
      </c>
      <c r="E21" s="412">
        <f>+F21</f>
        <v>250000000</v>
      </c>
      <c r="F21" s="412">
        <v>250000000</v>
      </c>
      <c r="G21" s="416"/>
      <c r="H21" s="416"/>
      <c r="I21" s="416"/>
      <c r="J21" s="135">
        <v>45292</v>
      </c>
      <c r="K21" s="135">
        <v>45657</v>
      </c>
      <c r="L21" s="1006">
        <f>+D22/D21</f>
        <v>0</v>
      </c>
      <c r="M21" s="1006" t="e">
        <f>+#REF!/E22</f>
        <v>#REF!</v>
      </c>
      <c r="N21" s="994"/>
      <c r="O21" s="248"/>
      <c r="P21" s="357"/>
      <c r="Q21" s="358"/>
      <c r="R21" s="357"/>
      <c r="S21" s="359"/>
      <c r="T21" s="359"/>
      <c r="U21" s="357"/>
      <c r="V21" s="404"/>
      <c r="W21" s="360"/>
      <c r="X21" s="361"/>
      <c r="Y21" s="360"/>
      <c r="Z21" s="361"/>
      <c r="AA21" s="359"/>
      <c r="AB21" s="241"/>
    </row>
    <row r="22" spans="1:31" ht="27" customHeight="1">
      <c r="A22" s="1024"/>
      <c r="B22" s="415" t="s">
        <v>47</v>
      </c>
      <c r="C22" s="1015"/>
      <c r="D22" s="411"/>
      <c r="E22" s="448"/>
      <c r="F22" s="412"/>
      <c r="G22" s="416"/>
      <c r="H22" s="416"/>
      <c r="I22" s="416"/>
      <c r="J22" s="135"/>
      <c r="K22" s="135"/>
      <c r="L22" s="1006"/>
      <c r="M22" s="1006"/>
      <c r="N22" s="995"/>
      <c r="O22" s="248"/>
      <c r="P22" s="357"/>
      <c r="Q22" s="358"/>
      <c r="R22" s="357"/>
      <c r="S22" s="359"/>
      <c r="T22" s="359"/>
      <c r="U22" s="357"/>
      <c r="V22" s="404"/>
      <c r="W22" s="360"/>
      <c r="X22" s="361"/>
      <c r="Y22" s="360"/>
      <c r="Z22" s="361"/>
      <c r="AA22" s="359"/>
      <c r="AB22" s="249"/>
      <c r="AE22" s="405" t="e">
        <f>+W14+V37</f>
        <v>#VALUE!</v>
      </c>
    </row>
    <row r="23" spans="1:31" ht="27" customHeight="1">
      <c r="A23" s="1076" t="s">
        <v>132</v>
      </c>
      <c r="B23" s="415" t="s">
        <v>81</v>
      </c>
      <c r="C23" s="1077" t="s">
        <v>133</v>
      </c>
      <c r="D23" s="411">
        <v>1</v>
      </c>
      <c r="E23" s="412">
        <f>+F23</f>
        <v>120000000</v>
      </c>
      <c r="F23" s="412">
        <v>120000000</v>
      </c>
      <c r="G23" s="417"/>
      <c r="H23" s="416"/>
      <c r="I23" s="416"/>
      <c r="J23" s="135">
        <v>45292</v>
      </c>
      <c r="K23" s="135">
        <v>45657</v>
      </c>
      <c r="L23" s="189">
        <f>+D24/D23</f>
        <v>0</v>
      </c>
      <c r="M23" s="437">
        <f>+E24/E23</f>
        <v>0</v>
      </c>
      <c r="N23" s="994"/>
      <c r="O23" s="248"/>
      <c r="P23" s="357"/>
      <c r="Q23" s="358"/>
      <c r="R23" s="357"/>
      <c r="S23" s="359"/>
      <c r="T23" s="359"/>
      <c r="U23" s="357"/>
      <c r="V23" s="404"/>
      <c r="W23" s="360"/>
      <c r="X23" s="361"/>
      <c r="Y23" s="360"/>
      <c r="Z23" s="361"/>
      <c r="AA23" s="359"/>
      <c r="AB23" s="249"/>
    </row>
    <row r="24" spans="1:31" ht="27" customHeight="1">
      <c r="A24" s="1075"/>
      <c r="B24" s="415" t="s">
        <v>47</v>
      </c>
      <c r="C24" s="1015"/>
      <c r="D24" s="411"/>
      <c r="E24" s="407"/>
      <c r="F24" s="412"/>
      <c r="G24" s="417"/>
      <c r="H24" s="416"/>
      <c r="I24" s="416"/>
      <c r="J24" s="135"/>
      <c r="K24" s="135"/>
      <c r="L24" s="189"/>
      <c r="M24" s="189"/>
      <c r="N24" s="995"/>
      <c r="O24" s="248"/>
      <c r="P24" s="357"/>
      <c r="Q24" s="358"/>
      <c r="R24" s="355"/>
      <c r="S24" s="355"/>
      <c r="T24" s="355"/>
      <c r="U24" s="355"/>
      <c r="V24" s="355"/>
      <c r="W24" s="355"/>
      <c r="X24" s="355"/>
      <c r="Y24" s="355"/>
      <c r="Z24" s="355"/>
      <c r="AA24" s="355"/>
      <c r="AB24" s="355"/>
      <c r="AC24" s="355"/>
    </row>
    <row r="25" spans="1:31" ht="27" customHeight="1">
      <c r="A25" s="1074" t="s">
        <v>134</v>
      </c>
      <c r="B25" s="415" t="s">
        <v>45</v>
      </c>
      <c r="C25" s="1014" t="s">
        <v>135</v>
      </c>
      <c r="D25" s="411">
        <v>1</v>
      </c>
      <c r="E25" s="448">
        <f>+F25</f>
        <v>245000000</v>
      </c>
      <c r="F25" s="412">
        <v>245000000</v>
      </c>
      <c r="G25" s="417"/>
      <c r="H25" s="416"/>
      <c r="I25" s="416"/>
      <c r="J25" s="135">
        <v>45292</v>
      </c>
      <c r="K25" s="135">
        <v>45657</v>
      </c>
      <c r="L25" s="189">
        <f>+D26/D25</f>
        <v>0</v>
      </c>
      <c r="M25" s="189">
        <f>+E26/E25</f>
        <v>0</v>
      </c>
      <c r="N25" s="994"/>
      <c r="O25" s="248"/>
      <c r="P25" s="357"/>
      <c r="Q25" s="358"/>
      <c r="R25" s="357">
        <v>2887</v>
      </c>
      <c r="S25" s="358">
        <v>45014</v>
      </c>
      <c r="T25" s="357">
        <v>1512</v>
      </c>
      <c r="U25" s="359">
        <v>5820603</v>
      </c>
      <c r="V25" s="359" t="s">
        <v>286</v>
      </c>
      <c r="W25" s="357" t="s">
        <v>258</v>
      </c>
      <c r="X25" s="360">
        <v>16062000</v>
      </c>
      <c r="Y25" s="360">
        <v>5354000</v>
      </c>
      <c r="Z25" s="361">
        <v>0</v>
      </c>
      <c r="AA25" s="360">
        <v>10708000</v>
      </c>
      <c r="AB25" s="361" t="s">
        <v>255</v>
      </c>
      <c r="AC25" s="359" t="s">
        <v>287</v>
      </c>
    </row>
    <row r="26" spans="1:31" ht="27" customHeight="1">
      <c r="A26" s="1075"/>
      <c r="B26" s="415" t="s">
        <v>47</v>
      </c>
      <c r="C26" s="1015"/>
      <c r="D26" s="411"/>
      <c r="E26" s="412"/>
      <c r="F26" s="412"/>
      <c r="G26" s="417"/>
      <c r="H26" s="416"/>
      <c r="I26" s="416"/>
      <c r="J26" s="135"/>
      <c r="K26" s="135"/>
      <c r="L26" s="189"/>
      <c r="M26" s="189"/>
      <c r="N26" s="995"/>
      <c r="O26" s="248"/>
      <c r="P26" s="357"/>
      <c r="Q26" s="358"/>
      <c r="R26" s="357">
        <v>3287</v>
      </c>
      <c r="S26" s="358">
        <v>45030</v>
      </c>
      <c r="T26" s="357">
        <v>1590</v>
      </c>
      <c r="U26" s="359">
        <v>1110468482</v>
      </c>
      <c r="V26" s="359" t="s">
        <v>288</v>
      </c>
      <c r="W26" s="357" t="s">
        <v>272</v>
      </c>
      <c r="X26" s="360">
        <v>26460000</v>
      </c>
      <c r="Y26" s="360">
        <v>7560000</v>
      </c>
      <c r="Z26" s="361">
        <v>0</v>
      </c>
      <c r="AA26" s="360">
        <v>18900000</v>
      </c>
      <c r="AB26" s="361" t="s">
        <v>255</v>
      </c>
      <c r="AC26" s="359" t="s">
        <v>257</v>
      </c>
    </row>
    <row r="27" spans="1:31" ht="27" customHeight="1">
      <c r="A27" s="1081" t="s">
        <v>336</v>
      </c>
      <c r="B27" s="415" t="s">
        <v>45</v>
      </c>
      <c r="C27" s="454" t="s">
        <v>338</v>
      </c>
      <c r="D27" s="411">
        <v>3</v>
      </c>
      <c r="E27" s="412">
        <v>150000000</v>
      </c>
      <c r="F27" s="412">
        <f>+E27</f>
        <v>150000000</v>
      </c>
      <c r="G27" s="417"/>
      <c r="H27" s="416"/>
      <c r="I27" s="416"/>
      <c r="J27" s="135"/>
      <c r="K27" s="135"/>
      <c r="L27" s="189"/>
      <c r="M27" s="189"/>
      <c r="N27" s="455"/>
      <c r="O27" s="248"/>
      <c r="P27" s="357"/>
      <c r="Q27" s="358"/>
      <c r="R27" s="357"/>
      <c r="S27" s="358"/>
      <c r="T27" s="357"/>
      <c r="U27" s="359"/>
      <c r="V27" s="359"/>
      <c r="W27" s="357"/>
      <c r="X27" s="360"/>
      <c r="Y27" s="360"/>
      <c r="Z27" s="361"/>
      <c r="AA27" s="360"/>
      <c r="AB27" s="361"/>
      <c r="AC27" s="359"/>
    </row>
    <row r="28" spans="1:31" ht="27" customHeight="1">
      <c r="A28" s="1082"/>
      <c r="B28" s="415" t="s">
        <v>47</v>
      </c>
      <c r="C28" s="454"/>
      <c r="D28" s="411"/>
      <c r="E28" s="412"/>
      <c r="F28" s="412"/>
      <c r="G28" s="417"/>
      <c r="H28" s="416"/>
      <c r="I28" s="416"/>
      <c r="J28" s="135"/>
      <c r="K28" s="135"/>
      <c r="L28" s="189"/>
      <c r="M28" s="189"/>
      <c r="N28" s="455"/>
      <c r="O28" s="248"/>
      <c r="P28" s="357"/>
      <c r="Q28" s="358"/>
      <c r="R28" s="357"/>
      <c r="S28" s="358"/>
      <c r="T28" s="357"/>
      <c r="U28" s="359"/>
      <c r="V28" s="359"/>
      <c r="W28" s="357"/>
      <c r="X28" s="360"/>
      <c r="Y28" s="360"/>
      <c r="Z28" s="361"/>
      <c r="AA28" s="360"/>
      <c r="AB28" s="361"/>
      <c r="AC28" s="359"/>
    </row>
    <row r="29" spans="1:31" ht="27" customHeight="1">
      <c r="A29" s="1078" t="s">
        <v>334</v>
      </c>
      <c r="B29" s="415" t="s">
        <v>45</v>
      </c>
      <c r="C29" s="1014" t="s">
        <v>136</v>
      </c>
      <c r="D29" s="411">
        <v>1</v>
      </c>
      <c r="E29" s="412">
        <v>20000000</v>
      </c>
      <c r="F29" s="412">
        <f>+E29</f>
        <v>20000000</v>
      </c>
      <c r="G29" s="417"/>
      <c r="H29" s="416"/>
      <c r="I29" s="416"/>
      <c r="J29" s="135">
        <v>45292</v>
      </c>
      <c r="K29" s="135">
        <v>45657</v>
      </c>
      <c r="L29" s="189">
        <f>+D30/D29</f>
        <v>0</v>
      </c>
      <c r="M29" s="189">
        <f>+E30/E29</f>
        <v>0</v>
      </c>
      <c r="N29" s="994"/>
      <c r="O29" s="248"/>
      <c r="P29" s="357"/>
      <c r="Q29" s="358"/>
      <c r="R29" s="357">
        <v>3442</v>
      </c>
      <c r="S29" s="358">
        <v>45037</v>
      </c>
      <c r="T29" s="357">
        <v>1818</v>
      </c>
      <c r="U29" s="359">
        <v>28554392</v>
      </c>
      <c r="V29" s="359" t="s">
        <v>289</v>
      </c>
      <c r="W29" s="357" t="s">
        <v>273</v>
      </c>
      <c r="X29" s="360">
        <v>17400000</v>
      </c>
      <c r="Y29" s="360">
        <v>5800000</v>
      </c>
      <c r="Z29" s="361">
        <v>0</v>
      </c>
      <c r="AA29" s="360">
        <v>11600000</v>
      </c>
      <c r="AB29" s="361" t="s">
        <v>255</v>
      </c>
      <c r="AC29" s="359" t="s">
        <v>257</v>
      </c>
    </row>
    <row r="30" spans="1:31" ht="27" customHeight="1">
      <c r="A30" s="1075"/>
      <c r="B30" s="415" t="s">
        <v>47</v>
      </c>
      <c r="C30" s="1015"/>
      <c r="D30" s="411"/>
      <c r="E30" s="412"/>
      <c r="F30" s="412"/>
      <c r="G30" s="417"/>
      <c r="H30" s="416"/>
      <c r="I30" s="416"/>
      <c r="J30" s="135"/>
      <c r="K30" s="135"/>
      <c r="L30" s="189"/>
      <c r="M30" s="189"/>
      <c r="N30" s="995"/>
      <c r="O30" s="248"/>
      <c r="P30" s="357"/>
      <c r="Q30" s="358"/>
      <c r="R30" s="357">
        <v>3459</v>
      </c>
      <c r="S30" s="358">
        <v>45041</v>
      </c>
      <c r="T30" s="357">
        <v>1591</v>
      </c>
      <c r="U30" s="359">
        <v>1005714272</v>
      </c>
      <c r="V30" s="359" t="s">
        <v>290</v>
      </c>
      <c r="W30" s="357" t="s">
        <v>274</v>
      </c>
      <c r="X30" s="360">
        <v>14329000</v>
      </c>
      <c r="Y30" s="360">
        <v>4094000</v>
      </c>
      <c r="Z30" s="361">
        <v>0</v>
      </c>
      <c r="AA30" s="360">
        <v>10235000</v>
      </c>
      <c r="AB30" s="361" t="s">
        <v>255</v>
      </c>
      <c r="AC30" s="359" t="s">
        <v>256</v>
      </c>
    </row>
    <row r="31" spans="1:31" ht="27" customHeight="1">
      <c r="A31" s="1023" t="s">
        <v>137</v>
      </c>
      <c r="B31" s="415" t="s">
        <v>45</v>
      </c>
      <c r="C31" s="1025" t="s">
        <v>138</v>
      </c>
      <c r="D31" s="411">
        <v>5000</v>
      </c>
      <c r="E31" s="412">
        <v>200000000</v>
      </c>
      <c r="F31" s="412">
        <f>+E31</f>
        <v>200000000</v>
      </c>
      <c r="G31" s="417"/>
      <c r="H31" s="416"/>
      <c r="I31" s="416"/>
      <c r="J31" s="135">
        <v>44927</v>
      </c>
      <c r="K31" s="135">
        <v>45291</v>
      </c>
      <c r="L31" s="189">
        <f>+D32/D31</f>
        <v>0</v>
      </c>
      <c r="M31" s="189">
        <f>+E32/E31</f>
        <v>0</v>
      </c>
      <c r="N31" s="994"/>
      <c r="O31" s="251"/>
      <c r="P31" s="357"/>
      <c r="Q31" s="358"/>
      <c r="R31" s="357">
        <v>3646</v>
      </c>
      <c r="S31" s="358">
        <v>45054</v>
      </c>
      <c r="T31" s="357">
        <v>2077</v>
      </c>
      <c r="U31" s="359">
        <v>1020719457</v>
      </c>
      <c r="V31" s="359" t="s">
        <v>291</v>
      </c>
      <c r="W31" s="357" t="s">
        <v>275</v>
      </c>
      <c r="X31" s="360">
        <v>18739000</v>
      </c>
      <c r="Y31" s="360">
        <v>2677000</v>
      </c>
      <c r="Z31" s="361">
        <v>0</v>
      </c>
      <c r="AA31" s="360">
        <v>16062000</v>
      </c>
      <c r="AB31" s="361" t="s">
        <v>255</v>
      </c>
      <c r="AC31" s="359" t="s">
        <v>257</v>
      </c>
    </row>
    <row r="32" spans="1:31" ht="27" customHeight="1">
      <c r="A32" s="1024"/>
      <c r="B32" s="415" t="s">
        <v>47</v>
      </c>
      <c r="C32" s="1026"/>
      <c r="D32" s="411"/>
      <c r="E32" s="407"/>
      <c r="F32" s="412"/>
      <c r="G32" s="417"/>
      <c r="H32" s="416"/>
      <c r="I32" s="416"/>
      <c r="J32" s="135"/>
      <c r="K32" s="135"/>
      <c r="L32" s="189"/>
      <c r="M32" s="189"/>
      <c r="N32" s="995"/>
      <c r="O32" s="100"/>
      <c r="P32" s="357"/>
      <c r="Q32" s="358"/>
      <c r="R32" s="357">
        <v>4025</v>
      </c>
      <c r="S32" s="358">
        <v>45072</v>
      </c>
      <c r="T32" s="357">
        <v>2493</v>
      </c>
      <c r="U32" s="359">
        <v>1110452773</v>
      </c>
      <c r="V32" s="359" t="s">
        <v>292</v>
      </c>
      <c r="W32" s="357" t="s">
        <v>276</v>
      </c>
      <c r="X32" s="360">
        <v>42000000</v>
      </c>
      <c r="Y32" s="361">
        <v>0</v>
      </c>
      <c r="Z32" s="361">
        <v>0</v>
      </c>
      <c r="AA32" s="360">
        <v>42000000</v>
      </c>
      <c r="AB32" s="361" t="s">
        <v>255</v>
      </c>
      <c r="AC32" s="359" t="s">
        <v>257</v>
      </c>
    </row>
    <row r="33" spans="1:29" ht="27" customHeight="1">
      <c r="A33" s="1074" t="s">
        <v>139</v>
      </c>
      <c r="B33" s="415" t="s">
        <v>45</v>
      </c>
      <c r="C33" s="1014" t="s">
        <v>140</v>
      </c>
      <c r="D33" s="411">
        <v>95000</v>
      </c>
      <c r="E33" s="412">
        <f>+F33</f>
        <v>260000000</v>
      </c>
      <c r="F33" s="412">
        <v>260000000</v>
      </c>
      <c r="G33" s="574"/>
      <c r="H33" s="416"/>
      <c r="I33" s="416"/>
      <c r="J33" s="135">
        <v>45292</v>
      </c>
      <c r="K33" s="135">
        <v>45657</v>
      </c>
      <c r="L33" s="189">
        <f>+D34/D33</f>
        <v>0</v>
      </c>
      <c r="M33" s="189">
        <f>+E34/E33</f>
        <v>0</v>
      </c>
      <c r="N33" s="994"/>
      <c r="O33" s="100"/>
      <c r="P33" s="357"/>
      <c r="Q33" s="358"/>
      <c r="R33" s="357">
        <v>4026</v>
      </c>
      <c r="S33" s="358">
        <v>45072</v>
      </c>
      <c r="T33" s="357">
        <v>1592</v>
      </c>
      <c r="U33" s="359">
        <v>1006118896</v>
      </c>
      <c r="V33" s="359" t="s">
        <v>293</v>
      </c>
      <c r="W33" s="357" t="s">
        <v>277</v>
      </c>
      <c r="X33" s="360">
        <v>12282000</v>
      </c>
      <c r="Y33" s="360">
        <v>2047000</v>
      </c>
      <c r="Z33" s="361">
        <v>0</v>
      </c>
      <c r="AA33" s="360">
        <v>10235000</v>
      </c>
      <c r="AB33" s="361" t="s">
        <v>255</v>
      </c>
      <c r="AC33" s="359" t="s">
        <v>256</v>
      </c>
    </row>
    <row r="34" spans="1:29" ht="27" customHeight="1">
      <c r="A34" s="1075"/>
      <c r="B34" s="415" t="s">
        <v>47</v>
      </c>
      <c r="C34" s="1015"/>
      <c r="D34" s="411"/>
      <c r="E34" s="412"/>
      <c r="F34" s="412"/>
      <c r="G34" s="417"/>
      <c r="H34" s="416"/>
      <c r="I34" s="416"/>
      <c r="J34" s="135"/>
      <c r="K34" s="135"/>
      <c r="L34" s="189"/>
      <c r="M34" s="189"/>
      <c r="N34" s="995"/>
      <c r="O34" s="100"/>
      <c r="P34" s="357"/>
      <c r="Q34" s="358"/>
      <c r="R34" s="357">
        <v>4037</v>
      </c>
      <c r="S34" s="358">
        <v>45075</v>
      </c>
      <c r="T34" s="357">
        <v>2555</v>
      </c>
      <c r="U34" s="359">
        <v>1110592884</v>
      </c>
      <c r="V34" s="359" t="s">
        <v>294</v>
      </c>
      <c r="W34" s="357" t="s">
        <v>278</v>
      </c>
      <c r="X34" s="360">
        <v>18739000</v>
      </c>
      <c r="Y34" s="361">
        <v>0</v>
      </c>
      <c r="Z34" s="361">
        <v>0</v>
      </c>
      <c r="AA34" s="360">
        <v>18739000</v>
      </c>
      <c r="AB34" s="361" t="s">
        <v>255</v>
      </c>
      <c r="AC34" s="359" t="s">
        <v>257</v>
      </c>
    </row>
    <row r="35" spans="1:29" ht="27" customHeight="1">
      <c r="A35" s="1079" t="s">
        <v>141</v>
      </c>
      <c r="B35" s="415" t="s">
        <v>45</v>
      </c>
      <c r="C35" s="1014" t="s">
        <v>142</v>
      </c>
      <c r="D35" s="411">
        <v>1</v>
      </c>
      <c r="E35" s="412">
        <f>+F35</f>
        <v>60000000</v>
      </c>
      <c r="F35" s="412">
        <v>60000000</v>
      </c>
      <c r="G35" s="417"/>
      <c r="H35" s="416"/>
      <c r="I35" s="416"/>
      <c r="J35" s="135">
        <v>45292</v>
      </c>
      <c r="K35" s="135">
        <v>45657</v>
      </c>
      <c r="L35" s="189">
        <f>+D36/D35</f>
        <v>0</v>
      </c>
      <c r="M35" s="189">
        <f>+E36/E35</f>
        <v>0</v>
      </c>
      <c r="N35" s="1005"/>
      <c r="O35" s="225"/>
      <c r="P35" s="357"/>
      <c r="Q35" s="358"/>
      <c r="R35" s="357">
        <v>4243</v>
      </c>
      <c r="S35" s="358">
        <v>45078</v>
      </c>
      <c r="T35" s="357">
        <v>2497</v>
      </c>
      <c r="U35" s="359">
        <v>14136740</v>
      </c>
      <c r="V35" s="359" t="s">
        <v>295</v>
      </c>
      <c r="W35" s="357" t="s">
        <v>279</v>
      </c>
      <c r="X35" s="360">
        <v>19200000</v>
      </c>
      <c r="Y35" s="361">
        <v>0</v>
      </c>
      <c r="Z35" s="361">
        <v>0</v>
      </c>
      <c r="AA35" s="360">
        <v>19200000</v>
      </c>
      <c r="AB35" s="361" t="s">
        <v>255</v>
      </c>
      <c r="AC35" s="359" t="s">
        <v>257</v>
      </c>
    </row>
    <row r="36" spans="1:29" ht="27" customHeight="1">
      <c r="A36" s="1080"/>
      <c r="B36" s="415" t="s">
        <v>47</v>
      </c>
      <c r="C36" s="1015"/>
      <c r="D36" s="411"/>
      <c r="E36" s="412"/>
      <c r="F36" s="412"/>
      <c r="G36" s="574"/>
      <c r="H36" s="416"/>
      <c r="I36" s="416"/>
      <c r="J36" s="135"/>
      <c r="K36" s="135"/>
      <c r="L36" s="189"/>
      <c r="M36" s="189"/>
      <c r="N36" s="1005"/>
      <c r="O36" s="225"/>
      <c r="P36" s="357"/>
      <c r="Q36" s="358"/>
      <c r="R36" s="357">
        <v>4245</v>
      </c>
      <c r="S36" s="358">
        <v>45078</v>
      </c>
      <c r="T36" s="357">
        <v>2615</v>
      </c>
      <c r="U36" s="359">
        <v>28542934</v>
      </c>
      <c r="V36" s="359" t="s">
        <v>296</v>
      </c>
      <c r="W36" s="357" t="s">
        <v>280</v>
      </c>
      <c r="X36" s="360">
        <v>37100000</v>
      </c>
      <c r="Y36" s="361">
        <v>0</v>
      </c>
      <c r="Z36" s="361">
        <v>0</v>
      </c>
      <c r="AA36" s="360">
        <v>37100000</v>
      </c>
      <c r="AB36" s="361" t="s">
        <v>255</v>
      </c>
      <c r="AC36" s="359" t="s">
        <v>257</v>
      </c>
    </row>
    <row r="37" spans="1:29" ht="27" customHeight="1">
      <c r="A37" s="1072" t="s">
        <v>143</v>
      </c>
      <c r="B37" s="415" t="s">
        <v>45</v>
      </c>
      <c r="C37" s="1025" t="s">
        <v>144</v>
      </c>
      <c r="D37" s="411">
        <v>10</v>
      </c>
      <c r="E37" s="412">
        <v>60000000</v>
      </c>
      <c r="F37" s="412"/>
      <c r="G37" s="417"/>
      <c r="H37" s="416"/>
      <c r="I37" s="416"/>
      <c r="J37" s="135">
        <v>45292</v>
      </c>
      <c r="K37" s="135">
        <v>45657</v>
      </c>
      <c r="L37" s="189">
        <f>+D38/D37</f>
        <v>0</v>
      </c>
      <c r="M37" s="189" t="e">
        <f>+E39/E38</f>
        <v>#DIV/0!</v>
      </c>
      <c r="N37" s="247"/>
      <c r="O37" s="100"/>
      <c r="P37" s="357"/>
      <c r="Q37" s="358"/>
      <c r="R37" s="357">
        <v>4472</v>
      </c>
      <c r="S37" s="358">
        <v>45092</v>
      </c>
      <c r="T37" s="357">
        <v>2492</v>
      </c>
      <c r="U37" s="359">
        <v>1110493352</v>
      </c>
      <c r="V37" s="359" t="s">
        <v>297</v>
      </c>
      <c r="W37" s="357" t="s">
        <v>298</v>
      </c>
      <c r="X37" s="360">
        <v>31666666</v>
      </c>
      <c r="Y37" s="361">
        <v>0</v>
      </c>
      <c r="Z37" s="361">
        <v>0</v>
      </c>
      <c r="AA37" s="360">
        <v>31666666</v>
      </c>
      <c r="AB37" s="361" t="s">
        <v>255</v>
      </c>
      <c r="AC37" s="359" t="s">
        <v>257</v>
      </c>
    </row>
    <row r="38" spans="1:29" ht="27" customHeight="1">
      <c r="A38" s="1080"/>
      <c r="B38" s="415" t="s">
        <v>47</v>
      </c>
      <c r="C38" s="1026"/>
      <c r="D38" s="411"/>
      <c r="E38" s="412"/>
      <c r="F38" s="412"/>
      <c r="G38" s="417"/>
      <c r="H38" s="416"/>
      <c r="I38" s="416"/>
      <c r="J38" s="135"/>
      <c r="K38" s="135"/>
      <c r="L38" s="189"/>
      <c r="M38" s="189"/>
      <c r="N38" s="246"/>
      <c r="O38" s="100"/>
      <c r="P38" s="357"/>
      <c r="Q38" s="358"/>
      <c r="R38" s="357">
        <v>4473</v>
      </c>
      <c r="S38" s="358">
        <v>45092</v>
      </c>
      <c r="T38" s="357">
        <v>2617</v>
      </c>
      <c r="U38" s="359">
        <v>14297270</v>
      </c>
      <c r="V38" s="359" t="s">
        <v>299</v>
      </c>
      <c r="W38" s="357" t="s">
        <v>300</v>
      </c>
      <c r="X38" s="360">
        <v>18270000</v>
      </c>
      <c r="Y38" s="361">
        <v>0</v>
      </c>
      <c r="Z38" s="361">
        <v>0</v>
      </c>
      <c r="AA38" s="360">
        <v>18270000</v>
      </c>
      <c r="AB38" s="361" t="s">
        <v>255</v>
      </c>
      <c r="AC38" s="359" t="s">
        <v>257</v>
      </c>
    </row>
    <row r="39" spans="1:29" ht="27" customHeight="1">
      <c r="A39" s="1072" t="s">
        <v>145</v>
      </c>
      <c r="B39" s="415" t="s">
        <v>45</v>
      </c>
      <c r="C39" s="1014" t="s">
        <v>146</v>
      </c>
      <c r="D39" s="411">
        <v>5836</v>
      </c>
      <c r="E39" s="412">
        <v>60000000</v>
      </c>
      <c r="F39" s="412"/>
      <c r="G39" s="417"/>
      <c r="H39" s="416"/>
      <c r="I39" s="416"/>
      <c r="J39" s="135">
        <v>45292</v>
      </c>
      <c r="K39" s="135">
        <v>45657</v>
      </c>
      <c r="L39" s="189">
        <f>+D40/D39</f>
        <v>0</v>
      </c>
      <c r="M39" s="189">
        <f>+E40/E39</f>
        <v>0</v>
      </c>
      <c r="N39" s="994"/>
      <c r="O39" s="100"/>
      <c r="P39" s="443"/>
      <c r="Q39" s="358"/>
      <c r="R39" s="364"/>
      <c r="S39" s="364"/>
      <c r="T39" s="364"/>
      <c r="U39" s="364"/>
      <c r="V39" s="364"/>
      <c r="W39" s="364"/>
      <c r="X39" s="364"/>
      <c r="Y39" s="364"/>
      <c r="Z39" s="355"/>
      <c r="AA39" s="355"/>
      <c r="AB39" s="355"/>
      <c r="AC39" s="355"/>
    </row>
    <row r="40" spans="1:29" ht="27" customHeight="1">
      <c r="A40" s="1073"/>
      <c r="B40" s="415" t="s">
        <v>47</v>
      </c>
      <c r="C40" s="1015"/>
      <c r="D40" s="449"/>
      <c r="E40" s="448"/>
      <c r="F40" s="412"/>
      <c r="G40" s="417"/>
      <c r="H40" s="416"/>
      <c r="I40" s="416"/>
      <c r="J40" s="135"/>
      <c r="K40" s="135"/>
      <c r="L40" s="189"/>
      <c r="M40" s="189"/>
      <c r="N40" s="995"/>
      <c r="O40" s="100"/>
      <c r="P40" s="443"/>
      <c r="Q40" s="358"/>
      <c r="R40" s="975"/>
      <c r="S40" s="975"/>
      <c r="T40" s="975"/>
      <c r="U40" s="975"/>
      <c r="V40" s="975"/>
      <c r="W40" s="975"/>
      <c r="X40" s="362"/>
      <c r="Y40" s="362"/>
      <c r="Z40" s="355"/>
      <c r="AA40" s="355"/>
      <c r="AB40" s="355"/>
      <c r="AC40" s="355"/>
    </row>
    <row r="41" spans="1:29" ht="27" customHeight="1">
      <c r="A41" s="453" t="s">
        <v>248</v>
      </c>
      <c r="B41" s="415" t="s">
        <v>45</v>
      </c>
      <c r="C41" s="454" t="s">
        <v>249</v>
      </c>
      <c r="D41" s="449">
        <v>5</v>
      </c>
      <c r="E41" s="407">
        <v>50000000</v>
      </c>
      <c r="F41" s="412"/>
      <c r="G41" s="417"/>
      <c r="H41" s="416"/>
      <c r="I41" s="416"/>
      <c r="J41" s="135"/>
      <c r="K41" s="135"/>
      <c r="L41" s="189"/>
      <c r="M41" s="189"/>
      <c r="N41" s="455"/>
      <c r="O41" s="100"/>
      <c r="P41" s="443"/>
      <c r="Q41" s="358"/>
      <c r="R41" s="1007" t="s">
        <v>230</v>
      </c>
      <c r="S41" s="1007"/>
      <c r="T41" s="1007"/>
      <c r="U41" s="1007"/>
      <c r="V41" s="1007"/>
      <c r="W41" s="1007"/>
      <c r="X41" s="363">
        <v>718396666</v>
      </c>
      <c r="Y41" s="363">
        <v>243192000</v>
      </c>
      <c r="Z41" s="355"/>
      <c r="AA41" s="355"/>
      <c r="AB41" s="355"/>
      <c r="AC41" s="355"/>
    </row>
    <row r="42" spans="1:29" ht="26.25" customHeight="1" thickBot="1">
      <c r="A42" s="453"/>
      <c r="B42" s="415" t="s">
        <v>47</v>
      </c>
      <c r="C42" s="454"/>
      <c r="D42" s="449"/>
      <c r="E42" s="407"/>
      <c r="F42" s="412"/>
      <c r="G42" s="417"/>
      <c r="H42" s="416"/>
      <c r="I42" s="416"/>
      <c r="J42" s="135"/>
      <c r="K42" s="135"/>
      <c r="L42" s="189"/>
      <c r="M42" s="189"/>
      <c r="N42" s="455"/>
      <c r="O42" s="100"/>
      <c r="P42" s="443"/>
      <c r="Q42" s="358"/>
      <c r="R42" s="357"/>
      <c r="S42" s="359"/>
      <c r="T42" s="359"/>
      <c r="U42" s="357"/>
      <c r="V42" s="360"/>
      <c r="W42" s="360"/>
      <c r="X42" s="361"/>
      <c r="Y42" s="360"/>
      <c r="Z42" s="361"/>
      <c r="AA42" s="359"/>
      <c r="AB42" s="250"/>
    </row>
    <row r="43" spans="1:29" ht="27" customHeight="1">
      <c r="A43" s="1070" t="s">
        <v>52</v>
      </c>
      <c r="B43" s="422" t="s">
        <v>45</v>
      </c>
      <c r="C43" s="423"/>
      <c r="D43" s="424"/>
      <c r="E43" s="425">
        <f>+E17+E19+E21+E23+E25+E29+E31+E33+E35+E37+E39+E41+E27</f>
        <v>4624800000</v>
      </c>
      <c r="F43" s="425"/>
      <c r="G43" s="426"/>
      <c r="H43" s="426"/>
      <c r="I43" s="576"/>
      <c r="J43" s="546"/>
      <c r="K43" s="245"/>
      <c r="L43" s="944"/>
      <c r="M43" s="1027"/>
      <c r="N43" s="1016"/>
      <c r="O43" s="100"/>
      <c r="P43" s="357"/>
      <c r="Q43" s="358"/>
      <c r="R43" s="357"/>
      <c r="S43" s="359"/>
      <c r="T43" s="359"/>
      <c r="U43" s="357"/>
      <c r="V43" s="360"/>
      <c r="W43" s="360"/>
      <c r="X43" s="361"/>
      <c r="Y43" s="360"/>
      <c r="Z43" s="361"/>
      <c r="AA43" s="359"/>
      <c r="AB43" s="252"/>
    </row>
    <row r="44" spans="1:29" ht="27" customHeight="1">
      <c r="A44" s="1071"/>
      <c r="B44" s="418" t="s">
        <v>47</v>
      </c>
      <c r="C44" s="427"/>
      <c r="D44" s="419"/>
      <c r="E44" s="420">
        <f>+E42+E40+E38+E36+E34+E32+E30+E26+E24+E22+E20+E18</f>
        <v>0</v>
      </c>
      <c r="F44" s="420">
        <f>+F42+F40+F38+F36+F34+F32+F30+F24+F22+F20+F26</f>
        <v>0</v>
      </c>
      <c r="G44" s="575"/>
      <c r="H44" s="544"/>
      <c r="I44" s="421"/>
      <c r="J44" s="196"/>
      <c r="K44" s="77"/>
      <c r="L44" s="945"/>
      <c r="M44" s="1028"/>
      <c r="N44" s="1017"/>
      <c r="O44" s="100"/>
      <c r="P44" s="357"/>
      <c r="Q44" s="358"/>
      <c r="R44" s="357"/>
      <c r="S44" s="359"/>
      <c r="T44" s="359"/>
      <c r="U44" s="357"/>
      <c r="V44" s="360"/>
      <c r="W44" s="360"/>
      <c r="X44" s="361"/>
      <c r="Y44" s="360"/>
      <c r="Z44" s="361"/>
      <c r="AA44" s="359"/>
      <c r="AB44" s="230"/>
    </row>
    <row r="45" spans="1:29" ht="27" customHeight="1">
      <c r="A45" s="428"/>
      <c r="B45" s="429"/>
      <c r="C45" s="429"/>
      <c r="D45" s="429"/>
      <c r="E45" s="430"/>
      <c r="F45" s="431"/>
      <c r="G45" s="432"/>
      <c r="H45" s="432"/>
      <c r="I45" s="432"/>
      <c r="J45" s="211"/>
      <c r="K45" s="211"/>
      <c r="L45" s="253"/>
      <c r="M45" s="254"/>
      <c r="N45" s="255"/>
      <c r="O45" s="100"/>
      <c r="P45" s="357"/>
      <c r="Q45" s="358"/>
      <c r="R45" s="357"/>
      <c r="S45" s="359"/>
      <c r="T45" s="359"/>
      <c r="U45" s="357"/>
      <c r="V45" s="360"/>
      <c r="W45" s="360"/>
      <c r="X45" s="361"/>
      <c r="Y45" s="360"/>
      <c r="Z45" s="361"/>
      <c r="AA45" s="359"/>
      <c r="AB45" s="257"/>
    </row>
    <row r="46" spans="1:29" ht="27" customHeight="1">
      <c r="A46" s="433" t="s">
        <v>53</v>
      </c>
      <c r="B46" s="1018" t="s">
        <v>54</v>
      </c>
      <c r="C46" s="1019"/>
      <c r="D46" s="1020"/>
      <c r="E46" s="1021" t="s">
        <v>87</v>
      </c>
      <c r="F46" s="1022"/>
      <c r="G46" s="1022"/>
      <c r="H46" s="1022"/>
      <c r="I46" s="434"/>
      <c r="J46" s="674" t="s">
        <v>56</v>
      </c>
      <c r="K46" s="675"/>
      <c r="L46" s="675"/>
      <c r="M46" s="675"/>
      <c r="N46" s="676"/>
      <c r="O46" s="100"/>
      <c r="P46" s="357"/>
      <c r="Q46" s="358"/>
      <c r="R46" s="357"/>
      <c r="S46" s="359"/>
      <c r="T46" s="359"/>
      <c r="U46" s="357"/>
      <c r="V46" s="360"/>
      <c r="W46" s="360"/>
      <c r="X46" s="361"/>
      <c r="Y46" s="360"/>
      <c r="Z46" s="361"/>
      <c r="AA46" s="359"/>
      <c r="AB46" s="257"/>
    </row>
    <row r="47" spans="1:29" ht="27" customHeight="1">
      <c r="A47" s="1041" t="s">
        <v>147</v>
      </c>
      <c r="B47" s="1067" t="s">
        <v>148</v>
      </c>
      <c r="C47" s="1068"/>
      <c r="D47" s="1068"/>
      <c r="E47" s="1064" t="s">
        <v>149</v>
      </c>
      <c r="F47" s="1065"/>
      <c r="G47" s="1065"/>
      <c r="H47" s="422" t="s">
        <v>45</v>
      </c>
      <c r="I47" s="435">
        <v>100</v>
      </c>
      <c r="J47" s="996" t="s">
        <v>64</v>
      </c>
      <c r="K47" s="997"/>
      <c r="L47" s="997"/>
      <c r="M47" s="997"/>
      <c r="N47" s="998"/>
      <c r="O47" s="100"/>
      <c r="P47" s="357"/>
      <c r="Q47" s="358"/>
      <c r="R47" s="357"/>
      <c r="S47" s="359"/>
      <c r="T47" s="359"/>
      <c r="U47" s="357"/>
      <c r="V47" s="360"/>
      <c r="W47" s="361"/>
      <c r="X47" s="361"/>
      <c r="Y47" s="360"/>
      <c r="Z47" s="361"/>
      <c r="AA47" s="359"/>
      <c r="AB47" s="257"/>
    </row>
    <row r="48" spans="1:29" ht="27" customHeight="1">
      <c r="A48" s="1042"/>
      <c r="B48" s="1069"/>
      <c r="C48" s="1069"/>
      <c r="D48" s="1069"/>
      <c r="E48" s="1066"/>
      <c r="F48" s="1066"/>
      <c r="G48" s="1066"/>
      <c r="H48" s="415" t="s">
        <v>47</v>
      </c>
      <c r="I48" s="436">
        <v>109</v>
      </c>
      <c r="J48" s="669"/>
      <c r="K48" s="669"/>
      <c r="L48" s="669"/>
      <c r="M48" s="669"/>
      <c r="N48" s="670"/>
      <c r="O48" s="100"/>
      <c r="P48" s="357"/>
      <c r="Q48" s="358"/>
      <c r="R48" s="357"/>
      <c r="S48" s="359"/>
      <c r="T48" s="359"/>
      <c r="U48" s="357"/>
      <c r="V48" s="360"/>
      <c r="W48" s="360"/>
      <c r="X48" s="361"/>
      <c r="Y48" s="360"/>
      <c r="Z48" s="361"/>
      <c r="AA48" s="359"/>
      <c r="AB48" s="257"/>
    </row>
    <row r="49" spans="1:28" ht="27" customHeight="1">
      <c r="A49" s="1045" t="s">
        <v>147</v>
      </c>
      <c r="B49" s="1046" t="s">
        <v>150</v>
      </c>
      <c r="C49" s="1047"/>
      <c r="D49" s="1048"/>
      <c r="E49" s="1052" t="s">
        <v>138</v>
      </c>
      <c r="F49" s="1053"/>
      <c r="G49" s="1054"/>
      <c r="H49" s="415" t="s">
        <v>45</v>
      </c>
      <c r="I49" s="436">
        <v>5000</v>
      </c>
      <c r="J49" s="985" t="s">
        <v>68</v>
      </c>
      <c r="K49" s="999"/>
      <c r="L49" s="999"/>
      <c r="M49" s="999"/>
      <c r="N49" s="1000"/>
      <c r="O49" s="100"/>
      <c r="P49" s="357"/>
      <c r="Q49" s="358"/>
      <c r="R49" s="357"/>
      <c r="S49" s="359"/>
      <c r="T49" s="359"/>
      <c r="U49" s="357"/>
      <c r="V49" s="360"/>
      <c r="W49" s="360"/>
      <c r="X49" s="361"/>
      <c r="Y49" s="360"/>
      <c r="Z49" s="361"/>
      <c r="AA49" s="359"/>
      <c r="AB49" s="257"/>
    </row>
    <row r="50" spans="1:28" ht="27" customHeight="1">
      <c r="A50" s="1042"/>
      <c r="B50" s="1049"/>
      <c r="C50" s="1050"/>
      <c r="D50" s="1051"/>
      <c r="E50" s="1055"/>
      <c r="F50" s="1056"/>
      <c r="G50" s="1057"/>
      <c r="H50" s="415" t="s">
        <v>47</v>
      </c>
      <c r="I50" s="436">
        <v>4000</v>
      </c>
      <c r="J50" s="1001"/>
      <c r="K50" s="1002"/>
      <c r="L50" s="1002"/>
      <c r="M50" s="1002"/>
      <c r="N50" s="1003"/>
      <c r="O50" s="100"/>
      <c r="P50" s="364"/>
      <c r="Q50" s="364"/>
      <c r="R50" s="364"/>
      <c r="S50" s="364"/>
      <c r="T50" s="364"/>
      <c r="U50" s="364"/>
      <c r="V50" s="364"/>
      <c r="W50" s="364"/>
      <c r="X50" s="364"/>
      <c r="Y50" s="355"/>
      <c r="Z50" s="355"/>
      <c r="AA50" s="355"/>
      <c r="AB50" s="257"/>
    </row>
    <row r="51" spans="1:28" ht="27" customHeight="1">
      <c r="A51" s="1045" t="s">
        <v>147</v>
      </c>
      <c r="B51" s="1046" t="s">
        <v>151</v>
      </c>
      <c r="C51" s="1047"/>
      <c r="D51" s="1048"/>
      <c r="E51" s="1058" t="s">
        <v>152</v>
      </c>
      <c r="F51" s="1059"/>
      <c r="G51" s="1060"/>
      <c r="H51" s="415" t="s">
        <v>45</v>
      </c>
      <c r="I51" s="436">
        <v>95000</v>
      </c>
      <c r="J51" s="985" t="s">
        <v>67</v>
      </c>
      <c r="K51" s="986"/>
      <c r="L51" s="986"/>
      <c r="M51" s="986"/>
      <c r="N51" s="987"/>
      <c r="O51" s="100"/>
      <c r="P51" s="167"/>
      <c r="Q51" s="234"/>
      <c r="R51" s="233"/>
      <c r="S51" s="234"/>
      <c r="T51" s="235"/>
      <c r="U51" s="235"/>
      <c r="V51" s="234"/>
      <c r="W51" s="236"/>
      <c r="X51" s="237"/>
      <c r="Y51" s="237"/>
      <c r="Z51" s="236"/>
      <c r="AA51" s="256"/>
      <c r="AB51" s="257"/>
    </row>
    <row r="52" spans="1:28" ht="27" customHeight="1">
      <c r="A52" s="1042"/>
      <c r="B52" s="1049"/>
      <c r="C52" s="1050"/>
      <c r="D52" s="1051"/>
      <c r="E52" s="1061"/>
      <c r="F52" s="1062"/>
      <c r="G52" s="1063"/>
      <c r="H52" s="415" t="s">
        <v>47</v>
      </c>
      <c r="I52" s="436">
        <v>31260</v>
      </c>
      <c r="J52" s="988"/>
      <c r="K52" s="989"/>
      <c r="L52" s="989"/>
      <c r="M52" s="989"/>
      <c r="N52" s="990"/>
      <c r="O52" s="100"/>
      <c r="P52" s="167"/>
      <c r="Q52" s="234"/>
      <c r="R52" s="233"/>
      <c r="S52" s="234"/>
      <c r="T52" s="235"/>
      <c r="U52" s="235"/>
      <c r="V52" s="234"/>
      <c r="W52" s="236"/>
      <c r="X52" s="237"/>
      <c r="Y52" s="237"/>
      <c r="Z52" s="236"/>
      <c r="AA52" s="256"/>
      <c r="AB52" s="257"/>
    </row>
    <row r="53" spans="1:28" ht="27" customHeight="1">
      <c r="A53" s="698" t="s">
        <v>147</v>
      </c>
      <c r="B53" s="1029" t="s">
        <v>153</v>
      </c>
      <c r="C53" s="1030"/>
      <c r="D53" s="1031"/>
      <c r="E53" s="1035" t="s">
        <v>154</v>
      </c>
      <c r="F53" s="1036"/>
      <c r="G53" s="1037"/>
      <c r="H53" s="63" t="s">
        <v>45</v>
      </c>
      <c r="I53" s="258">
        <v>1</v>
      </c>
      <c r="J53" s="988"/>
      <c r="K53" s="989"/>
      <c r="L53" s="989"/>
      <c r="M53" s="989"/>
      <c r="N53" s="990"/>
      <c r="O53" s="100"/>
      <c r="P53" s="167"/>
      <c r="Q53" s="234"/>
      <c r="R53" s="233"/>
      <c r="S53" s="234"/>
      <c r="T53" s="235"/>
      <c r="U53" s="235"/>
      <c r="V53" s="234"/>
      <c r="W53" s="236"/>
      <c r="X53" s="237"/>
      <c r="Y53" s="237"/>
      <c r="Z53" s="236"/>
      <c r="AA53" s="256"/>
      <c r="AB53" s="257"/>
    </row>
    <row r="54" spans="1:28" ht="27" customHeight="1">
      <c r="A54" s="693"/>
      <c r="B54" s="1032"/>
      <c r="C54" s="1033"/>
      <c r="D54" s="1034"/>
      <c r="E54" s="1038"/>
      <c r="F54" s="1039"/>
      <c r="G54" s="1040"/>
      <c r="H54" s="63" t="s">
        <v>47</v>
      </c>
      <c r="I54" s="258">
        <v>6</v>
      </c>
      <c r="J54" s="988"/>
      <c r="K54" s="989"/>
      <c r="L54" s="989"/>
      <c r="M54" s="989"/>
      <c r="N54" s="990"/>
      <c r="O54" s="100"/>
      <c r="P54" s="101"/>
      <c r="Q54" s="252"/>
      <c r="R54" s="252"/>
      <c r="S54" s="252"/>
      <c r="T54" s="252"/>
      <c r="U54" s="252"/>
      <c r="V54" s="252"/>
      <c r="W54" s="252"/>
      <c r="X54" s="252"/>
      <c r="Y54" s="252"/>
      <c r="Z54" s="252"/>
      <c r="AA54" s="252"/>
      <c r="AB54" s="252"/>
    </row>
    <row r="55" spans="1:28" ht="27" customHeight="1">
      <c r="A55" s="698" t="s">
        <v>147</v>
      </c>
      <c r="B55" s="1029" t="s">
        <v>155</v>
      </c>
      <c r="C55" s="1030"/>
      <c r="D55" s="1031"/>
      <c r="E55" s="1035" t="s">
        <v>146</v>
      </c>
      <c r="F55" s="1036"/>
      <c r="G55" s="1037"/>
      <c r="H55" s="63" t="s">
        <v>45</v>
      </c>
      <c r="I55" s="258">
        <v>5836</v>
      </c>
      <c r="J55" s="988"/>
      <c r="K55" s="989"/>
      <c r="L55" s="989"/>
      <c r="M55" s="989"/>
      <c r="N55" s="990"/>
      <c r="O55" s="100"/>
      <c r="P55" s="101"/>
      <c r="Q55" s="101"/>
      <c r="R55" s="101"/>
      <c r="S55" s="101"/>
      <c r="T55" s="101"/>
      <c r="U55" s="101"/>
      <c r="V55" s="101"/>
      <c r="W55" s="101"/>
      <c r="X55" s="101"/>
      <c r="Y55" s="101"/>
      <c r="Z55" s="101"/>
      <c r="AA55" s="101"/>
      <c r="AB55" s="101"/>
    </row>
    <row r="56" spans="1:28" ht="27" customHeight="1">
      <c r="A56" s="693"/>
      <c r="B56" s="1032"/>
      <c r="C56" s="1033"/>
      <c r="D56" s="1034"/>
      <c r="E56" s="1038"/>
      <c r="F56" s="1039"/>
      <c r="G56" s="1040"/>
      <c r="H56" s="63" t="s">
        <v>47</v>
      </c>
      <c r="I56" s="243">
        <v>75.239999999999995</v>
      </c>
      <c r="J56" s="988"/>
      <c r="K56" s="989"/>
      <c r="L56" s="989"/>
      <c r="M56" s="989"/>
      <c r="N56" s="990"/>
      <c r="O56" s="100"/>
      <c r="P56" s="101"/>
      <c r="Q56" s="101"/>
      <c r="R56" s="101"/>
      <c r="S56" s="101"/>
      <c r="T56" s="101"/>
      <c r="U56" s="101"/>
      <c r="V56" s="101"/>
      <c r="W56" s="101"/>
      <c r="X56" s="101"/>
      <c r="Y56" s="101"/>
      <c r="Z56" s="101"/>
      <c r="AA56" s="101"/>
      <c r="AB56" s="101"/>
    </row>
    <row r="57" spans="1:28" ht="27" customHeight="1">
      <c r="A57" s="698" t="s">
        <v>147</v>
      </c>
      <c r="B57" s="1029" t="s">
        <v>156</v>
      </c>
      <c r="C57" s="1030"/>
      <c r="D57" s="1031"/>
      <c r="E57" s="1035" t="s">
        <v>157</v>
      </c>
      <c r="F57" s="1036"/>
      <c r="G57" s="1037"/>
      <c r="H57" s="63" t="s">
        <v>45</v>
      </c>
      <c r="I57" s="258">
        <v>10</v>
      </c>
      <c r="J57" s="988"/>
      <c r="K57" s="989"/>
      <c r="L57" s="989"/>
      <c r="M57" s="989"/>
      <c r="N57" s="990"/>
      <c r="O57" s="100"/>
      <c r="P57" s="101"/>
      <c r="Q57" s="101"/>
      <c r="R57" s="101"/>
      <c r="S57" s="101"/>
      <c r="T57" s="101"/>
      <c r="U57" s="101"/>
      <c r="V57" s="101"/>
      <c r="W57" s="101"/>
      <c r="X57" s="101"/>
      <c r="Y57" s="101"/>
      <c r="Z57" s="101"/>
      <c r="AA57" s="101"/>
      <c r="AB57" s="101"/>
    </row>
    <row r="58" spans="1:28" ht="27" customHeight="1">
      <c r="A58" s="693"/>
      <c r="B58" s="1032"/>
      <c r="C58" s="1033"/>
      <c r="D58" s="1034"/>
      <c r="E58" s="1038"/>
      <c r="F58" s="1039"/>
      <c r="G58" s="1040"/>
      <c r="H58" s="63" t="s">
        <v>47</v>
      </c>
      <c r="I58" s="258">
        <v>8</v>
      </c>
      <c r="J58" s="991"/>
      <c r="K58" s="992"/>
      <c r="L58" s="992"/>
      <c r="M58" s="992"/>
      <c r="N58" s="993"/>
      <c r="O58" s="100"/>
      <c r="P58" s="101"/>
      <c r="Q58" s="101"/>
      <c r="R58" s="101"/>
      <c r="S58" s="101"/>
      <c r="T58" s="101"/>
      <c r="U58" s="101"/>
      <c r="V58" s="101"/>
      <c r="W58" s="101"/>
      <c r="X58" s="101"/>
      <c r="Y58" s="101"/>
      <c r="Z58" s="101"/>
      <c r="AA58" s="101"/>
      <c r="AB58" s="101"/>
    </row>
    <row r="59" spans="1:28" ht="27" customHeight="1">
      <c r="A59" s="1008" t="s">
        <v>158</v>
      </c>
      <c r="B59" s="1009"/>
      <c r="C59" s="1009"/>
      <c r="D59" s="1009"/>
      <c r="E59" s="1009"/>
      <c r="F59" s="1009"/>
      <c r="G59" s="1009"/>
      <c r="H59" s="1009"/>
      <c r="I59" s="1010"/>
      <c r="J59" s="955"/>
      <c r="K59" s="955"/>
      <c r="L59" s="955"/>
      <c r="M59" s="955"/>
      <c r="N59" s="956"/>
      <c r="O59" s="100"/>
      <c r="P59" s="101"/>
      <c r="Q59" s="101"/>
      <c r="R59" s="101"/>
      <c r="S59" s="101"/>
      <c r="T59" s="101"/>
      <c r="U59" s="101"/>
      <c r="V59" s="101"/>
      <c r="W59" s="101"/>
      <c r="X59" s="101"/>
      <c r="Y59" s="101"/>
      <c r="Z59" s="101"/>
      <c r="AA59" s="101"/>
      <c r="AB59" s="101"/>
    </row>
    <row r="60" spans="1:28" ht="27" customHeight="1">
      <c r="A60" s="1011"/>
      <c r="B60" s="1012"/>
      <c r="C60" s="1012"/>
      <c r="D60" s="1012"/>
      <c r="E60" s="1012"/>
      <c r="F60" s="1012"/>
      <c r="G60" s="1012"/>
      <c r="H60" s="1012"/>
      <c r="I60" s="1013"/>
      <c r="J60" s="1043"/>
      <c r="K60" s="1043"/>
      <c r="L60" s="1043"/>
      <c r="M60" s="1043"/>
      <c r="N60" s="1044"/>
      <c r="O60" s="100"/>
      <c r="P60" s="101"/>
      <c r="Q60" s="101"/>
      <c r="R60" s="101"/>
      <c r="S60" s="101"/>
      <c r="T60" s="101"/>
      <c r="U60" s="101"/>
      <c r="V60" s="101"/>
      <c r="W60" s="101"/>
      <c r="X60" s="101"/>
      <c r="Y60" s="101"/>
      <c r="Z60" s="101"/>
      <c r="AA60" s="101"/>
      <c r="AB60" s="101"/>
    </row>
    <row r="61" spans="1:28" ht="14.1" customHeight="1">
      <c r="A61" s="162"/>
      <c r="B61" s="162" t="s">
        <v>262</v>
      </c>
      <c r="C61" s="163"/>
      <c r="D61" s="164"/>
      <c r="E61" s="165"/>
      <c r="F61" s="162"/>
      <c r="G61" s="93"/>
      <c r="H61" s="162"/>
      <c r="I61" s="163"/>
      <c r="J61" s="223"/>
      <c r="K61" s="223"/>
      <c r="L61" s="165"/>
      <c r="M61" s="162"/>
      <c r="N61" s="162"/>
      <c r="O61" s="101"/>
      <c r="P61" s="101"/>
      <c r="Q61" s="101"/>
      <c r="R61" s="101"/>
      <c r="S61" s="101"/>
      <c r="T61" s="101"/>
      <c r="U61" s="101"/>
      <c r="V61" s="101"/>
      <c r="W61" s="101"/>
      <c r="X61" s="101"/>
      <c r="Y61" s="101"/>
      <c r="Z61" s="101"/>
      <c r="AA61" s="101"/>
      <c r="AB61" s="101"/>
    </row>
    <row r="62" spans="1:28" ht="14.1" customHeight="1">
      <c r="A62" s="101"/>
      <c r="B62" s="101"/>
      <c r="C62" s="545" t="s">
        <v>285</v>
      </c>
      <c r="D62" s="170"/>
      <c r="E62" s="168">
        <v>166124000</v>
      </c>
      <c r="F62" s="101"/>
      <c r="G62" s="7">
        <f>+E62+1752461528</f>
        <v>1918585528</v>
      </c>
      <c r="H62" s="101"/>
      <c r="I62" s="167"/>
      <c r="J62" s="224"/>
      <c r="K62" s="224"/>
      <c r="L62" s="168"/>
      <c r="M62" s="101"/>
      <c r="N62" s="101"/>
      <c r="O62" s="101"/>
      <c r="P62" s="101"/>
      <c r="Q62" s="101"/>
      <c r="R62" s="101"/>
      <c r="S62" s="101"/>
      <c r="T62" s="101"/>
      <c r="U62" s="101"/>
      <c r="V62" s="101"/>
      <c r="W62" s="101"/>
      <c r="X62" s="101"/>
      <c r="Y62" s="101"/>
      <c r="Z62" s="101"/>
      <c r="AA62" s="101"/>
      <c r="AB62" s="101"/>
    </row>
  </sheetData>
  <mergeCells count="103">
    <mergeCell ref="A17:A18"/>
    <mergeCell ref="C17:C18"/>
    <mergeCell ref="F14:I15"/>
    <mergeCell ref="L14:N14"/>
    <mergeCell ref="L15:L16"/>
    <mergeCell ref="M15:M16"/>
    <mergeCell ref="N15:N16"/>
    <mergeCell ref="L17:L18"/>
    <mergeCell ref="M17:M18"/>
    <mergeCell ref="A10:F10"/>
    <mergeCell ref="A12:F12"/>
    <mergeCell ref="K12:M12"/>
    <mergeCell ref="A13:F13"/>
    <mergeCell ref="K13:M13"/>
    <mergeCell ref="J14:K15"/>
    <mergeCell ref="A14:A16"/>
    <mergeCell ref="B14:B16"/>
    <mergeCell ref="C14:C16"/>
    <mergeCell ref="D14:D16"/>
    <mergeCell ref="A1:A4"/>
    <mergeCell ref="B1:H2"/>
    <mergeCell ref="A21:A22"/>
    <mergeCell ref="C21:C22"/>
    <mergeCell ref="E14:E16"/>
    <mergeCell ref="A19:A20"/>
    <mergeCell ref="I1:L1"/>
    <mergeCell ref="M1:N4"/>
    <mergeCell ref="I2:L2"/>
    <mergeCell ref="B3:H4"/>
    <mergeCell ref="I3:L3"/>
    <mergeCell ref="I4:L4"/>
    <mergeCell ref="A7:C7"/>
    <mergeCell ref="D7:N7"/>
    <mergeCell ref="A5:N5"/>
    <mergeCell ref="B6:F6"/>
    <mergeCell ref="J8:N8"/>
    <mergeCell ref="A9:F9"/>
    <mergeCell ref="K9:M9"/>
    <mergeCell ref="A8:F8"/>
    <mergeCell ref="G8:I13"/>
    <mergeCell ref="A11:F11"/>
    <mergeCell ref="K11:M11"/>
    <mergeCell ref="K10:M10"/>
    <mergeCell ref="C33:C34"/>
    <mergeCell ref="A43:A44"/>
    <mergeCell ref="A39:A40"/>
    <mergeCell ref="A33:A34"/>
    <mergeCell ref="A23:A24"/>
    <mergeCell ref="C23:C24"/>
    <mergeCell ref="A25:A26"/>
    <mergeCell ref="A29:A30"/>
    <mergeCell ref="A35:A36"/>
    <mergeCell ref="C35:C36"/>
    <mergeCell ref="A37:A38"/>
    <mergeCell ref="C37:C38"/>
    <mergeCell ref="A27:A28"/>
    <mergeCell ref="B53:D54"/>
    <mergeCell ref="E53:G54"/>
    <mergeCell ref="A49:A50"/>
    <mergeCell ref="B49:D50"/>
    <mergeCell ref="E49:G50"/>
    <mergeCell ref="A51:A52"/>
    <mergeCell ref="B51:D52"/>
    <mergeCell ref="E51:G52"/>
    <mergeCell ref="E47:G48"/>
    <mergeCell ref="B47:D48"/>
    <mergeCell ref="R40:W40"/>
    <mergeCell ref="R41:W41"/>
    <mergeCell ref="N23:N24"/>
    <mergeCell ref="A59:I60"/>
    <mergeCell ref="C25:C26"/>
    <mergeCell ref="C29:C30"/>
    <mergeCell ref="N43:N44"/>
    <mergeCell ref="B46:D46"/>
    <mergeCell ref="E46:H46"/>
    <mergeCell ref="J46:N46"/>
    <mergeCell ref="A31:A32"/>
    <mergeCell ref="C31:C32"/>
    <mergeCell ref="L43:L44"/>
    <mergeCell ref="M43:M44"/>
    <mergeCell ref="C39:C40"/>
    <mergeCell ref="A57:A58"/>
    <mergeCell ref="B57:D58"/>
    <mergeCell ref="E57:G58"/>
    <mergeCell ref="A47:A48"/>
    <mergeCell ref="A55:A56"/>
    <mergeCell ref="B55:D56"/>
    <mergeCell ref="J59:N60"/>
    <mergeCell ref="E55:G56"/>
    <mergeCell ref="A53:A54"/>
    <mergeCell ref="J51:N58"/>
    <mergeCell ref="N25:N26"/>
    <mergeCell ref="N29:N30"/>
    <mergeCell ref="N31:N32"/>
    <mergeCell ref="N33:N34"/>
    <mergeCell ref="N39:N40"/>
    <mergeCell ref="J47:N48"/>
    <mergeCell ref="J49:N50"/>
    <mergeCell ref="N17:N18"/>
    <mergeCell ref="N21:N22"/>
    <mergeCell ref="N35:N36"/>
    <mergeCell ref="L21:L22"/>
    <mergeCell ref="M21:M22"/>
  </mergeCells>
  <printOptions horizontalCentered="1" verticalCentered="1"/>
  <pageMargins left="0.23622047244094491" right="0.23622047244094491" top="0.74803149606299213" bottom="0.74803149606299213" header="0.31496062992125984" footer="0.31496062992125984"/>
  <pageSetup paperSize="5" scale="30" orientation="landscape" r:id="rId1"/>
  <headerFooter>
    <oddFooter>&amp;C&amp;"Helvetica Neue,Regular"&amp;12&amp;K000000&amp;P</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42"/>
  <sheetViews>
    <sheetView showGridLines="0" topLeftCell="A15" zoomScale="80" zoomScaleNormal="80" workbookViewId="0">
      <selection activeCell="E25" sqref="E25"/>
    </sheetView>
  </sheetViews>
  <sheetFormatPr baseColWidth="10" defaultColWidth="12.42578125" defaultRowHeight="18" customHeight="1"/>
  <cols>
    <col min="1" max="1" width="80.140625" style="5" customWidth="1"/>
    <col min="2" max="2" width="10.28515625" style="5" customWidth="1"/>
    <col min="3" max="3" width="23.7109375" style="5" customWidth="1"/>
    <col min="4" max="4" width="12.42578125" style="5" customWidth="1"/>
    <col min="5" max="9" width="18.7109375" style="5" customWidth="1"/>
    <col min="10" max="10" width="13.85546875" style="5" customWidth="1"/>
    <col min="11" max="11" width="22.42578125" style="5" customWidth="1"/>
    <col min="12" max="12" width="13.28515625" style="5" customWidth="1"/>
    <col min="13" max="13" width="16.28515625" style="5" customWidth="1"/>
    <col min="14" max="14" width="25.42578125" style="5" customWidth="1"/>
    <col min="15" max="15" width="25" style="5" customWidth="1"/>
    <col min="16" max="16" width="13.85546875" style="5" customWidth="1"/>
    <col min="17" max="17" width="16.42578125" style="5" customWidth="1"/>
    <col min="18" max="22" width="12.42578125" style="5" customWidth="1"/>
    <col min="23" max="16384" width="12.42578125" style="5"/>
  </cols>
  <sheetData>
    <row r="1" spans="1:27" ht="34.5" customHeight="1">
      <c r="A1" s="895"/>
      <c r="B1" s="735" t="s">
        <v>6</v>
      </c>
      <c r="C1" s="736"/>
      <c r="D1" s="736"/>
      <c r="E1" s="736"/>
      <c r="F1" s="736"/>
      <c r="G1" s="736"/>
      <c r="H1" s="737"/>
      <c r="I1" s="769" t="s">
        <v>7</v>
      </c>
      <c r="J1" s="733"/>
      <c r="K1" s="733"/>
      <c r="L1" s="770"/>
      <c r="M1" s="898"/>
      <c r="N1" s="899"/>
      <c r="O1" s="171"/>
      <c r="P1" s="101"/>
      <c r="Q1" s="101"/>
      <c r="R1" s="101"/>
      <c r="S1" s="101"/>
      <c r="T1" s="101"/>
      <c r="U1" s="101"/>
    </row>
    <row r="2" spans="1:27" ht="37.5" customHeight="1">
      <c r="A2" s="896"/>
      <c r="B2" s="720"/>
      <c r="C2" s="721"/>
      <c r="D2" s="721"/>
      <c r="E2" s="721"/>
      <c r="F2" s="721"/>
      <c r="G2" s="721"/>
      <c r="H2" s="722"/>
      <c r="I2" s="769" t="s">
        <v>8</v>
      </c>
      <c r="J2" s="733"/>
      <c r="K2" s="733"/>
      <c r="L2" s="770"/>
      <c r="M2" s="900"/>
      <c r="N2" s="901"/>
      <c r="O2" s="171"/>
      <c r="P2" s="101"/>
      <c r="Q2" s="101"/>
      <c r="R2" s="101"/>
      <c r="S2" s="101"/>
      <c r="T2" s="101"/>
      <c r="U2" s="101"/>
    </row>
    <row r="3" spans="1:27" ht="33.75" customHeight="1">
      <c r="A3" s="896"/>
      <c r="B3" s="735" t="s">
        <v>9</v>
      </c>
      <c r="C3" s="736"/>
      <c r="D3" s="736"/>
      <c r="E3" s="736"/>
      <c r="F3" s="736"/>
      <c r="G3" s="736"/>
      <c r="H3" s="737"/>
      <c r="I3" s="769" t="s">
        <v>10</v>
      </c>
      <c r="J3" s="733"/>
      <c r="K3" s="733"/>
      <c r="L3" s="770"/>
      <c r="M3" s="900"/>
      <c r="N3" s="901"/>
      <c r="O3" s="171"/>
      <c r="P3" s="101"/>
      <c r="Q3" s="101"/>
      <c r="R3" s="101"/>
      <c r="S3" s="101"/>
      <c r="T3" s="101"/>
      <c r="U3" s="101"/>
    </row>
    <row r="4" spans="1:27" ht="38.25" customHeight="1">
      <c r="A4" s="1209"/>
      <c r="B4" s="1212"/>
      <c r="C4" s="1213"/>
      <c r="D4" s="1213"/>
      <c r="E4" s="1213"/>
      <c r="F4" s="1213"/>
      <c r="G4" s="1213"/>
      <c r="H4" s="1214"/>
      <c r="I4" s="1215" t="s">
        <v>11</v>
      </c>
      <c r="J4" s="741"/>
      <c r="K4" s="741"/>
      <c r="L4" s="1216"/>
      <c r="M4" s="1210"/>
      <c r="N4" s="1211"/>
      <c r="O4" s="171"/>
      <c r="P4" s="101"/>
      <c r="Q4" s="101"/>
      <c r="R4" s="101"/>
      <c r="S4" s="101"/>
      <c r="T4" s="101"/>
      <c r="U4" s="101"/>
    </row>
    <row r="5" spans="1:27" ht="33.950000000000003" customHeight="1">
      <c r="A5" s="1189" t="s">
        <v>160</v>
      </c>
      <c r="B5" s="1190"/>
      <c r="C5" s="1190"/>
      <c r="D5" s="1191"/>
      <c r="E5" s="1190"/>
      <c r="F5" s="1190"/>
      <c r="G5" s="1191"/>
      <c r="H5" s="1190"/>
      <c r="I5" s="1190"/>
      <c r="J5" s="1191"/>
      <c r="K5" s="1191"/>
      <c r="L5" s="1190"/>
      <c r="M5" s="1190"/>
      <c r="N5" s="1192"/>
      <c r="O5" s="259"/>
      <c r="P5" s="101"/>
      <c r="Q5" s="101"/>
      <c r="R5" s="101"/>
      <c r="S5" s="101"/>
      <c r="T5" s="101"/>
      <c r="U5" s="101"/>
    </row>
    <row r="6" spans="1:27" ht="33.950000000000003" customHeight="1">
      <c r="A6" s="260" t="s">
        <v>13</v>
      </c>
      <c r="B6" s="1193" t="s">
        <v>342</v>
      </c>
      <c r="C6" s="1194"/>
      <c r="D6" s="1195"/>
      <c r="E6" s="1194"/>
      <c r="F6" s="1194"/>
      <c r="G6" s="261"/>
      <c r="H6" s="262"/>
      <c r="I6" s="262"/>
      <c r="J6" s="261"/>
      <c r="K6" s="261"/>
      <c r="L6" s="262"/>
      <c r="M6" s="262"/>
      <c r="N6" s="263"/>
      <c r="O6" s="100"/>
      <c r="P6" s="101"/>
      <c r="Q6" s="101"/>
      <c r="R6" s="101"/>
      <c r="S6" s="101"/>
      <c r="T6" s="101"/>
      <c r="U6" s="101"/>
    </row>
    <row r="7" spans="1:27" ht="27" customHeight="1">
      <c r="A7" s="1143" t="s">
        <v>14</v>
      </c>
      <c r="B7" s="1144"/>
      <c r="C7" s="1145"/>
      <c r="D7" s="1146" t="s">
        <v>15</v>
      </c>
      <c r="E7" s="1147"/>
      <c r="F7" s="1147"/>
      <c r="G7" s="1147"/>
      <c r="H7" s="1147"/>
      <c r="I7" s="1147"/>
      <c r="J7" s="1147"/>
      <c r="K7" s="1147"/>
      <c r="L7" s="1147"/>
      <c r="M7" s="1147"/>
      <c r="N7" s="1148"/>
      <c r="O7" s="259"/>
      <c r="P7" s="101"/>
      <c r="Q7" s="101"/>
      <c r="R7" s="101"/>
      <c r="S7" s="101"/>
      <c r="T7" s="101"/>
      <c r="U7" s="101"/>
    </row>
    <row r="8" spans="1:27" ht="27" customHeight="1">
      <c r="A8" s="1149" t="s">
        <v>123</v>
      </c>
      <c r="B8" s="1150"/>
      <c r="C8" s="1150"/>
      <c r="D8" s="1151"/>
      <c r="E8" s="1150"/>
      <c r="F8" s="1150"/>
      <c r="G8" s="1164" t="s">
        <v>161</v>
      </c>
      <c r="H8" s="1165"/>
      <c r="I8" s="1166"/>
      <c r="J8" s="910" t="s">
        <v>18</v>
      </c>
      <c r="K8" s="911"/>
      <c r="L8" s="911"/>
      <c r="M8" s="911"/>
      <c r="N8" s="912"/>
      <c r="O8" s="264"/>
      <c r="P8" s="101"/>
      <c r="Q8" s="101"/>
      <c r="R8" s="101"/>
      <c r="S8" s="101"/>
      <c r="T8" s="101"/>
      <c r="U8" s="265"/>
    </row>
    <row r="9" spans="1:27" ht="27" customHeight="1">
      <c r="A9" s="1199" t="s">
        <v>162</v>
      </c>
      <c r="B9" s="1153"/>
      <c r="C9" s="1153"/>
      <c r="D9" s="1154"/>
      <c r="E9" s="1153"/>
      <c r="F9" s="1155"/>
      <c r="G9" s="1167"/>
      <c r="H9" s="1168"/>
      <c r="I9" s="1169"/>
      <c r="J9" s="52" t="s">
        <v>20</v>
      </c>
      <c r="K9" s="1197" t="s">
        <v>21</v>
      </c>
      <c r="L9" s="1198"/>
      <c r="M9" s="1198"/>
      <c r="N9" s="269" t="s">
        <v>22</v>
      </c>
      <c r="O9" s="248"/>
      <c r="P9" s="168"/>
      <c r="Q9" s="101"/>
      <c r="R9" s="101"/>
      <c r="S9" s="101"/>
      <c r="T9" s="101"/>
      <c r="U9" s="265"/>
    </row>
    <row r="10" spans="1:27" ht="27" customHeight="1">
      <c r="A10" s="1208"/>
      <c r="B10" s="1206"/>
      <c r="C10" s="1206"/>
      <c r="D10" s="1206"/>
      <c r="E10" s="1206"/>
      <c r="F10" s="1207"/>
      <c r="G10" s="1167"/>
      <c r="H10" s="1168"/>
      <c r="I10" s="1169"/>
      <c r="J10" s="270"/>
      <c r="K10" s="1203"/>
      <c r="L10" s="1204"/>
      <c r="M10" s="1205"/>
      <c r="N10" s="271"/>
      <c r="O10" s="248"/>
      <c r="P10" s="357"/>
      <c r="Q10" s="360"/>
      <c r="R10" s="101"/>
      <c r="S10" s="101"/>
      <c r="T10" s="101"/>
      <c r="U10" s="265"/>
    </row>
    <row r="11" spans="1:27" ht="27" customHeight="1">
      <c r="A11" s="14" t="s">
        <v>76</v>
      </c>
      <c r="B11" s="1206"/>
      <c r="C11" s="1206"/>
      <c r="D11" s="1206"/>
      <c r="E11" s="1206"/>
      <c r="F11" s="1207"/>
      <c r="G11" s="1167"/>
      <c r="H11" s="1168"/>
      <c r="I11" s="1169"/>
      <c r="J11" s="270"/>
      <c r="K11" s="1200"/>
      <c r="L11" s="1201"/>
      <c r="M11" s="1202"/>
      <c r="N11" s="271"/>
      <c r="O11" s="248"/>
      <c r="P11" s="357"/>
      <c r="Q11" s="360"/>
      <c r="R11" s="360"/>
      <c r="S11" s="361"/>
      <c r="T11" s="360"/>
      <c r="U11" s="361"/>
      <c r="V11" s="359"/>
      <c r="W11" s="355"/>
      <c r="X11" s="355"/>
      <c r="Y11" s="355"/>
      <c r="Z11" s="355"/>
      <c r="AA11" s="355"/>
    </row>
    <row r="12" spans="1:27" ht="27" customHeight="1">
      <c r="A12" s="1196" t="s">
        <v>231</v>
      </c>
      <c r="B12" s="1150"/>
      <c r="C12" s="1150"/>
      <c r="D12" s="1151"/>
      <c r="E12" s="1150"/>
      <c r="F12" s="1150"/>
      <c r="G12" s="1167"/>
      <c r="H12" s="1168"/>
      <c r="I12" s="1169"/>
      <c r="J12" s="71"/>
      <c r="K12" s="1181"/>
      <c r="L12" s="1182"/>
      <c r="M12" s="1183"/>
      <c r="N12" s="179"/>
      <c r="O12" s="248"/>
      <c r="P12" s="357"/>
      <c r="Q12" s="358"/>
      <c r="R12" s="357"/>
      <c r="S12" s="359"/>
      <c r="T12" s="359"/>
      <c r="U12" s="357"/>
      <c r="V12" s="360"/>
      <c r="W12" s="360"/>
      <c r="X12" s="361"/>
      <c r="Y12" s="360"/>
      <c r="Z12" s="361"/>
      <c r="AA12" s="359"/>
    </row>
    <row r="13" spans="1:27" ht="27" customHeight="1">
      <c r="A13" s="1152" t="s">
        <v>232</v>
      </c>
      <c r="B13" s="1153"/>
      <c r="C13" s="1153"/>
      <c r="D13" s="1154"/>
      <c r="E13" s="1153"/>
      <c r="F13" s="1155"/>
      <c r="G13" s="1167"/>
      <c r="H13" s="1168"/>
      <c r="I13" s="1169"/>
      <c r="J13" s="71"/>
      <c r="K13" s="1181"/>
      <c r="L13" s="1182"/>
      <c r="M13" s="1183"/>
      <c r="N13" s="272"/>
      <c r="O13" s="248"/>
      <c r="P13" s="357"/>
      <c r="Q13" s="358"/>
      <c r="R13" s="357"/>
      <c r="S13" s="359"/>
      <c r="T13" s="359"/>
      <c r="U13" s="357"/>
      <c r="V13" s="360"/>
      <c r="W13" s="360"/>
      <c r="X13" s="361"/>
      <c r="Y13" s="360"/>
      <c r="Z13" s="361"/>
      <c r="AA13" s="359"/>
    </row>
    <row r="14" spans="1:27" ht="27" customHeight="1">
      <c r="A14" s="274"/>
      <c r="B14" s="266"/>
      <c r="C14" s="266"/>
      <c r="D14" s="267"/>
      <c r="E14" s="266"/>
      <c r="F14" s="268"/>
      <c r="G14" s="1167"/>
      <c r="H14" s="1168"/>
      <c r="I14" s="1169"/>
      <c r="J14" s="71"/>
      <c r="K14" s="1179"/>
      <c r="L14" s="1180"/>
      <c r="M14" s="1180"/>
      <c r="N14" s="272"/>
      <c r="O14" s="248"/>
      <c r="P14" s="357"/>
      <c r="Q14" s="358"/>
      <c r="R14" s="357"/>
      <c r="S14" s="359"/>
      <c r="T14" s="359"/>
      <c r="U14" s="357"/>
      <c r="V14" s="360"/>
      <c r="W14" s="360"/>
      <c r="X14" s="361"/>
      <c r="Y14" s="360"/>
      <c r="Z14" s="361"/>
      <c r="AA14" s="359"/>
    </row>
    <row r="15" spans="1:27" ht="27" customHeight="1">
      <c r="A15" s="561"/>
      <c r="B15" s="562"/>
      <c r="C15" s="562"/>
      <c r="D15" s="563"/>
      <c r="E15" s="562"/>
      <c r="F15" s="564"/>
      <c r="G15" s="1170"/>
      <c r="H15" s="1171"/>
      <c r="I15" s="1172"/>
      <c r="J15" s="357"/>
      <c r="K15" s="1179"/>
      <c r="L15" s="1180"/>
      <c r="M15" s="1180"/>
      <c r="N15" s="565"/>
      <c r="O15" s="248"/>
      <c r="P15" s="357"/>
      <c r="Q15" s="358"/>
      <c r="R15" s="357"/>
      <c r="S15" s="359"/>
      <c r="T15" s="359"/>
      <c r="U15" s="357"/>
      <c r="V15" s="360"/>
      <c r="W15" s="360"/>
      <c r="X15" s="361"/>
      <c r="Y15" s="360"/>
      <c r="Z15" s="361"/>
      <c r="AA15" s="359"/>
    </row>
    <row r="16" spans="1:27" ht="27" customHeight="1" thickBot="1">
      <c r="A16" s="1176" t="s">
        <v>244</v>
      </c>
      <c r="B16" s="1177"/>
      <c r="C16" s="1177"/>
      <c r="D16" s="1178"/>
      <c r="E16" s="1177"/>
      <c r="F16" s="1177"/>
      <c r="G16" s="1173"/>
      <c r="H16" s="1174"/>
      <c r="I16" s="1175"/>
      <c r="J16" s="357"/>
      <c r="K16" s="1181"/>
      <c r="L16" s="1182"/>
      <c r="M16" s="1183"/>
      <c r="N16" s="275"/>
      <c r="O16" s="276"/>
      <c r="P16" s="357"/>
      <c r="Q16" s="358"/>
      <c r="R16" s="357"/>
      <c r="S16" s="359"/>
      <c r="T16" s="359"/>
      <c r="U16" s="357"/>
      <c r="V16" s="360"/>
      <c r="W16" s="360"/>
      <c r="X16" s="361"/>
      <c r="Y16" s="360"/>
      <c r="Z16" s="361"/>
      <c r="AA16" s="359"/>
    </row>
    <row r="17" spans="1:27" ht="26.1" customHeight="1">
      <c r="A17" s="980" t="s">
        <v>27</v>
      </c>
      <c r="B17" s="1188" t="s">
        <v>28</v>
      </c>
      <c r="C17" s="1186" t="s">
        <v>29</v>
      </c>
      <c r="D17" s="622" t="s">
        <v>30</v>
      </c>
      <c r="E17" s="1162" t="s">
        <v>31</v>
      </c>
      <c r="F17" s="1156" t="s">
        <v>32</v>
      </c>
      <c r="G17" s="1157"/>
      <c r="H17" s="1157"/>
      <c r="I17" s="1158"/>
      <c r="J17" s="622" t="s">
        <v>33</v>
      </c>
      <c r="K17" s="623"/>
      <c r="L17" s="937" t="s">
        <v>34</v>
      </c>
      <c r="M17" s="938"/>
      <c r="N17" s="939"/>
      <c r="O17" s="277"/>
      <c r="P17" s="357"/>
      <c r="Q17" s="358"/>
      <c r="R17" s="357"/>
      <c r="S17" s="359"/>
      <c r="T17" s="359"/>
      <c r="U17" s="357"/>
      <c r="V17" s="360"/>
      <c r="W17" s="361"/>
      <c r="X17" s="361"/>
      <c r="Y17" s="360"/>
      <c r="Z17" s="361"/>
      <c r="AA17" s="359"/>
    </row>
    <row r="18" spans="1:27" ht="26.1" customHeight="1">
      <c r="A18" s="981"/>
      <c r="B18" s="1163"/>
      <c r="C18" s="1187"/>
      <c r="D18" s="624"/>
      <c r="E18" s="1163"/>
      <c r="F18" s="1159"/>
      <c r="G18" s="1160"/>
      <c r="H18" s="1160"/>
      <c r="I18" s="1161"/>
      <c r="J18" s="624"/>
      <c r="K18" s="624"/>
      <c r="L18" s="753" t="s">
        <v>41</v>
      </c>
      <c r="M18" s="753" t="s">
        <v>42</v>
      </c>
      <c r="N18" s="940" t="s">
        <v>43</v>
      </c>
      <c r="O18" s="277"/>
      <c r="P18" s="167"/>
      <c r="Q18" s="273"/>
      <c r="R18" s="168"/>
      <c r="S18" s="101"/>
      <c r="T18" s="101"/>
      <c r="U18" s="101"/>
    </row>
    <row r="19" spans="1:27" ht="26.1" customHeight="1" thickBot="1">
      <c r="A19" s="1185"/>
      <c r="B19" s="1163"/>
      <c r="C19" s="1187"/>
      <c r="D19" s="624"/>
      <c r="E19" s="1163"/>
      <c r="F19" s="278" t="s">
        <v>35</v>
      </c>
      <c r="G19" s="15" t="s">
        <v>36</v>
      </c>
      <c r="H19" s="15" t="s">
        <v>37</v>
      </c>
      <c r="I19" s="15" t="s">
        <v>38</v>
      </c>
      <c r="J19" s="182" t="s">
        <v>39</v>
      </c>
      <c r="K19" s="53" t="s">
        <v>40</v>
      </c>
      <c r="L19" s="624"/>
      <c r="M19" s="624"/>
      <c r="N19" s="941"/>
      <c r="O19" s="100"/>
      <c r="P19" s="167"/>
      <c r="Q19" s="273"/>
      <c r="R19" s="168"/>
      <c r="S19" s="101"/>
      <c r="T19" s="101"/>
      <c r="U19" s="101"/>
    </row>
    <row r="20" spans="1:27" ht="26.1" customHeight="1">
      <c r="A20" s="952" t="s">
        <v>163</v>
      </c>
      <c r="B20" s="63" t="s">
        <v>45</v>
      </c>
      <c r="C20" s="703" t="s">
        <v>164</v>
      </c>
      <c r="D20" s="69">
        <v>1</v>
      </c>
      <c r="E20" s="128">
        <v>80000000</v>
      </c>
      <c r="F20" s="128"/>
      <c r="G20" s="192"/>
      <c r="H20" s="188"/>
      <c r="I20" s="188"/>
      <c r="J20" s="245">
        <v>45292</v>
      </c>
      <c r="K20" s="245">
        <v>45657</v>
      </c>
      <c r="L20" s="189">
        <f>+D21/D20</f>
        <v>0</v>
      </c>
      <c r="M20" s="189"/>
      <c r="N20" s="1184"/>
      <c r="O20" s="100"/>
      <c r="P20" s="357"/>
      <c r="Q20" s="358"/>
      <c r="R20" s="359"/>
      <c r="S20" s="359"/>
      <c r="T20" s="359"/>
      <c r="U20" s="359"/>
      <c r="V20" s="360"/>
    </row>
    <row r="21" spans="1:27" ht="26.1" customHeight="1">
      <c r="A21" s="953"/>
      <c r="B21" s="63" t="s">
        <v>47</v>
      </c>
      <c r="C21" s="1222"/>
      <c r="D21" s="64"/>
      <c r="E21" s="128"/>
      <c r="F21" s="128"/>
      <c r="G21" s="192"/>
      <c r="H21" s="188"/>
      <c r="I21" s="188"/>
      <c r="J21" s="135"/>
      <c r="K21" s="135"/>
      <c r="L21" s="189"/>
      <c r="M21" s="189"/>
      <c r="N21" s="1142"/>
      <c r="O21" s="100"/>
      <c r="P21" s="357"/>
      <c r="Q21" s="358"/>
      <c r="R21" s="359"/>
      <c r="S21" s="359"/>
      <c r="T21" s="359"/>
      <c r="U21" s="359"/>
      <c r="V21" s="360"/>
    </row>
    <row r="22" spans="1:27" ht="26.1" customHeight="1">
      <c r="A22" s="1233" t="s">
        <v>165</v>
      </c>
      <c r="B22" s="63" t="s">
        <v>45</v>
      </c>
      <c r="C22" s="703" t="s">
        <v>142</v>
      </c>
      <c r="D22" s="69">
        <v>1</v>
      </c>
      <c r="E22" s="128">
        <f>+F22</f>
        <v>140500000</v>
      </c>
      <c r="F22" s="128">
        <v>140500000</v>
      </c>
      <c r="G22" s="192"/>
      <c r="H22" s="188"/>
      <c r="I22" s="188"/>
      <c r="J22" s="135">
        <v>45292</v>
      </c>
      <c r="K22" s="135">
        <v>45657</v>
      </c>
      <c r="L22" s="189">
        <f>+D23/D22</f>
        <v>0</v>
      </c>
      <c r="M22" s="189"/>
      <c r="N22" s="1141"/>
      <c r="O22" s="100"/>
      <c r="P22" s="357"/>
      <c r="Q22" s="358"/>
      <c r="R22" s="359"/>
      <c r="S22" s="359"/>
      <c r="T22" s="359"/>
      <c r="U22" s="359"/>
      <c r="V22" s="360"/>
    </row>
    <row r="23" spans="1:27" ht="26.1" customHeight="1">
      <c r="A23" s="953"/>
      <c r="B23" s="63" t="s">
        <v>47</v>
      </c>
      <c r="C23" s="1222"/>
      <c r="D23" s="64"/>
      <c r="E23" s="403"/>
      <c r="F23" s="128"/>
      <c r="G23" s="192"/>
      <c r="H23" s="188"/>
      <c r="I23" s="188"/>
      <c r="J23" s="135"/>
      <c r="K23" s="135"/>
      <c r="L23" s="189"/>
      <c r="M23" s="189"/>
      <c r="N23" s="1142"/>
      <c r="O23" s="100"/>
      <c r="P23" s="357"/>
      <c r="Q23" s="358"/>
      <c r="R23" s="359"/>
      <c r="S23" s="359"/>
      <c r="T23" s="359"/>
      <c r="U23" s="359"/>
      <c r="V23" s="360"/>
    </row>
    <row r="24" spans="1:27" ht="26.1" customHeight="1">
      <c r="A24" s="1234" t="s">
        <v>170</v>
      </c>
      <c r="B24" s="63" t="s">
        <v>45</v>
      </c>
      <c r="C24" s="528" t="s">
        <v>263</v>
      </c>
      <c r="D24" s="583">
        <v>30</v>
      </c>
      <c r="E24" s="585">
        <v>54000000</v>
      </c>
      <c r="F24" s="584">
        <f>+E24</f>
        <v>54000000</v>
      </c>
      <c r="G24" s="192"/>
      <c r="H24" s="188"/>
      <c r="I24" s="188"/>
      <c r="J24" s="135">
        <v>45292</v>
      </c>
      <c r="K24" s="135">
        <v>45657</v>
      </c>
      <c r="L24" s="189"/>
      <c r="M24" s="189"/>
      <c r="N24" s="529"/>
      <c r="O24" s="100"/>
      <c r="P24" s="357"/>
      <c r="Q24" s="358"/>
      <c r="R24" s="359"/>
      <c r="S24" s="359"/>
      <c r="T24" s="359"/>
      <c r="U24" s="359"/>
      <c r="V24" s="360"/>
    </row>
    <row r="25" spans="1:27" ht="26.1" customHeight="1">
      <c r="A25" s="1235"/>
      <c r="B25" s="63" t="s">
        <v>47</v>
      </c>
      <c r="C25" s="528"/>
      <c r="D25" s="64"/>
      <c r="E25" s="403"/>
      <c r="F25" s="128"/>
      <c r="G25" s="192"/>
      <c r="H25" s="188"/>
      <c r="I25" s="188"/>
      <c r="J25" s="135"/>
      <c r="K25" s="135"/>
      <c r="L25" s="189"/>
      <c r="M25" s="189"/>
      <c r="N25" s="529"/>
      <c r="O25" s="100"/>
      <c r="P25" s="101"/>
      <c r="Q25" s="101"/>
      <c r="R25" s="101"/>
      <c r="S25" s="101"/>
      <c r="T25" s="101"/>
      <c r="U25" s="101"/>
    </row>
    <row r="26" spans="1:27" ht="26.1" customHeight="1">
      <c r="A26" s="1233" t="s">
        <v>166</v>
      </c>
      <c r="B26" s="63" t="s">
        <v>45</v>
      </c>
      <c r="C26" s="703" t="s">
        <v>167</v>
      </c>
      <c r="D26" s="69">
        <v>10</v>
      </c>
      <c r="E26" s="128">
        <v>110500000</v>
      </c>
      <c r="F26" s="128">
        <f>+E26</f>
        <v>110500000</v>
      </c>
      <c r="G26" s="192"/>
      <c r="H26" s="188"/>
      <c r="I26" s="188"/>
      <c r="J26" s="135">
        <v>45292</v>
      </c>
      <c r="K26" s="135">
        <v>45657</v>
      </c>
      <c r="L26" s="189">
        <f>+D27/D26</f>
        <v>4</v>
      </c>
      <c r="M26" s="189"/>
      <c r="N26" s="280"/>
      <c r="O26" s="100"/>
      <c r="P26" s="101"/>
      <c r="Q26" s="101"/>
      <c r="R26" s="101"/>
      <c r="S26" s="101"/>
      <c r="T26" s="101"/>
      <c r="U26" s="101"/>
    </row>
    <row r="27" spans="1:27" ht="26.1" customHeight="1" thickBot="1">
      <c r="A27" s="953"/>
      <c r="B27" s="63" t="s">
        <v>47</v>
      </c>
      <c r="C27" s="1222"/>
      <c r="D27" s="64"/>
      <c r="E27" s="128"/>
      <c r="F27" s="128"/>
      <c r="G27" s="192"/>
      <c r="H27" s="188"/>
      <c r="I27" s="188"/>
      <c r="J27" s="135"/>
      <c r="K27" s="135"/>
      <c r="L27" s="189"/>
      <c r="M27" s="189"/>
      <c r="N27" s="279"/>
      <c r="O27" s="100"/>
      <c r="P27" s="101"/>
      <c r="Q27" s="101"/>
      <c r="R27" s="101"/>
      <c r="S27" s="101"/>
      <c r="T27" s="101"/>
      <c r="U27" s="101"/>
    </row>
    <row r="28" spans="1:27" ht="26.1" customHeight="1">
      <c r="A28" s="958" t="s">
        <v>52</v>
      </c>
      <c r="B28" s="55" t="s">
        <v>45</v>
      </c>
      <c r="C28" s="48"/>
      <c r="D28" s="48"/>
      <c r="E28" s="198">
        <f>+E20+E22+E26+E24</f>
        <v>385000000</v>
      </c>
      <c r="F28" s="198">
        <f t="shared" ref="F28" si="0">+E28</f>
        <v>385000000</v>
      </c>
      <c r="G28" s="184"/>
      <c r="H28" s="184"/>
      <c r="I28" s="184"/>
      <c r="J28" s="184"/>
      <c r="K28" s="61"/>
      <c r="L28" s="944"/>
      <c r="M28" s="944"/>
      <c r="N28" s="946"/>
      <c r="O28" s="100"/>
      <c r="P28" s="101"/>
      <c r="Q28" s="101"/>
      <c r="R28" s="101"/>
      <c r="S28" s="101"/>
      <c r="T28" s="101"/>
      <c r="U28" s="101"/>
    </row>
    <row r="29" spans="1:27" ht="26.1" customHeight="1">
      <c r="A29" s="979"/>
      <c r="B29" s="72" t="s">
        <v>47</v>
      </c>
      <c r="C29" s="50"/>
      <c r="D29" s="50"/>
      <c r="E29" s="200">
        <f>+E21+E23+E25+E27</f>
        <v>0</v>
      </c>
      <c r="F29" s="200">
        <f>E29</f>
        <v>0</v>
      </c>
      <c r="G29" s="196"/>
      <c r="H29" s="201"/>
      <c r="I29" s="196"/>
      <c r="J29" s="196"/>
      <c r="K29" s="77"/>
      <c r="L29" s="945"/>
      <c r="M29" s="945"/>
      <c r="N29" s="1223"/>
      <c r="O29" s="100"/>
      <c r="P29" s="101"/>
      <c r="Q29" s="101"/>
      <c r="R29" s="101"/>
      <c r="S29" s="101"/>
      <c r="T29" s="101"/>
      <c r="U29" s="101"/>
    </row>
    <row r="30" spans="1:27" ht="26.1" customHeight="1">
      <c r="A30" s="202"/>
      <c r="B30" s="203"/>
      <c r="C30" s="204"/>
      <c r="D30" s="205"/>
      <c r="E30" s="206"/>
      <c r="F30" s="207"/>
      <c r="G30" s="208"/>
      <c r="H30" s="209"/>
      <c r="I30" s="209"/>
      <c r="J30" s="281"/>
      <c r="K30" s="281"/>
      <c r="L30" s="207"/>
      <c r="M30" s="213"/>
      <c r="N30" s="214"/>
      <c r="O30" s="282"/>
      <c r="P30" s="101"/>
      <c r="Q30" s="101"/>
      <c r="R30" s="101"/>
      <c r="S30" s="101"/>
      <c r="T30" s="101"/>
      <c r="U30" s="101"/>
    </row>
    <row r="31" spans="1:27" ht="26.1" customHeight="1">
      <c r="A31" s="79" t="s">
        <v>53</v>
      </c>
      <c r="B31" s="1224" t="s">
        <v>54</v>
      </c>
      <c r="C31" s="1225"/>
      <c r="D31" s="1226"/>
      <c r="E31" s="1227" t="s">
        <v>87</v>
      </c>
      <c r="F31" s="1228"/>
      <c r="G31" s="1228"/>
      <c r="H31" s="1228"/>
      <c r="I31" s="283"/>
      <c r="J31" s="958" t="s">
        <v>56</v>
      </c>
      <c r="K31" s="959"/>
      <c r="L31" s="959"/>
      <c r="M31" s="959"/>
      <c r="N31" s="960"/>
      <c r="O31" s="100"/>
      <c r="P31" s="101"/>
      <c r="Q31" s="101"/>
      <c r="R31" s="101"/>
      <c r="S31" s="101"/>
      <c r="T31" s="101"/>
      <c r="U31" s="101"/>
    </row>
    <row r="32" spans="1:27" ht="26.1" customHeight="1">
      <c r="A32" s="1220" t="s">
        <v>97</v>
      </c>
      <c r="B32" s="886" t="s">
        <v>168</v>
      </c>
      <c r="C32" s="887"/>
      <c r="D32" s="887"/>
      <c r="E32" s="1219" t="s">
        <v>169</v>
      </c>
      <c r="F32" s="647"/>
      <c r="G32" s="647"/>
      <c r="H32" s="63" t="s">
        <v>45</v>
      </c>
      <c r="I32" s="193">
        <v>1</v>
      </c>
      <c r="J32" s="668" t="s">
        <v>68</v>
      </c>
      <c r="K32" s="669"/>
      <c r="L32" s="669"/>
      <c r="M32" s="669"/>
      <c r="N32" s="670"/>
      <c r="O32" s="100"/>
      <c r="P32" s="101"/>
      <c r="Q32" s="101"/>
      <c r="R32" s="101"/>
      <c r="S32" s="101"/>
      <c r="T32" s="101"/>
      <c r="U32" s="101"/>
    </row>
    <row r="33" spans="1:21" ht="26.1" customHeight="1">
      <c r="A33" s="1221"/>
      <c r="B33" s="887"/>
      <c r="C33" s="887"/>
      <c r="D33" s="887"/>
      <c r="E33" s="647"/>
      <c r="F33" s="647"/>
      <c r="G33" s="647"/>
      <c r="H33" s="63" t="s">
        <v>47</v>
      </c>
      <c r="I33" s="193"/>
      <c r="J33" s="1217"/>
      <c r="K33" s="1217"/>
      <c r="L33" s="1217"/>
      <c r="M33" s="1217"/>
      <c r="N33" s="1218"/>
      <c r="O33" s="100"/>
      <c r="P33" s="101"/>
      <c r="Q33" s="101"/>
      <c r="R33" s="101"/>
      <c r="S33" s="101"/>
      <c r="T33" s="101"/>
      <c r="U33" s="101"/>
    </row>
    <row r="34" spans="1:21" ht="26.1" customHeight="1">
      <c r="A34" s="1220" t="s">
        <v>97</v>
      </c>
      <c r="B34" s="886" t="s">
        <v>170</v>
      </c>
      <c r="C34" s="887"/>
      <c r="D34" s="887"/>
      <c r="E34" s="1219" t="s">
        <v>171</v>
      </c>
      <c r="F34" s="647"/>
      <c r="G34" s="647"/>
      <c r="H34" s="63" t="s">
        <v>45</v>
      </c>
      <c r="I34" s="284">
        <v>30</v>
      </c>
      <c r="J34" s="1229" t="s">
        <v>67</v>
      </c>
      <c r="K34" s="1230"/>
      <c r="L34" s="1230"/>
      <c r="M34" s="1230"/>
      <c r="N34" s="1231"/>
      <c r="O34" s="100"/>
      <c r="P34" s="101"/>
      <c r="Q34" s="101"/>
      <c r="R34" s="101"/>
      <c r="S34" s="101"/>
      <c r="T34" s="101"/>
      <c r="U34" s="101"/>
    </row>
    <row r="35" spans="1:21" ht="26.1" customHeight="1">
      <c r="A35" s="1221"/>
      <c r="B35" s="887"/>
      <c r="C35" s="887"/>
      <c r="D35" s="887"/>
      <c r="E35" s="647"/>
      <c r="F35" s="647"/>
      <c r="G35" s="647"/>
      <c r="H35" s="63" t="s">
        <v>47</v>
      </c>
      <c r="I35" s="284"/>
      <c r="J35" s="893"/>
      <c r="K35" s="642"/>
      <c r="L35" s="642"/>
      <c r="M35" s="642"/>
      <c r="N35" s="643"/>
      <c r="O35" s="100"/>
      <c r="P35" s="101"/>
      <c r="Q35" s="101"/>
      <c r="R35" s="101"/>
      <c r="S35" s="101"/>
      <c r="T35" s="101"/>
      <c r="U35" s="101"/>
    </row>
    <row r="36" spans="1:21" ht="26.1" customHeight="1">
      <c r="A36" s="1220" t="s">
        <v>97</v>
      </c>
      <c r="B36" s="1219" t="s">
        <v>172</v>
      </c>
      <c r="C36" s="647"/>
      <c r="D36" s="647"/>
      <c r="E36" s="1232" t="s">
        <v>173</v>
      </c>
      <c r="F36" s="648"/>
      <c r="G36" s="648"/>
      <c r="H36" s="63" t="s">
        <v>45</v>
      </c>
      <c r="I36" s="284">
        <v>1</v>
      </c>
      <c r="J36" s="893"/>
      <c r="K36" s="642"/>
      <c r="L36" s="642"/>
      <c r="M36" s="642"/>
      <c r="N36" s="643"/>
      <c r="O36" s="100"/>
      <c r="P36" s="101"/>
      <c r="Q36" s="101"/>
      <c r="R36" s="101"/>
      <c r="S36" s="101"/>
      <c r="T36" s="101"/>
      <c r="U36" s="101"/>
    </row>
    <row r="37" spans="1:21" ht="26.1" customHeight="1">
      <c r="A37" s="1221"/>
      <c r="B37" s="647"/>
      <c r="C37" s="647"/>
      <c r="D37" s="647"/>
      <c r="E37" s="648"/>
      <c r="F37" s="648"/>
      <c r="G37" s="648"/>
      <c r="H37" s="63" t="s">
        <v>47</v>
      </c>
      <c r="I37" s="284"/>
      <c r="J37" s="893"/>
      <c r="K37" s="642"/>
      <c r="L37" s="642"/>
      <c r="M37" s="642"/>
      <c r="N37" s="643"/>
      <c r="O37" s="100"/>
      <c r="P37" s="101"/>
      <c r="Q37" s="101"/>
      <c r="R37" s="101"/>
      <c r="S37" s="101"/>
      <c r="T37" s="101"/>
      <c r="U37" s="101"/>
    </row>
    <row r="38" spans="1:21" ht="26.1" customHeight="1">
      <c r="A38" s="1220" t="s">
        <v>97</v>
      </c>
      <c r="B38" s="1219" t="s">
        <v>174</v>
      </c>
      <c r="C38" s="647"/>
      <c r="D38" s="647"/>
      <c r="E38" s="1232" t="s">
        <v>175</v>
      </c>
      <c r="F38" s="648"/>
      <c r="G38" s="648"/>
      <c r="H38" s="63" t="s">
        <v>45</v>
      </c>
      <c r="I38" s="284">
        <v>10</v>
      </c>
      <c r="J38" s="893"/>
      <c r="K38" s="642"/>
      <c r="L38" s="642"/>
      <c r="M38" s="642"/>
      <c r="N38" s="643"/>
      <c r="O38" s="229"/>
      <c r="P38" s="230"/>
      <c r="Q38" s="230"/>
      <c r="R38" s="230"/>
      <c r="S38" s="230"/>
      <c r="T38" s="230"/>
      <c r="U38" s="230"/>
    </row>
    <row r="39" spans="1:21" ht="26.1" customHeight="1">
      <c r="A39" s="1221"/>
      <c r="B39" s="650"/>
      <c r="C39" s="650"/>
      <c r="D39" s="650"/>
      <c r="E39" s="649"/>
      <c r="F39" s="649"/>
      <c r="G39" s="649"/>
      <c r="H39" s="285" t="s">
        <v>47</v>
      </c>
      <c r="I39" s="286"/>
      <c r="J39" s="894"/>
      <c r="K39" s="645"/>
      <c r="L39" s="645"/>
      <c r="M39" s="645"/>
      <c r="N39" s="646"/>
      <c r="O39" s="248"/>
      <c r="P39" s="242"/>
      <c r="Q39" s="242"/>
      <c r="R39" s="242"/>
      <c r="S39" s="242"/>
      <c r="T39" s="242"/>
      <c r="U39" s="249"/>
    </row>
    <row r="40" spans="1:21" ht="26.1" customHeight="1">
      <c r="A40" s="287"/>
      <c r="B40" s="162"/>
      <c r="C40" s="163"/>
      <c r="D40" s="164"/>
      <c r="E40" s="165"/>
      <c r="F40" s="162"/>
      <c r="G40" s="93"/>
      <c r="H40" s="162"/>
      <c r="I40" s="162"/>
      <c r="J40" s="288"/>
      <c r="K40" s="288"/>
      <c r="L40" s="162"/>
      <c r="M40" s="162"/>
      <c r="N40" s="162"/>
      <c r="O40" s="252"/>
      <c r="P40" s="252"/>
      <c r="Q40" s="252"/>
      <c r="R40" s="252"/>
      <c r="S40" s="252"/>
      <c r="T40" s="252"/>
      <c r="U40" s="252"/>
    </row>
    <row r="41" spans="1:21" ht="14.1" customHeight="1">
      <c r="A41" s="101"/>
      <c r="B41" s="101"/>
      <c r="C41" s="167"/>
      <c r="D41" s="27"/>
      <c r="E41" s="168"/>
      <c r="F41" s="101"/>
      <c r="G41" s="7"/>
      <c r="H41" s="101"/>
      <c r="I41" s="101"/>
      <c r="J41" s="289"/>
      <c r="K41" s="289"/>
      <c r="L41" s="101"/>
      <c r="M41" s="101"/>
      <c r="N41" s="101"/>
      <c r="O41" s="101"/>
      <c r="P41" s="101"/>
      <c r="Q41" s="101"/>
      <c r="R41" s="101"/>
      <c r="S41" s="101"/>
      <c r="T41" s="101"/>
      <c r="U41" s="101"/>
    </row>
    <row r="42" spans="1:21" ht="14.1" customHeight="1">
      <c r="A42" s="101"/>
      <c r="B42" s="101"/>
      <c r="C42" s="167"/>
      <c r="D42" s="170"/>
      <c r="E42" s="168"/>
      <c r="F42" s="101"/>
      <c r="G42" s="7"/>
      <c r="H42" s="101"/>
      <c r="I42" s="101"/>
      <c r="J42" s="289"/>
      <c r="K42" s="289"/>
      <c r="L42" s="101"/>
      <c r="M42" s="101"/>
      <c r="N42" s="101"/>
      <c r="O42" s="101"/>
      <c r="P42" s="101"/>
      <c r="Q42" s="101"/>
      <c r="R42" s="101"/>
      <c r="S42" s="101"/>
      <c r="T42" s="101"/>
      <c r="U42" s="101"/>
    </row>
  </sheetData>
  <mergeCells count="70">
    <mergeCell ref="E38:G39"/>
    <mergeCell ref="A38:A39"/>
    <mergeCell ref="A34:A35"/>
    <mergeCell ref="B34:D35"/>
    <mergeCell ref="A36:A37"/>
    <mergeCell ref="B36:D37"/>
    <mergeCell ref="B38:D39"/>
    <mergeCell ref="B32:D33"/>
    <mergeCell ref="A22:A23"/>
    <mergeCell ref="C22:C23"/>
    <mergeCell ref="A26:A27"/>
    <mergeCell ref="C26:C27"/>
    <mergeCell ref="A24:A25"/>
    <mergeCell ref="J32:N33"/>
    <mergeCell ref="E32:G33"/>
    <mergeCell ref="E34:G35"/>
    <mergeCell ref="A32:A33"/>
    <mergeCell ref="K16:M16"/>
    <mergeCell ref="M28:M29"/>
    <mergeCell ref="J31:N31"/>
    <mergeCell ref="C20:C21"/>
    <mergeCell ref="A20:A21"/>
    <mergeCell ref="N28:N29"/>
    <mergeCell ref="L28:L29"/>
    <mergeCell ref="B31:D31"/>
    <mergeCell ref="A28:A29"/>
    <mergeCell ref="E31:H31"/>
    <mergeCell ref="J34:N39"/>
    <mergeCell ref="E36:G37"/>
    <mergeCell ref="A1:A4"/>
    <mergeCell ref="B1:H2"/>
    <mergeCell ref="I1:L1"/>
    <mergeCell ref="M1:N4"/>
    <mergeCell ref="I2:L2"/>
    <mergeCell ref="B3:H4"/>
    <mergeCell ref="I3:L3"/>
    <mergeCell ref="I4:L4"/>
    <mergeCell ref="A5:N5"/>
    <mergeCell ref="B6:F6"/>
    <mergeCell ref="A12:F12"/>
    <mergeCell ref="K12:M12"/>
    <mergeCell ref="K9:M9"/>
    <mergeCell ref="A9:F9"/>
    <mergeCell ref="K11:M11"/>
    <mergeCell ref="K10:M10"/>
    <mergeCell ref="B11:F11"/>
    <mergeCell ref="A10:F10"/>
    <mergeCell ref="K13:M13"/>
    <mergeCell ref="N20:N21"/>
    <mergeCell ref="J8:N8"/>
    <mergeCell ref="A17:A19"/>
    <mergeCell ref="C17:C19"/>
    <mergeCell ref="B17:B19"/>
    <mergeCell ref="K15:M15"/>
    <mergeCell ref="N22:N23"/>
    <mergeCell ref="A7:C7"/>
    <mergeCell ref="D7:N7"/>
    <mergeCell ref="A8:F8"/>
    <mergeCell ref="L17:N17"/>
    <mergeCell ref="A13:F13"/>
    <mergeCell ref="J17:K18"/>
    <mergeCell ref="L18:L19"/>
    <mergeCell ref="N18:N19"/>
    <mergeCell ref="F17:I18"/>
    <mergeCell ref="D17:D19"/>
    <mergeCell ref="M18:M19"/>
    <mergeCell ref="E17:E19"/>
    <mergeCell ref="G8:I16"/>
    <mergeCell ref="A16:F16"/>
    <mergeCell ref="K14:M14"/>
  </mergeCells>
  <printOptions horizontalCentered="1" verticalCentered="1"/>
  <pageMargins left="0.23622047244094491" right="0.23622047244094491" top="0.35433070866141736" bottom="0.35433070866141736" header="0.31496062992125984" footer="0.31496062992125984"/>
  <pageSetup paperSize="5" scale="50" orientation="landscape" r:id="rId1"/>
  <headerFooter>
    <oddFooter>&amp;C&amp;"Helvetica Neue,Regular"&amp;12&amp;K000000&amp;P</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38"/>
  <sheetViews>
    <sheetView showGridLines="0" topLeftCell="A19" workbookViewId="0">
      <selection activeCell="C24" sqref="C24"/>
    </sheetView>
  </sheetViews>
  <sheetFormatPr baseColWidth="10" defaultColWidth="12.42578125" defaultRowHeight="18" customHeight="1"/>
  <cols>
    <col min="1" max="1" width="79.140625" style="5" customWidth="1"/>
    <col min="2" max="2" width="10.28515625" style="5" customWidth="1"/>
    <col min="3" max="3" width="23.7109375" style="5" customWidth="1"/>
    <col min="4" max="4" width="11.42578125" style="5" customWidth="1"/>
    <col min="5" max="9" width="18.85546875" style="5" customWidth="1"/>
    <col min="10" max="10" width="13.85546875" style="5" customWidth="1"/>
    <col min="11" max="11" width="22.42578125" style="5" customWidth="1"/>
    <col min="12" max="12" width="13.28515625" style="5" customWidth="1"/>
    <col min="13" max="13" width="16.28515625" style="5" customWidth="1"/>
    <col min="14" max="14" width="25.42578125" style="5" customWidth="1"/>
    <col min="15" max="15" width="25" style="5" customWidth="1"/>
    <col min="16" max="16" width="13.28515625" style="5" customWidth="1"/>
    <col min="17" max="17" width="16.42578125" style="5" customWidth="1"/>
    <col min="18" max="18" width="12.42578125" style="5" customWidth="1"/>
    <col min="19" max="16384" width="12.42578125" style="5"/>
  </cols>
  <sheetData>
    <row r="1" spans="1:26" ht="26.25" customHeight="1">
      <c r="A1" s="895"/>
      <c r="B1" s="735" t="s">
        <v>6</v>
      </c>
      <c r="C1" s="736"/>
      <c r="D1" s="736"/>
      <c r="E1" s="736"/>
      <c r="F1" s="736"/>
      <c r="G1" s="736"/>
      <c r="H1" s="737"/>
      <c r="I1" s="769" t="s">
        <v>7</v>
      </c>
      <c r="J1" s="733"/>
      <c r="K1" s="733"/>
      <c r="L1" s="770"/>
      <c r="M1" s="898"/>
      <c r="N1" s="899"/>
      <c r="O1" s="290"/>
      <c r="P1" s="101"/>
      <c r="Q1" s="101"/>
    </row>
    <row r="2" spans="1:26" ht="26.25" customHeight="1">
      <c r="A2" s="896"/>
      <c r="B2" s="720"/>
      <c r="C2" s="721"/>
      <c r="D2" s="721"/>
      <c r="E2" s="721"/>
      <c r="F2" s="721"/>
      <c r="G2" s="721"/>
      <c r="H2" s="722"/>
      <c r="I2" s="769" t="s">
        <v>8</v>
      </c>
      <c r="J2" s="733"/>
      <c r="K2" s="733"/>
      <c r="L2" s="770"/>
      <c r="M2" s="900"/>
      <c r="N2" s="901"/>
      <c r="O2" s="290"/>
      <c r="P2" s="101"/>
      <c r="Q2" s="101"/>
    </row>
    <row r="3" spans="1:26" ht="23.25" customHeight="1">
      <c r="A3" s="896"/>
      <c r="B3" s="735" t="s">
        <v>9</v>
      </c>
      <c r="C3" s="736"/>
      <c r="D3" s="736"/>
      <c r="E3" s="736"/>
      <c r="F3" s="736"/>
      <c r="G3" s="736"/>
      <c r="H3" s="737"/>
      <c r="I3" s="769" t="s">
        <v>10</v>
      </c>
      <c r="J3" s="733"/>
      <c r="K3" s="733"/>
      <c r="L3" s="770"/>
      <c r="M3" s="900"/>
      <c r="N3" s="901"/>
      <c r="O3" s="290"/>
      <c r="P3" s="101"/>
      <c r="Q3" s="101"/>
    </row>
    <row r="4" spans="1:26" ht="23.25" customHeight="1">
      <c r="A4" s="897"/>
      <c r="B4" s="720"/>
      <c r="C4" s="721"/>
      <c r="D4" s="721"/>
      <c r="E4" s="721"/>
      <c r="F4" s="721"/>
      <c r="G4" s="721"/>
      <c r="H4" s="722"/>
      <c r="I4" s="769" t="s">
        <v>11</v>
      </c>
      <c r="J4" s="733"/>
      <c r="K4" s="733"/>
      <c r="L4" s="770"/>
      <c r="M4" s="902"/>
      <c r="N4" s="903"/>
      <c r="O4" s="290"/>
      <c r="P4" s="101"/>
      <c r="Q4" s="101"/>
    </row>
    <row r="5" spans="1:26" ht="18.75" customHeight="1">
      <c r="A5" s="1262"/>
      <c r="B5" s="1262"/>
      <c r="C5" s="1262"/>
      <c r="D5" s="741"/>
      <c r="E5" s="1262"/>
      <c r="F5" s="1262"/>
      <c r="G5" s="741"/>
      <c r="H5" s="1262"/>
      <c r="I5" s="1262"/>
      <c r="J5" s="741"/>
      <c r="K5" s="741"/>
      <c r="L5" s="1262"/>
      <c r="M5" s="1262"/>
      <c r="N5" s="1262"/>
      <c r="O5" s="291"/>
      <c r="P5" s="101"/>
      <c r="Q5" s="101"/>
    </row>
    <row r="6" spans="1:26" ht="35.1" customHeight="1">
      <c r="A6" s="1267" t="s">
        <v>71</v>
      </c>
      <c r="B6" s="1268"/>
      <c r="C6" s="1268"/>
      <c r="D6" s="1269"/>
      <c r="E6" s="1268"/>
      <c r="F6" s="1268"/>
      <c r="G6" s="1269"/>
      <c r="H6" s="1268"/>
      <c r="I6" s="1268"/>
      <c r="J6" s="1269"/>
      <c r="K6" s="1269"/>
      <c r="L6" s="1268"/>
      <c r="M6" s="1268"/>
      <c r="N6" s="1270"/>
      <c r="O6" s="259"/>
      <c r="P6" s="101"/>
      <c r="Q6" s="101"/>
    </row>
    <row r="7" spans="1:26" ht="35.1" customHeight="1" thickBot="1">
      <c r="A7" s="292" t="s">
        <v>13</v>
      </c>
      <c r="B7" s="917" t="s">
        <v>339</v>
      </c>
      <c r="C7" s="918"/>
      <c r="D7" s="919"/>
      <c r="E7" s="918"/>
      <c r="F7" s="918"/>
      <c r="G7" s="173"/>
      <c r="H7" s="174"/>
      <c r="I7" s="174"/>
      <c r="J7" s="173"/>
      <c r="K7" s="173"/>
      <c r="L7" s="174"/>
      <c r="M7" s="174"/>
      <c r="N7" s="293"/>
      <c r="O7" s="100"/>
      <c r="P7" s="101"/>
      <c r="Q7" s="101"/>
    </row>
    <row r="8" spans="1:26" ht="27" customHeight="1">
      <c r="A8" s="779" t="s">
        <v>14</v>
      </c>
      <c r="B8" s="780"/>
      <c r="C8" s="781"/>
      <c r="D8" s="782" t="s">
        <v>72</v>
      </c>
      <c r="E8" s="783"/>
      <c r="F8" s="783"/>
      <c r="G8" s="783"/>
      <c r="H8" s="783"/>
      <c r="I8" s="783"/>
      <c r="J8" s="783"/>
      <c r="K8" s="783"/>
      <c r="L8" s="783"/>
      <c r="M8" s="783"/>
      <c r="N8" s="1271"/>
      <c r="O8" s="294"/>
    </row>
    <row r="9" spans="1:26" ht="27" customHeight="1">
      <c r="A9" s="612" t="s">
        <v>123</v>
      </c>
      <c r="B9" s="613"/>
      <c r="C9" s="613"/>
      <c r="D9" s="613"/>
      <c r="E9" s="613"/>
      <c r="F9" s="613"/>
      <c r="G9" s="1272" t="s">
        <v>177</v>
      </c>
      <c r="H9" s="1273"/>
      <c r="I9" s="1274"/>
      <c r="J9" s="910" t="s">
        <v>18</v>
      </c>
      <c r="K9" s="911"/>
      <c r="L9" s="911"/>
      <c r="M9" s="911"/>
      <c r="N9" s="912"/>
      <c r="O9" s="295"/>
    </row>
    <row r="10" spans="1:26" ht="27" customHeight="1">
      <c r="A10" s="699" t="s">
        <v>178</v>
      </c>
      <c r="B10" s="700"/>
      <c r="C10" s="700"/>
      <c r="D10" s="700"/>
      <c r="E10" s="700"/>
      <c r="F10" s="701"/>
      <c r="G10" s="1275"/>
      <c r="H10" s="1276"/>
      <c r="I10" s="1277"/>
      <c r="J10" s="15" t="s">
        <v>20</v>
      </c>
      <c r="K10" s="745" t="s">
        <v>21</v>
      </c>
      <c r="L10" s="746"/>
      <c r="M10" s="746"/>
      <c r="N10" s="16" t="s">
        <v>22</v>
      </c>
      <c r="O10" s="295"/>
    </row>
    <row r="11" spans="1:26" ht="27" customHeight="1">
      <c r="A11" s="612" t="s">
        <v>179</v>
      </c>
      <c r="B11" s="613"/>
      <c r="C11" s="613"/>
      <c r="D11" s="613"/>
      <c r="E11" s="613"/>
      <c r="F11" s="613"/>
      <c r="G11" s="1275"/>
      <c r="H11" s="1276"/>
      <c r="I11" s="1277"/>
      <c r="J11" s="270"/>
      <c r="K11" s="1200"/>
      <c r="L11" s="1201"/>
      <c r="M11" s="1202"/>
      <c r="N11" s="374"/>
      <c r="O11" s="295"/>
    </row>
    <row r="12" spans="1:26" ht="27" customHeight="1">
      <c r="A12" s="612" t="s">
        <v>180</v>
      </c>
      <c r="B12" s="613"/>
      <c r="C12" s="613"/>
      <c r="D12" s="613"/>
      <c r="E12" s="613"/>
      <c r="F12" s="613"/>
      <c r="G12" s="1275"/>
      <c r="H12" s="1276"/>
      <c r="I12" s="1277"/>
      <c r="J12" s="270"/>
      <c r="K12" s="1200"/>
      <c r="L12" s="1201"/>
      <c r="M12" s="1202"/>
      <c r="N12" s="374"/>
      <c r="O12" s="357">
        <v>2407</v>
      </c>
      <c r="P12" s="358">
        <v>44995</v>
      </c>
      <c r="Q12" s="357">
        <v>346</v>
      </c>
      <c r="R12" s="359">
        <v>93060622</v>
      </c>
      <c r="S12" s="359" t="s">
        <v>282</v>
      </c>
      <c r="T12" s="357" t="s">
        <v>281</v>
      </c>
      <c r="U12" s="360">
        <v>25200000</v>
      </c>
      <c r="V12" s="360">
        <v>7200000</v>
      </c>
      <c r="W12" s="361">
        <v>0</v>
      </c>
      <c r="X12" s="360">
        <v>18000000</v>
      </c>
      <c r="Y12" s="361" t="s">
        <v>255</v>
      </c>
      <c r="Z12" s="359" t="s">
        <v>257</v>
      </c>
    </row>
    <row r="13" spans="1:26" ht="27" customHeight="1">
      <c r="A13" s="711" t="s">
        <v>181</v>
      </c>
      <c r="B13" s="712"/>
      <c r="C13" s="712"/>
      <c r="D13" s="712"/>
      <c r="E13" s="712"/>
      <c r="F13" s="713"/>
      <c r="G13" s="1275"/>
      <c r="H13" s="1276"/>
      <c r="I13" s="1277"/>
      <c r="J13" s="71"/>
      <c r="K13" s="1259"/>
      <c r="L13" s="1260"/>
      <c r="M13" s="1261"/>
      <c r="N13" s="179"/>
      <c r="O13" s="357">
        <v>2641</v>
      </c>
      <c r="P13" s="358">
        <v>45007</v>
      </c>
      <c r="Q13" s="357">
        <v>1106</v>
      </c>
      <c r="R13" s="359">
        <v>1110538652</v>
      </c>
      <c r="S13" s="359" t="s">
        <v>283</v>
      </c>
      <c r="T13" s="357" t="s">
        <v>284</v>
      </c>
      <c r="U13" s="360">
        <v>18739000</v>
      </c>
      <c r="V13" s="360">
        <v>5354000</v>
      </c>
      <c r="W13" s="361">
        <v>0</v>
      </c>
      <c r="X13" s="360">
        <v>13385000</v>
      </c>
      <c r="Y13" s="361" t="s">
        <v>255</v>
      </c>
      <c r="Z13" s="359" t="s">
        <v>257</v>
      </c>
    </row>
    <row r="14" spans="1:26" ht="27" customHeight="1" thickBot="1">
      <c r="A14" s="1257" t="s">
        <v>345</v>
      </c>
      <c r="B14" s="1258"/>
      <c r="C14" s="1258"/>
      <c r="D14" s="1258"/>
      <c r="E14" s="1258"/>
      <c r="F14" s="1258"/>
      <c r="G14" s="1278"/>
      <c r="H14" s="1279"/>
      <c r="I14" s="1280"/>
      <c r="J14" s="71"/>
      <c r="K14" s="1263"/>
      <c r="L14" s="1264"/>
      <c r="M14" s="1265"/>
      <c r="N14" s="296"/>
      <c r="O14" s="295"/>
    </row>
    <row r="15" spans="1:26" ht="24.95" customHeight="1">
      <c r="A15" s="980" t="s">
        <v>27</v>
      </c>
      <c r="B15" s="707" t="s">
        <v>28</v>
      </c>
      <c r="C15" s="622" t="s">
        <v>29</v>
      </c>
      <c r="D15" s="622" t="s">
        <v>30</v>
      </c>
      <c r="E15" s="1252" t="s">
        <v>31</v>
      </c>
      <c r="F15" s="1245" t="s">
        <v>32</v>
      </c>
      <c r="G15" s="1157"/>
      <c r="H15" s="1157"/>
      <c r="I15" s="1158"/>
      <c r="J15" s="753" t="s">
        <v>33</v>
      </c>
      <c r="K15" s="624"/>
      <c r="L15" s="1249" t="s">
        <v>34</v>
      </c>
      <c r="M15" s="1250"/>
      <c r="N15" s="1251"/>
      <c r="O15" s="100"/>
    </row>
    <row r="16" spans="1:26" ht="24.95" customHeight="1">
      <c r="A16" s="981"/>
      <c r="B16" s="624"/>
      <c r="C16" s="624"/>
      <c r="D16" s="624"/>
      <c r="E16" s="1253"/>
      <c r="F16" s="1246"/>
      <c r="G16" s="1160"/>
      <c r="H16" s="1160"/>
      <c r="I16" s="1161"/>
      <c r="J16" s="624"/>
      <c r="K16" s="624"/>
      <c r="L16" s="753" t="s">
        <v>41</v>
      </c>
      <c r="M16" s="753" t="s">
        <v>42</v>
      </c>
      <c r="N16" s="940" t="s">
        <v>43</v>
      </c>
      <c r="O16" s="100"/>
    </row>
    <row r="17" spans="1:15" ht="24.95" customHeight="1" thickBot="1">
      <c r="A17" s="1185"/>
      <c r="B17" s="708"/>
      <c r="C17" s="708"/>
      <c r="D17" s="708"/>
      <c r="E17" s="1254"/>
      <c r="F17" s="15" t="s">
        <v>35</v>
      </c>
      <c r="G17" s="182" t="s">
        <v>36</v>
      </c>
      <c r="H17" s="182" t="s">
        <v>37</v>
      </c>
      <c r="I17" s="182" t="s">
        <v>38</v>
      </c>
      <c r="J17" s="182" t="s">
        <v>39</v>
      </c>
      <c r="K17" s="53" t="s">
        <v>40</v>
      </c>
      <c r="L17" s="708"/>
      <c r="M17" s="708"/>
      <c r="N17" s="941"/>
      <c r="O17" s="100"/>
    </row>
    <row r="18" spans="1:15" ht="27" customHeight="1">
      <c r="A18" s="702" t="s">
        <v>182</v>
      </c>
      <c r="B18" s="298" t="s">
        <v>45</v>
      </c>
      <c r="C18" s="1247" t="s">
        <v>183</v>
      </c>
      <c r="D18" s="56">
        <v>16</v>
      </c>
      <c r="E18" s="299">
        <v>110000000</v>
      </c>
      <c r="F18" s="299">
        <f>+E18</f>
        <v>110000000</v>
      </c>
      <c r="G18" s="184"/>
      <c r="H18" s="184"/>
      <c r="I18" s="184"/>
      <c r="J18" s="245">
        <v>45292</v>
      </c>
      <c r="K18" s="245">
        <v>45657</v>
      </c>
      <c r="L18" s="944">
        <f>+D19/D18</f>
        <v>0</v>
      </c>
      <c r="M18" s="944">
        <f>+E19/E18</f>
        <v>0</v>
      </c>
      <c r="N18" s="946"/>
      <c r="O18" s="100"/>
    </row>
    <row r="19" spans="1:15" ht="27" customHeight="1">
      <c r="A19" s="693"/>
      <c r="B19" s="156" t="s">
        <v>47</v>
      </c>
      <c r="C19" s="1248"/>
      <c r="D19" s="64"/>
      <c r="E19" s="300"/>
      <c r="F19" s="300"/>
      <c r="G19" s="188"/>
      <c r="H19" s="188"/>
      <c r="I19" s="188"/>
      <c r="J19" s="135"/>
      <c r="K19" s="135"/>
      <c r="L19" s="1006"/>
      <c r="M19" s="1006"/>
      <c r="N19" s="947"/>
      <c r="O19" s="100"/>
    </row>
    <row r="20" spans="1:15" ht="27" customHeight="1">
      <c r="A20" s="698" t="s">
        <v>184</v>
      </c>
      <c r="B20" s="63" t="s">
        <v>45</v>
      </c>
      <c r="C20" s="1241" t="s">
        <v>185</v>
      </c>
      <c r="D20" s="69">
        <v>2</v>
      </c>
      <c r="E20" s="299">
        <v>242000000</v>
      </c>
      <c r="F20" s="299">
        <f>+E20</f>
        <v>242000000</v>
      </c>
      <c r="G20" s="188"/>
      <c r="H20" s="188"/>
      <c r="I20" s="188"/>
      <c r="J20" s="135" t="s">
        <v>344</v>
      </c>
      <c r="K20" s="135">
        <v>45657</v>
      </c>
      <c r="L20" s="1006">
        <f>+D21/D20</f>
        <v>0</v>
      </c>
      <c r="M20" s="1006">
        <f>+F21/F20</f>
        <v>0</v>
      </c>
      <c r="N20" s="947"/>
      <c r="O20" s="100"/>
    </row>
    <row r="21" spans="1:15" ht="27" customHeight="1" thickBot="1">
      <c r="A21" s="694"/>
      <c r="B21" s="72" t="s">
        <v>47</v>
      </c>
      <c r="C21" s="1242"/>
      <c r="D21" s="73"/>
      <c r="E21" s="301"/>
      <c r="F21" s="301"/>
      <c r="G21" s="195"/>
      <c r="H21" s="195"/>
      <c r="I21" s="195"/>
      <c r="J21" s="143"/>
      <c r="K21" s="143"/>
      <c r="L21" s="945"/>
      <c r="M21" s="945"/>
      <c r="N21" s="1223"/>
      <c r="O21" s="100"/>
    </row>
    <row r="22" spans="1:15" ht="27" customHeight="1">
      <c r="A22" s="1255" t="s">
        <v>52</v>
      </c>
      <c r="B22" s="55" t="s">
        <v>45</v>
      </c>
      <c r="C22" s="48"/>
      <c r="D22" s="48"/>
      <c r="E22" s="198">
        <f>+E18+E20</f>
        <v>352000000</v>
      </c>
      <c r="F22" s="198">
        <f>+E22</f>
        <v>352000000</v>
      </c>
      <c r="G22" s="184"/>
      <c r="H22" s="184"/>
      <c r="I22" s="184"/>
      <c r="J22" s="184"/>
      <c r="K22" s="61"/>
      <c r="L22" s="1238"/>
      <c r="M22" s="1238"/>
      <c r="N22" s="1184"/>
      <c r="O22" s="100"/>
    </row>
    <row r="23" spans="1:15" ht="27" customHeight="1" thickBot="1">
      <c r="A23" s="1256"/>
      <c r="B23" s="72" t="s">
        <v>47</v>
      </c>
      <c r="C23" s="50"/>
      <c r="D23" s="50"/>
      <c r="E23" s="200"/>
      <c r="F23" s="200"/>
      <c r="G23" s="196"/>
      <c r="H23" s="201"/>
      <c r="I23" s="196"/>
      <c r="J23" s="196"/>
      <c r="K23" s="77"/>
      <c r="L23" s="1239"/>
      <c r="M23" s="1239"/>
      <c r="N23" s="1240"/>
      <c r="O23" s="100"/>
    </row>
    <row r="24" spans="1:15" ht="27" customHeight="1" thickBot="1">
      <c r="A24" s="202"/>
      <c r="B24" s="203"/>
      <c r="C24" s="204"/>
      <c r="D24" s="205"/>
      <c r="E24" s="206"/>
      <c r="F24" s="207"/>
      <c r="G24" s="208"/>
      <c r="H24" s="209"/>
      <c r="I24" s="209"/>
      <c r="J24" s="281"/>
      <c r="K24" s="281"/>
      <c r="L24" s="207"/>
      <c r="M24" s="213"/>
      <c r="N24" s="214"/>
      <c r="O24" s="282"/>
    </row>
    <row r="25" spans="1:15" ht="27" customHeight="1" thickBot="1">
      <c r="A25" s="85" t="s">
        <v>53</v>
      </c>
      <c r="B25" s="671" t="s">
        <v>54</v>
      </c>
      <c r="C25" s="672"/>
      <c r="D25" s="673"/>
      <c r="E25" s="689" t="s">
        <v>87</v>
      </c>
      <c r="F25" s="690"/>
      <c r="G25" s="690"/>
      <c r="H25" s="690"/>
      <c r="I25" s="215"/>
      <c r="J25" s="674" t="s">
        <v>56</v>
      </c>
      <c r="K25" s="675"/>
      <c r="L25" s="675"/>
      <c r="M25" s="675"/>
      <c r="N25" s="676"/>
      <c r="O25" s="100"/>
    </row>
    <row r="26" spans="1:15" ht="27" customHeight="1">
      <c r="A26" s="702" t="s">
        <v>186</v>
      </c>
      <c r="B26" s="1243" t="s">
        <v>187</v>
      </c>
      <c r="C26" s="1244"/>
      <c r="D26" s="1244"/>
      <c r="E26" s="1236" t="s">
        <v>188</v>
      </c>
      <c r="F26" s="1237"/>
      <c r="G26" s="1237"/>
      <c r="H26" s="55" t="s">
        <v>45</v>
      </c>
      <c r="I26" s="302">
        <v>16</v>
      </c>
      <c r="J26" s="996" t="s">
        <v>64</v>
      </c>
      <c r="K26" s="997"/>
      <c r="L26" s="997"/>
      <c r="M26" s="997"/>
      <c r="N26" s="998"/>
      <c r="O26" s="100"/>
    </row>
    <row r="27" spans="1:15" ht="27" customHeight="1">
      <c r="A27" s="693"/>
      <c r="B27" s="887"/>
      <c r="C27" s="887"/>
      <c r="D27" s="887"/>
      <c r="E27" s="647"/>
      <c r="F27" s="647"/>
      <c r="G27" s="647"/>
      <c r="H27" s="63" t="s">
        <v>47</v>
      </c>
      <c r="I27" s="303">
        <v>7</v>
      </c>
      <c r="J27" s="669"/>
      <c r="K27" s="669"/>
      <c r="L27" s="669"/>
      <c r="M27" s="669"/>
      <c r="N27" s="670"/>
      <c r="O27" s="100"/>
    </row>
    <row r="28" spans="1:15" ht="27" customHeight="1">
      <c r="A28" s="698" t="s">
        <v>186</v>
      </c>
      <c r="B28" s="886" t="s">
        <v>184</v>
      </c>
      <c r="C28" s="887"/>
      <c r="D28" s="887"/>
      <c r="E28" s="1219" t="s">
        <v>189</v>
      </c>
      <c r="F28" s="647"/>
      <c r="G28" s="647"/>
      <c r="H28" s="63" t="s">
        <v>45</v>
      </c>
      <c r="I28" s="303">
        <v>1</v>
      </c>
      <c r="J28" s="668" t="s">
        <v>67</v>
      </c>
      <c r="K28" s="955"/>
      <c r="L28" s="955"/>
      <c r="M28" s="955"/>
      <c r="N28" s="956"/>
      <c r="O28" s="100"/>
    </row>
    <row r="29" spans="1:15" ht="27" customHeight="1">
      <c r="A29" s="693"/>
      <c r="B29" s="887"/>
      <c r="C29" s="887"/>
      <c r="D29" s="887"/>
      <c r="E29" s="647"/>
      <c r="F29" s="647"/>
      <c r="G29" s="647"/>
      <c r="H29" s="63" t="s">
        <v>47</v>
      </c>
      <c r="I29" s="303">
        <v>1</v>
      </c>
      <c r="J29" s="955"/>
      <c r="K29" s="955"/>
      <c r="L29" s="955"/>
      <c r="M29" s="955"/>
      <c r="N29" s="956"/>
      <c r="O29" s="100"/>
    </row>
    <row r="30" spans="1:15" ht="27" customHeight="1">
      <c r="A30" s="693"/>
      <c r="B30" s="887"/>
      <c r="C30" s="887"/>
      <c r="D30" s="887"/>
      <c r="E30" s="647"/>
      <c r="F30" s="647"/>
      <c r="G30" s="647"/>
      <c r="H30" s="63" t="s">
        <v>45</v>
      </c>
      <c r="I30" s="304"/>
      <c r="J30" s="668" t="s">
        <v>68</v>
      </c>
      <c r="K30" s="669"/>
      <c r="L30" s="669"/>
      <c r="M30" s="669"/>
      <c r="N30" s="670"/>
      <c r="O30" s="100"/>
    </row>
    <row r="31" spans="1:15" ht="27" customHeight="1">
      <c r="A31" s="693"/>
      <c r="B31" s="887"/>
      <c r="C31" s="887"/>
      <c r="D31" s="887"/>
      <c r="E31" s="647"/>
      <c r="F31" s="647"/>
      <c r="G31" s="647"/>
      <c r="H31" s="63" t="s">
        <v>47</v>
      </c>
      <c r="I31" s="304"/>
      <c r="J31" s="669"/>
      <c r="K31" s="669"/>
      <c r="L31" s="669"/>
      <c r="M31" s="669"/>
      <c r="N31" s="670"/>
      <c r="O31" s="100"/>
    </row>
    <row r="32" spans="1:15" ht="27" customHeight="1">
      <c r="A32" s="693"/>
      <c r="B32" s="887"/>
      <c r="C32" s="887"/>
      <c r="D32" s="887"/>
      <c r="E32" s="647"/>
      <c r="F32" s="647"/>
      <c r="G32" s="647"/>
      <c r="H32" s="63" t="s">
        <v>45</v>
      </c>
      <c r="I32" s="304"/>
      <c r="J32" s="638" t="s">
        <v>190</v>
      </c>
      <c r="K32" s="639"/>
      <c r="L32" s="639"/>
      <c r="M32" s="639"/>
      <c r="N32" s="640"/>
      <c r="O32" s="100"/>
    </row>
    <row r="33" spans="1:27" ht="27" customHeight="1">
      <c r="A33" s="693"/>
      <c r="B33" s="887"/>
      <c r="C33" s="887"/>
      <c r="D33" s="887"/>
      <c r="E33" s="647"/>
      <c r="F33" s="647"/>
      <c r="G33" s="647"/>
      <c r="H33" s="63" t="s">
        <v>47</v>
      </c>
      <c r="I33" s="304"/>
      <c r="J33" s="641"/>
      <c r="K33" s="642"/>
      <c r="L33" s="642"/>
      <c r="M33" s="642"/>
      <c r="N33" s="643"/>
      <c r="O33" s="100"/>
    </row>
    <row r="34" spans="1:27" ht="27" customHeight="1">
      <c r="A34" s="693"/>
      <c r="B34" s="887"/>
      <c r="C34" s="887"/>
      <c r="D34" s="887"/>
      <c r="E34" s="647"/>
      <c r="F34" s="647"/>
      <c r="G34" s="647"/>
      <c r="H34" s="63" t="s">
        <v>45</v>
      </c>
      <c r="I34" s="304"/>
      <c r="J34" s="641"/>
      <c r="K34" s="642"/>
      <c r="L34" s="642"/>
      <c r="M34" s="642"/>
      <c r="N34" s="643"/>
      <c r="O34" s="100"/>
    </row>
    <row r="35" spans="1:27" ht="27" customHeight="1" thickBot="1">
      <c r="A35" s="694"/>
      <c r="B35" s="964"/>
      <c r="C35" s="964"/>
      <c r="D35" s="964"/>
      <c r="E35" s="650"/>
      <c r="F35" s="650"/>
      <c r="G35" s="650"/>
      <c r="H35" s="72" t="s">
        <v>47</v>
      </c>
      <c r="I35" s="305"/>
      <c r="J35" s="644"/>
      <c r="K35" s="645"/>
      <c r="L35" s="645"/>
      <c r="M35" s="645"/>
      <c r="N35" s="646"/>
      <c r="O35" s="100"/>
    </row>
    <row r="36" spans="1:27" ht="27" customHeight="1">
      <c r="A36" s="162"/>
      <c r="B36" s="162"/>
      <c r="C36" s="162"/>
      <c r="D36" s="93"/>
      <c r="E36" s="162"/>
      <c r="F36" s="162"/>
      <c r="G36" s="93"/>
      <c r="H36" s="162"/>
      <c r="I36" s="162"/>
      <c r="J36" s="288"/>
      <c r="K36" s="288"/>
      <c r="L36" s="162"/>
      <c r="M36" s="162"/>
      <c r="N36" s="162"/>
      <c r="O36" s="101"/>
    </row>
    <row r="37" spans="1:27" ht="14.1" customHeight="1">
      <c r="A37" s="101"/>
      <c r="B37" s="101"/>
      <c r="C37" s="101"/>
      <c r="D37" s="7"/>
      <c r="E37" s="101"/>
      <c r="F37" s="101"/>
      <c r="G37" s="7"/>
      <c r="H37" s="101"/>
      <c r="I37" s="101"/>
      <c r="J37" s="289"/>
      <c r="K37" s="289"/>
      <c r="L37" s="101"/>
      <c r="M37" s="101"/>
      <c r="N37" s="101"/>
      <c r="O37" s="101"/>
      <c r="P37" s="1266"/>
      <c r="Q37" s="975"/>
      <c r="R37" s="975"/>
      <c r="S37" s="975"/>
      <c r="T37" s="975"/>
      <c r="U37" s="975"/>
      <c r="V37" s="362"/>
      <c r="W37" s="362"/>
      <c r="X37" s="362"/>
      <c r="Y37" s="355"/>
      <c r="Z37" s="355"/>
      <c r="AA37" s="355"/>
    </row>
    <row r="38" spans="1:27" ht="18" customHeight="1">
      <c r="P38" s="1007" t="s">
        <v>230</v>
      </c>
      <c r="Q38" s="1007"/>
      <c r="R38" s="1007"/>
      <c r="S38" s="1007"/>
      <c r="T38" s="1007"/>
      <c r="U38" s="1007"/>
      <c r="V38" s="363">
        <v>432000000</v>
      </c>
      <c r="W38" s="363">
        <v>111060000</v>
      </c>
      <c r="X38" s="363">
        <v>320940000</v>
      </c>
      <c r="Y38" s="355"/>
      <c r="Z38" s="355"/>
      <c r="AA38" s="355"/>
    </row>
  </sheetData>
  <mergeCells count="75">
    <mergeCell ref="P37:U37"/>
    <mergeCell ref="P38:U38"/>
    <mergeCell ref="A6:N6"/>
    <mergeCell ref="B7:F7"/>
    <mergeCell ref="A8:C8"/>
    <mergeCell ref="D8:N8"/>
    <mergeCell ref="A9:F9"/>
    <mergeCell ref="G9:I14"/>
    <mergeCell ref="J9:N9"/>
    <mergeCell ref="A10:F10"/>
    <mergeCell ref="K10:M10"/>
    <mergeCell ref="A11:F11"/>
    <mergeCell ref="K11:M11"/>
    <mergeCell ref="A12:F12"/>
    <mergeCell ref="K12:M12"/>
    <mergeCell ref="A13:F13"/>
    <mergeCell ref="A14:F14"/>
    <mergeCell ref="K13:M13"/>
    <mergeCell ref="A5:N5"/>
    <mergeCell ref="A1:A4"/>
    <mergeCell ref="B1:H2"/>
    <mergeCell ref="I1:L1"/>
    <mergeCell ref="M1:N4"/>
    <mergeCell ref="I2:L2"/>
    <mergeCell ref="B3:H4"/>
    <mergeCell ref="I3:L3"/>
    <mergeCell ref="I4:L4"/>
    <mergeCell ref="K14:M14"/>
    <mergeCell ref="A32:A33"/>
    <mergeCell ref="A26:A27"/>
    <mergeCell ref="A28:A29"/>
    <mergeCell ref="A18:A19"/>
    <mergeCell ref="A22:A23"/>
    <mergeCell ref="A20:A21"/>
    <mergeCell ref="A15:A17"/>
    <mergeCell ref="B15:B17"/>
    <mergeCell ref="C15:C17"/>
    <mergeCell ref="D15:D17"/>
    <mergeCell ref="E15:E17"/>
    <mergeCell ref="F15:I16"/>
    <mergeCell ref="J15:K16"/>
    <mergeCell ref="C18:C19"/>
    <mergeCell ref="L18:L19"/>
    <mergeCell ref="M18:M19"/>
    <mergeCell ref="L16:L17"/>
    <mergeCell ref="M16:M17"/>
    <mergeCell ref="L15:N15"/>
    <mergeCell ref="N16:N17"/>
    <mergeCell ref="N18:N19"/>
    <mergeCell ref="C20:C21"/>
    <mergeCell ref="L20:L21"/>
    <mergeCell ref="A34:A35"/>
    <mergeCell ref="B34:D35"/>
    <mergeCell ref="E34:G35"/>
    <mergeCell ref="J32:N35"/>
    <mergeCell ref="B32:D33"/>
    <mergeCell ref="E32:G33"/>
    <mergeCell ref="B30:D31"/>
    <mergeCell ref="E30:G31"/>
    <mergeCell ref="J30:N31"/>
    <mergeCell ref="B25:D25"/>
    <mergeCell ref="E25:H25"/>
    <mergeCell ref="J25:N25"/>
    <mergeCell ref="B26:D27"/>
    <mergeCell ref="A30:A31"/>
    <mergeCell ref="L22:L23"/>
    <mergeCell ref="M22:M23"/>
    <mergeCell ref="N22:N23"/>
    <mergeCell ref="M20:M21"/>
    <mergeCell ref="N20:N21"/>
    <mergeCell ref="E26:G27"/>
    <mergeCell ref="J26:N27"/>
    <mergeCell ref="B28:D29"/>
    <mergeCell ref="E28:G29"/>
    <mergeCell ref="J28:N29"/>
  </mergeCells>
  <printOptions horizontalCentered="1" verticalCentered="1"/>
  <pageMargins left="0.23622047244094491" right="0.23622047244094491" top="0.35433070866141736" bottom="0.35433070866141736" header="0.31496062992125984" footer="0.31496062992125984"/>
  <pageSetup paperSize="5" scale="50" orientation="landscape" r:id="rId1"/>
  <headerFooter>
    <oddFooter>&amp;C&amp;"Helvetica Neue,Regular"&amp;12&amp;K000000&amp;P</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44"/>
  <sheetViews>
    <sheetView showGridLines="0" topLeftCell="A16" workbookViewId="0">
      <selection activeCell="E32" sqref="E32"/>
    </sheetView>
  </sheetViews>
  <sheetFormatPr baseColWidth="10" defaultColWidth="12.42578125" defaultRowHeight="18" customHeight="1"/>
  <cols>
    <col min="1" max="1" width="78.140625" style="5" customWidth="1"/>
    <col min="2" max="2" width="10.28515625" style="5" customWidth="1"/>
    <col min="3" max="3" width="29.42578125" style="5" customWidth="1"/>
    <col min="4" max="4" width="11.42578125" style="5" customWidth="1"/>
    <col min="5" max="9" width="18.85546875" style="5" customWidth="1"/>
    <col min="10" max="10" width="13.85546875" style="5" customWidth="1"/>
    <col min="11" max="11" width="22.42578125" style="5" customWidth="1"/>
    <col min="12" max="12" width="13.28515625" style="5" customWidth="1"/>
    <col min="13" max="13" width="16.28515625" style="5" customWidth="1"/>
    <col min="14" max="14" width="24.42578125" style="5" customWidth="1"/>
    <col min="15" max="15" width="25" style="5" customWidth="1"/>
    <col min="16" max="16" width="13.28515625" style="5" customWidth="1"/>
    <col min="17" max="17" width="16.42578125" style="5" customWidth="1"/>
    <col min="18" max="27" width="12.42578125" style="5" customWidth="1"/>
    <col min="28" max="16384" width="12.42578125" style="5"/>
  </cols>
  <sheetData>
    <row r="1" spans="1:28" ht="26.25" customHeight="1">
      <c r="A1" s="895"/>
      <c r="B1" s="735" t="s">
        <v>6</v>
      </c>
      <c r="C1" s="736"/>
      <c r="D1" s="736"/>
      <c r="E1" s="736"/>
      <c r="F1" s="736"/>
      <c r="G1" s="736"/>
      <c r="H1" s="737"/>
      <c r="I1" s="769" t="s">
        <v>7</v>
      </c>
      <c r="J1" s="733"/>
      <c r="K1" s="733"/>
      <c r="L1" s="770"/>
      <c r="M1" s="898"/>
      <c r="N1" s="899"/>
      <c r="O1" s="306"/>
      <c r="P1" s="7"/>
      <c r="Q1" s="7"/>
      <c r="R1" s="7"/>
      <c r="S1" s="7"/>
      <c r="T1" s="7"/>
      <c r="U1" s="7"/>
      <c r="V1" s="7"/>
      <c r="W1" s="7"/>
      <c r="X1" s="7"/>
      <c r="Y1" s="7"/>
      <c r="Z1" s="7"/>
    </row>
    <row r="2" spans="1:28" ht="26.25" customHeight="1">
      <c r="A2" s="896"/>
      <c r="B2" s="720"/>
      <c r="C2" s="721"/>
      <c r="D2" s="721"/>
      <c r="E2" s="721"/>
      <c r="F2" s="721"/>
      <c r="G2" s="721"/>
      <c r="H2" s="722"/>
      <c r="I2" s="769" t="s">
        <v>8</v>
      </c>
      <c r="J2" s="733"/>
      <c r="K2" s="733"/>
      <c r="L2" s="770"/>
      <c r="M2" s="900"/>
      <c r="N2" s="901"/>
      <c r="O2" s="306"/>
      <c r="P2" s="7"/>
      <c r="Q2" s="7"/>
      <c r="R2" s="7"/>
      <c r="S2" s="7"/>
      <c r="T2" s="7"/>
      <c r="U2" s="7"/>
      <c r="V2" s="7"/>
      <c r="W2" s="7"/>
      <c r="X2" s="7"/>
      <c r="Y2" s="7"/>
      <c r="Z2" s="7"/>
    </row>
    <row r="3" spans="1:28" ht="23.25" customHeight="1">
      <c r="A3" s="896"/>
      <c r="B3" s="735" t="s">
        <v>9</v>
      </c>
      <c r="C3" s="736"/>
      <c r="D3" s="736"/>
      <c r="E3" s="736"/>
      <c r="F3" s="736"/>
      <c r="G3" s="736"/>
      <c r="H3" s="737"/>
      <c r="I3" s="769" t="s">
        <v>10</v>
      </c>
      <c r="J3" s="733"/>
      <c r="K3" s="733"/>
      <c r="L3" s="770"/>
      <c r="M3" s="900"/>
      <c r="N3" s="901"/>
      <c r="O3" s="306"/>
      <c r="P3" s="7"/>
      <c r="Q3" s="7"/>
      <c r="R3" s="7"/>
      <c r="S3" s="7"/>
      <c r="T3" s="7"/>
      <c r="U3" s="7"/>
      <c r="V3" s="7"/>
      <c r="W3" s="7"/>
      <c r="X3" s="7"/>
      <c r="Y3" s="7"/>
      <c r="Z3" s="7"/>
    </row>
    <row r="4" spans="1:28" ht="23.25" customHeight="1">
      <c r="A4" s="897"/>
      <c r="B4" s="720"/>
      <c r="C4" s="721"/>
      <c r="D4" s="721"/>
      <c r="E4" s="721"/>
      <c r="F4" s="721"/>
      <c r="G4" s="721"/>
      <c r="H4" s="722"/>
      <c r="I4" s="769" t="s">
        <v>11</v>
      </c>
      <c r="J4" s="733"/>
      <c r="K4" s="733"/>
      <c r="L4" s="770"/>
      <c r="M4" s="902"/>
      <c r="N4" s="903"/>
      <c r="O4" s="306"/>
      <c r="P4" s="7"/>
      <c r="Q4" s="7"/>
      <c r="R4" s="7"/>
      <c r="S4" s="7"/>
      <c r="T4" s="7"/>
      <c r="U4" s="7"/>
      <c r="V4" s="7"/>
      <c r="W4" s="7"/>
      <c r="X4" s="7"/>
      <c r="Y4" s="7"/>
      <c r="Z4" s="7"/>
    </row>
    <row r="5" spans="1:28" ht="21.75" customHeight="1">
      <c r="A5" s="307"/>
      <c r="B5" s="1351"/>
      <c r="C5" s="1351"/>
      <c r="D5" s="1352"/>
      <c r="E5" s="1351"/>
      <c r="F5" s="1351"/>
      <c r="G5" s="1352"/>
      <c r="H5" s="1351"/>
      <c r="I5" s="1351"/>
      <c r="J5" s="1352"/>
      <c r="K5" s="1352"/>
      <c r="L5" s="1351"/>
      <c r="M5" s="1351"/>
      <c r="N5" s="1351"/>
      <c r="O5" s="308"/>
      <c r="P5" s="7"/>
      <c r="Q5" s="7"/>
      <c r="R5" s="7"/>
      <c r="S5" s="7"/>
      <c r="T5" s="7"/>
      <c r="U5" s="7"/>
      <c r="V5" s="7"/>
      <c r="W5" s="7"/>
      <c r="X5" s="7"/>
      <c r="Y5" s="7"/>
      <c r="Z5" s="7"/>
    </row>
    <row r="6" spans="1:28" ht="18.75" customHeight="1">
      <c r="A6" s="1267" t="s">
        <v>71</v>
      </c>
      <c r="B6" s="1268"/>
      <c r="C6" s="1268"/>
      <c r="D6" s="1269"/>
      <c r="E6" s="1268"/>
      <c r="F6" s="1268"/>
      <c r="G6" s="1269"/>
      <c r="H6" s="1268"/>
      <c r="I6" s="1268"/>
      <c r="J6" s="1269"/>
      <c r="K6" s="1269"/>
      <c r="L6" s="1268"/>
      <c r="M6" s="1268"/>
      <c r="N6" s="1270"/>
      <c r="O6" s="6"/>
      <c r="P6" s="7"/>
      <c r="Q6" s="7"/>
      <c r="R6" s="7"/>
      <c r="S6" s="7"/>
      <c r="T6" s="7"/>
      <c r="U6" s="7"/>
      <c r="V6" s="7"/>
      <c r="W6" s="7"/>
      <c r="X6" s="7"/>
      <c r="Y6" s="7"/>
      <c r="Z6" s="7"/>
    </row>
    <row r="7" spans="1:28" ht="24.75" customHeight="1">
      <c r="A7" s="292" t="s">
        <v>13</v>
      </c>
      <c r="B7" s="917" t="s">
        <v>339</v>
      </c>
      <c r="C7" s="918"/>
      <c r="D7" s="919"/>
      <c r="E7" s="918"/>
      <c r="F7" s="918"/>
      <c r="G7" s="309"/>
      <c r="H7" s="310"/>
      <c r="I7" s="310"/>
      <c r="J7" s="309"/>
      <c r="K7" s="309"/>
      <c r="L7" s="310"/>
      <c r="M7" s="310"/>
      <c r="N7" s="311"/>
      <c r="O7" s="9"/>
      <c r="P7" s="7"/>
      <c r="Q7" s="7"/>
      <c r="R7" s="7"/>
      <c r="S7" s="7"/>
      <c r="T7" s="7"/>
      <c r="U7" s="7"/>
      <c r="V7" s="7"/>
      <c r="W7" s="7"/>
      <c r="X7" s="7"/>
      <c r="Y7" s="7"/>
      <c r="Z7" s="7"/>
    </row>
    <row r="8" spans="1:28" ht="27" customHeight="1">
      <c r="A8" s="1143" t="s">
        <v>14</v>
      </c>
      <c r="B8" s="1144"/>
      <c r="C8" s="1145"/>
      <c r="D8" s="1146" t="s">
        <v>72</v>
      </c>
      <c r="E8" s="1147"/>
      <c r="F8" s="1147"/>
      <c r="G8" s="1147"/>
      <c r="H8" s="1147"/>
      <c r="I8" s="1147"/>
      <c r="J8" s="1147"/>
      <c r="K8" s="1147"/>
      <c r="L8" s="1147"/>
      <c r="M8" s="1147"/>
      <c r="N8" s="1148"/>
      <c r="O8" s="312"/>
      <c r="P8" s="7"/>
      <c r="Q8" s="7"/>
      <c r="R8" s="7"/>
      <c r="S8" s="7"/>
      <c r="T8" s="7"/>
      <c r="U8" s="7"/>
      <c r="V8" s="7"/>
      <c r="W8" s="7"/>
      <c r="X8" s="7"/>
      <c r="Y8" s="7"/>
      <c r="Z8" s="7"/>
    </row>
    <row r="9" spans="1:28" ht="27" customHeight="1">
      <c r="A9" s="612" t="s">
        <v>123</v>
      </c>
      <c r="B9" s="613"/>
      <c r="C9" s="613"/>
      <c r="D9" s="613"/>
      <c r="E9" s="613"/>
      <c r="F9" s="613"/>
      <c r="G9" s="1272" t="s">
        <v>192</v>
      </c>
      <c r="H9" s="1273"/>
      <c r="I9" s="1274"/>
      <c r="J9" s="910" t="s">
        <v>18</v>
      </c>
      <c r="K9" s="911"/>
      <c r="L9" s="911"/>
      <c r="M9" s="911"/>
      <c r="N9" s="912"/>
      <c r="O9" s="295"/>
      <c r="P9" s="7"/>
      <c r="Q9" s="357"/>
      <c r="R9" s="358"/>
      <c r="S9" s="357"/>
      <c r="T9" s="359"/>
      <c r="U9" s="359"/>
      <c r="V9" s="357"/>
      <c r="W9" s="360"/>
      <c r="X9" s="360"/>
      <c r="Y9" s="361"/>
      <c r="Z9" s="360"/>
      <c r="AA9" s="361"/>
      <c r="AB9" s="359"/>
    </row>
    <row r="10" spans="1:28" ht="27" customHeight="1">
      <c r="A10" s="699" t="s">
        <v>193</v>
      </c>
      <c r="B10" s="712"/>
      <c r="C10" s="712"/>
      <c r="D10" s="712"/>
      <c r="E10" s="712"/>
      <c r="F10" s="713"/>
      <c r="G10" s="1275"/>
      <c r="H10" s="1276"/>
      <c r="I10" s="1277"/>
      <c r="J10" s="15" t="s">
        <v>20</v>
      </c>
      <c r="K10" s="745" t="s">
        <v>21</v>
      </c>
      <c r="L10" s="746"/>
      <c r="M10" s="746"/>
      <c r="N10" s="16" t="s">
        <v>22</v>
      </c>
      <c r="O10" s="313"/>
      <c r="P10" s="25"/>
      <c r="Q10" s="357"/>
      <c r="R10" s="358"/>
      <c r="S10" s="357"/>
      <c r="T10" s="359"/>
      <c r="U10" s="359"/>
      <c r="V10" s="357"/>
      <c r="W10" s="360"/>
      <c r="X10" s="360"/>
      <c r="Y10" s="361"/>
      <c r="Z10" s="360"/>
      <c r="AA10" s="361"/>
      <c r="AB10" s="359"/>
    </row>
    <row r="11" spans="1:28" ht="27" customHeight="1">
      <c r="A11" s="612" t="s">
        <v>194</v>
      </c>
      <c r="B11" s="613"/>
      <c r="C11" s="613"/>
      <c r="D11" s="613"/>
      <c r="E11" s="613"/>
      <c r="F11" s="613"/>
      <c r="G11" s="1275"/>
      <c r="H11" s="1276"/>
      <c r="I11" s="1277"/>
      <c r="J11" s="357"/>
      <c r="K11" s="1338"/>
      <c r="L11" s="1339"/>
      <c r="M11" s="1340"/>
      <c r="N11" s="374"/>
      <c r="O11" s="26"/>
      <c r="P11" s="27"/>
      <c r="Q11" s="357"/>
      <c r="R11" s="358"/>
      <c r="S11" s="357"/>
      <c r="T11" s="359"/>
      <c r="U11" s="359"/>
      <c r="V11" s="357"/>
      <c r="W11" s="360"/>
      <c r="X11" s="360"/>
      <c r="Y11" s="361"/>
      <c r="Z11" s="360"/>
      <c r="AA11" s="361"/>
      <c r="AB11" s="359"/>
    </row>
    <row r="12" spans="1:28" ht="27" customHeight="1">
      <c r="A12" s="612" t="s">
        <v>24</v>
      </c>
      <c r="B12" s="613"/>
      <c r="C12" s="613"/>
      <c r="D12" s="613"/>
      <c r="E12" s="613"/>
      <c r="F12" s="613"/>
      <c r="G12" s="1275"/>
      <c r="H12" s="1276"/>
      <c r="I12" s="1277"/>
      <c r="J12" s="357"/>
      <c r="K12" s="1338"/>
      <c r="L12" s="1339"/>
      <c r="M12" s="1340"/>
      <c r="N12" s="374"/>
      <c r="O12" s="314"/>
      <c r="P12" s="235"/>
      <c r="Q12" s="357"/>
      <c r="R12" s="358"/>
      <c r="S12" s="357"/>
      <c r="T12" s="359"/>
      <c r="U12" s="359"/>
      <c r="V12" s="357"/>
      <c r="W12" s="360"/>
      <c r="X12" s="361"/>
      <c r="Y12" s="361"/>
      <c r="Z12" s="360"/>
      <c r="AA12" s="361"/>
      <c r="AB12" s="359"/>
    </row>
    <row r="13" spans="1:28" ht="27" customHeight="1">
      <c r="A13" s="1342" t="s">
        <v>243</v>
      </c>
      <c r="B13" s="1343"/>
      <c r="C13" s="1343"/>
      <c r="D13" s="1343"/>
      <c r="E13" s="1343"/>
      <c r="F13" s="1344"/>
      <c r="G13" s="1275"/>
      <c r="H13" s="1276"/>
      <c r="I13" s="1277"/>
      <c r="J13" s="357"/>
      <c r="K13" s="1338"/>
      <c r="L13" s="1339"/>
      <c r="M13" s="1340"/>
      <c r="N13" s="542"/>
      <c r="O13" s="232"/>
      <c r="P13" s="236"/>
      <c r="Q13" s="357"/>
      <c r="R13" s="358"/>
      <c r="S13" s="357"/>
      <c r="T13" s="359"/>
      <c r="U13" s="359"/>
      <c r="V13" s="357"/>
      <c r="W13" s="360"/>
      <c r="X13" s="361"/>
      <c r="Y13" s="361"/>
      <c r="Z13" s="360"/>
      <c r="AA13" s="361"/>
      <c r="AB13" s="359"/>
    </row>
    <row r="14" spans="1:28" ht="27" customHeight="1">
      <c r="A14" s="539"/>
      <c r="B14" s="540"/>
      <c r="C14" s="540"/>
      <c r="D14" s="540"/>
      <c r="E14" s="540"/>
      <c r="F14" s="541"/>
      <c r="G14" s="1353"/>
      <c r="H14" s="1354"/>
      <c r="I14" s="1355"/>
      <c r="J14" s="357"/>
      <c r="K14" s="1358"/>
      <c r="L14" s="1359"/>
      <c r="M14" s="1360"/>
      <c r="N14" s="566"/>
      <c r="O14" s="234"/>
      <c r="P14" s="236"/>
      <c r="Q14" s="357"/>
      <c r="R14" s="358"/>
      <c r="S14" s="357"/>
      <c r="T14" s="359"/>
      <c r="U14" s="359"/>
      <c r="V14" s="357"/>
      <c r="W14" s="360"/>
      <c r="X14" s="361"/>
      <c r="Y14" s="361"/>
      <c r="Z14" s="360"/>
      <c r="AA14" s="361"/>
      <c r="AB14" s="359"/>
    </row>
    <row r="15" spans="1:28" ht="27" customHeight="1">
      <c r="A15" s="539"/>
      <c r="B15" s="540"/>
      <c r="C15" s="540"/>
      <c r="D15" s="540"/>
      <c r="E15" s="540"/>
      <c r="F15" s="541"/>
      <c r="G15" s="1353"/>
      <c r="H15" s="1354"/>
      <c r="I15" s="1355"/>
      <c r="J15" s="357"/>
      <c r="K15" s="1361"/>
      <c r="L15" s="1361"/>
      <c r="M15" s="1361"/>
      <c r="N15" s="543"/>
      <c r="O15" s="234"/>
      <c r="P15" s="236"/>
      <c r="Q15" s="357"/>
      <c r="R15" s="358"/>
      <c r="S15" s="357"/>
      <c r="T15" s="359"/>
      <c r="U15" s="359"/>
      <c r="V15" s="357"/>
      <c r="W15" s="360"/>
      <c r="X15" s="361"/>
      <c r="Y15" s="361"/>
      <c r="Z15" s="360"/>
      <c r="AA15" s="361"/>
      <c r="AB15" s="359"/>
    </row>
    <row r="16" spans="1:28" ht="27" customHeight="1" thickBot="1">
      <c r="A16" s="607" t="s">
        <v>346</v>
      </c>
      <c r="B16" s="608"/>
      <c r="C16" s="608"/>
      <c r="D16" s="608"/>
      <c r="E16" s="608"/>
      <c r="F16" s="609"/>
      <c r="G16" s="1278"/>
      <c r="H16" s="1279"/>
      <c r="I16" s="1280"/>
      <c r="J16" s="357"/>
      <c r="K16" s="1348"/>
      <c r="L16" s="1349"/>
      <c r="M16" s="1350"/>
      <c r="N16" s="567"/>
      <c r="O16" s="316"/>
      <c r="P16" s="317"/>
      <c r="Q16" s="315"/>
      <c r="R16" s="28"/>
      <c r="S16" s="7"/>
      <c r="T16" s="7"/>
      <c r="U16" s="7"/>
      <c r="V16" s="7"/>
      <c r="W16" s="7"/>
      <c r="X16" s="7"/>
      <c r="Y16" s="7"/>
      <c r="Z16" s="7"/>
    </row>
    <row r="17" spans="1:26" ht="24.95" customHeight="1">
      <c r="A17" s="1356" t="s">
        <v>27</v>
      </c>
      <c r="B17" s="707" t="s">
        <v>28</v>
      </c>
      <c r="C17" s="622" t="s">
        <v>29</v>
      </c>
      <c r="D17" s="622" t="s">
        <v>30</v>
      </c>
      <c r="E17" s="622" t="s">
        <v>31</v>
      </c>
      <c r="F17" s="1245" t="s">
        <v>32</v>
      </c>
      <c r="G17" s="1157"/>
      <c r="H17" s="1157"/>
      <c r="I17" s="1158"/>
      <c r="J17" s="622" t="s">
        <v>33</v>
      </c>
      <c r="K17" s="623"/>
      <c r="L17" s="937" t="s">
        <v>34</v>
      </c>
      <c r="M17" s="938"/>
      <c r="N17" s="939"/>
      <c r="O17" s="9"/>
      <c r="P17" s="96"/>
      <c r="Q17" s="315"/>
      <c r="R17" s="28"/>
      <c r="S17" s="7"/>
      <c r="T17" s="7"/>
      <c r="U17" s="7"/>
      <c r="V17" s="7"/>
      <c r="W17" s="7"/>
      <c r="X17" s="7"/>
      <c r="Y17" s="7"/>
      <c r="Z17" s="7"/>
    </row>
    <row r="18" spans="1:26" ht="24.95" customHeight="1">
      <c r="A18" s="1357"/>
      <c r="B18" s="624"/>
      <c r="C18" s="624"/>
      <c r="D18" s="624"/>
      <c r="E18" s="624"/>
      <c r="F18" s="1246"/>
      <c r="G18" s="1160"/>
      <c r="H18" s="1160"/>
      <c r="I18" s="1161"/>
      <c r="J18" s="624"/>
      <c r="K18" s="624"/>
      <c r="L18" s="753" t="s">
        <v>41</v>
      </c>
      <c r="M18" s="753" t="s">
        <v>42</v>
      </c>
      <c r="N18" s="1345" t="s">
        <v>43</v>
      </c>
      <c r="O18" s="318"/>
      <c r="P18" s="96"/>
      <c r="Q18" s="355"/>
      <c r="R18" s="355"/>
      <c r="S18" s="355"/>
      <c r="T18" s="355"/>
      <c r="U18" s="355"/>
      <c r="V18" s="355"/>
      <c r="W18" s="355"/>
      <c r="X18" s="7"/>
      <c r="Y18" s="7"/>
      <c r="Z18" s="7"/>
    </row>
    <row r="19" spans="1:26" ht="24.95" customHeight="1" thickBot="1">
      <c r="A19" s="1357"/>
      <c r="B19" s="624"/>
      <c r="C19" s="624"/>
      <c r="D19" s="624"/>
      <c r="E19" s="624"/>
      <c r="F19" s="297" t="s">
        <v>35</v>
      </c>
      <c r="G19" s="52" t="s">
        <v>36</v>
      </c>
      <c r="H19" s="297" t="s">
        <v>37</v>
      </c>
      <c r="I19" s="297" t="s">
        <v>38</v>
      </c>
      <c r="J19" s="52" t="s">
        <v>39</v>
      </c>
      <c r="K19" s="11" t="s">
        <v>40</v>
      </c>
      <c r="L19" s="624"/>
      <c r="M19" s="624"/>
      <c r="N19" s="1346"/>
      <c r="O19" s="9"/>
      <c r="P19" s="96"/>
      <c r="Q19" s="357"/>
      <c r="R19" s="360"/>
      <c r="S19" s="361"/>
      <c r="T19" s="361"/>
      <c r="U19" s="360"/>
      <c r="V19" s="361"/>
      <c r="W19" s="359"/>
      <c r="X19" s="7"/>
      <c r="Y19" s="7"/>
      <c r="Z19" s="7"/>
    </row>
    <row r="20" spans="1:26" ht="27" customHeight="1">
      <c r="A20" s="698" t="s">
        <v>195</v>
      </c>
      <c r="B20" s="319" t="s">
        <v>45</v>
      </c>
      <c r="C20" s="1219" t="s">
        <v>196</v>
      </c>
      <c r="D20" s="69">
        <v>60</v>
      </c>
      <c r="E20" s="320">
        <v>170000000</v>
      </c>
      <c r="F20" s="320">
        <f>+E20</f>
        <v>170000000</v>
      </c>
      <c r="G20" s="321"/>
      <c r="H20" s="322"/>
      <c r="I20" s="322"/>
      <c r="J20" s="323">
        <v>45292</v>
      </c>
      <c r="K20" s="323">
        <v>45657</v>
      </c>
      <c r="L20" s="324">
        <f>+D21/D20</f>
        <v>0</v>
      </c>
      <c r="M20" s="324">
        <f>+E21/E20</f>
        <v>0</v>
      </c>
      <c r="N20" s="1347"/>
      <c r="O20" s="9"/>
      <c r="P20" s="7"/>
      <c r="Q20" s="357"/>
      <c r="R20" s="358"/>
      <c r="S20" s="357"/>
      <c r="T20" s="359"/>
      <c r="U20" s="359"/>
      <c r="V20" s="357"/>
      <c r="W20" s="360"/>
      <c r="X20" s="7"/>
      <c r="Y20" s="7"/>
      <c r="Z20" s="7"/>
    </row>
    <row r="21" spans="1:26" ht="27" customHeight="1">
      <c r="A21" s="693"/>
      <c r="B21" s="319" t="s">
        <v>47</v>
      </c>
      <c r="C21" s="647"/>
      <c r="D21" s="64"/>
      <c r="E21" s="320"/>
      <c r="F21" s="320"/>
      <c r="G21" s="321"/>
      <c r="H21" s="322"/>
      <c r="I21" s="322"/>
      <c r="J21" s="325"/>
      <c r="K21" s="323"/>
      <c r="L21" s="324"/>
      <c r="M21" s="324"/>
      <c r="N21" s="1332"/>
      <c r="O21" s="326"/>
      <c r="P21" s="25"/>
      <c r="Q21" s="25"/>
      <c r="R21" s="25"/>
      <c r="S21" s="25"/>
      <c r="T21" s="25"/>
      <c r="U21" s="25"/>
      <c r="V21" s="25"/>
      <c r="W21" s="25"/>
      <c r="X21" s="25"/>
      <c r="Y21" s="25"/>
      <c r="Z21" s="25"/>
    </row>
    <row r="22" spans="1:26" ht="27" customHeight="1">
      <c r="A22" s="698" t="s">
        <v>197</v>
      </c>
      <c r="B22" s="319" t="s">
        <v>45</v>
      </c>
      <c r="C22" s="1219" t="s">
        <v>198</v>
      </c>
      <c r="D22" s="69">
        <v>15</v>
      </c>
      <c r="E22" s="320">
        <v>60000000</v>
      </c>
      <c r="F22" s="320">
        <f>+E22</f>
        <v>60000000</v>
      </c>
      <c r="G22" s="321"/>
      <c r="H22" s="322"/>
      <c r="I22" s="322"/>
      <c r="J22" s="323">
        <v>45292</v>
      </c>
      <c r="K22" s="323">
        <v>45657</v>
      </c>
      <c r="L22" s="324">
        <f>+D23/D22</f>
        <v>0</v>
      </c>
      <c r="M22" s="324">
        <f>+E23/E22</f>
        <v>0</v>
      </c>
      <c r="N22" s="1331"/>
      <c r="O22" s="232"/>
      <c r="P22" s="233"/>
      <c r="Q22" s="234"/>
      <c r="R22" s="235"/>
      <c r="S22" s="235"/>
      <c r="T22" s="234"/>
      <c r="U22" s="236"/>
      <c r="V22" s="236"/>
      <c r="W22" s="237"/>
      <c r="X22" s="236"/>
      <c r="Y22" s="237"/>
      <c r="Z22" s="250"/>
    </row>
    <row r="23" spans="1:26" ht="27" customHeight="1">
      <c r="A23" s="693"/>
      <c r="B23" s="319" t="s">
        <v>47</v>
      </c>
      <c r="C23" s="647"/>
      <c r="D23" s="64"/>
      <c r="E23" s="320"/>
      <c r="F23" s="320"/>
      <c r="G23" s="321"/>
      <c r="H23" s="322"/>
      <c r="I23" s="322"/>
      <c r="J23" s="323"/>
      <c r="K23" s="323"/>
      <c r="L23" s="324"/>
      <c r="M23" s="324"/>
      <c r="N23" s="1332"/>
      <c r="O23" s="232"/>
      <c r="P23" s="233"/>
      <c r="Q23" s="234"/>
      <c r="R23" s="235"/>
      <c r="S23" s="235"/>
      <c r="T23" s="234"/>
      <c r="U23" s="236"/>
      <c r="V23" s="236"/>
      <c r="W23" s="237"/>
      <c r="X23" s="236"/>
      <c r="Y23" s="237"/>
      <c r="Z23" s="250"/>
    </row>
    <row r="24" spans="1:26" ht="27" customHeight="1">
      <c r="A24" s="1341" t="s">
        <v>245</v>
      </c>
      <c r="B24" s="319" t="s">
        <v>45</v>
      </c>
      <c r="C24" s="353" t="s">
        <v>246</v>
      </c>
      <c r="D24" s="64">
        <v>150</v>
      </c>
      <c r="E24" s="320">
        <v>840000000</v>
      </c>
      <c r="F24" s="320">
        <f>+E24</f>
        <v>840000000</v>
      </c>
      <c r="G24" s="321"/>
      <c r="H24" s="322"/>
      <c r="I24" s="322"/>
      <c r="J24" s="323">
        <v>45292</v>
      </c>
      <c r="K24" s="323">
        <v>45657</v>
      </c>
      <c r="L24" s="324">
        <f>+D25/D24</f>
        <v>0</v>
      </c>
      <c r="M24" s="324">
        <f>+'[1]D.Ambiental '!EH25/E24</f>
        <v>2.1749999999999999E-2</v>
      </c>
      <c r="N24" s="354"/>
      <c r="O24" s="232"/>
      <c r="P24" s="233"/>
      <c r="Q24" s="234"/>
      <c r="R24" s="235"/>
      <c r="S24" s="235"/>
      <c r="T24" s="234"/>
      <c r="U24" s="236"/>
      <c r="V24" s="236"/>
      <c r="W24" s="237"/>
      <c r="X24" s="236"/>
      <c r="Y24" s="237"/>
      <c r="Z24" s="250"/>
    </row>
    <row r="25" spans="1:26" ht="27" customHeight="1">
      <c r="A25" s="982"/>
      <c r="B25" s="319" t="s">
        <v>47</v>
      </c>
      <c r="C25" s="353"/>
      <c r="D25" s="64"/>
      <c r="E25" s="569"/>
      <c r="F25" s="320"/>
      <c r="G25" s="321"/>
      <c r="H25" s="322"/>
      <c r="I25" s="322"/>
      <c r="J25" s="323"/>
      <c r="K25" s="323"/>
      <c r="L25" s="324"/>
      <c r="M25" s="324"/>
      <c r="N25" s="354"/>
      <c r="O25" s="232"/>
      <c r="P25" s="233"/>
      <c r="Q25" s="234"/>
      <c r="R25" s="235"/>
      <c r="S25" s="235"/>
      <c r="T25" s="234"/>
      <c r="U25" s="236"/>
      <c r="V25" s="236"/>
      <c r="W25" s="237"/>
      <c r="X25" s="236"/>
      <c r="Y25" s="237"/>
      <c r="Z25" s="250"/>
    </row>
    <row r="26" spans="1:26" ht="27" customHeight="1">
      <c r="A26" s="665" t="s">
        <v>269</v>
      </c>
      <c r="B26" s="319" t="s">
        <v>45</v>
      </c>
      <c r="C26" s="1241" t="s">
        <v>270</v>
      </c>
      <c r="D26" s="69">
        <v>1</v>
      </c>
      <c r="E26" s="320">
        <v>85000000</v>
      </c>
      <c r="F26" s="320">
        <f>+E26</f>
        <v>85000000</v>
      </c>
      <c r="G26" s="321"/>
      <c r="H26" s="327"/>
      <c r="I26" s="322"/>
      <c r="J26" s="323">
        <v>45292</v>
      </c>
      <c r="K26" s="323">
        <v>45657</v>
      </c>
      <c r="L26" s="324">
        <f>+D27/D26</f>
        <v>0</v>
      </c>
      <c r="M26" s="324">
        <f>+E27/E26</f>
        <v>0</v>
      </c>
      <c r="N26" s="199"/>
      <c r="O26" s="9"/>
      <c r="P26" s="7"/>
      <c r="Q26" s="7"/>
      <c r="R26" s="7"/>
      <c r="S26" s="7"/>
      <c r="T26" s="7"/>
      <c r="U26" s="7"/>
      <c r="V26" s="7"/>
      <c r="W26" s="7"/>
      <c r="X26" s="7"/>
      <c r="Y26" s="7"/>
      <c r="Z26" s="7"/>
    </row>
    <row r="27" spans="1:26" ht="27" customHeight="1">
      <c r="A27" s="666"/>
      <c r="B27" s="319" t="s">
        <v>47</v>
      </c>
      <c r="C27" s="1248"/>
      <c r="D27" s="64"/>
      <c r="E27" s="320"/>
      <c r="F27" s="320"/>
      <c r="G27" s="321"/>
      <c r="H27" s="328"/>
      <c r="I27" s="322"/>
      <c r="J27" s="71"/>
      <c r="K27" s="323"/>
      <c r="L27" s="324"/>
      <c r="M27" s="324"/>
      <c r="N27" s="199"/>
      <c r="O27" s="9"/>
      <c r="P27" s="7"/>
      <c r="Q27" s="7"/>
      <c r="R27" s="7"/>
      <c r="S27" s="7"/>
      <c r="T27" s="7"/>
      <c r="U27" s="7"/>
      <c r="V27" s="7"/>
      <c r="W27" s="7"/>
      <c r="X27" s="7"/>
      <c r="Y27" s="7"/>
      <c r="Z27" s="7"/>
    </row>
    <row r="28" spans="1:26" ht="27" customHeight="1">
      <c r="A28" s="1327" t="s">
        <v>229</v>
      </c>
      <c r="B28" s="319" t="s">
        <v>45</v>
      </c>
      <c r="C28" s="1335" t="s">
        <v>199</v>
      </c>
      <c r="D28" s="69">
        <v>1</v>
      </c>
      <c r="E28" s="320">
        <v>70000000</v>
      </c>
      <c r="F28" s="320">
        <f>+E28</f>
        <v>70000000</v>
      </c>
      <c r="G28" s="329"/>
      <c r="H28" s="330"/>
      <c r="I28" s="322"/>
      <c r="J28" s="323">
        <v>45292</v>
      </c>
      <c r="K28" s="323">
        <v>45657</v>
      </c>
      <c r="L28" s="1336">
        <f>+D29/D28</f>
        <v>0</v>
      </c>
      <c r="M28" s="1336">
        <f>+E29/E28</f>
        <v>0</v>
      </c>
      <c r="N28" s="1333"/>
      <c r="O28" s="9"/>
      <c r="P28" s="7"/>
      <c r="Q28" s="7"/>
      <c r="R28" s="7"/>
      <c r="S28" s="7"/>
      <c r="T28" s="7"/>
      <c r="U28" s="7"/>
      <c r="V28" s="7"/>
      <c r="W28" s="7"/>
      <c r="X28" s="7"/>
      <c r="Y28" s="7"/>
      <c r="Z28" s="7"/>
    </row>
    <row r="29" spans="1:26" ht="27" customHeight="1" thickBot="1">
      <c r="A29" s="1328"/>
      <c r="B29" s="331" t="s">
        <v>47</v>
      </c>
      <c r="C29" s="606"/>
      <c r="D29" s="73"/>
      <c r="E29" s="332"/>
      <c r="F29" s="332"/>
      <c r="G29" s="333"/>
      <c r="H29" s="334"/>
      <c r="I29" s="335"/>
      <c r="J29" s="336"/>
      <c r="K29" s="336"/>
      <c r="L29" s="1337"/>
      <c r="M29" s="1337"/>
      <c r="N29" s="1334"/>
      <c r="O29" s="9"/>
      <c r="P29" s="7"/>
      <c r="Q29" s="7"/>
      <c r="R29" s="7"/>
      <c r="S29" s="7"/>
      <c r="T29" s="7"/>
      <c r="U29" s="7"/>
      <c r="V29" s="7"/>
      <c r="W29" s="7"/>
      <c r="X29" s="7"/>
      <c r="Y29" s="7"/>
      <c r="Z29" s="7"/>
    </row>
    <row r="30" spans="1:26" ht="27" customHeight="1">
      <c r="A30" s="1329" t="s">
        <v>52</v>
      </c>
      <c r="B30" s="337" t="s">
        <v>45</v>
      </c>
      <c r="C30" s="971"/>
      <c r="D30" s="48"/>
      <c r="E30" s="338"/>
      <c r="F30" s="338"/>
      <c r="G30" s="339"/>
      <c r="H30" s="340"/>
      <c r="I30" s="340"/>
      <c r="J30" s="339"/>
      <c r="K30" s="341"/>
      <c r="L30" s="1325"/>
      <c r="M30" s="1325"/>
      <c r="N30" s="1281"/>
      <c r="O30" s="9"/>
      <c r="P30" s="7"/>
      <c r="Q30" s="7"/>
      <c r="R30" s="7"/>
      <c r="S30" s="7"/>
      <c r="T30" s="7"/>
      <c r="U30" s="7"/>
      <c r="V30" s="7"/>
      <c r="W30" s="7"/>
      <c r="X30" s="7"/>
      <c r="Y30" s="7"/>
      <c r="Z30" s="7"/>
    </row>
    <row r="31" spans="1:26" ht="27" customHeight="1">
      <c r="A31" s="1330"/>
      <c r="B31" s="331" t="s">
        <v>47</v>
      </c>
      <c r="C31" s="972"/>
      <c r="D31" s="50"/>
      <c r="E31" s="342">
        <f>+E20+E22+E24+E26+E28</f>
        <v>1225000000</v>
      </c>
      <c r="F31" s="342"/>
      <c r="G31" s="333"/>
      <c r="H31" s="343"/>
      <c r="I31" s="335"/>
      <c r="J31" s="333"/>
      <c r="K31" s="344"/>
      <c r="L31" s="1326"/>
      <c r="M31" s="1326"/>
      <c r="N31" s="943"/>
      <c r="O31" s="9"/>
      <c r="P31" s="7"/>
      <c r="Q31" s="7"/>
      <c r="R31" s="7"/>
      <c r="S31" s="7"/>
      <c r="T31" s="7"/>
      <c r="U31" s="7"/>
      <c r="V31" s="7"/>
      <c r="W31" s="7"/>
      <c r="X31" s="7"/>
      <c r="Y31" s="7"/>
      <c r="Z31" s="7"/>
    </row>
    <row r="32" spans="1:26" ht="27" customHeight="1">
      <c r="A32" s="202"/>
      <c r="B32" s="203"/>
      <c r="C32" s="204"/>
      <c r="D32" s="205"/>
      <c r="E32" s="345"/>
      <c r="F32" s="207"/>
      <c r="G32" s="208"/>
      <c r="H32" s="209"/>
      <c r="I32" s="209"/>
      <c r="J32" s="281"/>
      <c r="K32" s="281"/>
      <c r="L32" s="207"/>
      <c r="M32" s="213"/>
      <c r="N32" s="214"/>
      <c r="O32" s="346"/>
      <c r="P32" s="7"/>
      <c r="Q32" s="7"/>
      <c r="R32" s="7"/>
      <c r="S32" s="7"/>
      <c r="T32" s="7"/>
      <c r="U32" s="7"/>
      <c r="V32" s="7"/>
      <c r="W32" s="7"/>
      <c r="X32" s="7"/>
      <c r="Y32" s="7"/>
      <c r="Z32" s="7"/>
    </row>
    <row r="33" spans="1:26" ht="27" customHeight="1">
      <c r="A33" s="347" t="s">
        <v>53</v>
      </c>
      <c r="B33" s="1289" t="s">
        <v>54</v>
      </c>
      <c r="C33" s="1290"/>
      <c r="D33" s="1291"/>
      <c r="E33" s="1289" t="s">
        <v>87</v>
      </c>
      <c r="F33" s="1292"/>
      <c r="G33" s="1293"/>
      <c r="H33" s="1292"/>
      <c r="I33" s="348"/>
      <c r="J33" s="1294" t="s">
        <v>56</v>
      </c>
      <c r="K33" s="1295"/>
      <c r="L33" s="1296"/>
      <c r="M33" s="1296"/>
      <c r="N33" s="1297"/>
      <c r="O33" s="9"/>
      <c r="P33" s="7"/>
      <c r="Q33" s="7"/>
      <c r="R33" s="7"/>
      <c r="S33" s="7"/>
      <c r="T33" s="7"/>
      <c r="U33" s="7"/>
      <c r="V33" s="7"/>
      <c r="W33" s="7"/>
      <c r="X33" s="7"/>
      <c r="Y33" s="7"/>
      <c r="Z33" s="7"/>
    </row>
    <row r="34" spans="1:26" ht="27" customHeight="1">
      <c r="A34" s="702" t="s">
        <v>200</v>
      </c>
      <c r="B34" s="1243" t="s">
        <v>201</v>
      </c>
      <c r="C34" s="1244"/>
      <c r="D34" s="1244"/>
      <c r="E34" s="1236" t="s">
        <v>202</v>
      </c>
      <c r="F34" s="1237"/>
      <c r="G34" s="1237"/>
      <c r="H34" s="337" t="s">
        <v>45</v>
      </c>
      <c r="I34" s="349">
        <v>120</v>
      </c>
      <c r="J34" s="1313" t="s">
        <v>64</v>
      </c>
      <c r="K34" s="1314"/>
      <c r="L34" s="1315"/>
      <c r="M34" s="1315"/>
      <c r="N34" s="1316"/>
      <c r="O34" s="9"/>
      <c r="P34" s="7"/>
      <c r="Q34" s="7"/>
      <c r="R34" s="7"/>
      <c r="S34" s="7"/>
      <c r="T34" s="7"/>
      <c r="U34" s="7"/>
      <c r="V34" s="7"/>
      <c r="W34" s="7"/>
      <c r="X34" s="7"/>
      <c r="Y34" s="7"/>
      <c r="Z34" s="7"/>
    </row>
    <row r="35" spans="1:26" ht="27" customHeight="1">
      <c r="A35" s="693"/>
      <c r="B35" s="887"/>
      <c r="C35" s="887"/>
      <c r="D35" s="887"/>
      <c r="E35" s="647"/>
      <c r="F35" s="647"/>
      <c r="G35" s="647"/>
      <c r="H35" s="319" t="s">
        <v>47</v>
      </c>
      <c r="I35" s="350"/>
      <c r="J35" s="1317"/>
      <c r="K35" s="1317"/>
      <c r="L35" s="1318"/>
      <c r="M35" s="1318"/>
      <c r="N35" s="1319"/>
      <c r="O35" s="9"/>
      <c r="P35" s="7"/>
      <c r="Q35" s="7"/>
      <c r="R35" s="7"/>
      <c r="S35" s="7"/>
      <c r="T35" s="7"/>
      <c r="U35" s="7"/>
      <c r="V35" s="7"/>
      <c r="W35" s="7"/>
      <c r="X35" s="7"/>
      <c r="Y35" s="7"/>
      <c r="Z35" s="7"/>
    </row>
    <row r="36" spans="1:26" ht="27" customHeight="1">
      <c r="A36" s="698" t="s">
        <v>200</v>
      </c>
      <c r="B36" s="886" t="s">
        <v>203</v>
      </c>
      <c r="C36" s="887"/>
      <c r="D36" s="887"/>
      <c r="E36" s="1219" t="s">
        <v>204</v>
      </c>
      <c r="F36" s="647"/>
      <c r="G36" s="647"/>
      <c r="H36" s="319" t="s">
        <v>45</v>
      </c>
      <c r="I36" s="350">
        <v>30</v>
      </c>
      <c r="J36" s="1298" t="s">
        <v>67</v>
      </c>
      <c r="K36" s="1299"/>
      <c r="L36" s="1300"/>
      <c r="M36" s="1300"/>
      <c r="N36" s="1301"/>
      <c r="O36" s="9"/>
      <c r="P36" s="7"/>
      <c r="Q36" s="7"/>
      <c r="R36" s="7"/>
      <c r="S36" s="7"/>
      <c r="T36" s="7"/>
      <c r="U36" s="7"/>
      <c r="V36" s="7"/>
      <c r="W36" s="7"/>
      <c r="X36" s="7"/>
      <c r="Y36" s="7"/>
      <c r="Z36" s="7"/>
    </row>
    <row r="37" spans="1:26" ht="27" customHeight="1">
      <c r="A37" s="693"/>
      <c r="B37" s="887"/>
      <c r="C37" s="887"/>
      <c r="D37" s="887"/>
      <c r="E37" s="647"/>
      <c r="F37" s="647"/>
      <c r="G37" s="647"/>
      <c r="H37" s="319" t="s">
        <v>47</v>
      </c>
      <c r="I37" s="350"/>
      <c r="J37" s="1302"/>
      <c r="K37" s="1303"/>
      <c r="L37" s="1304"/>
      <c r="M37" s="1304"/>
      <c r="N37" s="1305"/>
      <c r="O37" s="9"/>
      <c r="P37" s="7"/>
      <c r="Q37" s="7"/>
      <c r="R37" s="7"/>
      <c r="S37" s="7"/>
      <c r="T37" s="7"/>
      <c r="U37" s="7"/>
      <c r="V37" s="7"/>
      <c r="W37" s="7"/>
      <c r="X37" s="7"/>
      <c r="Y37" s="7"/>
      <c r="Z37" s="7"/>
    </row>
    <row r="38" spans="1:26" ht="27" customHeight="1">
      <c r="A38" s="698" t="s">
        <v>200</v>
      </c>
      <c r="B38" s="886" t="s">
        <v>205</v>
      </c>
      <c r="C38" s="887"/>
      <c r="D38" s="887"/>
      <c r="E38" s="1219" t="s">
        <v>206</v>
      </c>
      <c r="F38" s="647"/>
      <c r="G38" s="647"/>
      <c r="H38" s="319" t="s">
        <v>45</v>
      </c>
      <c r="I38" s="350">
        <v>3</v>
      </c>
      <c r="J38" s="1298" t="s">
        <v>68</v>
      </c>
      <c r="K38" s="1306"/>
      <c r="L38" s="1307"/>
      <c r="M38" s="1307"/>
      <c r="N38" s="1308"/>
      <c r="O38" s="9"/>
      <c r="P38" s="7"/>
      <c r="Q38" s="7"/>
      <c r="R38" s="7"/>
      <c r="S38" s="7"/>
      <c r="T38" s="7"/>
      <c r="U38" s="7"/>
      <c r="V38" s="7"/>
      <c r="W38" s="7"/>
      <c r="X38" s="7"/>
      <c r="Y38" s="7"/>
      <c r="Z38" s="7"/>
    </row>
    <row r="39" spans="1:26" ht="27" customHeight="1">
      <c r="A39" s="693"/>
      <c r="B39" s="887"/>
      <c r="C39" s="887"/>
      <c r="D39" s="887"/>
      <c r="E39" s="647"/>
      <c r="F39" s="647"/>
      <c r="G39" s="647"/>
      <c r="H39" s="319" t="s">
        <v>47</v>
      </c>
      <c r="I39" s="350"/>
      <c r="J39" s="1309"/>
      <c r="K39" s="1310"/>
      <c r="L39" s="1311"/>
      <c r="M39" s="1311"/>
      <c r="N39" s="1312"/>
      <c r="O39" s="9"/>
      <c r="P39" s="7"/>
      <c r="Q39" s="7"/>
      <c r="R39" s="7"/>
      <c r="S39" s="7"/>
      <c r="T39" s="7"/>
      <c r="U39" s="7"/>
      <c r="V39" s="7"/>
      <c r="W39" s="7"/>
      <c r="X39" s="7"/>
      <c r="Y39" s="7"/>
      <c r="Z39" s="7"/>
    </row>
    <row r="40" spans="1:26" ht="27" customHeight="1">
      <c r="A40" s="698" t="s">
        <v>200</v>
      </c>
      <c r="B40" s="886" t="s">
        <v>207</v>
      </c>
      <c r="C40" s="887"/>
      <c r="D40" s="887"/>
      <c r="E40" s="1320" t="s">
        <v>247</v>
      </c>
      <c r="F40" s="1307"/>
      <c r="G40" s="1321"/>
      <c r="H40" s="319" t="s">
        <v>45</v>
      </c>
      <c r="I40" s="350">
        <v>2</v>
      </c>
      <c r="J40" s="1282" t="s">
        <v>67</v>
      </c>
      <c r="K40" s="1283"/>
      <c r="L40" s="1284"/>
      <c r="M40" s="1284"/>
      <c r="N40" s="1285"/>
      <c r="O40" s="9"/>
      <c r="P40" s="7"/>
      <c r="Q40" s="7"/>
      <c r="R40" s="7"/>
      <c r="S40" s="7"/>
      <c r="T40" s="7"/>
      <c r="U40" s="7"/>
      <c r="V40" s="7"/>
      <c r="W40" s="7"/>
      <c r="X40" s="7"/>
      <c r="Y40" s="7"/>
      <c r="Z40" s="7"/>
    </row>
    <row r="41" spans="1:26" ht="27" customHeight="1">
      <c r="A41" s="693"/>
      <c r="B41" s="964"/>
      <c r="C41" s="964"/>
      <c r="D41" s="964"/>
      <c r="E41" s="1322"/>
      <c r="F41" s="1323"/>
      <c r="G41" s="1324"/>
      <c r="H41" s="331" t="s">
        <v>47</v>
      </c>
      <c r="I41" s="351"/>
      <c r="J41" s="1286"/>
      <c r="K41" s="1286"/>
      <c r="L41" s="1287"/>
      <c r="M41" s="1287"/>
      <c r="N41" s="1288"/>
      <c r="O41" s="9"/>
      <c r="P41" s="7"/>
      <c r="Q41" s="7"/>
      <c r="R41" s="7"/>
      <c r="S41" s="7"/>
      <c r="T41" s="7"/>
      <c r="U41" s="7"/>
      <c r="V41" s="7"/>
      <c r="W41" s="7"/>
      <c r="X41" s="7"/>
      <c r="Y41" s="7"/>
      <c r="Z41" s="7"/>
    </row>
    <row r="42" spans="1:26" ht="14.1" customHeight="1">
      <c r="A42" s="530" t="s">
        <v>264</v>
      </c>
      <c r="B42" s="162"/>
      <c r="C42" s="162"/>
      <c r="D42" s="93"/>
      <c r="E42" s="162"/>
      <c r="F42" s="162"/>
      <c r="G42" s="93"/>
      <c r="H42" s="162"/>
      <c r="I42" s="162"/>
      <c r="J42" s="288"/>
      <c r="K42" s="288"/>
      <c r="L42" s="162"/>
      <c r="M42" s="162"/>
      <c r="N42" s="162"/>
      <c r="O42" s="7"/>
      <c r="P42" s="7"/>
      <c r="Q42" s="7"/>
      <c r="R42" s="7"/>
      <c r="S42" s="7"/>
      <c r="T42" s="7"/>
      <c r="U42" s="7"/>
      <c r="V42" s="7"/>
      <c r="W42" s="7"/>
      <c r="X42" s="7"/>
      <c r="Y42" s="7"/>
      <c r="Z42" s="7"/>
    </row>
    <row r="43" spans="1:26" ht="14.1" customHeight="1">
      <c r="A43" s="101"/>
      <c r="B43" s="101"/>
      <c r="C43" s="101"/>
      <c r="D43" s="7"/>
      <c r="E43" s="101"/>
      <c r="F43" s="101"/>
      <c r="G43" s="7"/>
      <c r="H43" s="101"/>
      <c r="I43" s="352"/>
      <c r="J43" s="7"/>
      <c r="K43" s="7"/>
      <c r="L43" s="101"/>
      <c r="M43" s="101"/>
      <c r="N43" s="101"/>
      <c r="O43" s="7"/>
      <c r="P43" s="7"/>
      <c r="Q43" s="7"/>
      <c r="R43" s="7"/>
      <c r="S43" s="7"/>
      <c r="T43" s="7"/>
      <c r="U43" s="7"/>
      <c r="V43" s="7"/>
      <c r="W43" s="7"/>
      <c r="X43" s="7"/>
      <c r="Y43" s="7"/>
      <c r="Z43" s="7"/>
    </row>
    <row r="44" spans="1:26" ht="18" customHeight="1">
      <c r="A44" s="101"/>
      <c r="B44" s="101"/>
      <c r="C44" s="101"/>
      <c r="D44" s="7"/>
      <c r="E44" s="101"/>
      <c r="F44" s="101"/>
      <c r="G44" s="7"/>
      <c r="H44" s="101"/>
      <c r="I44" s="101"/>
      <c r="J44" s="7"/>
      <c r="K44" s="7"/>
      <c r="L44" s="101"/>
      <c r="M44" s="101"/>
      <c r="N44" s="101"/>
      <c r="O44" s="7"/>
      <c r="P44" s="7"/>
      <c r="Q44" s="7"/>
      <c r="R44" s="7"/>
      <c r="S44" s="7"/>
      <c r="T44" s="7"/>
      <c r="U44" s="7"/>
      <c r="V44" s="7"/>
      <c r="W44" s="7"/>
      <c r="X44" s="7"/>
      <c r="Y44" s="7"/>
      <c r="Z44" s="7"/>
    </row>
  </sheetData>
  <mergeCells count="78">
    <mergeCell ref="L17:N17"/>
    <mergeCell ref="L18:L19"/>
    <mergeCell ref="M18:M19"/>
    <mergeCell ref="F17:I18"/>
    <mergeCell ref="A16:F16"/>
    <mergeCell ref="G9:I16"/>
    <mergeCell ref="J9:N9"/>
    <mergeCell ref="A10:F10"/>
    <mergeCell ref="K13:M13"/>
    <mergeCell ref="A17:A19"/>
    <mergeCell ref="K14:M14"/>
    <mergeCell ref="K15:M15"/>
    <mergeCell ref="B5:H5"/>
    <mergeCell ref="I5:N5"/>
    <mergeCell ref="I1:L1"/>
    <mergeCell ref="I2:L2"/>
    <mergeCell ref="I3:L3"/>
    <mergeCell ref="A1:A4"/>
    <mergeCell ref="B1:H2"/>
    <mergeCell ref="M1:N4"/>
    <mergeCell ref="B3:H4"/>
    <mergeCell ref="I4:L4"/>
    <mergeCell ref="M30:M31"/>
    <mergeCell ref="M28:M29"/>
    <mergeCell ref="C26:C27"/>
    <mergeCell ref="A24:A25"/>
    <mergeCell ref="A6:N6"/>
    <mergeCell ref="B7:F7"/>
    <mergeCell ref="A8:C8"/>
    <mergeCell ref="D8:N8"/>
    <mergeCell ref="A13:F13"/>
    <mergeCell ref="K10:M10"/>
    <mergeCell ref="A12:F12"/>
    <mergeCell ref="N18:N19"/>
    <mergeCell ref="A9:F9"/>
    <mergeCell ref="N20:N21"/>
    <mergeCell ref="K16:M16"/>
    <mergeCell ref="K12:M12"/>
    <mergeCell ref="N22:N23"/>
    <mergeCell ref="N28:N29"/>
    <mergeCell ref="A11:F11"/>
    <mergeCell ref="C28:C29"/>
    <mergeCell ref="L28:L29"/>
    <mergeCell ref="C20:C21"/>
    <mergeCell ref="A22:A23"/>
    <mergeCell ref="C22:C23"/>
    <mergeCell ref="K11:M11"/>
    <mergeCell ref="C17:C19"/>
    <mergeCell ref="D17:D19"/>
    <mergeCell ref="E17:E19"/>
    <mergeCell ref="A26:A27"/>
    <mergeCell ref="A20:A21"/>
    <mergeCell ref="B17:B19"/>
    <mergeCell ref="J17:K18"/>
    <mergeCell ref="A40:A41"/>
    <mergeCell ref="A28:A29"/>
    <mergeCell ref="B36:D37"/>
    <mergeCell ref="A30:A31"/>
    <mergeCell ref="A34:A35"/>
    <mergeCell ref="A36:A37"/>
    <mergeCell ref="A38:A39"/>
    <mergeCell ref="C30:C31"/>
    <mergeCell ref="N30:N31"/>
    <mergeCell ref="J40:N41"/>
    <mergeCell ref="B33:D33"/>
    <mergeCell ref="E33:H33"/>
    <mergeCell ref="J33:N33"/>
    <mergeCell ref="B34:D35"/>
    <mergeCell ref="J36:N37"/>
    <mergeCell ref="B38:D39"/>
    <mergeCell ref="J38:N39"/>
    <mergeCell ref="J34:N35"/>
    <mergeCell ref="E34:G35"/>
    <mergeCell ref="E40:G41"/>
    <mergeCell ref="E36:G37"/>
    <mergeCell ref="B40:D41"/>
    <mergeCell ref="E38:G39"/>
    <mergeCell ref="L30:L31"/>
  </mergeCells>
  <printOptions horizontalCentered="1" verticalCentered="1"/>
  <pageMargins left="0.23622047244094491" right="0.23622047244094491" top="0.35433070866141736" bottom="0.35433070866141736" header="0.31496062992125984" footer="0.31496062992125984"/>
  <pageSetup paperSize="5" scale="45" orientation="landscape" r:id="rId1"/>
  <headerFooter>
    <oddFooter>&amp;C&amp;"Helvetica Neue,Regular"&amp;12&amp;K000000&amp;P</oddFoot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A1:R54"/>
  <sheetViews>
    <sheetView showGridLines="0" topLeftCell="C28" zoomScale="80" zoomScaleNormal="80" workbookViewId="0">
      <selection activeCell="F32" sqref="F32"/>
    </sheetView>
  </sheetViews>
  <sheetFormatPr baseColWidth="10" defaultColWidth="10.85546875" defaultRowHeight="12.95" customHeight="1"/>
  <cols>
    <col min="1" max="1" width="49.5703125" style="5" customWidth="1"/>
    <col min="2" max="2" width="30" style="5" customWidth="1"/>
    <col min="3" max="3" width="26.28515625" style="5" customWidth="1"/>
    <col min="4" max="4" width="10.85546875" style="5" customWidth="1"/>
    <col min="5" max="5" width="24.28515625" style="5" customWidth="1"/>
    <col min="6" max="6" width="35.42578125" style="5" customWidth="1"/>
    <col min="7" max="9" width="18.85546875" style="5" customWidth="1"/>
    <col min="10" max="10" width="31.85546875" style="5" customWidth="1"/>
    <col min="11" max="14" width="14.42578125" style="5" customWidth="1"/>
    <col min="15" max="20" width="10.85546875" style="5" customWidth="1"/>
    <col min="21" max="21" width="10.85546875" style="5"/>
    <col min="22" max="22" width="12.42578125" style="5" bestFit="1" customWidth="1"/>
    <col min="23" max="16384" width="10.85546875" style="5"/>
  </cols>
  <sheetData>
    <row r="1" spans="1:15" s="458" customFormat="1" ht="34.5" customHeight="1">
      <c r="A1" s="1498"/>
      <c r="B1" s="1492" t="s">
        <v>236</v>
      </c>
      <c r="C1" s="1493"/>
      <c r="D1" s="1493"/>
      <c r="E1" s="1493"/>
      <c r="F1" s="1493"/>
      <c r="G1" s="1493"/>
      <c r="H1" s="1494"/>
      <c r="I1" s="1489" t="s">
        <v>237</v>
      </c>
      <c r="J1" s="1490"/>
      <c r="K1" s="1490"/>
      <c r="L1" s="1491"/>
      <c r="M1" s="1483"/>
      <c r="N1" s="1484"/>
      <c r="O1" s="457"/>
    </row>
    <row r="2" spans="1:15" s="458" customFormat="1" ht="37.5" customHeight="1">
      <c r="A2" s="1499"/>
      <c r="B2" s="1495"/>
      <c r="C2" s="1496"/>
      <c r="D2" s="1496"/>
      <c r="E2" s="1496"/>
      <c r="F2" s="1496"/>
      <c r="G2" s="1496"/>
      <c r="H2" s="1497"/>
      <c r="I2" s="1489" t="s">
        <v>238</v>
      </c>
      <c r="J2" s="1490"/>
      <c r="K2" s="1490"/>
      <c r="L2" s="1491"/>
      <c r="M2" s="1485"/>
      <c r="N2" s="1486"/>
      <c r="O2" s="457"/>
    </row>
    <row r="3" spans="1:15" s="458" customFormat="1" ht="33.75" customHeight="1">
      <c r="A3" s="1499"/>
      <c r="B3" s="1492" t="s">
        <v>239</v>
      </c>
      <c r="C3" s="1493"/>
      <c r="D3" s="1493"/>
      <c r="E3" s="1493"/>
      <c r="F3" s="1493"/>
      <c r="G3" s="1493"/>
      <c r="H3" s="1494"/>
      <c r="I3" s="1489" t="s">
        <v>240</v>
      </c>
      <c r="J3" s="1490"/>
      <c r="K3" s="1490"/>
      <c r="L3" s="1491"/>
      <c r="M3" s="1485"/>
      <c r="N3" s="1486"/>
      <c r="O3" s="457"/>
    </row>
    <row r="4" spans="1:15" s="458" customFormat="1" ht="38.25" customHeight="1">
      <c r="A4" s="1500"/>
      <c r="B4" s="1495"/>
      <c r="C4" s="1496"/>
      <c r="D4" s="1496"/>
      <c r="E4" s="1496"/>
      <c r="F4" s="1496"/>
      <c r="G4" s="1496"/>
      <c r="H4" s="1497"/>
      <c r="I4" s="1489" t="s">
        <v>241</v>
      </c>
      <c r="J4" s="1490"/>
      <c r="K4" s="1490"/>
      <c r="L4" s="1491"/>
      <c r="M4" s="1487"/>
      <c r="N4" s="1488"/>
      <c r="O4" s="457"/>
    </row>
    <row r="5" spans="1:15" customFormat="1" ht="26.25" customHeight="1" thickBot="1">
      <c r="B5" s="1501"/>
      <c r="C5" s="1501"/>
      <c r="D5" s="1501"/>
      <c r="E5" s="1501"/>
      <c r="F5" s="1501"/>
      <c r="G5" s="1501"/>
      <c r="H5" s="1501"/>
      <c r="I5" s="1501"/>
      <c r="J5" s="1501"/>
      <c r="K5" s="1501"/>
      <c r="L5" s="1501"/>
      <c r="M5" s="1501"/>
      <c r="N5" s="1501"/>
    </row>
    <row r="6" spans="1:15" s="460" customFormat="1" ht="36" customHeight="1">
      <c r="A6" s="1507" t="s">
        <v>209</v>
      </c>
      <c r="B6" s="1508"/>
      <c r="C6" s="1508"/>
      <c r="D6" s="1508"/>
      <c r="E6" s="1508"/>
      <c r="F6" s="1508"/>
      <c r="G6" s="1508"/>
      <c r="H6" s="1508"/>
      <c r="I6" s="1508"/>
      <c r="J6" s="1508"/>
      <c r="K6" s="1508"/>
      <c r="L6" s="1508"/>
      <c r="M6" s="1508"/>
      <c r="N6" s="1509"/>
      <c r="O6" s="459"/>
    </row>
    <row r="7" spans="1:15" s="460" customFormat="1" ht="36" customHeight="1" thickBot="1">
      <c r="A7" s="379" t="s">
        <v>13</v>
      </c>
      <c r="B7" s="1471" t="s">
        <v>347</v>
      </c>
      <c r="C7" s="1472"/>
      <c r="D7" s="1472"/>
      <c r="E7" s="1472"/>
      <c r="F7" s="1472"/>
      <c r="G7" s="1472"/>
      <c r="H7" s="1472"/>
      <c r="I7" s="1472"/>
      <c r="J7" s="1472"/>
      <c r="K7" s="1472"/>
      <c r="L7" s="1472"/>
      <c r="M7" s="1472"/>
      <c r="N7" s="1473"/>
    </row>
    <row r="8" spans="1:15" s="461" customFormat="1" ht="33" customHeight="1">
      <c r="A8" s="1474" t="s">
        <v>14</v>
      </c>
      <c r="B8" s="1475"/>
      <c r="C8" s="1476"/>
      <c r="D8" s="1477" t="s">
        <v>15</v>
      </c>
      <c r="E8" s="1478"/>
      <c r="F8" s="1478"/>
      <c r="G8" s="1478"/>
      <c r="H8" s="1478"/>
      <c r="I8" s="1478"/>
      <c r="J8" s="1478"/>
      <c r="K8" s="1478"/>
      <c r="L8" s="1478"/>
      <c r="M8" s="1478"/>
      <c r="N8" s="1479"/>
    </row>
    <row r="9" spans="1:15" s="461" customFormat="1" ht="33" customHeight="1">
      <c r="A9" s="1466" t="s">
        <v>210</v>
      </c>
      <c r="B9" s="1467"/>
      <c r="C9" s="1467"/>
      <c r="D9" s="1467"/>
      <c r="E9" s="1467"/>
      <c r="F9" s="1467"/>
      <c r="G9" s="1502" t="s">
        <v>211</v>
      </c>
      <c r="H9" s="1502"/>
      <c r="I9" s="1502"/>
      <c r="J9" s="1480" t="s">
        <v>18</v>
      </c>
      <c r="K9" s="1480"/>
      <c r="L9" s="1480"/>
      <c r="M9" s="1480"/>
      <c r="N9" s="1481"/>
    </row>
    <row r="10" spans="1:15" s="461" customFormat="1" ht="33" customHeight="1">
      <c r="A10" s="1456" t="s">
        <v>212</v>
      </c>
      <c r="B10" s="1461"/>
      <c r="C10" s="1461"/>
      <c r="D10" s="1461"/>
      <c r="E10" s="1461"/>
      <c r="F10" s="1462"/>
      <c r="G10" s="1502"/>
      <c r="H10" s="1502"/>
      <c r="I10" s="1502"/>
      <c r="J10" s="463" t="s">
        <v>20</v>
      </c>
      <c r="K10" s="1482" t="s">
        <v>21</v>
      </c>
      <c r="L10" s="1482"/>
      <c r="M10" s="1482"/>
      <c r="N10" s="464" t="s">
        <v>22</v>
      </c>
      <c r="O10" s="465"/>
    </row>
    <row r="11" spans="1:15" s="461" customFormat="1" ht="55.9" customHeight="1">
      <c r="A11" s="1456" t="s">
        <v>213</v>
      </c>
      <c r="B11" s="1461"/>
      <c r="C11" s="1461"/>
      <c r="D11" s="1461"/>
      <c r="E11" s="1461"/>
      <c r="F11" s="1462"/>
      <c r="G11" s="1502"/>
      <c r="H11" s="1502"/>
      <c r="I11" s="1502"/>
      <c r="J11" s="462"/>
      <c r="K11" s="1463"/>
      <c r="L11" s="1464"/>
      <c r="M11" s="1465"/>
      <c r="N11" s="380"/>
      <c r="O11" s="465"/>
    </row>
    <row r="12" spans="1:15" s="461" customFormat="1" ht="34.9" customHeight="1">
      <c r="A12" s="1466" t="s">
        <v>214</v>
      </c>
      <c r="B12" s="1467"/>
      <c r="C12" s="1467"/>
      <c r="D12" s="1467"/>
      <c r="E12" s="1467"/>
      <c r="F12" s="1467"/>
      <c r="G12" s="1502"/>
      <c r="H12" s="1502"/>
      <c r="I12" s="1502"/>
      <c r="J12" s="408"/>
      <c r="K12" s="1468"/>
      <c r="L12" s="1469"/>
      <c r="M12" s="1470"/>
      <c r="N12" s="381"/>
      <c r="O12" s="466"/>
    </row>
    <row r="13" spans="1:15" s="461" customFormat="1" ht="34.9" customHeight="1">
      <c r="A13" s="1456" t="s">
        <v>215</v>
      </c>
      <c r="B13" s="1457"/>
      <c r="C13" s="1457"/>
      <c r="D13" s="1457"/>
      <c r="E13" s="1457"/>
      <c r="F13" s="1458"/>
      <c r="G13" s="1502"/>
      <c r="H13" s="1502"/>
      <c r="I13" s="1502"/>
      <c r="J13" s="408"/>
      <c r="K13" s="1459"/>
      <c r="L13" s="1459"/>
      <c r="M13" s="1459"/>
      <c r="N13" s="382"/>
    </row>
    <row r="14" spans="1:15" s="461" customFormat="1" ht="34.9" customHeight="1">
      <c r="A14" s="1466" t="s">
        <v>216</v>
      </c>
      <c r="B14" s="1467"/>
      <c r="C14" s="1467"/>
      <c r="D14" s="1467"/>
      <c r="E14" s="1467"/>
      <c r="F14" s="1467"/>
      <c r="G14" s="1502"/>
      <c r="H14" s="1502"/>
      <c r="I14" s="1502"/>
      <c r="J14" s="467"/>
      <c r="K14" s="1460"/>
      <c r="L14" s="1460"/>
      <c r="M14" s="1460"/>
      <c r="N14" s="383"/>
      <c r="O14" s="468"/>
    </row>
    <row r="15" spans="1:15" s="461" customFormat="1" ht="34.9" customHeight="1" thickBot="1">
      <c r="A15" s="1504" t="s">
        <v>348</v>
      </c>
      <c r="B15" s="1505"/>
      <c r="C15" s="1505"/>
      <c r="D15" s="1505"/>
      <c r="E15" s="1505"/>
      <c r="F15" s="1506"/>
      <c r="G15" s="1503"/>
      <c r="H15" s="1503"/>
      <c r="I15" s="1503"/>
      <c r="J15" s="384"/>
      <c r="K15" s="1438"/>
      <c r="L15" s="1438"/>
      <c r="M15" s="1438"/>
      <c r="N15" s="385"/>
    </row>
    <row r="16" spans="1:15" s="470" customFormat="1" ht="28.15" customHeight="1">
      <c r="A16" s="1445" t="s">
        <v>27</v>
      </c>
      <c r="B16" s="1448" t="s">
        <v>242</v>
      </c>
      <c r="C16" s="1450" t="s">
        <v>29</v>
      </c>
      <c r="D16" s="1453" t="s">
        <v>30</v>
      </c>
      <c r="E16" s="1439" t="s">
        <v>31</v>
      </c>
      <c r="F16" s="1439" t="s">
        <v>32</v>
      </c>
      <c r="G16" s="1439"/>
      <c r="H16" s="1439"/>
      <c r="I16" s="1439"/>
      <c r="J16" s="1439" t="s">
        <v>33</v>
      </c>
      <c r="K16" s="1439"/>
      <c r="L16" s="1441" t="s">
        <v>34</v>
      </c>
      <c r="M16" s="1441"/>
      <c r="N16" s="1442"/>
      <c r="O16" s="469"/>
    </row>
    <row r="17" spans="1:18" s="470" customFormat="1" ht="28.15" customHeight="1">
      <c r="A17" s="1446"/>
      <c r="B17" s="1440"/>
      <c r="C17" s="1451"/>
      <c r="D17" s="1454"/>
      <c r="E17" s="1440"/>
      <c r="F17" s="1440"/>
      <c r="G17" s="1440"/>
      <c r="H17" s="1440"/>
      <c r="I17" s="1440"/>
      <c r="J17" s="1440"/>
      <c r="K17" s="1440"/>
      <c r="L17" s="1443"/>
      <c r="M17" s="1443"/>
      <c r="N17" s="1444"/>
    </row>
    <row r="18" spans="1:18" s="470" customFormat="1" ht="28.15" customHeight="1" thickBot="1">
      <c r="A18" s="1447"/>
      <c r="B18" s="1449"/>
      <c r="C18" s="1452"/>
      <c r="D18" s="1455"/>
      <c r="E18" s="1449"/>
      <c r="F18" s="587" t="s">
        <v>35</v>
      </c>
      <c r="G18" s="386" t="s">
        <v>36</v>
      </c>
      <c r="H18" s="386" t="s">
        <v>37</v>
      </c>
      <c r="I18" s="387" t="s">
        <v>38</v>
      </c>
      <c r="J18" s="386" t="s">
        <v>39</v>
      </c>
      <c r="K18" s="406" t="s">
        <v>40</v>
      </c>
      <c r="L18" s="406" t="s">
        <v>41</v>
      </c>
      <c r="M18" s="406" t="s">
        <v>42</v>
      </c>
      <c r="N18" s="388" t="s">
        <v>43</v>
      </c>
    </row>
    <row r="19" spans="1:18" s="470" customFormat="1" ht="28.15" customHeight="1">
      <c r="A19" s="1362" t="s">
        <v>330</v>
      </c>
      <c r="B19" s="592" t="s">
        <v>45</v>
      </c>
      <c r="C19" s="1364" t="s">
        <v>332</v>
      </c>
      <c r="D19" s="581">
        <v>1</v>
      </c>
      <c r="E19" s="596">
        <v>70000000</v>
      </c>
      <c r="F19" s="597">
        <f>+E19</f>
        <v>70000000</v>
      </c>
      <c r="G19" s="587"/>
      <c r="H19" s="587"/>
      <c r="I19" s="588"/>
      <c r="J19" s="474">
        <v>45292</v>
      </c>
      <c r="K19" s="474">
        <v>45657</v>
      </c>
      <c r="L19" s="589"/>
      <c r="M19" s="589"/>
      <c r="N19" s="590"/>
    </row>
    <row r="20" spans="1:18" s="470" customFormat="1" ht="28.15" customHeight="1" thickBot="1">
      <c r="A20" s="1363"/>
      <c r="B20" s="592" t="s">
        <v>47</v>
      </c>
      <c r="C20" s="1365"/>
      <c r="D20" s="581"/>
      <c r="E20" s="586"/>
      <c r="F20" s="580"/>
      <c r="G20" s="587"/>
      <c r="H20" s="587"/>
      <c r="I20" s="588"/>
      <c r="J20" s="587"/>
      <c r="K20" s="586"/>
      <c r="L20" s="589"/>
      <c r="M20" s="589"/>
      <c r="N20" s="590"/>
    </row>
    <row r="21" spans="1:18" s="470" customFormat="1" ht="34.9" customHeight="1">
      <c r="A21" s="1423" t="s">
        <v>227</v>
      </c>
      <c r="B21" s="591" t="s">
        <v>45</v>
      </c>
      <c r="C21" s="1424" t="s">
        <v>217</v>
      </c>
      <c r="D21" s="471">
        <v>1</v>
      </c>
      <c r="E21" s="478">
        <v>70000000</v>
      </c>
      <c r="F21" s="593">
        <f>+E21</f>
        <v>70000000</v>
      </c>
      <c r="G21" s="392"/>
      <c r="H21" s="391"/>
      <c r="I21" s="472"/>
      <c r="J21" s="474">
        <v>45292</v>
      </c>
      <c r="K21" s="474">
        <v>45657</v>
      </c>
      <c r="L21" s="475">
        <f t="shared" ref="L21:M27" si="0">+D22/D21</f>
        <v>0</v>
      </c>
      <c r="M21" s="475">
        <f t="shared" si="0"/>
        <v>0</v>
      </c>
      <c r="N21" s="1398">
        <v>0</v>
      </c>
      <c r="P21" s="479"/>
      <c r="Q21" s="480"/>
      <c r="R21" s="479"/>
    </row>
    <row r="22" spans="1:18" s="470" customFormat="1" ht="34.5" customHeight="1">
      <c r="A22" s="1423"/>
      <c r="B22" s="591" t="s">
        <v>47</v>
      </c>
      <c r="C22" s="1425"/>
      <c r="D22" s="477"/>
      <c r="E22" s="481"/>
      <c r="F22" s="537"/>
      <c r="G22" s="390"/>
      <c r="H22" s="568"/>
      <c r="I22" s="472"/>
      <c r="J22" s="474"/>
      <c r="K22" s="474"/>
      <c r="L22" s="475"/>
      <c r="M22" s="475"/>
      <c r="N22" s="1399"/>
      <c r="P22" s="482"/>
    </row>
    <row r="23" spans="1:18" s="470" customFormat="1" ht="34.5" customHeight="1">
      <c r="A23" s="1400" t="s">
        <v>331</v>
      </c>
      <c r="B23" s="389" t="s">
        <v>45</v>
      </c>
      <c r="C23" s="1401" t="s">
        <v>333</v>
      </c>
      <c r="D23" s="471">
        <v>1</v>
      </c>
      <c r="E23" s="535">
        <v>15000000</v>
      </c>
      <c r="F23" s="537">
        <f>+E23</f>
        <v>15000000</v>
      </c>
      <c r="G23" s="390"/>
      <c r="H23" s="568"/>
      <c r="I23" s="472"/>
      <c r="J23" s="474">
        <v>45292</v>
      </c>
      <c r="K23" s="474">
        <v>45657</v>
      </c>
      <c r="L23" s="475"/>
      <c r="M23" s="475"/>
      <c r="N23" s="500"/>
      <c r="P23" s="482"/>
    </row>
    <row r="24" spans="1:18" s="470" customFormat="1" ht="34.5" customHeight="1">
      <c r="A24" s="1363"/>
      <c r="B24" s="389" t="s">
        <v>47</v>
      </c>
      <c r="C24" s="1402"/>
      <c r="D24" s="471"/>
      <c r="E24" s="481"/>
      <c r="F24" s="537"/>
      <c r="G24" s="390"/>
      <c r="H24" s="568"/>
      <c r="I24" s="472"/>
      <c r="J24" s="474"/>
      <c r="K24" s="474"/>
      <c r="L24" s="475"/>
      <c r="M24" s="475"/>
      <c r="N24" s="500"/>
      <c r="P24" s="482"/>
    </row>
    <row r="25" spans="1:18" s="470" customFormat="1" ht="34.5" customHeight="1">
      <c r="A25" s="1400" t="s">
        <v>222</v>
      </c>
      <c r="B25" s="389" t="s">
        <v>45</v>
      </c>
      <c r="C25" s="1401" t="s">
        <v>271</v>
      </c>
      <c r="D25" s="538">
        <v>1</v>
      </c>
      <c r="E25" s="535">
        <v>140000000</v>
      </c>
      <c r="F25" s="537">
        <f>+E25</f>
        <v>140000000</v>
      </c>
      <c r="G25" s="390"/>
      <c r="H25" s="391"/>
      <c r="I25" s="472"/>
      <c r="J25" s="474">
        <v>45292</v>
      </c>
      <c r="K25" s="474">
        <v>45657</v>
      </c>
      <c r="L25" s="475"/>
      <c r="M25" s="475"/>
      <c r="N25" s="500"/>
      <c r="P25" s="482"/>
    </row>
    <row r="26" spans="1:18" s="470" customFormat="1" ht="34.5" customHeight="1" thickBot="1">
      <c r="A26" s="1363"/>
      <c r="B26" s="389" t="s">
        <v>47</v>
      </c>
      <c r="C26" s="1402"/>
      <c r="D26" s="471"/>
      <c r="E26" s="481"/>
      <c r="F26" s="537"/>
      <c r="G26" s="390"/>
      <c r="H26" s="391"/>
      <c r="I26" s="519"/>
      <c r="J26" s="474"/>
      <c r="K26" s="474"/>
      <c r="L26" s="475"/>
      <c r="M26" s="475"/>
      <c r="N26" s="500"/>
      <c r="P26" s="482"/>
    </row>
    <row r="27" spans="1:18" s="470" customFormat="1" ht="34.9" customHeight="1">
      <c r="A27" s="1423" t="s">
        <v>218</v>
      </c>
      <c r="B27" s="389" t="s">
        <v>45</v>
      </c>
      <c r="C27" s="1424" t="s">
        <v>219</v>
      </c>
      <c r="D27" s="471">
        <v>1</v>
      </c>
      <c r="E27" s="483">
        <v>150000000</v>
      </c>
      <c r="F27" s="483">
        <f>+E27</f>
        <v>150000000</v>
      </c>
      <c r="G27" s="392"/>
      <c r="H27" s="391">
        <f>+H26-H25</f>
        <v>0</v>
      </c>
      <c r="I27" s="472"/>
      <c r="J27" s="474">
        <v>45292</v>
      </c>
      <c r="K27" s="474">
        <v>45657</v>
      </c>
      <c r="L27" s="475">
        <f t="shared" si="0"/>
        <v>0</v>
      </c>
      <c r="M27" s="475">
        <f t="shared" si="0"/>
        <v>0</v>
      </c>
      <c r="N27" s="1398">
        <v>0</v>
      </c>
      <c r="P27" s="479"/>
    </row>
    <row r="28" spans="1:18" s="470" customFormat="1" ht="34.9" customHeight="1">
      <c r="A28" s="1423"/>
      <c r="B28" s="389" t="s">
        <v>47</v>
      </c>
      <c r="C28" s="1425"/>
      <c r="D28" s="477"/>
      <c r="E28" s="483"/>
      <c r="F28" s="483"/>
      <c r="G28" s="573"/>
      <c r="H28" s="568"/>
      <c r="I28" s="472"/>
      <c r="J28" s="474"/>
      <c r="K28" s="474"/>
      <c r="L28" s="475"/>
      <c r="M28" s="475"/>
      <c r="N28" s="1399"/>
    </row>
    <row r="29" spans="1:18" s="470" customFormat="1" ht="34.9" customHeight="1">
      <c r="A29" s="1437" t="s">
        <v>251</v>
      </c>
      <c r="B29" s="496" t="s">
        <v>45</v>
      </c>
      <c r="C29" s="476" t="s">
        <v>252</v>
      </c>
      <c r="D29" s="471">
        <v>1</v>
      </c>
      <c r="E29" s="473">
        <v>7150000000</v>
      </c>
      <c r="F29" s="473">
        <f>+E29</f>
        <v>7150000000</v>
      </c>
      <c r="G29" s="497"/>
      <c r="H29" s="555"/>
      <c r="I29" s="595"/>
      <c r="J29" s="498">
        <v>45292</v>
      </c>
      <c r="K29" s="498">
        <v>45657</v>
      </c>
      <c r="L29" s="499"/>
      <c r="M29" s="499"/>
      <c r="N29" s="500"/>
    </row>
    <row r="30" spans="1:18" s="470" customFormat="1" ht="34.9" customHeight="1" thickBot="1">
      <c r="A30" s="1437"/>
      <c r="B30" s="496" t="s">
        <v>47</v>
      </c>
      <c r="C30" s="476"/>
      <c r="D30" s="471"/>
      <c r="E30" s="473"/>
      <c r="F30" s="473"/>
      <c r="G30" s="497"/>
      <c r="H30" s="555"/>
      <c r="I30" s="595"/>
      <c r="J30" s="498"/>
      <c r="K30" s="498"/>
      <c r="L30" s="499"/>
      <c r="M30" s="499"/>
      <c r="N30" s="500"/>
    </row>
    <row r="31" spans="1:18" s="470" customFormat="1" ht="34.9" customHeight="1">
      <c r="A31" s="1380" t="s">
        <v>250</v>
      </c>
      <c r="B31" s="393" t="s">
        <v>45</v>
      </c>
      <c r="C31" s="394"/>
      <c r="D31" s="484"/>
      <c r="E31" s="501">
        <f>+E29+E27+E25+E23+E19+E21</f>
        <v>7595000000</v>
      </c>
      <c r="F31" s="598">
        <f>+F29+F27+F25+F23+F21+F19</f>
        <v>7595000000</v>
      </c>
      <c r="G31" s="395"/>
      <c r="H31" s="594"/>
      <c r="I31" s="473"/>
      <c r="J31" s="485"/>
      <c r="K31" s="485"/>
      <c r="L31" s="1382">
        <v>0</v>
      </c>
      <c r="M31" s="1382">
        <v>0</v>
      </c>
      <c r="N31" s="1398">
        <v>0</v>
      </c>
    </row>
    <row r="32" spans="1:18" s="470" customFormat="1" ht="34.9" customHeight="1" thickBot="1">
      <c r="A32" s="1381"/>
      <c r="B32" s="396" t="s">
        <v>47</v>
      </c>
      <c r="C32" s="397"/>
      <c r="D32" s="486"/>
      <c r="E32" s="536"/>
      <c r="F32" s="536"/>
      <c r="G32" s="398"/>
      <c r="H32" s="399"/>
      <c r="I32" s="487"/>
      <c r="J32" s="488"/>
      <c r="K32" s="488"/>
      <c r="L32" s="1383"/>
      <c r="M32" s="1383"/>
      <c r="N32" s="1399"/>
    </row>
    <row r="33" spans="1:15" s="470" customFormat="1" ht="34.9" customHeight="1" thickBot="1">
      <c r="A33" s="489" t="s">
        <v>53</v>
      </c>
      <c r="B33" s="1426" t="s">
        <v>54</v>
      </c>
      <c r="C33" s="1427"/>
      <c r="D33" s="1428"/>
      <c r="E33" s="1429" t="s">
        <v>55</v>
      </c>
      <c r="F33" s="1430"/>
      <c r="G33" s="1430"/>
      <c r="H33" s="1430"/>
      <c r="I33" s="490"/>
      <c r="J33" s="1431" t="s">
        <v>56</v>
      </c>
      <c r="K33" s="1432"/>
      <c r="L33" s="1432"/>
      <c r="M33" s="1432"/>
      <c r="N33" s="1433"/>
      <c r="O33" s="491"/>
    </row>
    <row r="34" spans="1:15" s="470" customFormat="1" ht="34.9" customHeight="1">
      <c r="A34" s="1396" t="s">
        <v>221</v>
      </c>
      <c r="B34" s="1368" t="s">
        <v>222</v>
      </c>
      <c r="C34" s="1369"/>
      <c r="D34" s="1370"/>
      <c r="E34" s="1374" t="s">
        <v>223</v>
      </c>
      <c r="F34" s="1375"/>
      <c r="G34" s="1376"/>
      <c r="H34" s="389" t="s">
        <v>45</v>
      </c>
      <c r="I34" s="492">
        <v>1</v>
      </c>
      <c r="J34" s="1390" t="s">
        <v>67</v>
      </c>
      <c r="K34" s="1391"/>
      <c r="L34" s="1391"/>
      <c r="M34" s="1391"/>
      <c r="N34" s="1392"/>
    </row>
    <row r="35" spans="1:15" s="470" customFormat="1" ht="34.9" customHeight="1" thickBot="1">
      <c r="A35" s="1397"/>
      <c r="B35" s="1371"/>
      <c r="C35" s="1372"/>
      <c r="D35" s="1373"/>
      <c r="E35" s="1377"/>
      <c r="F35" s="1378"/>
      <c r="G35" s="1379"/>
      <c r="H35" s="493" t="s">
        <v>47</v>
      </c>
      <c r="I35" s="494"/>
      <c r="J35" s="1393"/>
      <c r="K35" s="1394"/>
      <c r="L35" s="1394"/>
      <c r="M35" s="1394"/>
      <c r="N35" s="1395"/>
    </row>
    <row r="36" spans="1:15" s="470" customFormat="1" ht="34.9" customHeight="1">
      <c r="A36" s="1366" t="s">
        <v>220</v>
      </c>
      <c r="B36" s="1368" t="s">
        <v>224</v>
      </c>
      <c r="C36" s="1369"/>
      <c r="D36" s="1370"/>
      <c r="E36" s="1374" t="s">
        <v>225</v>
      </c>
      <c r="F36" s="1375"/>
      <c r="G36" s="1376"/>
      <c r="H36" s="493" t="s">
        <v>45</v>
      </c>
      <c r="I36" s="494">
        <v>1</v>
      </c>
      <c r="J36" s="1384" t="s">
        <v>68</v>
      </c>
      <c r="K36" s="1385"/>
      <c r="L36" s="1385"/>
      <c r="M36" s="1385"/>
      <c r="N36" s="1386"/>
    </row>
    <row r="37" spans="1:15" s="470" customFormat="1" ht="34.9" customHeight="1" thickBot="1">
      <c r="A37" s="1367"/>
      <c r="B37" s="1371"/>
      <c r="C37" s="1372"/>
      <c r="D37" s="1373"/>
      <c r="E37" s="1377"/>
      <c r="F37" s="1378"/>
      <c r="G37" s="1379"/>
      <c r="H37" s="493" t="s">
        <v>47</v>
      </c>
      <c r="I37" s="494"/>
      <c r="J37" s="1387"/>
      <c r="K37" s="1388"/>
      <c r="L37" s="1388"/>
      <c r="M37" s="1388"/>
      <c r="N37" s="1389"/>
    </row>
    <row r="38" spans="1:15" s="470" customFormat="1" ht="34.9" customHeight="1">
      <c r="A38" s="1366" t="s">
        <v>226</v>
      </c>
      <c r="B38" s="1368" t="s">
        <v>227</v>
      </c>
      <c r="C38" s="1369"/>
      <c r="D38" s="1370"/>
      <c r="E38" s="1374" t="s">
        <v>228</v>
      </c>
      <c r="F38" s="1375"/>
      <c r="G38" s="1376"/>
      <c r="H38" s="389" t="s">
        <v>45</v>
      </c>
      <c r="I38" s="492">
        <v>1</v>
      </c>
      <c r="J38" s="1390" t="s">
        <v>67</v>
      </c>
      <c r="K38" s="1391"/>
      <c r="L38" s="1391"/>
      <c r="M38" s="1391"/>
      <c r="N38" s="1392"/>
    </row>
    <row r="39" spans="1:15" s="470" customFormat="1" ht="34.9" customHeight="1" thickBot="1">
      <c r="A39" s="1367"/>
      <c r="B39" s="1371"/>
      <c r="C39" s="1372"/>
      <c r="D39" s="1373"/>
      <c r="E39" s="1377"/>
      <c r="F39" s="1378"/>
      <c r="G39" s="1379"/>
      <c r="H39" s="389" t="s">
        <v>47</v>
      </c>
      <c r="I39" s="495"/>
      <c r="J39" s="1434"/>
      <c r="K39" s="1435"/>
      <c r="L39" s="1435"/>
      <c r="M39" s="1435"/>
      <c r="N39" s="1436"/>
    </row>
    <row r="40" spans="1:15" s="470" customFormat="1" ht="15">
      <c r="A40" s="1403"/>
      <c r="B40" s="1405"/>
      <c r="C40" s="1406"/>
      <c r="D40" s="1407"/>
      <c r="E40" s="1417"/>
      <c r="F40" s="1418"/>
      <c r="G40" s="1419"/>
      <c r="J40" s="1411"/>
      <c r="K40" s="1412"/>
      <c r="L40" s="1412"/>
      <c r="M40" s="1412"/>
      <c r="N40" s="1413"/>
    </row>
    <row r="41" spans="1:15" customFormat="1" ht="12.95" customHeight="1">
      <c r="A41" s="1404"/>
      <c r="B41" s="1408"/>
      <c r="C41" s="1409"/>
      <c r="D41" s="1410"/>
      <c r="E41" s="1420"/>
      <c r="F41" s="1421"/>
      <c r="G41" s="1422"/>
      <c r="H41" s="400"/>
      <c r="I41" s="401"/>
      <c r="J41" s="1414"/>
      <c r="K41" s="1415"/>
      <c r="L41" s="1415"/>
      <c r="M41" s="1415"/>
      <c r="N41" s="1416"/>
    </row>
    <row r="42" spans="1:15" customFormat="1" ht="12.95" customHeight="1"/>
    <row r="43" spans="1:15" customFormat="1" ht="12.95" customHeight="1"/>
    <row r="45" spans="1:15" ht="12.95" customHeight="1">
      <c r="A45" s="531" t="s">
        <v>265</v>
      </c>
    </row>
    <row r="48" spans="1:15" ht="12.95" customHeight="1">
      <c r="A48" s="532" t="s">
        <v>266</v>
      </c>
      <c r="B48" s="533">
        <v>7322236642</v>
      </c>
    </row>
    <row r="49" spans="1:5" ht="12.95" customHeight="1">
      <c r="A49" s="532" t="s">
        <v>267</v>
      </c>
      <c r="B49" s="533">
        <v>1160000000</v>
      </c>
    </row>
    <row r="50" spans="1:5" ht="12.95" customHeight="1">
      <c r="A50" s="532" t="s">
        <v>268</v>
      </c>
      <c r="B50" s="533">
        <v>1059209582</v>
      </c>
    </row>
    <row r="51" spans="1:5" ht="12.95" customHeight="1">
      <c r="A51" s="532"/>
      <c r="B51" s="533"/>
    </row>
    <row r="52" spans="1:5" ht="12.95" customHeight="1">
      <c r="A52" s="532"/>
      <c r="B52" s="533"/>
    </row>
    <row r="53" spans="1:5" ht="12.95" customHeight="1">
      <c r="A53" s="532" t="s">
        <v>335</v>
      </c>
      <c r="B53" s="533"/>
    </row>
    <row r="54" spans="1:5" ht="12.95" customHeight="1">
      <c r="A54" s="532"/>
      <c r="B54" s="533"/>
      <c r="E54" s="534"/>
    </row>
  </sheetData>
  <mergeCells count="73">
    <mergeCell ref="A1:A4"/>
    <mergeCell ref="B1:H2"/>
    <mergeCell ref="B5:H5"/>
    <mergeCell ref="A9:F9"/>
    <mergeCell ref="G9:I15"/>
    <mergeCell ref="A14:F14"/>
    <mergeCell ref="A15:F15"/>
    <mergeCell ref="I1:L1"/>
    <mergeCell ref="I5:N5"/>
    <mergeCell ref="A6:N6"/>
    <mergeCell ref="M1:N4"/>
    <mergeCell ref="I2:L2"/>
    <mergeCell ref="B3:H4"/>
    <mergeCell ref="I3:L3"/>
    <mergeCell ref="I4:L4"/>
    <mergeCell ref="B7:N7"/>
    <mergeCell ref="A8:C8"/>
    <mergeCell ref="D8:N8"/>
    <mergeCell ref="J9:N9"/>
    <mergeCell ref="A10:F10"/>
    <mergeCell ref="K10:M10"/>
    <mergeCell ref="A13:F13"/>
    <mergeCell ref="K13:M13"/>
    <mergeCell ref="K14:M14"/>
    <mergeCell ref="A11:F11"/>
    <mergeCell ref="K11:M11"/>
    <mergeCell ref="A12:F12"/>
    <mergeCell ref="K12:M12"/>
    <mergeCell ref="K15:M15"/>
    <mergeCell ref="J16:K17"/>
    <mergeCell ref="L16:N17"/>
    <mergeCell ref="A16:A18"/>
    <mergeCell ref="B16:B18"/>
    <mergeCell ref="C16:C18"/>
    <mergeCell ref="D16:D18"/>
    <mergeCell ref="E16:E18"/>
    <mergeCell ref="F16:I17"/>
    <mergeCell ref="N21:N22"/>
    <mergeCell ref="A25:A26"/>
    <mergeCell ref="C25:C26"/>
    <mergeCell ref="A40:A41"/>
    <mergeCell ref="B40:D41"/>
    <mergeCell ref="J40:N41"/>
    <mergeCell ref="E40:G41"/>
    <mergeCell ref="A27:A28"/>
    <mergeCell ref="C27:C28"/>
    <mergeCell ref="N27:N28"/>
    <mergeCell ref="N31:N32"/>
    <mergeCell ref="B33:D33"/>
    <mergeCell ref="E33:H33"/>
    <mergeCell ref="J33:N33"/>
    <mergeCell ref="J38:N39"/>
    <mergeCell ref="A29:A30"/>
    <mergeCell ref="L31:L32"/>
    <mergeCell ref="A36:A37"/>
    <mergeCell ref="B36:D37"/>
    <mergeCell ref="E36:G37"/>
    <mergeCell ref="J36:N37"/>
    <mergeCell ref="M31:M32"/>
    <mergeCell ref="J34:N35"/>
    <mergeCell ref="A34:A35"/>
    <mergeCell ref="B34:D35"/>
    <mergeCell ref="E34:G35"/>
    <mergeCell ref="A19:A20"/>
    <mergeCell ref="C19:C20"/>
    <mergeCell ref="A38:A39"/>
    <mergeCell ref="B38:D39"/>
    <mergeCell ref="E38:G39"/>
    <mergeCell ref="A31:A32"/>
    <mergeCell ref="A23:A24"/>
    <mergeCell ref="C23:C24"/>
    <mergeCell ref="A21:A22"/>
    <mergeCell ref="C21:C22"/>
  </mergeCells>
  <phoneticPr fontId="55" type="noConversion"/>
  <printOptions horizontalCentered="1" verticalCentered="1"/>
  <pageMargins left="0.70866141732283472" right="0.70866141732283472" top="0.74803149606299213" bottom="0.74803149606299213" header="0.31496062992125984" footer="0.31496062992125984"/>
  <pageSetup paperSize="5" scale="50" orientation="landscape" r:id="rId1"/>
  <headerFooter>
    <oddFooter>&amp;C&amp;"Helvetica Neue,Regular"&amp;12&amp;K000000&amp;P</oddFooter>
  </headerFooter>
  <drawing r:id="rId2"/>
  <legacyDrawing r:id="rId3"/>
  <oleObjects>
    <mc:AlternateContent xmlns:mc="http://schemas.openxmlformats.org/markup-compatibility/2006">
      <mc:Choice Requires="x14">
        <oleObject shapeId="8205" r:id="rId4">
          <objectPr defaultSize="0" autoPict="0" r:id="rId5">
            <anchor moveWithCells="1" sizeWithCells="1">
              <from>
                <xdr:col>0</xdr:col>
                <xdr:colOff>57150</xdr:colOff>
                <xdr:row>0</xdr:row>
                <xdr:rowOff>76200</xdr:rowOff>
              </from>
              <to>
                <xdr:col>1</xdr:col>
                <xdr:colOff>0</xdr:colOff>
                <xdr:row>3</xdr:row>
                <xdr:rowOff>247650</xdr:rowOff>
              </to>
            </anchor>
          </objectPr>
        </oleObject>
      </mc:Choice>
      <mc:Fallback>
        <oleObject shapeId="8205" r:id="rId4"/>
      </mc:Fallback>
    </mc:AlternateContent>
    <mc:AlternateContent xmlns:mc="http://schemas.openxmlformats.org/markup-compatibility/2006">
      <mc:Choice Requires="x14">
        <oleObject shapeId="8206" r:id="rId6">
          <objectPr defaultSize="0" autoPict="0" r:id="rId5">
            <anchor moveWithCells="1" sizeWithCells="1">
              <from>
                <xdr:col>0</xdr:col>
                <xdr:colOff>161925</xdr:colOff>
                <xdr:row>0</xdr:row>
                <xdr:rowOff>0</xdr:rowOff>
              </from>
              <to>
                <xdr:col>0</xdr:col>
                <xdr:colOff>3257550</xdr:colOff>
                <xdr:row>3</xdr:row>
                <xdr:rowOff>190500</xdr:rowOff>
              </to>
            </anchor>
          </objectPr>
        </oleObject>
      </mc:Choice>
      <mc:Fallback>
        <oleObject shapeId="8206" r:id="rId6"/>
      </mc:Fallback>
    </mc:AlternateContent>
    <mc:AlternateContent xmlns:mc="http://schemas.openxmlformats.org/markup-compatibility/2006">
      <mc:Choice Requires="x14">
        <oleObject shapeId="8207" r:id="rId7">
          <objectPr defaultSize="0" autoPict="0" r:id="rId5">
            <anchor moveWithCells="1" sizeWithCells="1">
              <from>
                <xdr:col>0</xdr:col>
                <xdr:colOff>57150</xdr:colOff>
                <xdr:row>0</xdr:row>
                <xdr:rowOff>76200</xdr:rowOff>
              </from>
              <to>
                <xdr:col>1</xdr:col>
                <xdr:colOff>0</xdr:colOff>
                <xdr:row>3</xdr:row>
                <xdr:rowOff>247650</xdr:rowOff>
              </to>
            </anchor>
          </objectPr>
        </oleObject>
      </mc:Choice>
      <mc:Fallback>
        <oleObject shapeId="8207" r:id="rId7"/>
      </mc:Fallback>
    </mc:AlternateContent>
    <mc:AlternateContent xmlns:mc="http://schemas.openxmlformats.org/markup-compatibility/2006">
      <mc:Choice Requires="x14">
        <oleObject shapeId="8208" r:id="rId8">
          <objectPr defaultSize="0" autoPict="0" r:id="rId5">
            <anchor moveWithCells="1" sizeWithCells="1">
              <from>
                <xdr:col>0</xdr:col>
                <xdr:colOff>419100</xdr:colOff>
                <xdr:row>0</xdr:row>
                <xdr:rowOff>76200</xdr:rowOff>
              </from>
              <to>
                <xdr:col>1</xdr:col>
                <xdr:colOff>0</xdr:colOff>
                <xdr:row>3</xdr:row>
                <xdr:rowOff>247650</xdr:rowOff>
              </to>
            </anchor>
          </objectPr>
        </oleObject>
      </mc:Choice>
      <mc:Fallback>
        <oleObject shapeId="8208" r:id="rId8"/>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Resumen de exportación</vt:lpstr>
      <vt:lpstr>Agua Potable</vt:lpstr>
      <vt:lpstr>Saneamiento Básico (2)</vt:lpstr>
      <vt:lpstr>PGIR</vt:lpstr>
      <vt:lpstr>SIMAP</vt:lpstr>
      <vt:lpstr>SIGAM</vt:lpstr>
      <vt:lpstr>Educacion ambiental</vt:lpstr>
      <vt:lpstr>CambioClimatico</vt:lpstr>
      <vt:lpstr>Gestión del Riesgo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dc:creator>
  <cp:lastModifiedBy>ARGENIS01</cp:lastModifiedBy>
  <cp:lastPrinted>2022-07-07T14:46:25Z</cp:lastPrinted>
  <dcterms:created xsi:type="dcterms:W3CDTF">2022-03-16T14:21:56Z</dcterms:created>
  <dcterms:modified xsi:type="dcterms:W3CDTF">2023-12-20T15:56:59Z</dcterms:modified>
</cp:coreProperties>
</file>