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drawings/drawing7.xml" ContentType="application/vnd.openxmlformats-officedocument.drawing+xml"/>
  <Override PartName="/xl/embeddings/oleObject7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QUIPO 36\Desktop\PLAN DE ACCIÓN 2024\"/>
    </mc:Choice>
  </mc:AlternateContent>
  <bookViews>
    <workbookView xWindow="0" yWindow="0" windowWidth="21600" windowHeight="7530" tabRatio="768"/>
  </bookViews>
  <sheets>
    <sheet name="67 - Modernización" sheetId="78" r:id="rId1"/>
    <sheet name="70- Infraestructura" sheetId="76" r:id="rId2"/>
    <sheet name="66 - PAE" sheetId="75" r:id="rId3"/>
    <sheet name="65 - Superior" sheetId="73" r:id="rId4"/>
    <sheet name="64 - Acceso Permanencia" sheetId="74" r:id="rId5"/>
    <sheet name="63 - Calidad Educativa" sheetId="59" r:id="rId6"/>
    <sheet name="41- TICS" sheetId="71" r:id="rId7"/>
    <sheet name="Anexos" sheetId="69" r:id="rId8"/>
    <sheet name="Hoja1" sheetId="79" r:id="rId9"/>
  </sheets>
  <definedNames>
    <definedName name="_xlnm._FilterDatabase" localSheetId="7" hidden="1">Anexos!$A$3:$D$3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6" i="74" l="1"/>
  <c r="E28" i="74" l="1"/>
  <c r="J7" i="79" l="1"/>
  <c r="F45" i="59"/>
  <c r="G45" i="59"/>
  <c r="H45" i="59"/>
  <c r="I45" i="59"/>
  <c r="I44" i="59"/>
  <c r="H44" i="59"/>
  <c r="G44" i="59"/>
  <c r="F46" i="59" s="1"/>
  <c r="F44" i="59"/>
  <c r="G42" i="78"/>
  <c r="F40" i="78"/>
  <c r="G24" i="75"/>
  <c r="B7" i="76" l="1"/>
  <c r="F24" i="75"/>
  <c r="I41" i="78"/>
  <c r="H41" i="78"/>
  <c r="G41" i="78"/>
  <c r="F41" i="78"/>
  <c r="I40" i="78"/>
  <c r="H40" i="78"/>
  <c r="G40" i="78"/>
  <c r="E37" i="78"/>
  <c r="E36" i="78"/>
  <c r="E21" i="73" l="1"/>
  <c r="E20" i="73"/>
  <c r="E35" i="78" l="1"/>
  <c r="E34" i="78"/>
  <c r="E43" i="59" l="1"/>
  <c r="E42" i="59"/>
  <c r="E41" i="59"/>
  <c r="E40" i="59"/>
  <c r="F23" i="71" l="1"/>
  <c r="G23" i="71"/>
  <c r="H23" i="71"/>
  <c r="G22" i="71"/>
  <c r="H22" i="71"/>
  <c r="I23" i="71"/>
  <c r="I22" i="71"/>
  <c r="E39" i="59" l="1"/>
  <c r="E38" i="59"/>
  <c r="I25" i="73" l="1"/>
  <c r="H25" i="73"/>
  <c r="G25" i="73"/>
  <c r="F25" i="73"/>
  <c r="I24" i="73"/>
  <c r="H24" i="73"/>
  <c r="G24" i="73"/>
  <c r="F24" i="73"/>
  <c r="E19" i="59" l="1"/>
  <c r="E20" i="59"/>
  <c r="E26" i="59"/>
  <c r="E27" i="59"/>
  <c r="F37" i="74"/>
  <c r="I37" i="74"/>
  <c r="H37" i="74"/>
  <c r="G37" i="74"/>
  <c r="I36" i="74"/>
  <c r="H36" i="74"/>
  <c r="G36" i="74"/>
  <c r="E35" i="74"/>
  <c r="E34" i="74"/>
  <c r="E39" i="78" l="1"/>
  <c r="E38" i="78"/>
  <c r="E18" i="59" l="1"/>
  <c r="H24" i="75" l="1"/>
  <c r="I24" i="75"/>
  <c r="E18" i="71"/>
  <c r="E19" i="71"/>
  <c r="E24" i="75" l="1"/>
  <c r="E44" i="59" l="1"/>
  <c r="E33" i="74" l="1"/>
  <c r="E32" i="74"/>
  <c r="I25" i="75"/>
  <c r="H25" i="75"/>
  <c r="G25" i="75"/>
  <c r="F25" i="75"/>
  <c r="I25" i="76"/>
  <c r="H25" i="76"/>
  <c r="G25" i="76"/>
  <c r="F25" i="76"/>
  <c r="I24" i="76"/>
  <c r="H24" i="76"/>
  <c r="G24" i="76"/>
  <c r="F24" i="76"/>
  <c r="E34" i="59"/>
  <c r="E35" i="59"/>
  <c r="E36" i="59"/>
  <c r="E37" i="59"/>
  <c r="E28" i="59"/>
  <c r="E29" i="59"/>
  <c r="E24" i="59"/>
  <c r="E25" i="59"/>
  <c r="E21" i="59"/>
  <c r="E22" i="59"/>
  <c r="E23" i="59"/>
  <c r="E20" i="78"/>
  <c r="E21" i="78"/>
  <c r="E22" i="78"/>
  <c r="E23" i="78"/>
  <c r="B7" i="75"/>
  <c r="B7" i="74" s="1"/>
  <c r="B7" i="73" s="1"/>
  <c r="B7" i="71" s="1"/>
  <c r="B7" i="59" s="1"/>
  <c r="A7" i="76"/>
  <c r="A7" i="75" s="1"/>
  <c r="A7" i="74" s="1"/>
  <c r="A7" i="73" s="1"/>
  <c r="A7" i="71" s="1"/>
  <c r="A7" i="59" s="1"/>
  <c r="E22" i="74"/>
  <c r="E18" i="74"/>
  <c r="E19" i="74"/>
  <c r="E20" i="75"/>
  <c r="E21" i="75"/>
  <c r="E20" i="76"/>
  <c r="E21" i="76"/>
  <c r="E26" i="78"/>
  <c r="E33" i="78"/>
  <c r="E32" i="78"/>
  <c r="E31" i="78"/>
  <c r="E30" i="78"/>
  <c r="E29" i="78"/>
  <c r="E28" i="78"/>
  <c r="E27" i="78"/>
  <c r="E25" i="78"/>
  <c r="E24" i="78"/>
  <c r="E19" i="78"/>
  <c r="E18" i="78"/>
  <c r="E23" i="76"/>
  <c r="E22" i="76"/>
  <c r="E19" i="76"/>
  <c r="E18" i="76"/>
  <c r="E23" i="75"/>
  <c r="E22" i="75"/>
  <c r="E19" i="75"/>
  <c r="E18" i="75"/>
  <c r="E31" i="74"/>
  <c r="E30" i="74"/>
  <c r="E27" i="74"/>
  <c r="E26" i="74"/>
  <c r="E25" i="74"/>
  <c r="E24" i="74"/>
  <c r="E23" i="74"/>
  <c r="E21" i="74"/>
  <c r="E20" i="74"/>
  <c r="E19" i="73"/>
  <c r="E18" i="73"/>
  <c r="E21" i="71"/>
  <c r="E30" i="59"/>
  <c r="E31" i="59"/>
  <c r="E32" i="59"/>
  <c r="E33" i="59"/>
  <c r="E23" i="71"/>
  <c r="H6" i="79" s="1"/>
  <c r="H11" i="79" s="1"/>
  <c r="E25" i="73" l="1"/>
  <c r="A61" i="73" s="1"/>
  <c r="E25" i="75"/>
  <c r="E6" i="79" s="1"/>
  <c r="E11" i="79" s="1"/>
  <c r="E24" i="73"/>
  <c r="E36" i="74"/>
  <c r="F5" i="79" s="1"/>
  <c r="F10" i="79" s="1"/>
  <c r="E37" i="74"/>
  <c r="F6" i="79" s="1"/>
  <c r="F11" i="79" s="1"/>
  <c r="E5" i="79"/>
  <c r="E10" i="79" s="1"/>
  <c r="E24" i="76"/>
  <c r="D5" i="79" s="1"/>
  <c r="D10" i="79" s="1"/>
  <c r="E25" i="76"/>
  <c r="D6" i="79" s="1"/>
  <c r="D11" i="79" s="1"/>
  <c r="E40" i="78"/>
  <c r="C5" i="79" s="1"/>
  <c r="C10" i="79" s="1"/>
  <c r="E41" i="78"/>
  <c r="E45" i="59"/>
  <c r="I6" i="79" s="1"/>
  <c r="I11" i="79" s="1"/>
  <c r="I5" i="79"/>
  <c r="I10" i="79" s="1"/>
  <c r="C6" i="79" l="1"/>
  <c r="C11" i="79" s="1"/>
  <c r="B63" i="73"/>
  <c r="G6" i="79"/>
  <c r="G11" i="79" s="1"/>
  <c r="A59" i="76"/>
  <c r="B61" i="76"/>
  <c r="A58" i="76"/>
  <c r="B60" i="76"/>
  <c r="B62" i="73"/>
  <c r="A60" i="73"/>
  <c r="G5" i="79"/>
  <c r="G10" i="79" s="1"/>
  <c r="J6" i="79" l="1"/>
  <c r="F22" i="71" l="1"/>
  <c r="E20" i="71"/>
  <c r="E22" i="71" l="1"/>
  <c r="H5" i="79" s="1"/>
  <c r="H10" i="79" s="1"/>
  <c r="J5" i="79" l="1"/>
  <c r="K7" i="79" s="1"/>
</calcChain>
</file>

<file path=xl/comments1.xml><?xml version="1.0" encoding="utf-8"?>
<comments xmlns="http://schemas.openxmlformats.org/spreadsheetml/2006/main">
  <authors>
    <author>JESSICA</author>
  </authors>
  <commentList>
    <comment ref="A24" authorId="0" shapeId="0">
      <text>
        <r>
          <rPr>
            <b/>
            <sz val="9"/>
            <color indexed="81"/>
            <rFont val="Tahoma"/>
            <family val="2"/>
          </rPr>
          <t>JESSICA:</t>
        </r>
        <r>
          <rPr>
            <sz val="9"/>
            <color indexed="81"/>
            <rFont val="Tahoma"/>
            <family val="2"/>
          </rPr>
          <t xml:space="preserve">
MGA - Garantizar el pago de servicios públicos y arriendos de las IE Oficiales
</t>
        </r>
      </text>
    </comment>
  </commentList>
</comments>
</file>

<file path=xl/sharedStrings.xml><?xml version="1.0" encoding="utf-8"?>
<sst xmlns="http://schemas.openxmlformats.org/spreadsheetml/2006/main" count="727" uniqueCount="272">
  <si>
    <t>PRINCIPALES ACTIVIDADES</t>
  </si>
  <si>
    <t>UNIDAD DE MEDIDA</t>
  </si>
  <si>
    <t>CANT.</t>
  </si>
  <si>
    <t>COSTO TOTAL ( MILES DE PESOS)</t>
  </si>
  <si>
    <t>FUENTES DE FINANCIACION ( EN MILES DE $)</t>
  </si>
  <si>
    <t>PROGRAMACION (dd/mm/aa)</t>
  </si>
  <si>
    <t>INDICADORES DE GESTION</t>
  </si>
  <si>
    <t>INDICE FISICO</t>
  </si>
  <si>
    <t>INDICE INVERSION</t>
  </si>
  <si>
    <t>EFICIENCIA</t>
  </si>
  <si>
    <t>MPIO</t>
  </si>
  <si>
    <t>SGP</t>
  </si>
  <si>
    <t xml:space="preserve">INICIO </t>
  </si>
  <si>
    <t>TERMINACION</t>
  </si>
  <si>
    <t>P</t>
  </si>
  <si>
    <t>E</t>
  </si>
  <si>
    <t>TOTAL  PLAN  DE  ACCION</t>
  </si>
  <si>
    <t>SECRETARIO DESPACHO / GERENTE</t>
  </si>
  <si>
    <t>FIRMA</t>
  </si>
  <si>
    <t>METAS DE PRODUCTO</t>
  </si>
  <si>
    <t>METAS DE RESULTADO</t>
  </si>
  <si>
    <t>INDICADORES</t>
  </si>
  <si>
    <t>No</t>
  </si>
  <si>
    <t>OBJETO</t>
  </si>
  <si>
    <t>VALOR</t>
  </si>
  <si>
    <t xml:space="preserve">RELACION DE CONTRATOS Y CONVENIOS </t>
  </si>
  <si>
    <t>REGALIAS</t>
  </si>
  <si>
    <t>OTROS</t>
  </si>
  <si>
    <t xml:space="preserve">OBSERVACIONES: </t>
  </si>
  <si>
    <t>Objetivos: Garantizar la cobertura y permanencia educativa de los niños, niñas y adolescentes y jóvenes, impulsando desde la educación inicial la garantía del derecho al desarrollo integral. Mediante la ampliación de los Modelos Flexibles acordes a las necesidades de las Instituciones Educativas, estimular prácticas de permanencia estudiantil para disminuir la deserción, fomentar la formación integral y ofrecer espacios de participación, recreación y deportes e Incrementar la oferta de transporte escolar rural.</t>
  </si>
  <si>
    <t>SECRETARÍA / ENTIDAD:      EDUCACIÓN                                       / GRUPO: Calidad Educativa</t>
  </si>
  <si>
    <t>Anexo 1</t>
  </si>
  <si>
    <t>Anexo 3</t>
  </si>
  <si>
    <t>ejecutado</t>
  </si>
  <si>
    <t>PPTO</t>
  </si>
  <si>
    <t>EJECUTADO</t>
  </si>
  <si>
    <r>
      <rPr>
        <b/>
        <sz val="16"/>
        <rFont val="Arial"/>
        <family val="2"/>
      </rPr>
      <t>PROCESO:</t>
    </r>
    <r>
      <rPr>
        <sz val="16"/>
        <rFont val="Arial"/>
        <family val="2"/>
      </rPr>
      <t xml:space="preserve"> PLANEACION ESTRATEGICA Y TERRITORIAL</t>
    </r>
  </si>
  <si>
    <r>
      <t xml:space="preserve">Codigo: </t>
    </r>
    <r>
      <rPr>
        <sz val="16"/>
        <rFont val="Arial"/>
        <family val="2"/>
      </rPr>
      <t>FOR-08-PRO-PET-01</t>
    </r>
  </si>
  <si>
    <r>
      <t>Version:</t>
    </r>
    <r>
      <rPr>
        <sz val="16"/>
        <rFont val="Arial"/>
        <family val="2"/>
      </rPr>
      <t xml:space="preserve"> 01</t>
    </r>
  </si>
  <si>
    <r>
      <rPr>
        <b/>
        <sz val="16"/>
        <rFont val="Arial"/>
        <family val="2"/>
      </rPr>
      <t>FORMATO:</t>
    </r>
    <r>
      <rPr>
        <sz val="16"/>
        <rFont val="Arial"/>
        <family val="2"/>
      </rPr>
      <t xml:space="preserve"> PLAN DE ACCION</t>
    </r>
  </si>
  <si>
    <r>
      <t xml:space="preserve">Fecha: </t>
    </r>
    <r>
      <rPr>
        <sz val="16"/>
        <rFont val="Arial"/>
        <family val="2"/>
      </rPr>
      <t>31/08/2017</t>
    </r>
  </si>
  <si>
    <r>
      <t xml:space="preserve">Pagina: </t>
    </r>
    <r>
      <rPr>
        <sz val="16"/>
        <rFont val="Arial"/>
        <family val="2"/>
      </rPr>
      <t>1 de  1</t>
    </r>
  </si>
  <si>
    <t>Presupuestado</t>
  </si>
  <si>
    <t>ANEXO</t>
  </si>
  <si>
    <t>DIMENSIÓN: Ibagué Socio Cultural</t>
  </si>
  <si>
    <t>SECTOR:Educación que Vibra para el Desarrollo Humano</t>
  </si>
  <si>
    <t>NOMBRE  DEL PROYECTO POAI:  Transformación de la calidad educativa para la generación de oportunidades en los niños, adolescentes jóvenes Ibagué</t>
  </si>
  <si>
    <t>CODIGO BPPIM: 2020730010063</t>
  </si>
  <si>
    <t>DEPENDENCIA / GRUPO:  CALIDAD  EDUCATIVA</t>
  </si>
  <si>
    <t>Aumentar cobertura escolar bruta para educación media</t>
  </si>
  <si>
    <t>Estrategia implementada de metodologías flexibles para las instituciones educativas en el sector rural</t>
  </si>
  <si>
    <t>Número de Estrategias implementadas</t>
  </si>
  <si>
    <t>Aumentar la tasa de Cobertura Tecnologica</t>
  </si>
  <si>
    <t>Instituciones educativas fortalecidas en ambientes de formación técnica y con doble titulación, para un nuevo comienzo y proyectar a los jóvenes para el fortalecimiento de reactivación económica.</t>
  </si>
  <si>
    <t>Número de instituciones educativas beneficiadas</t>
  </si>
  <si>
    <t>Aumentar el % de Estudiantes en nivel satisfactorio y avanzado en lectura crítica saber grado 11</t>
  </si>
  <si>
    <t>Redefinir 20 proyectos educativos institucionales (en el marco de la inclusión)</t>
  </si>
  <si>
    <t>Número de proyectos educativos redefinidos</t>
  </si>
  <si>
    <t>Aumentar el % de Estudiantes en nivel satisfactorio y avanzado en Ciencias Naturales saber grado 11</t>
  </si>
  <si>
    <t>59  IE Oficiales que fortalecen  la Política Ambiental en el sector educativo ( revisión, ajuste e implementación del programa de educación ambiental a través  de los PRAES)</t>
  </si>
  <si>
    <t>Número de estrategias implementadas</t>
  </si>
  <si>
    <t>Aumentar el % de Estudiantes en nivel satisfactorio y avanzado en Sociales y Ciudadanas saber grado 11</t>
  </si>
  <si>
    <t>59 Instituciones Educativas Oficiales fortalecidas en la prevención, promoción y atención de riesgos psicosociales</t>
  </si>
  <si>
    <t>Número de Instituciones Educativas Oficiales fortalecidas</t>
  </si>
  <si>
    <t>Disminuir la tasa de repitencia en educación básica primaria</t>
  </si>
  <si>
    <t>59 Instituciones Educativas Oficiales con Escuelas de Familia fortalecidas</t>
  </si>
  <si>
    <t>Número de Instituciones Educativas Oficiales  fortalecidas en Escuelas de Familia</t>
  </si>
  <si>
    <t>Aumentar el % de Estudiantes en nivel satisfactorio y avanzado en Ingles saber grado 11</t>
  </si>
  <si>
    <t>Diseño e implementación de la estrategia de Bilingüismo para las IE</t>
  </si>
  <si>
    <t>Número de Estrategia  de Bilingüismo para las IE diseñada e implementada</t>
  </si>
  <si>
    <t>Disminuir la tasa de repitencia secundaria</t>
  </si>
  <si>
    <t>Diseño e implementación de estrategia  para la Prevención, mitigación, y atención especializada de trabajo infantil</t>
  </si>
  <si>
    <t>Número de estrategia diseñada e implementada</t>
  </si>
  <si>
    <t>Disminuir la tasa de repitencia media</t>
  </si>
  <si>
    <t>construir e implementar estrategia pedagógica flexible  para la atención de la población  del sistema de responsabilidad penal adolescente (Cód KPT 2201055)</t>
  </si>
  <si>
    <t>Número de Estrategia diseñada e implementada</t>
  </si>
  <si>
    <t>PROGRAMA: Calidad, cobertura y fortalecimiento de la educación preescolar, basica y media / Mas niños y niñas con bienestar, acceso y permanencia / Atención integral para una educación inicial</t>
  </si>
  <si>
    <t>Aumentar cobertura escolar bruta en preescolar</t>
  </si>
  <si>
    <t>Elaboración e Implementación de un plan gradual para la educación inicial en los grados pre jardín y jardín de las instituciones educativas oficiales.</t>
  </si>
  <si>
    <t>Plan elaborado e implementado</t>
  </si>
  <si>
    <t>DEPENDENCIA / GRUPO:  CALIDAD  EDUCATIVA y ADIMINISTRATIVO Y FINANCIERO</t>
  </si>
  <si>
    <t>PROGRAMA: Calidad, cobertura y fortalecimiento de la educación preescolar, basica y media / Mas niños y niñas con bienestar, acceso y permanencia /Modernización del sector educativo</t>
  </si>
  <si>
    <t>NOMBRE  DEL PROYECTO POAI:  Fortalecimiento de la apropiación de las TICs  en las instituciones educativas oficiales en el municipio de Ibagué</t>
  </si>
  <si>
    <t>CODIGO BPPIM: 2020730010041</t>
  </si>
  <si>
    <t>Disminuir la tasa de deserción en educación media</t>
  </si>
  <si>
    <t>Sedes educativas del sector rural fortalecidas con herramientas de apoyo tecnológico, capacidades y plataformas digitales (Atención emergencia COVID-19)</t>
  </si>
  <si>
    <t>Número de sedes fortalecidas</t>
  </si>
  <si>
    <t>Incrementar la tasa neta en media</t>
  </si>
  <si>
    <t>Instituciones educativas del sector urbano fortalecidas con herramientas de apoyo tecnológico, capacidades y plataformas digitales (Atención emergencia COVID-19)</t>
  </si>
  <si>
    <t>Número de instituciones educativas fortalecidas</t>
  </si>
  <si>
    <t>Mantenerla cobertura escolar bruta para educación básica secundaria</t>
  </si>
  <si>
    <t>57 Instituciones educativas con servicio de conectividad (y/o conectividad domiciliaria a estudiantes priorizados durante emergencia COVID-19)</t>
  </si>
  <si>
    <t>Número de Instituciones educativas con servicio de conectividad</t>
  </si>
  <si>
    <t>CODIGO BPPIM: 2020730010065</t>
  </si>
  <si>
    <t>PROGRAMA: Calidad y Fomento en la Educación Superior</t>
  </si>
  <si>
    <t>NOMBRE  DEL PROYECTO POAI:  Transformación de la calidad educativa para la generación de oportunidades en educación superior Ibagué</t>
  </si>
  <si>
    <t>Aumentar la tasa de Cobertura de educación superior</t>
  </si>
  <si>
    <t>1000 Estudiantes apoyados con cupos educación superior</t>
  </si>
  <si>
    <t xml:space="preserve">Número de estudiantes apoyados </t>
  </si>
  <si>
    <t>NOMBRE  DEL PROYECTO POAI: Fortalecimiento de estrategias de acceso y permanencia para los niveles de preescolar basica y media en el sector oficial Ibagué</t>
  </si>
  <si>
    <t>PROGRAMA: Calidad, cobertura y fortalecimiento de la educación preescolar, basica y media / Mas niños y niñas con bienestar, acceso y permanencia</t>
  </si>
  <si>
    <t>DEPENDENCIA / GRUPO:  COBERTURA  EDUCATIVA</t>
  </si>
  <si>
    <t>CODIGO BPPIM: 2020730010064</t>
  </si>
  <si>
    <t>Aumentar cobertura escolar bruta para educación básica primaria</t>
  </si>
  <si>
    <t>Estrategia implementada para el desarrollo de programa para estudiantes con discapacidad</t>
  </si>
  <si>
    <t xml:space="preserve">Número de Estrategia implementada </t>
  </si>
  <si>
    <t xml:space="preserve">P </t>
  </si>
  <si>
    <t>Estrategia implementada de metodologías flexibles para población en extra edad</t>
  </si>
  <si>
    <t>Estrategia implementada</t>
  </si>
  <si>
    <t>Incrementar la tasa neta de preescolar</t>
  </si>
  <si>
    <t>100% Niños y niñas del ICBF con transito efectivo a educación preescolar</t>
  </si>
  <si>
    <t>% de Niños y Niñas con transito efectivo en educación preescolar</t>
  </si>
  <si>
    <t>Disminuir deserción en educación básica secundaria</t>
  </si>
  <si>
    <t>15.000 estudiantes beneficiados con transporte escolar (prioridad para las víctimas del conflicto armado, población con enfoque diferencial, y grupos de atención de atención, reinsertados y reincorporados)</t>
  </si>
  <si>
    <t>Número de estudiantes beneficiados</t>
  </si>
  <si>
    <t xml:space="preserve">Realizar el  giro de subsidio de transporte a beneficiarios que cumplan con los criterios establecidos por la resolucion </t>
  </si>
  <si>
    <t>NOMBRE  DEL PROYECTO POAI: Fortalecimiento del PAE para la permanencia y bienestar de los niños, jóvenes y adolescentes Ibagué</t>
  </si>
  <si>
    <t>CODIGO BPPIM: 2020730010066</t>
  </si>
  <si>
    <t>Entregar raciones de complemento alimentario</t>
  </si>
  <si>
    <t>Dotar con equipos y menaje las instituciones educativas</t>
  </si>
  <si>
    <t>NOMBRE  DEL PROYECTO POAI: Construcción y Adecuación de la Infraestructura Educativa Oficial para el mejoramiento de ambientes de aprendizaje Ibagué</t>
  </si>
  <si>
    <t>CODIGO BPPIM: 2020730010070</t>
  </si>
  <si>
    <t>Incrementar la tasa neta de básica primaria</t>
  </si>
  <si>
    <t>80 sedes educativas con mejoramiento y/o mantenimiento de su ambiente escolar (Cód KPT2201052) (Cód KPT2201062)</t>
  </si>
  <si>
    <t>Número de Sedes educativas mejoradas y/o mantenidas</t>
  </si>
  <si>
    <t>Aumentar el número de IE Oficiales en nivel A+ y A en pruebas saber 11</t>
  </si>
  <si>
    <t>DEPENDENCIA / GRUPO:  ADMINISTRATIVO Y FINANCIERO</t>
  </si>
  <si>
    <t>NOMBRE  DEL PROYECTO POAI: Modernizacíón de la gestión educativa para el siglo XXI  Ibagué</t>
  </si>
  <si>
    <t>PROGRAMA: Calidad, cobertura y fortalecimiento de la educación preescolar, basica y media / Modernización de la Gestión del Sector Educativo</t>
  </si>
  <si>
    <t>Instituciones educativas con plan de formación para rectores en temas relacionados con la gerencia administrativa y financiera.</t>
  </si>
  <si>
    <t>Número de Instituciones educativas beneficiadas</t>
  </si>
  <si>
    <t>CODIGO BPPIM: 2020730010067</t>
  </si>
  <si>
    <t>Mantener la certificación en los procesos de calidad en el marco de SIGAMI</t>
  </si>
  <si>
    <t>Garantizar la continuidad del servicio educativo por medio de la planta global en 59 Instituciones Educativas oficiales</t>
  </si>
  <si>
    <t>Número de Instituciones Educativas con continuidad del servicio educativo</t>
  </si>
  <si>
    <t>Apoyar el Servicio de vigilancia , aseo y mantenimiento para las IE Oficiales</t>
  </si>
  <si>
    <t>Programa de bienestar que fortalezca la prestación del servicio educativo en 57 Instituciones Educativas</t>
  </si>
  <si>
    <t>Número de Programa implementado</t>
  </si>
  <si>
    <t>Anexo 2</t>
  </si>
  <si>
    <t>Anexo 4</t>
  </si>
  <si>
    <t>Anexo 6</t>
  </si>
  <si>
    <t>Anexo 7</t>
  </si>
  <si>
    <t>Garantizar el pago de servicios publicos de las IE Oficiales</t>
  </si>
  <si>
    <t>MODERNIZACIÓN</t>
  </si>
  <si>
    <t>INFRAESTRUCTURA</t>
  </si>
  <si>
    <t>PAE</t>
  </si>
  <si>
    <t>COBERTURA</t>
  </si>
  <si>
    <t>SUPERIOR</t>
  </si>
  <si>
    <t>TICS</t>
  </si>
  <si>
    <t>CALIDAD</t>
  </si>
  <si>
    <t>Disminuir la tasa deserción en educación básica primaria</t>
  </si>
  <si>
    <t>Estudiantes atendidos con alimentación escolar anualmente ((Ajuste lineamiento por emergencia COVID-19)</t>
  </si>
  <si>
    <t>Número de estudiantes atendidos</t>
  </si>
  <si>
    <t>Actualizar el Sistema de información Unificados para la gestion educativa</t>
  </si>
  <si>
    <t>Numero de sistemas de información unificados actualizado</t>
  </si>
  <si>
    <t>57 IE dotadas con material escolar, bibliográfico y didáctico.</t>
  </si>
  <si>
    <t xml:space="preserve">Número de Instituciones Educativas oficiales dotadas </t>
  </si>
  <si>
    <t>5 Emprendimientos Implementados con jóvenes rurales</t>
  </si>
  <si>
    <t xml:space="preserve">Número de Emprendimientos Realizados </t>
  </si>
  <si>
    <t>OBSERVACIONES:</t>
  </si>
  <si>
    <t>10 Instituciones Educativas con enfoque de atención integral en preescolar básica y media</t>
  </si>
  <si>
    <t>Número de Instituciones educativas con enfoque de atención integral preescolar básica y media</t>
  </si>
  <si>
    <t>Implementar 4 estrategias para escolarizar niños con prioridad para las víctimas del conflicto armado, población con enfoque diferencial, y grupos de atención, reinsertados y reincorporados</t>
  </si>
  <si>
    <t>18.000 estudiantes de la zona rural con uniformes escolares</t>
  </si>
  <si>
    <t>Número de Estudiantes de la zona rural beneficiados</t>
  </si>
  <si>
    <t>11  Instituciones educativas oficiales del sector rural realizando alianzas con el sector productivo para un nuevo comienzo, que integre a los jóvenes en  la reactivación económica del municipio.</t>
  </si>
  <si>
    <t>Numero de Instituciones Educativas</t>
  </si>
  <si>
    <t>10 Instituciones educativas fortalecidas en procesos pedagógicos para todos los niveles</t>
  </si>
  <si>
    <t>Diseñar estrategia de orientación escolar para los estudiantes de grados 9 y 11 para el proyecto de vida y exploración vocacional</t>
  </si>
  <si>
    <t>Número de estrategias diseñadas</t>
  </si>
  <si>
    <t>Implementar tres estrategias de (ciencia, tecnología e innovación; artístico y cultural; y deportivo) en las 57 IE.</t>
  </si>
  <si>
    <t>Proyecto modelo fortalecimiento competencias informáticas – prestación de servicio autosostenible.</t>
  </si>
  <si>
    <t>Número de proyectos implementados</t>
  </si>
  <si>
    <t>30 Instituciones Educativas oficiales con apoyo para los talentos artísticos de los estudiantes ( música, teatro, danzas, pintura, artes plásticas)</t>
  </si>
  <si>
    <t>Ejecutar plan capacitación en gerencia educativa a rectores de instituciones educativas oficiales</t>
  </si>
  <si>
    <t>2100 docentes formados y capacitados en las áreas básicas y de educación inicial</t>
  </si>
  <si>
    <t>Numero de docentes beneficiados</t>
  </si>
  <si>
    <t>Aumentar el % de Estudiantes en nivel satisfactorio y avanzado en Matemáticas saber grado 11</t>
  </si>
  <si>
    <t>FUENTES DE FINANCIACION</t>
  </si>
  <si>
    <t xml:space="preserve">8 IE Oficiales fortalecidas con Ambientes Pedagógicos para la primera infancia (Dotación material pedagógico, infraestructura, cualificación docente, mobiliario) </t>
  </si>
  <si>
    <t>SUMA</t>
  </si>
  <si>
    <t xml:space="preserve">OBSERVACIONES:  </t>
  </si>
  <si>
    <t>Desarrollar estrategia para escolarizar NNA   por fuera del servicio educativo</t>
  </si>
  <si>
    <t>Realizar Obras de mantenimiento en Instituciones Educativas Oficiales</t>
  </si>
  <si>
    <t>Asegurar servicio de conectividad a Instituciones Educativas Oficiales</t>
  </si>
  <si>
    <t>Número de Planes Ejecutados</t>
  </si>
  <si>
    <t>Número de Instituciones Educativas Dotadas</t>
  </si>
  <si>
    <t xml:space="preserve">Número de Pagos de Nomina </t>
  </si>
  <si>
    <t>Número de Instituciones Educativas Apoyadas</t>
  </si>
  <si>
    <t>Número de Instituciones Educativas con Arriendos pagados</t>
  </si>
  <si>
    <t>Ejecutar Estrategia para apoyo de emprendimiento a estudiantes.</t>
  </si>
  <si>
    <t>Dotar ambientes de aprendizaje de IE para formación Tecnica</t>
  </si>
  <si>
    <t>Implementación  de la  herramienta de exploracion vocacional</t>
  </si>
  <si>
    <t xml:space="preserve">Número de Herramientas Implementadas </t>
  </si>
  <si>
    <t>Fortalecer las  escuelas de familia en las Instituciones Educativas Oficiales</t>
  </si>
  <si>
    <t>Número de Escuelas de Familia Fortalecidas</t>
  </si>
  <si>
    <t>Implementar la estrategia de bilinguismo en las Instituciones Educativas Oficiales</t>
  </si>
  <si>
    <t>Número de Estrategias  Implementadas</t>
  </si>
  <si>
    <t>Implementar la estrategia para la atención de la población del sistema de responsabilidad penal adolescente.</t>
  </si>
  <si>
    <t xml:space="preserve">Apoyar y garantizar programas especiales para los talentos artisticos en IE Oficiales </t>
  </si>
  <si>
    <t>Número de Instituciones Educativas Beneficiadas</t>
  </si>
  <si>
    <t>Beneficiar Estudiantes con Subsidio de Educación Superior</t>
  </si>
  <si>
    <t>Número de Estudiantes Beneficiados</t>
  </si>
  <si>
    <t>Número de Raciones Entregadas</t>
  </si>
  <si>
    <t>Realizar seguimiento al Programa PAE en Instituciones Educativas Oficiales</t>
  </si>
  <si>
    <t>Número de Instituciones Educativas Visitadas</t>
  </si>
  <si>
    <t>Realizar seguimiento y auditoria al proceso de asignación de cupo escolar y  registro de matrícula en el SIMAT de los niños y niñas identificados en el proceso</t>
  </si>
  <si>
    <t>Número de Procesos de Auditoria Realizados</t>
  </si>
  <si>
    <t>Número de Estrategias Desarrolladas</t>
  </si>
  <si>
    <t>Número de Estrategias Realizadas</t>
  </si>
  <si>
    <t>Garantizar los profesionales para apoyar la prestación del servicio a estudiantes  con discapacidad en las diferentes Instituciones Educativas</t>
  </si>
  <si>
    <t xml:space="preserve">Implementar Estrategia con el ICBF para  asignación de  cupos escolares </t>
  </si>
  <si>
    <t>Número de Instituciones Educativas con Mantenimientos Realizados</t>
  </si>
  <si>
    <t xml:space="preserve">Número de Instituciones Educativas Visitadas </t>
  </si>
  <si>
    <t>Realizar seguimiento a las Obras de construcción y mantenimiento de Instituciones educativas oficiales.</t>
  </si>
  <si>
    <t>Número de Instituciones Educativas Construidas</t>
  </si>
  <si>
    <t>Numero de Instituciones Educativas dotadas</t>
  </si>
  <si>
    <t>Número de Instituciones Educativas con Conectividad</t>
  </si>
  <si>
    <t>Dotar  ambientes escolares de Instituciones Educativas Oficiales con Pupitres, Tableros, Sillas, escritoriios y demas enseres de tipo administrativo</t>
  </si>
  <si>
    <t>OBSERVACIONES</t>
  </si>
  <si>
    <r>
      <t>PROG</t>
    </r>
    <r>
      <rPr>
        <b/>
        <sz val="16"/>
        <rFont val="Arial"/>
        <family val="2"/>
      </rPr>
      <t xml:space="preserve">  EJEC</t>
    </r>
  </si>
  <si>
    <t>Implementar modelo de metodologia flefible en extra edad en IE Oficiales</t>
  </si>
  <si>
    <t>Numero de Modelos Implementados</t>
  </si>
  <si>
    <t>Ejecución plan de bienestar</t>
  </si>
  <si>
    <t>Número de Instituciones Educativas con pago de Servicios Publicos</t>
  </si>
  <si>
    <t>Número de Procesos Adminsitrativos Apoyados</t>
  </si>
  <si>
    <t>Numero de Estrategia Implementada</t>
  </si>
  <si>
    <t>Numero de Estrategia Ejecutada</t>
  </si>
  <si>
    <t xml:space="preserve">RUBROS: </t>
  </si>
  <si>
    <t>APROBADO</t>
  </si>
  <si>
    <t>COMPROMISOS</t>
  </si>
  <si>
    <t xml:space="preserve">RUBROS: 209320202009
</t>
  </si>
  <si>
    <t>RUBRO: 209320202009</t>
  </si>
  <si>
    <t>RUBRO: 209320202005</t>
  </si>
  <si>
    <t xml:space="preserve">RUBRO:209320202005
</t>
  </si>
  <si>
    <t>Gestionar el pago de nomina de la planta global de las IE oficiales</t>
  </si>
  <si>
    <t>Construir Infraestructura de Instituciones Educativas Oficiales FFIE</t>
  </si>
  <si>
    <t>Realizar giro de Recursos de Gratuidad a IE Oficiales</t>
  </si>
  <si>
    <t>Brindar asistencia tecnica al proceso</t>
  </si>
  <si>
    <t>Número de Instituciones Educativas dotadas</t>
  </si>
  <si>
    <t>Numero de proyectos implementados</t>
  </si>
  <si>
    <t>Apoyar los Emprendimientos de las Instituciones Educativas Oficiales sector rural</t>
  </si>
  <si>
    <t>Arrendar instalaciones para la prestación del servicio educativo oficial</t>
  </si>
  <si>
    <t>Implementación proyecto " Jornada Unica"  en IE oficiales</t>
  </si>
  <si>
    <t>Creaciòn de correos electronicos para el proceso deGestion Educativa</t>
  </si>
  <si>
    <t>Numero de procesos con correos electronicos</t>
  </si>
  <si>
    <t>Numero de proceso apoyado</t>
  </si>
  <si>
    <t>SECRETARÍA / ENTIDAD:      EDUCACIÓN                                       / GRUPO: Administrativo y Financiero</t>
  </si>
  <si>
    <t>SECRETARÍA / ENTIDAD:      EDUCACIÓN                                       / GRUPO: Cobertura Educativa</t>
  </si>
  <si>
    <t>Dotar Instituciones Educativas Oficiales con tecnologia</t>
  </si>
  <si>
    <t>NOMBRE JEFE DE GRUPO:MARÍA ANGÉLICA MONTOYA BEJARANO</t>
  </si>
  <si>
    <t>NOMBRE JEFE DE GRUPO: MIGUEL ÁNGEL OSPINA CIFUENTES</t>
  </si>
  <si>
    <t>NOMBRE JEFE DE GRUPO:MIGUEL ÁNGEL OSPINA CIFUENTES</t>
  </si>
  <si>
    <t>Asegurar el apoyo de procesos (personal jurídico, técnico, financiero, consultoria, asesorías externas, comision) en la secretaria de educación e IE Oficiales</t>
  </si>
  <si>
    <t>Fortalecer la gestion escolar en proyectos educativos</t>
  </si>
  <si>
    <t>Numero de proyectos educativos fortalecidos</t>
  </si>
  <si>
    <t>Dotar con kit especializado para la primera infancia a Instituciones Educativas Oficiales</t>
  </si>
  <si>
    <t>Dotar de Instrumentos Musicales y Material Pedagogico a IE Oficiales</t>
  </si>
  <si>
    <t>Implementación del Software para el proceso de Gestión Educativa</t>
  </si>
  <si>
    <t>Número de Software implementado</t>
  </si>
  <si>
    <t>Garantizar los gastos asociados a trámites en el proceso de Gestion Educativa</t>
  </si>
  <si>
    <t>Número de Procesos con tramites garantizados</t>
  </si>
  <si>
    <t>Apoyar proyectos ambientales de IE Oficiales</t>
  </si>
  <si>
    <t>Número de Instituciones Educativas con proyectos apoyados</t>
  </si>
  <si>
    <t>NOMBRE:  GABRIEL ALFONSO PATARROYO RODRIGUEZ</t>
  </si>
  <si>
    <t>FECHA DE PROGRAMACION:DICIEMBRE 18 2023</t>
  </si>
  <si>
    <t xml:space="preserve">FECHA DE  SEGUIMIENTO: </t>
  </si>
  <si>
    <t>Beneficar a estudiantes con uniformes escolares</t>
  </si>
  <si>
    <t>Numero de estudiantes Benediciados</t>
  </si>
  <si>
    <t>NOMBRE: GABRIEL ALFONSO PATARROYO RODRIGUEZ</t>
  </si>
  <si>
    <t>NOMBRE JEFE GRUPO:   ( E)  MIGUEL ÁNGEL OSPINA CIFUENTES</t>
  </si>
  <si>
    <t>NOMBRE JEFE DE GRUPO: MIGUEL ÁNGEL OSPINA CIFUENTES ( 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</si>
</sst>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&quot;$&quot;* #,##0.00_-;\-&quot;$&quot;* #,##0.00_-;_-&quot;$&quot;* &quot;-&quot;??_-;_-@_-"/>
    <numFmt numFmtId="167" formatCode="_ * #,##0.00_ ;_ * \-#,##0.00_ ;_ * &quot;-&quot;??_ ;_ @_ "/>
    <numFmt numFmtId="168" formatCode="#,##0.0_);\(#,##0.0\)"/>
    <numFmt numFmtId="169" formatCode="0.0%"/>
    <numFmt numFmtId="170" formatCode="_(&quot;$&quot;\ * #,##0_);_(&quot;$&quot;\ * \(#,##0\);_(&quot;$&quot;\ * &quot;-&quot;??_);_(@_)"/>
    <numFmt numFmtId="171" formatCode="_ * #,##0_ ;_ * \-#,##0_ ;_ * &quot;-&quot;??_ ;_ @_ "/>
    <numFmt numFmtId="172" formatCode="_(* #,##0_);_(* \(#,##0\);_(* &quot;-&quot;??_);_(@_)"/>
    <numFmt numFmtId="173" formatCode="\$#,##0_-"/>
    <numFmt numFmtId="174" formatCode="_-* #,##0_-;\-* #,##0_-;_-* &quot;-&quot;??_-;_-@_-"/>
    <numFmt numFmtId="175" formatCode="_-&quot;$&quot;* #,##0_-;\-&quot;$&quot;* #,##0_-;_-&quot;$&quot;* &quot;-&quot;??_-;_-@_-"/>
    <numFmt numFmtId="176" formatCode="_-&quot;$&quot;\ * #,##0_-;\-&quot;$&quot;\ * #,##0_-;_-&quot;$&quot;\ * &quot;-&quot;??_-;_-@_-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0"/>
      <color rgb="FFFF0000"/>
      <name val="Arial"/>
      <family val="2"/>
    </font>
    <font>
      <sz val="12"/>
      <name val="Arial"/>
      <family val="2"/>
    </font>
    <font>
      <sz val="11"/>
      <color rgb="FF000000"/>
      <name val="Calibri"/>
      <family val="2"/>
    </font>
    <font>
      <sz val="10"/>
      <color theme="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sz val="18"/>
      <color theme="0"/>
      <name val="Arial"/>
      <family val="2"/>
    </font>
    <font>
      <sz val="16"/>
      <name val="Arial"/>
      <family val="2"/>
    </font>
    <font>
      <sz val="9"/>
      <color rgb="FF000000"/>
      <name val="Arial"/>
      <family val="2"/>
    </font>
    <font>
      <sz val="16"/>
      <color rgb="FF000000"/>
      <name val="Arial"/>
      <family val="2"/>
    </font>
    <font>
      <sz val="16"/>
      <color theme="1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6"/>
      <name val="Arial"/>
      <family val="2"/>
    </font>
    <font>
      <b/>
      <sz val="11"/>
      <color rgb="FF000000"/>
      <name val="Arial"/>
      <family val="2"/>
    </font>
    <font>
      <b/>
      <sz val="15"/>
      <name val="Arial"/>
      <family val="2"/>
    </font>
    <font>
      <sz val="15"/>
      <color rgb="FF000000"/>
      <name val="Arial"/>
      <family val="2"/>
    </font>
    <font>
      <sz val="15"/>
      <name val="Arial"/>
      <family val="2"/>
    </font>
    <font>
      <sz val="15"/>
      <color rgb="FFFF000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indexed="65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5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7">
    <xf numFmtId="0" fontId="0" fillId="0" borderId="0"/>
    <xf numFmtId="167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2" fillId="0" borderId="0"/>
    <xf numFmtId="165" fontId="12" fillId="0" borderId="0" applyFont="0" applyFill="0" applyBorder="0" applyAlignment="0" applyProtection="0"/>
    <xf numFmtId="0" fontId="12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166" fontId="5" fillId="0" borderId="0" applyFont="0" applyFill="0" applyBorder="0" applyAlignment="0" applyProtection="0"/>
    <xf numFmtId="164" fontId="23" fillId="0" borderId="0" applyFont="0" applyFill="0" applyBorder="0" applyAlignment="0" applyProtection="0"/>
  </cellStyleXfs>
  <cellXfs count="560">
    <xf numFmtId="0" fontId="0" fillId="0" borderId="0" xfId="0"/>
    <xf numFmtId="0" fontId="15" fillId="2" borderId="0" xfId="3" applyFont="1" applyFill="1" applyAlignment="1"/>
    <xf numFmtId="0" fontId="5" fillId="2" borderId="0" xfId="3" applyFont="1" applyFill="1"/>
    <xf numFmtId="0" fontId="9" fillId="2" borderId="0" xfId="3" applyFont="1" applyFill="1" applyAlignment="1"/>
    <xf numFmtId="2" fontId="6" fillId="2" borderId="0" xfId="3" applyNumberFormat="1" applyFont="1" applyFill="1" applyBorder="1" applyAlignment="1" applyProtection="1">
      <alignment vertical="center"/>
    </xf>
    <xf numFmtId="2" fontId="6" fillId="2" borderId="3" xfId="3" applyNumberFormat="1" applyFont="1" applyFill="1" applyBorder="1" applyAlignment="1" applyProtection="1">
      <alignment horizontal="center" vertical="center"/>
    </xf>
    <xf numFmtId="2" fontId="6" fillId="2" borderId="35" xfId="3" applyNumberFormat="1" applyFont="1" applyFill="1" applyBorder="1" applyAlignment="1" applyProtection="1">
      <alignment horizontal="center" vertical="center"/>
    </xf>
    <xf numFmtId="2" fontId="6" fillId="2" borderId="33" xfId="3" applyNumberFormat="1" applyFont="1" applyFill="1" applyBorder="1" applyAlignment="1" applyProtection="1">
      <alignment horizontal="center" vertical="center"/>
    </xf>
    <xf numFmtId="2" fontId="6" fillId="2" borderId="34" xfId="3" applyNumberFormat="1" applyFont="1" applyFill="1" applyBorder="1" applyAlignment="1" applyProtection="1">
      <alignment horizontal="center" vertical="center"/>
    </xf>
    <xf numFmtId="1" fontId="6" fillId="2" borderId="51" xfId="3" applyNumberFormat="1" applyFont="1" applyFill="1" applyBorder="1" applyAlignment="1" applyProtection="1">
      <alignment horizontal="center" vertical="center" wrapText="1"/>
    </xf>
    <xf numFmtId="170" fontId="6" fillId="2" borderId="3" xfId="4" applyNumberFormat="1" applyFont="1" applyFill="1" applyBorder="1" applyAlignment="1" applyProtection="1">
      <alignment vertical="center"/>
    </xf>
    <xf numFmtId="2" fontId="6" fillId="2" borderId="51" xfId="3" applyNumberFormat="1" applyFont="1" applyFill="1" applyBorder="1" applyAlignment="1" applyProtection="1">
      <alignment vertical="center"/>
    </xf>
    <xf numFmtId="2" fontId="6" fillId="2" borderId="3" xfId="3" applyNumberFormat="1" applyFont="1" applyFill="1" applyBorder="1" applyAlignment="1" applyProtection="1">
      <alignment vertical="center"/>
    </xf>
    <xf numFmtId="2" fontId="6" fillId="2" borderId="4" xfId="3" applyNumberFormat="1" applyFont="1" applyFill="1" applyBorder="1" applyAlignment="1" applyProtection="1">
      <alignment vertical="center"/>
    </xf>
    <xf numFmtId="2" fontId="6" fillId="2" borderId="5" xfId="3" applyNumberFormat="1" applyFont="1" applyFill="1" applyBorder="1" applyAlignment="1" applyProtection="1">
      <alignment vertical="center"/>
    </xf>
    <xf numFmtId="0" fontId="8" fillId="2" borderId="2" xfId="3" applyFont="1" applyFill="1" applyBorder="1" applyAlignment="1">
      <alignment horizontal="center" vertical="center"/>
    </xf>
    <xf numFmtId="170" fontId="9" fillId="2" borderId="51" xfId="4" applyNumberFormat="1" applyFont="1" applyFill="1" applyBorder="1" applyAlignment="1" applyProtection="1">
      <alignment vertical="center"/>
    </xf>
    <xf numFmtId="14" fontId="6" fillId="2" borderId="1" xfId="3" applyNumberFormat="1" applyFont="1" applyFill="1" applyBorder="1" applyAlignment="1" applyProtection="1">
      <alignment vertical="center"/>
    </xf>
    <xf numFmtId="170" fontId="5" fillId="2" borderId="0" xfId="3" applyNumberFormat="1" applyFont="1" applyFill="1"/>
    <xf numFmtId="2" fontId="6" fillId="2" borderId="2" xfId="3" applyNumberFormat="1" applyFont="1" applyFill="1" applyBorder="1" applyAlignment="1" applyProtection="1">
      <alignment vertical="center"/>
    </xf>
    <xf numFmtId="39" fontId="14" fillId="2" borderId="2" xfId="3" applyNumberFormat="1" applyFont="1" applyFill="1" applyBorder="1" applyAlignment="1" applyProtection="1">
      <alignment vertical="center"/>
    </xf>
    <xf numFmtId="0" fontId="5" fillId="2" borderId="0" xfId="3" applyFont="1" applyFill="1" applyBorder="1"/>
    <xf numFmtId="0" fontId="5" fillId="2" borderId="0" xfId="3" applyFont="1" applyFill="1" applyBorder="1" applyAlignment="1">
      <alignment horizontal="left" vertical="center"/>
    </xf>
    <xf numFmtId="168" fontId="5" fillId="2" borderId="0" xfId="3" applyNumberFormat="1" applyFont="1" applyFill="1" applyBorder="1" applyProtection="1"/>
    <xf numFmtId="2" fontId="8" fillId="2" borderId="0" xfId="3" applyNumberFormat="1" applyFont="1" applyFill="1" applyBorder="1" applyProtection="1"/>
    <xf numFmtId="2" fontId="6" fillId="2" borderId="0" xfId="3" applyNumberFormat="1" applyFont="1" applyFill="1" applyBorder="1" applyProtection="1"/>
    <xf numFmtId="10" fontId="11" fillId="2" borderId="0" xfId="2" applyNumberFormat="1" applyFont="1" applyFill="1" applyBorder="1" applyProtection="1"/>
    <xf numFmtId="39" fontId="14" fillId="2" borderId="0" xfId="3" applyNumberFormat="1" applyFont="1" applyFill="1" applyBorder="1" applyProtection="1"/>
    <xf numFmtId="0" fontId="7" fillId="2" borderId="1" xfId="3" applyFont="1" applyFill="1" applyBorder="1" applyAlignment="1">
      <alignment horizontal="center" vertical="center"/>
    </xf>
    <xf numFmtId="0" fontId="7" fillId="2" borderId="2" xfId="3" applyFont="1" applyFill="1" applyBorder="1" applyAlignment="1">
      <alignment horizontal="center" vertical="center"/>
    </xf>
    <xf numFmtId="168" fontId="16" fillId="2" borderId="45" xfId="3" applyNumberFormat="1" applyFont="1" applyFill="1" applyBorder="1" applyAlignment="1" applyProtection="1">
      <alignment vertical="top"/>
    </xf>
    <xf numFmtId="0" fontId="16" fillId="2" borderId="0" xfId="3" applyFont="1" applyFill="1"/>
    <xf numFmtId="10" fontId="11" fillId="2" borderId="0" xfId="2" applyNumberFormat="1" applyFont="1" applyFill="1"/>
    <xf numFmtId="0" fontId="9" fillId="0" borderId="0" xfId="3" applyFont="1" applyFill="1"/>
    <xf numFmtId="0" fontId="5" fillId="0" borderId="0" xfId="3" applyFont="1" applyFill="1" applyBorder="1"/>
    <xf numFmtId="168" fontId="8" fillId="0" borderId="6" xfId="3" applyNumberFormat="1" applyFont="1" applyFill="1" applyBorder="1" applyAlignment="1" applyProtection="1">
      <alignment vertical="center"/>
    </xf>
    <xf numFmtId="0" fontId="5" fillId="0" borderId="0" xfId="3" applyFont="1" applyFill="1"/>
    <xf numFmtId="170" fontId="9" fillId="0" borderId="51" xfId="4" applyNumberFormat="1" applyFont="1" applyFill="1" applyBorder="1" applyAlignment="1" applyProtection="1">
      <alignment vertical="center"/>
    </xf>
    <xf numFmtId="170" fontId="17" fillId="0" borderId="0" xfId="3" applyNumberFormat="1" applyFont="1" applyFill="1"/>
    <xf numFmtId="0" fontId="13" fillId="2" borderId="0" xfId="3" applyFont="1" applyFill="1"/>
    <xf numFmtId="171" fontId="5" fillId="2" borderId="0" xfId="3" applyNumberFormat="1" applyFont="1" applyFill="1"/>
    <xf numFmtId="170" fontId="9" fillId="0" borderId="1" xfId="4" applyNumberFormat="1" applyFont="1" applyFill="1" applyBorder="1" applyAlignment="1" applyProtection="1">
      <alignment vertical="center"/>
    </xf>
    <xf numFmtId="170" fontId="10" fillId="0" borderId="1" xfId="4" applyNumberFormat="1" applyFont="1" applyFill="1" applyBorder="1" applyAlignment="1" applyProtection="1">
      <alignment vertical="center"/>
    </xf>
    <xf numFmtId="0" fontId="13" fillId="0" borderId="0" xfId="3" applyFont="1" applyFill="1"/>
    <xf numFmtId="170" fontId="13" fillId="2" borderId="0" xfId="3" applyNumberFormat="1" applyFont="1" applyFill="1"/>
    <xf numFmtId="170" fontId="16" fillId="2" borderId="0" xfId="3" applyNumberFormat="1" applyFont="1" applyFill="1"/>
    <xf numFmtId="2" fontId="6" fillId="2" borderId="51" xfId="3" applyNumberFormat="1" applyFont="1" applyFill="1" applyBorder="1" applyAlignment="1" applyProtection="1">
      <alignment horizontal="center" vertical="center"/>
    </xf>
    <xf numFmtId="173" fontId="20" fillId="0" borderId="0" xfId="0" applyNumberFormat="1" applyFont="1" applyFill="1" applyBorder="1"/>
    <xf numFmtId="2" fontId="7" fillId="2" borderId="35" xfId="3" applyNumberFormat="1" applyFont="1" applyFill="1" applyBorder="1" applyAlignment="1" applyProtection="1">
      <alignment vertical="center" wrapText="1"/>
    </xf>
    <xf numFmtId="2" fontId="7" fillId="2" borderId="33" xfId="3" applyNumberFormat="1" applyFont="1" applyFill="1" applyBorder="1" applyAlignment="1" applyProtection="1">
      <alignment vertical="center" wrapText="1"/>
    </xf>
    <xf numFmtId="2" fontId="7" fillId="2" borderId="34" xfId="3" applyNumberFormat="1" applyFont="1" applyFill="1" applyBorder="1" applyAlignment="1" applyProtection="1">
      <alignment vertical="center" wrapText="1"/>
    </xf>
    <xf numFmtId="2" fontId="7" fillId="2" borderId="29" xfId="3" applyNumberFormat="1" applyFont="1" applyFill="1" applyBorder="1" applyAlignment="1" applyProtection="1">
      <alignment vertical="center" wrapText="1"/>
    </xf>
    <xf numFmtId="2" fontId="7" fillId="2" borderId="0" xfId="3" applyNumberFormat="1" applyFont="1" applyFill="1" applyBorder="1" applyAlignment="1" applyProtection="1">
      <alignment vertical="center" wrapText="1"/>
    </xf>
    <xf numFmtId="2" fontId="7" fillId="2" borderId="30" xfId="3" applyNumberFormat="1" applyFont="1" applyFill="1" applyBorder="1" applyAlignment="1" applyProtection="1">
      <alignment vertical="center" wrapText="1"/>
    </xf>
    <xf numFmtId="2" fontId="7" fillId="2" borderId="21" xfId="3" applyNumberFormat="1" applyFont="1" applyFill="1" applyBorder="1" applyAlignment="1" applyProtection="1">
      <alignment vertical="center" wrapText="1"/>
    </xf>
    <xf numFmtId="2" fontId="7" fillId="2" borderId="22" xfId="3" applyNumberFormat="1" applyFont="1" applyFill="1" applyBorder="1" applyAlignment="1" applyProtection="1">
      <alignment vertical="center" wrapText="1"/>
    </xf>
    <xf numFmtId="2" fontId="7" fillId="2" borderId="23" xfId="3" applyNumberFormat="1" applyFont="1" applyFill="1" applyBorder="1" applyAlignment="1" applyProtection="1">
      <alignment vertical="center" wrapText="1"/>
    </xf>
    <xf numFmtId="2" fontId="6" fillId="2" borderId="51" xfId="3" applyNumberFormat="1" applyFont="1" applyFill="1" applyBorder="1" applyAlignment="1" applyProtection="1">
      <alignment horizontal="center" vertical="center"/>
    </xf>
    <xf numFmtId="2" fontId="6" fillId="2" borderId="51" xfId="3" applyNumberFormat="1" applyFont="1" applyFill="1" applyBorder="1" applyAlignment="1" applyProtection="1">
      <alignment horizontal="center" vertical="center"/>
    </xf>
    <xf numFmtId="0" fontId="8" fillId="2" borderId="2" xfId="3" applyFont="1" applyFill="1" applyBorder="1" applyAlignment="1">
      <alignment horizontal="center" vertical="center" wrapText="1"/>
    </xf>
    <xf numFmtId="0" fontId="5" fillId="2" borderId="26" xfId="3" applyFont="1" applyFill="1" applyBorder="1" applyAlignment="1">
      <alignment horizontal="center"/>
    </xf>
    <xf numFmtId="39" fontId="14" fillId="2" borderId="1" xfId="3" applyNumberFormat="1" applyFont="1" applyFill="1" applyBorder="1" applyAlignment="1" applyProtection="1">
      <alignment horizontal="center" vertical="center"/>
    </xf>
    <xf numFmtId="0" fontId="9" fillId="0" borderId="15" xfId="3" applyFont="1" applyFill="1" applyBorder="1" applyAlignment="1">
      <alignment horizontal="center" vertical="center"/>
    </xf>
    <xf numFmtId="171" fontId="9" fillId="0" borderId="51" xfId="1" applyNumberFormat="1" applyFont="1" applyFill="1" applyBorder="1" applyAlignment="1">
      <alignment horizontal="center" vertical="center" wrapText="1"/>
    </xf>
    <xf numFmtId="0" fontId="8" fillId="0" borderId="44" xfId="3" applyFont="1" applyFill="1" applyBorder="1" applyAlignment="1">
      <alignment horizontal="center" vertical="center"/>
    </xf>
    <xf numFmtId="0" fontId="8" fillId="0" borderId="44" xfId="3" applyFont="1" applyFill="1" applyBorder="1" applyAlignment="1">
      <alignment horizontal="center" vertical="center" wrapText="1"/>
    </xf>
    <xf numFmtId="0" fontId="8" fillId="0" borderId="27" xfId="3" applyFont="1" applyFill="1" applyBorder="1" applyAlignment="1">
      <alignment horizontal="center" vertical="center"/>
    </xf>
    <xf numFmtId="0" fontId="9" fillId="0" borderId="43" xfId="3" applyFont="1" applyFill="1" applyBorder="1" applyAlignment="1">
      <alignment horizontal="center" vertical="center" wrapText="1"/>
    </xf>
    <xf numFmtId="174" fontId="22" fillId="0" borderId="0" xfId="1" applyNumberFormat="1" applyFont="1" applyFill="1" applyBorder="1" applyAlignment="1">
      <alignment vertical="top"/>
    </xf>
    <xf numFmtId="174" fontId="5" fillId="2" borderId="0" xfId="3" applyNumberFormat="1" applyFont="1" applyFill="1"/>
    <xf numFmtId="0" fontId="9" fillId="2" borderId="1" xfId="3" applyFont="1" applyFill="1" applyBorder="1" applyAlignment="1">
      <alignment horizontal="center" vertical="center" wrapText="1"/>
    </xf>
    <xf numFmtId="39" fontId="11" fillId="2" borderId="2" xfId="3" applyNumberFormat="1" applyFont="1" applyFill="1" applyBorder="1" applyAlignment="1" applyProtection="1">
      <alignment vertical="center"/>
    </xf>
    <xf numFmtId="170" fontId="9" fillId="2" borderId="1" xfId="4" applyNumberFormat="1" applyFont="1" applyFill="1" applyBorder="1" applyAlignment="1" applyProtection="1">
      <alignment vertical="center"/>
    </xf>
    <xf numFmtId="0" fontId="5" fillId="0" borderId="0" xfId="0" applyFont="1"/>
    <xf numFmtId="0" fontId="9" fillId="2" borderId="2" xfId="3" applyFont="1" applyFill="1" applyBorder="1" applyAlignment="1">
      <alignment horizontal="center" vertical="center" wrapText="1"/>
    </xf>
    <xf numFmtId="14" fontId="9" fillId="2" borderId="1" xfId="3" applyNumberFormat="1" applyFont="1" applyFill="1" applyBorder="1" applyAlignment="1" applyProtection="1">
      <alignment vertical="center"/>
    </xf>
    <xf numFmtId="2" fontId="9" fillId="2" borderId="2" xfId="3" applyNumberFormat="1" applyFont="1" applyFill="1" applyBorder="1" applyAlignment="1" applyProtection="1">
      <alignment vertical="center"/>
    </xf>
    <xf numFmtId="39" fontId="18" fillId="2" borderId="2" xfId="3" applyNumberFormat="1" applyFont="1" applyFill="1" applyBorder="1" applyAlignment="1" applyProtection="1">
      <alignment vertical="center"/>
    </xf>
    <xf numFmtId="2" fontId="9" fillId="2" borderId="0" xfId="3" applyNumberFormat="1" applyFont="1" applyFill="1" applyBorder="1" applyProtection="1"/>
    <xf numFmtId="172" fontId="19" fillId="0" borderId="51" xfId="0" applyNumberFormat="1" applyFont="1" applyFill="1" applyBorder="1" applyAlignment="1">
      <alignment horizontal="center" vertical="center"/>
    </xf>
    <xf numFmtId="0" fontId="9" fillId="0" borderId="1" xfId="3" applyFont="1" applyFill="1" applyBorder="1" applyAlignment="1">
      <alignment horizontal="center" vertical="center" wrapText="1"/>
    </xf>
    <xf numFmtId="0" fontId="9" fillId="2" borderId="1" xfId="3" applyFont="1" applyFill="1" applyBorder="1" applyAlignment="1">
      <alignment horizontal="center" vertical="center" wrapText="1"/>
    </xf>
    <xf numFmtId="0" fontId="8" fillId="0" borderId="51" xfId="3" applyFont="1" applyFill="1" applyBorder="1" applyAlignment="1">
      <alignment horizontal="center"/>
    </xf>
    <xf numFmtId="9" fontId="8" fillId="0" borderId="51" xfId="3" applyNumberFormat="1" applyFont="1" applyFill="1" applyBorder="1" applyAlignment="1">
      <alignment horizontal="center" vertical="center" wrapText="1"/>
    </xf>
    <xf numFmtId="170" fontId="18" fillId="0" borderId="1" xfId="4" applyNumberFormat="1" applyFont="1" applyFill="1" applyBorder="1" applyAlignment="1" applyProtection="1">
      <alignment vertical="center"/>
    </xf>
    <xf numFmtId="0" fontId="8" fillId="0" borderId="0" xfId="3" applyFont="1" applyFill="1" applyAlignment="1">
      <alignment horizontal="center"/>
    </xf>
    <xf numFmtId="0" fontId="8" fillId="0" borderId="35" xfId="3" applyFont="1" applyFill="1" applyBorder="1" applyAlignment="1">
      <alignment horizontal="center" vertical="center"/>
    </xf>
    <xf numFmtId="0" fontId="8" fillId="0" borderId="18" xfId="3" applyFont="1" applyFill="1" applyBorder="1" applyAlignment="1">
      <alignment horizontal="center" vertical="center"/>
    </xf>
    <xf numFmtId="0" fontId="9" fillId="0" borderId="23" xfId="3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center" vertical="center"/>
    </xf>
    <xf numFmtId="0" fontId="8" fillId="2" borderId="29" xfId="3" applyFont="1" applyFill="1" applyBorder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0" fontId="8" fillId="2" borderId="49" xfId="3" applyFont="1" applyFill="1" applyBorder="1" applyAlignment="1">
      <alignment horizontal="left" vertical="center"/>
    </xf>
    <xf numFmtId="2" fontId="8" fillId="2" borderId="35" xfId="3" applyNumberFormat="1" applyFont="1" applyFill="1" applyBorder="1" applyAlignment="1" applyProtection="1">
      <alignment vertical="center" wrapText="1"/>
    </xf>
    <xf numFmtId="170" fontId="18" fillId="0" borderId="51" xfId="4" applyNumberFormat="1" applyFont="1" applyFill="1" applyBorder="1" applyAlignment="1" applyProtection="1">
      <alignment vertical="center"/>
    </xf>
    <xf numFmtId="172" fontId="0" fillId="0" borderId="53" xfId="0" applyNumberFormat="1" applyBorder="1"/>
    <xf numFmtId="170" fontId="5" fillId="2" borderId="0" xfId="3" applyNumberFormat="1" applyFont="1" applyFill="1" applyBorder="1" applyAlignment="1">
      <alignment horizontal="left" vertical="center"/>
    </xf>
    <xf numFmtId="170" fontId="18" fillId="2" borderId="0" xfId="3" applyNumberFormat="1" applyFont="1" applyFill="1" applyBorder="1" applyAlignment="1">
      <alignment horizontal="left" vertical="center"/>
    </xf>
    <xf numFmtId="171" fontId="5" fillId="0" borderId="0" xfId="0" applyNumberFormat="1" applyFont="1"/>
    <xf numFmtId="173" fontId="0" fillId="0" borderId="0" xfId="0" applyNumberFormat="1"/>
    <xf numFmtId="172" fontId="11" fillId="2" borderId="0" xfId="2" applyNumberFormat="1" applyFont="1" applyFill="1" applyBorder="1" applyProtection="1"/>
    <xf numFmtId="167" fontId="6" fillId="2" borderId="0" xfId="1" applyFont="1" applyFill="1" applyBorder="1" applyProtection="1"/>
    <xf numFmtId="171" fontId="6" fillId="2" borderId="0" xfId="1" applyNumberFormat="1" applyFont="1" applyFill="1" applyBorder="1" applyProtection="1"/>
    <xf numFmtId="173" fontId="20" fillId="0" borderId="56" xfId="0" applyNumberFormat="1" applyFont="1" applyFill="1" applyBorder="1"/>
    <xf numFmtId="170" fontId="18" fillId="0" borderId="56" xfId="4" applyNumberFormat="1" applyFont="1" applyFill="1" applyBorder="1" applyAlignment="1" applyProtection="1">
      <alignment vertical="center"/>
    </xf>
    <xf numFmtId="170" fontId="18" fillId="2" borderId="56" xfId="4" applyNumberFormat="1" applyFont="1" applyFill="1" applyBorder="1" applyAlignment="1" applyProtection="1">
      <alignment vertical="center"/>
    </xf>
    <xf numFmtId="167" fontId="11" fillId="2" borderId="0" xfId="1" applyFont="1" applyFill="1" applyBorder="1" applyProtection="1"/>
    <xf numFmtId="173" fontId="0" fillId="3" borderId="0" xfId="0" applyNumberFormat="1" applyFill="1"/>
    <xf numFmtId="0" fontId="9" fillId="0" borderId="56" xfId="3" applyFont="1" applyFill="1" applyBorder="1" applyAlignment="1">
      <alignment horizontal="center" vertical="center" wrapText="1"/>
    </xf>
    <xf numFmtId="39" fontId="18" fillId="2" borderId="56" xfId="3" applyNumberFormat="1" applyFont="1" applyFill="1" applyBorder="1" applyAlignment="1" applyProtection="1">
      <alignment horizontal="center" vertical="center"/>
    </xf>
    <xf numFmtId="171" fontId="0" fillId="0" borderId="0" xfId="0" applyNumberFormat="1"/>
    <xf numFmtId="0" fontId="9" fillId="0" borderId="1" xfId="3" applyFont="1" applyFill="1" applyBorder="1" applyAlignment="1">
      <alignment horizontal="center" vertical="center" wrapText="1"/>
    </xf>
    <xf numFmtId="10" fontId="8" fillId="2" borderId="12" xfId="2" applyNumberFormat="1" applyFont="1" applyFill="1" applyBorder="1" applyAlignment="1">
      <alignment horizontal="left" vertical="top"/>
    </xf>
    <xf numFmtId="10" fontId="8" fillId="2" borderId="15" xfId="2" applyNumberFormat="1" applyFont="1" applyFill="1" applyBorder="1" applyAlignment="1">
      <alignment horizontal="left" vertical="top"/>
    </xf>
    <xf numFmtId="0" fontId="8" fillId="0" borderId="51" xfId="3" applyFont="1" applyFill="1" applyBorder="1" applyAlignment="1">
      <alignment horizontal="center" vertical="center" wrapText="1"/>
    </xf>
    <xf numFmtId="0" fontId="8" fillId="0" borderId="51" xfId="3" applyFont="1" applyFill="1" applyBorder="1" applyAlignment="1">
      <alignment horizontal="center" vertical="center"/>
    </xf>
    <xf numFmtId="0" fontId="9" fillId="0" borderId="59" xfId="3" applyFont="1" applyFill="1" applyBorder="1" applyAlignment="1">
      <alignment horizontal="center" vertical="center"/>
    </xf>
    <xf numFmtId="171" fontId="9" fillId="0" borderId="56" xfId="1" applyNumberFormat="1" applyFont="1" applyFill="1" applyBorder="1" applyAlignment="1">
      <alignment horizontal="center" vertical="center" wrapText="1"/>
    </xf>
    <xf numFmtId="0" fontId="9" fillId="0" borderId="56" xfId="3" applyFont="1" applyFill="1" applyBorder="1" applyAlignment="1">
      <alignment horizontal="center" vertical="center"/>
    </xf>
    <xf numFmtId="170" fontId="9" fillId="0" borderId="56" xfId="4" applyNumberFormat="1" applyFont="1" applyFill="1" applyBorder="1" applyAlignment="1" applyProtection="1">
      <alignment vertical="center"/>
    </xf>
    <xf numFmtId="39" fontId="18" fillId="2" borderId="26" xfId="3" applyNumberFormat="1" applyFont="1" applyFill="1" applyBorder="1" applyAlignment="1">
      <alignment horizontal="center" vertical="center"/>
    </xf>
    <xf numFmtId="10" fontId="16" fillId="2" borderId="0" xfId="2" applyNumberFormat="1" applyFont="1" applyFill="1" applyBorder="1" applyProtection="1"/>
    <xf numFmtId="168" fontId="16" fillId="2" borderId="0" xfId="3" applyNumberFormat="1" applyFont="1" applyFill="1" applyBorder="1" applyProtection="1"/>
    <xf numFmtId="39" fontId="16" fillId="2" borderId="0" xfId="3" applyNumberFormat="1" applyFont="1" applyFill="1" applyBorder="1" applyProtection="1"/>
    <xf numFmtId="10" fontId="16" fillId="2" borderId="0" xfId="2" applyNumberFormat="1" applyFont="1" applyFill="1"/>
    <xf numFmtId="10" fontId="8" fillId="2" borderId="11" xfId="2" applyNumberFormat="1" applyFont="1" applyFill="1" applyBorder="1" applyAlignment="1">
      <alignment horizontal="left"/>
    </xf>
    <xf numFmtId="0" fontId="8" fillId="2" borderId="58" xfId="3" applyFont="1" applyFill="1" applyBorder="1" applyAlignment="1"/>
    <xf numFmtId="0" fontId="8" fillId="2" borderId="59" xfId="3" applyFont="1" applyFill="1" applyBorder="1" applyAlignment="1"/>
    <xf numFmtId="0" fontId="8" fillId="2" borderId="0" xfId="3" applyFont="1" applyFill="1" applyBorder="1" applyAlignment="1"/>
    <xf numFmtId="0" fontId="8" fillId="2" borderId="30" xfId="3" applyFont="1" applyFill="1" applyBorder="1" applyAlignment="1"/>
    <xf numFmtId="0" fontId="8" fillId="2" borderId="29" xfId="3" applyFont="1" applyFill="1" applyBorder="1" applyAlignment="1"/>
    <xf numFmtId="0" fontId="8" fillId="2" borderId="21" xfId="3" applyFont="1" applyFill="1" applyBorder="1" applyAlignment="1"/>
    <xf numFmtId="0" fontId="8" fillId="2" borderId="22" xfId="3" applyFont="1" applyFill="1" applyBorder="1" applyAlignment="1"/>
    <xf numFmtId="0" fontId="8" fillId="2" borderId="23" xfId="3" applyFont="1" applyFill="1" applyBorder="1" applyAlignment="1"/>
    <xf numFmtId="0" fontId="9" fillId="2" borderId="2" xfId="3" applyFont="1" applyFill="1" applyBorder="1" applyAlignment="1">
      <alignment horizontal="center" vertical="center"/>
    </xf>
    <xf numFmtId="10" fontId="9" fillId="2" borderId="2" xfId="2" applyNumberFormat="1" applyFont="1" applyFill="1" applyBorder="1" applyAlignment="1">
      <alignment horizontal="center" vertical="center"/>
    </xf>
    <xf numFmtId="0" fontId="9" fillId="2" borderId="1" xfId="3" applyFont="1" applyFill="1" applyBorder="1" applyAlignment="1">
      <alignment horizontal="center" vertical="center"/>
    </xf>
    <xf numFmtId="170" fontId="18" fillId="0" borderId="56" xfId="4" applyNumberFormat="1" applyFont="1" applyFill="1" applyBorder="1" applyAlignment="1" applyProtection="1">
      <alignment horizontal="center" vertical="center"/>
    </xf>
    <xf numFmtId="170" fontId="9" fillId="0" borderId="1" xfId="4" applyNumberFormat="1" applyFont="1" applyFill="1" applyBorder="1" applyAlignment="1" applyProtection="1">
      <alignment horizontal="center" vertical="center"/>
    </xf>
    <xf numFmtId="172" fontId="18" fillId="0" borderId="56" xfId="0" applyNumberFormat="1" applyFont="1" applyFill="1" applyBorder="1" applyAlignment="1">
      <alignment horizontal="center" vertical="center"/>
    </xf>
    <xf numFmtId="175" fontId="18" fillId="0" borderId="56" xfId="15" applyNumberFormat="1" applyFont="1" applyFill="1" applyBorder="1" applyAlignment="1">
      <alignment horizontal="center" vertical="center" wrapText="1"/>
    </xf>
    <xf numFmtId="172" fontId="0" fillId="0" borderId="62" xfId="0" applyNumberFormat="1" applyBorder="1"/>
    <xf numFmtId="172" fontId="18" fillId="2" borderId="0" xfId="3" applyNumberFormat="1" applyFont="1" applyFill="1" applyBorder="1"/>
    <xf numFmtId="172" fontId="0" fillId="0" borderId="0" xfId="0" applyNumberFormat="1"/>
    <xf numFmtId="0" fontId="0" fillId="0" borderId="56" xfId="0" applyBorder="1"/>
    <xf numFmtId="0" fontId="5" fillId="0" borderId="56" xfId="0" applyFont="1" applyBorder="1"/>
    <xf numFmtId="171" fontId="0" fillId="0" borderId="56" xfId="1" applyNumberFormat="1" applyFont="1" applyBorder="1"/>
    <xf numFmtId="176" fontId="27" fillId="4" borderId="56" xfId="16" applyNumberFormat="1" applyFont="1" applyFill="1" applyBorder="1"/>
    <xf numFmtId="0" fontId="9" fillId="2" borderId="2" xfId="3" applyFont="1" applyFill="1" applyBorder="1" applyAlignment="1">
      <alignment horizontal="center" vertical="center" wrapText="1"/>
    </xf>
    <xf numFmtId="39" fontId="18" fillId="2" borderId="3" xfId="3" applyNumberFormat="1" applyFont="1" applyFill="1" applyBorder="1" applyAlignment="1">
      <alignment horizontal="center" vertical="center"/>
    </xf>
    <xf numFmtId="0" fontId="9" fillId="0" borderId="1" xfId="3" applyFont="1" applyFill="1" applyBorder="1" applyAlignment="1">
      <alignment horizontal="center" vertical="center" wrapText="1"/>
    </xf>
    <xf numFmtId="39" fontId="18" fillId="2" borderId="2" xfId="3" applyNumberFormat="1" applyFont="1" applyFill="1" applyBorder="1" applyAlignment="1" applyProtection="1">
      <alignment horizontal="center" vertical="center"/>
    </xf>
    <xf numFmtId="0" fontId="8" fillId="2" borderId="1" xfId="3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 wrapText="1"/>
    </xf>
    <xf numFmtId="170" fontId="28" fillId="2" borderId="51" xfId="4" applyNumberFormat="1" applyFont="1" applyFill="1" applyBorder="1" applyAlignment="1" applyProtection="1">
      <alignment horizontal="center" vertical="center"/>
    </xf>
    <xf numFmtId="170" fontId="28" fillId="0" borderId="51" xfId="4" applyNumberFormat="1" applyFont="1" applyFill="1" applyBorder="1" applyAlignment="1" applyProtection="1">
      <alignment horizontal="center" vertical="center"/>
    </xf>
    <xf numFmtId="0" fontId="9" fillId="2" borderId="60" xfId="3" applyFont="1" applyFill="1" applyBorder="1" applyAlignment="1">
      <alignment horizontal="center" vertical="center"/>
    </xf>
    <xf numFmtId="10" fontId="9" fillId="2" borderId="60" xfId="2" applyNumberFormat="1" applyFont="1" applyFill="1" applyBorder="1" applyAlignment="1">
      <alignment horizontal="center" vertical="center"/>
    </xf>
    <xf numFmtId="0" fontId="9" fillId="2" borderId="60" xfId="3" applyFont="1" applyFill="1" applyBorder="1" applyAlignment="1">
      <alignment horizontal="center" vertical="center" wrapText="1"/>
    </xf>
    <xf numFmtId="170" fontId="9" fillId="0" borderId="56" xfId="4" applyNumberFormat="1" applyFont="1" applyFill="1" applyBorder="1" applyAlignment="1" applyProtection="1">
      <alignment horizontal="center" vertical="center"/>
    </xf>
    <xf numFmtId="14" fontId="9" fillId="2" borderId="56" xfId="3" applyNumberFormat="1" applyFont="1" applyFill="1" applyBorder="1" applyAlignment="1" applyProtection="1">
      <alignment vertical="center"/>
    </xf>
    <xf numFmtId="0" fontId="9" fillId="0" borderId="7" xfId="3" applyFont="1" applyFill="1" applyBorder="1" applyAlignment="1">
      <alignment horizontal="center" vertical="center"/>
    </xf>
    <xf numFmtId="171" fontId="9" fillId="0" borderId="7" xfId="1" applyNumberFormat="1" applyFont="1" applyFill="1" applyBorder="1" applyAlignment="1">
      <alignment horizontal="center" vertical="center" wrapText="1"/>
    </xf>
    <xf numFmtId="170" fontId="9" fillId="2" borderId="7" xfId="4" applyNumberFormat="1" applyFont="1" applyFill="1" applyBorder="1" applyAlignment="1" applyProtection="1">
      <alignment vertical="center"/>
    </xf>
    <xf numFmtId="14" fontId="9" fillId="2" borderId="7" xfId="3" applyNumberFormat="1" applyFont="1" applyFill="1" applyBorder="1" applyAlignment="1" applyProtection="1">
      <alignment vertical="center"/>
    </xf>
    <xf numFmtId="0" fontId="9" fillId="0" borderId="2" xfId="3" applyFont="1" applyFill="1" applyBorder="1" applyAlignment="1">
      <alignment horizontal="center" vertical="center"/>
    </xf>
    <xf numFmtId="14" fontId="9" fillId="2" borderId="2" xfId="3" applyNumberFormat="1" applyFont="1" applyFill="1" applyBorder="1" applyAlignment="1" applyProtection="1">
      <alignment vertical="center"/>
    </xf>
    <xf numFmtId="171" fontId="9" fillId="0" borderId="56" xfId="1" applyNumberFormat="1" applyFont="1" applyFill="1" applyBorder="1" applyAlignment="1">
      <alignment vertical="center" wrapText="1"/>
    </xf>
    <xf numFmtId="0" fontId="9" fillId="0" borderId="56" xfId="3" applyFont="1" applyFill="1" applyBorder="1" applyAlignment="1">
      <alignment vertical="center" wrapText="1"/>
    </xf>
    <xf numFmtId="0" fontId="9" fillId="0" borderId="2" xfId="3" applyFont="1" applyFill="1" applyBorder="1" applyAlignment="1">
      <alignment vertical="center" wrapText="1"/>
    </xf>
    <xf numFmtId="2" fontId="6" fillId="2" borderId="56" xfId="3" applyNumberFormat="1" applyFont="1" applyFill="1" applyBorder="1" applyAlignment="1" applyProtection="1">
      <alignment horizontal="center" vertical="center"/>
    </xf>
    <xf numFmtId="2" fontId="6" fillId="2" borderId="57" xfId="3" applyNumberFormat="1" applyFont="1" applyFill="1" applyBorder="1" applyAlignment="1" applyProtection="1">
      <alignment horizontal="center" vertical="center"/>
    </xf>
    <xf numFmtId="2" fontId="6" fillId="2" borderId="58" xfId="3" applyNumberFormat="1" applyFont="1" applyFill="1" applyBorder="1" applyAlignment="1" applyProtection="1">
      <alignment horizontal="center" vertical="center"/>
    </xf>
    <xf numFmtId="2" fontId="6" fillId="2" borderId="59" xfId="3" applyNumberFormat="1" applyFont="1" applyFill="1" applyBorder="1" applyAlignment="1" applyProtection="1">
      <alignment horizontal="center" vertical="center"/>
    </xf>
    <xf numFmtId="1" fontId="6" fillId="2" borderId="56" xfId="3" applyNumberFormat="1" applyFont="1" applyFill="1" applyBorder="1" applyAlignment="1" applyProtection="1">
      <alignment horizontal="center" vertical="center" wrapText="1"/>
    </xf>
    <xf numFmtId="2" fontId="7" fillId="2" borderId="57" xfId="3" applyNumberFormat="1" applyFont="1" applyFill="1" applyBorder="1" applyAlignment="1" applyProtection="1">
      <alignment vertical="center" wrapText="1"/>
    </xf>
    <xf numFmtId="2" fontId="7" fillId="2" borderId="58" xfId="3" applyNumberFormat="1" applyFont="1" applyFill="1" applyBorder="1" applyAlignment="1" applyProtection="1">
      <alignment vertical="center" wrapText="1"/>
    </xf>
    <xf numFmtId="2" fontId="7" fillId="2" borderId="59" xfId="3" applyNumberFormat="1" applyFont="1" applyFill="1" applyBorder="1" applyAlignment="1" applyProtection="1">
      <alignment vertical="center" wrapText="1"/>
    </xf>
    <xf numFmtId="2" fontId="6" fillId="2" borderId="56" xfId="3" applyNumberFormat="1" applyFont="1" applyFill="1" applyBorder="1" applyAlignment="1" applyProtection="1">
      <alignment vertical="center"/>
    </xf>
    <xf numFmtId="0" fontId="9" fillId="0" borderId="9" xfId="3" applyFont="1" applyFill="1" applyBorder="1" applyAlignment="1">
      <alignment horizontal="center" vertical="center"/>
    </xf>
    <xf numFmtId="0" fontId="9" fillId="0" borderId="7" xfId="3" applyFont="1" applyFill="1" applyBorder="1" applyAlignment="1">
      <alignment horizontal="center" vertical="center" wrapText="1"/>
    </xf>
    <xf numFmtId="170" fontId="18" fillId="2" borderId="7" xfId="4" applyNumberFormat="1" applyFont="1" applyFill="1" applyBorder="1" applyAlignment="1" applyProtection="1">
      <alignment vertical="center"/>
    </xf>
    <xf numFmtId="39" fontId="18" fillId="2" borderId="7" xfId="3" applyNumberFormat="1" applyFont="1" applyFill="1" applyBorder="1" applyAlignment="1" applyProtection="1">
      <alignment horizontal="center" vertical="center"/>
    </xf>
    <xf numFmtId="39" fontId="18" fillId="2" borderId="24" xfId="3" applyNumberFormat="1" applyFont="1" applyFill="1" applyBorder="1" applyAlignment="1">
      <alignment horizontal="center" vertical="center"/>
    </xf>
    <xf numFmtId="0" fontId="8" fillId="2" borderId="1" xfId="3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172" fontId="0" fillId="0" borderId="0" xfId="0" applyNumberFormat="1" applyBorder="1"/>
    <xf numFmtId="173" fontId="20" fillId="0" borderId="1" xfId="0" applyNumberFormat="1" applyFont="1" applyFill="1" applyBorder="1" applyAlignment="1">
      <alignment horizontal="center" vertical="center"/>
    </xf>
    <xf numFmtId="173" fontId="20" fillId="0" borderId="1" xfId="0" applyNumberFormat="1" applyFont="1" applyFill="1" applyBorder="1"/>
    <xf numFmtId="0" fontId="9" fillId="0" borderId="1" xfId="3" applyFont="1" applyFill="1" applyBorder="1" applyAlignment="1">
      <alignment horizontal="center" vertical="center"/>
    </xf>
    <xf numFmtId="170" fontId="18" fillId="0" borderId="4" xfId="4" applyNumberFormat="1" applyFont="1" applyFill="1" applyBorder="1" applyAlignment="1" applyProtection="1">
      <alignment vertical="center"/>
    </xf>
    <xf numFmtId="170" fontId="32" fillId="0" borderId="4" xfId="4" applyNumberFormat="1" applyFont="1" applyFill="1" applyBorder="1" applyAlignment="1" applyProtection="1">
      <alignment vertical="center"/>
    </xf>
    <xf numFmtId="14" fontId="6" fillId="2" borderId="4" xfId="3" applyNumberFormat="1" applyFont="1" applyFill="1" applyBorder="1" applyAlignment="1" applyProtection="1">
      <alignment vertical="center"/>
    </xf>
    <xf numFmtId="171" fontId="9" fillId="0" borderId="1" xfId="1" applyNumberFormat="1" applyFont="1" applyFill="1" applyBorder="1" applyAlignment="1">
      <alignment vertical="center" wrapText="1"/>
    </xf>
    <xf numFmtId="39" fontId="18" fillId="2" borderId="5" xfId="3" applyNumberFormat="1" applyFont="1" applyFill="1" applyBorder="1" applyAlignment="1">
      <alignment horizontal="center" vertical="center"/>
    </xf>
    <xf numFmtId="170" fontId="9" fillId="0" borderId="60" xfId="4" applyNumberFormat="1" applyFont="1" applyFill="1" applyBorder="1" applyAlignment="1" applyProtection="1">
      <alignment vertical="center"/>
    </xf>
    <xf numFmtId="0" fontId="9" fillId="0" borderId="48" xfId="3" applyFont="1" applyFill="1" applyBorder="1" applyAlignment="1">
      <alignment horizontal="center" vertical="center"/>
    </xf>
    <xf numFmtId="0" fontId="9" fillId="0" borderId="4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/>
    </xf>
    <xf numFmtId="0" fontId="8" fillId="2" borderId="7" xfId="3" applyFont="1" applyFill="1" applyBorder="1" applyAlignment="1">
      <alignment horizontal="center" vertical="center" wrapText="1"/>
    </xf>
    <xf numFmtId="170" fontId="9" fillId="2" borderId="2" xfId="4" applyNumberFormat="1" applyFont="1" applyFill="1" applyBorder="1" applyAlignment="1" applyProtection="1">
      <alignment vertical="center"/>
    </xf>
    <xf numFmtId="170" fontId="28" fillId="0" borderId="27" xfId="4" applyNumberFormat="1" applyFont="1" applyFill="1" applyBorder="1" applyAlignment="1" applyProtection="1">
      <alignment horizontal="center" vertical="center"/>
    </xf>
    <xf numFmtId="170" fontId="18" fillId="0" borderId="27" xfId="4" applyNumberFormat="1" applyFont="1" applyFill="1" applyBorder="1" applyAlignment="1" applyProtection="1">
      <alignment vertical="center"/>
    </xf>
    <xf numFmtId="0" fontId="8" fillId="0" borderId="2" xfId="3" applyFont="1" applyFill="1" applyBorder="1" applyAlignment="1">
      <alignment horizontal="center" vertical="center" wrapText="1"/>
    </xf>
    <xf numFmtId="170" fontId="18" fillId="0" borderId="2" xfId="4" applyNumberFormat="1" applyFont="1" applyFill="1" applyBorder="1" applyAlignment="1" applyProtection="1">
      <alignment vertical="center"/>
    </xf>
    <xf numFmtId="170" fontId="18" fillId="0" borderId="4" xfId="4" applyNumberFormat="1" applyFont="1" applyFill="1" applyBorder="1" applyAlignment="1" applyProtection="1">
      <alignment horizontal="center" vertical="center"/>
    </xf>
    <xf numFmtId="170" fontId="18" fillId="0" borderId="2" xfId="4" applyNumberFormat="1" applyFont="1" applyFill="1" applyBorder="1" applyAlignment="1" applyProtection="1">
      <alignment horizontal="center" vertical="center"/>
    </xf>
    <xf numFmtId="170" fontId="9" fillId="0" borderId="2" xfId="4" applyNumberFormat="1" applyFont="1" applyFill="1" applyBorder="1" applyAlignment="1" applyProtection="1">
      <alignment vertical="center"/>
    </xf>
    <xf numFmtId="0" fontId="8" fillId="0" borderId="51" xfId="3" applyFont="1" applyFill="1" applyBorder="1" applyAlignment="1">
      <alignment horizontal="center" vertical="center" wrapText="1"/>
    </xf>
    <xf numFmtId="0" fontId="8" fillId="0" borderId="51" xfId="3" applyFont="1" applyFill="1" applyBorder="1" applyAlignment="1">
      <alignment horizontal="center" vertical="center"/>
    </xf>
    <xf numFmtId="10" fontId="8" fillId="2" borderId="35" xfId="2" applyNumberFormat="1" applyFont="1" applyFill="1" applyBorder="1" applyAlignment="1"/>
    <xf numFmtId="10" fontId="8" fillId="2" borderId="67" xfId="2" applyNumberFormat="1" applyFont="1" applyFill="1" applyBorder="1" applyAlignment="1"/>
    <xf numFmtId="10" fontId="8" fillId="2" borderId="0" xfId="2" applyNumberFormat="1" applyFont="1" applyFill="1" applyBorder="1" applyAlignment="1"/>
    <xf numFmtId="10" fontId="8" fillId="2" borderId="30" xfId="2" applyNumberFormat="1" applyFont="1" applyFill="1" applyBorder="1" applyAlignment="1"/>
    <xf numFmtId="10" fontId="8" fillId="2" borderId="29" xfId="2" applyNumberFormat="1" applyFont="1" applyFill="1" applyBorder="1" applyAlignment="1"/>
    <xf numFmtId="39" fontId="18" fillId="2" borderId="56" xfId="3" applyNumberFormat="1" applyFont="1" applyFill="1" applyBorder="1" applyAlignment="1" applyProtection="1">
      <alignment horizontal="center" vertical="center"/>
    </xf>
    <xf numFmtId="0" fontId="8" fillId="0" borderId="56" xfId="3" applyFont="1" applyFill="1" applyBorder="1" applyAlignment="1">
      <alignment horizontal="center" vertical="center" wrapText="1"/>
    </xf>
    <xf numFmtId="0" fontId="9" fillId="0" borderId="2" xfId="3" applyFont="1" applyFill="1" applyBorder="1" applyAlignment="1">
      <alignment horizontal="center" vertical="center" wrapText="1"/>
    </xf>
    <xf numFmtId="172" fontId="18" fillId="0" borderId="2" xfId="0" applyNumberFormat="1" applyFont="1" applyFill="1" applyBorder="1" applyAlignment="1">
      <alignment horizontal="center" vertical="center"/>
    </xf>
    <xf numFmtId="172" fontId="0" fillId="0" borderId="61" xfId="0" applyNumberFormat="1" applyBorder="1"/>
    <xf numFmtId="172" fontId="0" fillId="0" borderId="68" xfId="0" applyNumberFormat="1" applyBorder="1"/>
    <xf numFmtId="171" fontId="0" fillId="0" borderId="56" xfId="1" applyNumberFormat="1" applyFont="1" applyFill="1" applyBorder="1"/>
    <xf numFmtId="0" fontId="9" fillId="2" borderId="27" xfId="3" applyFont="1" applyFill="1" applyBorder="1" applyAlignment="1">
      <alignment horizontal="center" vertical="center"/>
    </xf>
    <xf numFmtId="10" fontId="9" fillId="2" borderId="27" xfId="2" applyNumberFormat="1" applyFont="1" applyFill="1" applyBorder="1" applyAlignment="1">
      <alignment horizontal="center" vertical="center"/>
    </xf>
    <xf numFmtId="173" fontId="29" fillId="0" borderId="69" xfId="0" applyNumberFormat="1" applyFont="1" applyFill="1" applyBorder="1" applyAlignment="1">
      <alignment horizontal="center" vertical="center"/>
    </xf>
    <xf numFmtId="170" fontId="30" fillId="0" borderId="69" xfId="4" applyNumberFormat="1" applyFont="1" applyFill="1" applyBorder="1" applyAlignment="1" applyProtection="1">
      <alignment horizontal="center" vertical="center"/>
    </xf>
    <xf numFmtId="173" fontId="31" fillId="0" borderId="69" xfId="0" applyNumberFormat="1" applyFont="1" applyFill="1" applyBorder="1" applyAlignment="1">
      <alignment horizontal="center" vertical="center"/>
    </xf>
    <xf numFmtId="170" fontId="31" fillId="0" borderId="69" xfId="4" applyNumberFormat="1" applyFont="1" applyFill="1" applyBorder="1" applyAlignment="1" applyProtection="1">
      <alignment horizontal="center" vertical="center"/>
    </xf>
    <xf numFmtId="170" fontId="30" fillId="0" borderId="69" xfId="4" applyNumberFormat="1" applyFont="1" applyFill="1" applyBorder="1" applyAlignment="1" applyProtection="1">
      <alignment vertical="center"/>
    </xf>
    <xf numFmtId="39" fontId="18" fillId="2" borderId="70" xfId="3" applyNumberFormat="1" applyFont="1" applyFill="1" applyBorder="1" applyAlignment="1">
      <alignment horizontal="center" vertical="center"/>
    </xf>
    <xf numFmtId="9" fontId="8" fillId="0" borderId="51" xfId="2" applyFont="1" applyFill="1" applyBorder="1" applyAlignment="1">
      <alignment horizontal="center" vertical="center" wrapText="1"/>
    </xf>
    <xf numFmtId="171" fontId="9" fillId="2" borderId="0" xfId="1" applyNumberFormat="1" applyFont="1" applyFill="1" applyBorder="1" applyProtection="1"/>
    <xf numFmtId="172" fontId="11" fillId="0" borderId="61" xfId="0" applyNumberFormat="1" applyFont="1" applyBorder="1"/>
    <xf numFmtId="0" fontId="8" fillId="0" borderId="60" xfId="3" applyFont="1" applyFill="1" applyBorder="1" applyAlignment="1">
      <alignment horizontal="center" vertical="center" wrapText="1"/>
    </xf>
    <xf numFmtId="0" fontId="8" fillId="0" borderId="60" xfId="3" applyFont="1" applyFill="1" applyBorder="1" applyAlignment="1">
      <alignment horizontal="center" vertical="center"/>
    </xf>
    <xf numFmtId="0" fontId="8" fillId="0" borderId="69" xfId="3" applyFont="1" applyFill="1" applyBorder="1" applyAlignment="1">
      <alignment horizontal="center" vertical="center"/>
    </xf>
    <xf numFmtId="0" fontId="8" fillId="0" borderId="69" xfId="3" applyFont="1" applyFill="1" applyBorder="1" applyAlignment="1">
      <alignment horizontal="center" vertical="center" wrapText="1"/>
    </xf>
    <xf numFmtId="39" fontId="18" fillId="2" borderId="43" xfId="3" applyNumberFormat="1" applyFont="1" applyFill="1" applyBorder="1" applyAlignment="1" applyProtection="1">
      <alignment horizontal="center" vertical="center"/>
    </xf>
    <xf numFmtId="39" fontId="18" fillId="2" borderId="71" xfId="3" applyNumberFormat="1" applyFont="1" applyFill="1" applyBorder="1" applyAlignment="1">
      <alignment horizontal="center" vertical="center"/>
    </xf>
    <xf numFmtId="0" fontId="5" fillId="0" borderId="56" xfId="0" applyFont="1" applyFill="1" applyBorder="1"/>
    <xf numFmtId="14" fontId="28" fillId="2" borderId="1" xfId="3" applyNumberFormat="1" applyFont="1" applyFill="1" applyBorder="1" applyAlignment="1" applyProtection="1">
      <alignment vertical="center"/>
    </xf>
    <xf numFmtId="170" fontId="30" fillId="0" borderId="1" xfId="4" applyNumberFormat="1" applyFont="1" applyFill="1" applyBorder="1" applyAlignment="1" applyProtection="1">
      <alignment vertical="center"/>
    </xf>
    <xf numFmtId="170" fontId="31" fillId="0" borderId="1" xfId="4" applyNumberFormat="1" applyFont="1" applyFill="1" applyBorder="1" applyAlignment="1" applyProtection="1">
      <alignment vertical="center"/>
    </xf>
    <xf numFmtId="170" fontId="30" fillId="0" borderId="43" xfId="4" applyNumberFormat="1" applyFont="1" applyFill="1" applyBorder="1" applyAlignment="1" applyProtection="1">
      <alignment vertical="center"/>
    </xf>
    <xf numFmtId="170" fontId="31" fillId="0" borderId="43" xfId="4" applyNumberFormat="1" applyFont="1" applyFill="1" applyBorder="1" applyAlignment="1" applyProtection="1">
      <alignment vertical="center"/>
    </xf>
    <xf numFmtId="170" fontId="30" fillId="0" borderId="56" xfId="4" applyNumberFormat="1" applyFont="1" applyFill="1" applyBorder="1" applyAlignment="1" applyProtection="1">
      <alignment vertical="center"/>
    </xf>
    <xf numFmtId="170" fontId="30" fillId="0" borderId="2" xfId="4" applyNumberFormat="1" applyFont="1" applyFill="1" applyBorder="1" applyAlignment="1" applyProtection="1">
      <alignment vertical="center"/>
    </xf>
    <xf numFmtId="170" fontId="30" fillId="0" borderId="56" xfId="4" applyNumberFormat="1" applyFont="1" applyFill="1" applyBorder="1" applyAlignment="1" applyProtection="1">
      <alignment horizontal="center" vertical="center"/>
    </xf>
    <xf numFmtId="172" fontId="0" fillId="0" borderId="73" xfId="0" applyNumberFormat="1" applyBorder="1"/>
    <xf numFmtId="173" fontId="20" fillId="0" borderId="44" xfId="0" applyNumberFormat="1" applyFont="1" applyFill="1" applyBorder="1" applyAlignment="1">
      <alignment horizontal="center" vertical="center"/>
    </xf>
    <xf numFmtId="170" fontId="9" fillId="0" borderId="44" xfId="4" applyNumberFormat="1" applyFont="1" applyFill="1" applyBorder="1" applyAlignment="1" applyProtection="1">
      <alignment horizontal="center" vertical="center"/>
    </xf>
    <xf numFmtId="172" fontId="18" fillId="0" borderId="69" xfId="0" applyNumberFormat="1" applyFont="1" applyBorder="1" applyAlignment="1">
      <alignment horizontal="center" vertical="center"/>
    </xf>
    <xf numFmtId="170" fontId="18" fillId="0" borderId="69" xfId="4" applyNumberFormat="1" applyFont="1" applyFill="1" applyBorder="1" applyAlignment="1" applyProtection="1">
      <alignment horizontal="center" vertical="center"/>
    </xf>
    <xf numFmtId="0" fontId="9" fillId="0" borderId="69" xfId="3" applyFont="1" applyFill="1" applyBorder="1" applyAlignment="1">
      <alignment horizontal="center" vertical="center"/>
    </xf>
    <xf numFmtId="0" fontId="9" fillId="0" borderId="69" xfId="3" applyFont="1" applyFill="1" applyBorder="1" applyAlignment="1">
      <alignment horizontal="center" vertical="center" wrapText="1"/>
    </xf>
    <xf numFmtId="170" fontId="9" fillId="0" borderId="69" xfId="4" applyNumberFormat="1" applyFont="1" applyFill="1" applyBorder="1" applyAlignment="1" applyProtection="1">
      <alignment vertical="center"/>
    </xf>
    <xf numFmtId="172" fontId="0" fillId="0" borderId="74" xfId="0" applyNumberFormat="1" applyBorder="1"/>
    <xf numFmtId="9" fontId="0" fillId="0" borderId="0" xfId="2" applyFont="1"/>
    <xf numFmtId="0" fontId="5" fillId="0" borderId="0" xfId="0" applyFont="1" applyFill="1"/>
    <xf numFmtId="0" fontId="5" fillId="0" borderId="0" xfId="0" applyFont="1" applyFill="1" applyAlignment="1">
      <alignment horizontal="left"/>
    </xf>
    <xf numFmtId="171" fontId="5" fillId="0" borderId="0" xfId="1" applyNumberFormat="1" applyFont="1" applyFill="1"/>
    <xf numFmtId="2" fontId="7" fillId="0" borderId="72" xfId="0" applyNumberFormat="1" applyFont="1" applyFill="1" applyBorder="1" applyAlignment="1" applyProtection="1">
      <alignment horizontal="center" vertical="center" wrapText="1"/>
    </xf>
    <xf numFmtId="2" fontId="7" fillId="0" borderId="72" xfId="0" applyNumberFormat="1" applyFont="1" applyFill="1" applyBorder="1" applyAlignment="1" applyProtection="1">
      <alignment horizontal="left" vertical="center" wrapText="1"/>
    </xf>
    <xf numFmtId="171" fontId="7" fillId="0" borderId="72" xfId="1" applyNumberFormat="1" applyFont="1" applyFill="1" applyBorder="1" applyAlignment="1" applyProtection="1">
      <alignment horizontal="center" vertical="center" wrapText="1"/>
    </xf>
    <xf numFmtId="0" fontId="5" fillId="0" borderId="72" xfId="0" applyFont="1" applyFill="1" applyBorder="1" applyAlignment="1">
      <alignment wrapText="1"/>
    </xf>
    <xf numFmtId="172" fontId="0" fillId="0" borderId="0" xfId="1" applyNumberFormat="1" applyFont="1"/>
    <xf numFmtId="172" fontId="0" fillId="0" borderId="75" xfId="0" applyNumberFormat="1" applyBorder="1"/>
    <xf numFmtId="171" fontId="0" fillId="0" borderId="72" xfId="1" applyNumberFormat="1" applyFont="1" applyBorder="1"/>
    <xf numFmtId="3" fontId="7" fillId="0" borderId="0" xfId="0" applyNumberFormat="1" applyFont="1"/>
    <xf numFmtId="171" fontId="18" fillId="0" borderId="72" xfId="1" applyNumberFormat="1" applyFont="1" applyBorder="1"/>
    <xf numFmtId="0" fontId="8" fillId="2" borderId="21" xfId="3" applyFont="1" applyFill="1" applyBorder="1" applyAlignment="1">
      <alignment horizontal="left" vertical="center" wrapText="1"/>
    </xf>
    <xf numFmtId="0" fontId="8" fillId="2" borderId="22" xfId="3" applyFont="1" applyFill="1" applyBorder="1" applyAlignment="1">
      <alignment horizontal="left" vertical="center" wrapText="1"/>
    </xf>
    <xf numFmtId="0" fontId="8" fillId="2" borderId="42" xfId="3" applyFont="1" applyFill="1" applyBorder="1" applyAlignment="1">
      <alignment horizontal="left" vertical="center" wrapText="1"/>
    </xf>
    <xf numFmtId="39" fontId="18" fillId="2" borderId="51" xfId="3" applyNumberFormat="1" applyFont="1" applyFill="1" applyBorder="1" applyAlignment="1" applyProtection="1">
      <alignment horizontal="center" vertical="center"/>
    </xf>
    <xf numFmtId="39" fontId="18" fillId="2" borderId="3" xfId="3" applyNumberFormat="1" applyFont="1" applyFill="1" applyBorder="1" applyAlignment="1">
      <alignment horizontal="center" vertical="center"/>
    </xf>
    <xf numFmtId="0" fontId="5" fillId="2" borderId="26" xfId="3" applyFont="1" applyFill="1" applyBorder="1" applyAlignment="1">
      <alignment horizontal="center"/>
    </xf>
    <xf numFmtId="0" fontId="5" fillId="2" borderId="25" xfId="3" applyFont="1" applyFill="1" applyBorder="1" applyAlignment="1">
      <alignment horizontal="center"/>
    </xf>
    <xf numFmtId="0" fontId="8" fillId="2" borderId="51" xfId="3" applyFont="1" applyFill="1" applyBorder="1" applyAlignment="1">
      <alignment horizontal="left" vertical="top"/>
    </xf>
    <xf numFmtId="0" fontId="21" fillId="2" borderId="60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18" fillId="0" borderId="60" xfId="3" applyFont="1" applyFill="1" applyBorder="1" applyAlignment="1">
      <alignment horizontal="center" vertical="center" wrapText="1"/>
    </xf>
    <xf numFmtId="0" fontId="18" fillId="0" borderId="1" xfId="3" applyFont="1" applyFill="1" applyBorder="1" applyAlignment="1">
      <alignment horizontal="center" vertical="center" wrapText="1"/>
    </xf>
    <xf numFmtId="0" fontId="8" fillId="0" borderId="18" xfId="3" applyFont="1" applyFill="1" applyBorder="1" applyAlignment="1">
      <alignment horizontal="left" vertical="center" wrapText="1"/>
    </xf>
    <xf numFmtId="0" fontId="8" fillId="0" borderId="19" xfId="3" applyFont="1" applyFill="1" applyBorder="1" applyAlignment="1">
      <alignment horizontal="left" vertical="center" wrapText="1"/>
    </xf>
    <xf numFmtId="0" fontId="8" fillId="0" borderId="20" xfId="3" applyFont="1" applyFill="1" applyBorder="1" applyAlignment="1">
      <alignment horizontal="left" vertical="center" wrapText="1"/>
    </xf>
    <xf numFmtId="0" fontId="8" fillId="0" borderId="36" xfId="3" applyFont="1" applyFill="1" applyBorder="1" applyAlignment="1">
      <alignment horizontal="left" vertical="center" wrapText="1"/>
    </xf>
    <xf numFmtId="0" fontId="8" fillId="0" borderId="8" xfId="3" applyFont="1" applyFill="1" applyBorder="1" applyAlignment="1">
      <alignment horizontal="left" vertical="center" wrapText="1"/>
    </xf>
    <xf numFmtId="0" fontId="8" fillId="0" borderId="37" xfId="3" applyFont="1" applyFill="1" applyBorder="1" applyAlignment="1">
      <alignment horizontal="left" vertical="center" wrapText="1"/>
    </xf>
    <xf numFmtId="0" fontId="8" fillId="0" borderId="35" xfId="3" applyFont="1" applyFill="1" applyBorder="1" applyAlignment="1">
      <alignment horizontal="left" vertical="center" wrapText="1"/>
    </xf>
    <xf numFmtId="0" fontId="8" fillId="0" borderId="33" xfId="3" applyFont="1" applyFill="1" applyBorder="1" applyAlignment="1">
      <alignment horizontal="left" vertical="center" wrapText="1"/>
    </xf>
    <xf numFmtId="0" fontId="8" fillId="0" borderId="34" xfId="3" applyFont="1" applyFill="1" applyBorder="1" applyAlignment="1">
      <alignment horizontal="left" vertical="center" wrapText="1"/>
    </xf>
    <xf numFmtId="0" fontId="8" fillId="0" borderId="21" xfId="3" applyFont="1" applyFill="1" applyBorder="1" applyAlignment="1">
      <alignment horizontal="left" vertical="center" wrapText="1"/>
    </xf>
    <xf numFmtId="0" fontId="8" fillId="0" borderId="22" xfId="3" applyFont="1" applyFill="1" applyBorder="1" applyAlignment="1">
      <alignment horizontal="left" vertical="center" wrapText="1"/>
    </xf>
    <xf numFmtId="0" fontId="8" fillId="0" borderId="23" xfId="3" applyFont="1" applyFill="1" applyBorder="1" applyAlignment="1">
      <alignment horizontal="left" vertical="center" wrapText="1"/>
    </xf>
    <xf numFmtId="0" fontId="8" fillId="0" borderId="39" xfId="3" applyFont="1" applyFill="1" applyBorder="1" applyAlignment="1">
      <alignment horizontal="left" vertical="center" wrapText="1"/>
    </xf>
    <xf numFmtId="0" fontId="8" fillId="0" borderId="52" xfId="3" applyFont="1" applyFill="1" applyBorder="1" applyAlignment="1">
      <alignment horizontal="left" vertical="center" wrapText="1"/>
    </xf>
    <xf numFmtId="0" fontId="8" fillId="0" borderId="44" xfId="3" applyFont="1" applyFill="1" applyBorder="1" applyAlignment="1">
      <alignment vertical="center" wrapText="1"/>
    </xf>
    <xf numFmtId="0" fontId="8" fillId="0" borderId="4" xfId="3" applyFont="1" applyFill="1" applyBorder="1" applyAlignment="1">
      <alignment vertical="center" wrapText="1"/>
    </xf>
    <xf numFmtId="0" fontId="18" fillId="0" borderId="59" xfId="3" applyFont="1" applyFill="1" applyBorder="1" applyAlignment="1">
      <alignment vertical="center" wrapText="1"/>
    </xf>
    <xf numFmtId="0" fontId="18" fillId="0" borderId="23" xfId="3" applyFont="1" applyFill="1" applyBorder="1" applyAlignment="1">
      <alignment vertical="center" wrapText="1"/>
    </xf>
    <xf numFmtId="0" fontId="8" fillId="0" borderId="28" xfId="3" applyFont="1" applyFill="1" applyBorder="1" applyAlignment="1">
      <alignment horizontal="left" vertical="center" wrapText="1"/>
    </xf>
    <xf numFmtId="0" fontId="8" fillId="2" borderId="35" xfId="3" applyFont="1" applyFill="1" applyBorder="1" applyAlignment="1">
      <alignment horizontal="left" vertical="center"/>
    </xf>
    <xf numFmtId="0" fontId="8" fillId="2" borderId="33" xfId="3" applyFont="1" applyFill="1" applyBorder="1" applyAlignment="1">
      <alignment horizontal="left" vertical="center"/>
    </xf>
    <xf numFmtId="0" fontId="8" fillId="2" borderId="41" xfId="3" applyFont="1" applyFill="1" applyBorder="1" applyAlignment="1">
      <alignment horizontal="left" vertical="center"/>
    </xf>
    <xf numFmtId="39" fontId="14" fillId="2" borderId="1" xfId="3" applyNumberFormat="1" applyFont="1" applyFill="1" applyBorder="1" applyAlignment="1" applyProtection="1">
      <alignment horizontal="center" vertical="center"/>
    </xf>
    <xf numFmtId="39" fontId="14" fillId="2" borderId="2" xfId="3" applyNumberFormat="1" applyFont="1" applyFill="1" applyBorder="1" applyAlignment="1" applyProtection="1">
      <alignment horizontal="center" vertical="center"/>
    </xf>
    <xf numFmtId="0" fontId="8" fillId="0" borderId="28" xfId="3" applyFont="1" applyFill="1" applyBorder="1" applyAlignment="1">
      <alignment horizontal="center" vertical="center"/>
    </xf>
    <xf numFmtId="0" fontId="8" fillId="0" borderId="17" xfId="3" applyFont="1" applyFill="1" applyBorder="1" applyAlignment="1">
      <alignment horizontal="center" vertical="center"/>
    </xf>
    <xf numFmtId="0" fontId="8" fillId="2" borderId="27" xfId="3" applyFont="1" applyFill="1" applyBorder="1" applyAlignment="1">
      <alignment horizontal="center" vertical="center" wrapText="1"/>
    </xf>
    <xf numFmtId="0" fontId="8" fillId="2" borderId="4" xfId="3" applyFont="1" applyFill="1" applyBorder="1" applyAlignment="1">
      <alignment horizontal="center" vertical="center" wrapText="1"/>
    </xf>
    <xf numFmtId="0" fontId="8" fillId="2" borderId="31" xfId="3" applyFont="1" applyFill="1" applyBorder="1" applyAlignment="1">
      <alignment horizontal="center" vertical="center"/>
    </xf>
    <xf numFmtId="0" fontId="8" fillId="2" borderId="32" xfId="3" applyFont="1" applyFill="1" applyBorder="1" applyAlignment="1">
      <alignment horizontal="center" vertical="center"/>
    </xf>
    <xf numFmtId="0" fontId="8" fillId="2" borderId="38" xfId="3" applyFont="1" applyFill="1" applyBorder="1" applyAlignment="1">
      <alignment horizontal="center" vertical="center"/>
    </xf>
    <xf numFmtId="168" fontId="8" fillId="2" borderId="31" xfId="3" applyNumberFormat="1" applyFont="1" applyFill="1" applyBorder="1" applyAlignment="1" applyProtection="1">
      <alignment horizontal="center" vertical="top"/>
    </xf>
    <xf numFmtId="168" fontId="8" fillId="2" borderId="32" xfId="3" applyNumberFormat="1" applyFont="1" applyFill="1" applyBorder="1" applyAlignment="1" applyProtection="1">
      <alignment horizontal="center" vertical="top"/>
    </xf>
    <xf numFmtId="168" fontId="8" fillId="2" borderId="19" xfId="3" applyNumberFormat="1" applyFont="1" applyFill="1" applyBorder="1" applyAlignment="1" applyProtection="1">
      <alignment horizontal="center" vertical="top"/>
    </xf>
    <xf numFmtId="2" fontId="8" fillId="2" borderId="9" xfId="3" applyNumberFormat="1" applyFont="1" applyFill="1" applyBorder="1" applyAlignment="1" applyProtection="1">
      <alignment horizontal="left" vertical="center"/>
    </xf>
    <xf numFmtId="2" fontId="8" fillId="2" borderId="7" xfId="3" applyNumberFormat="1" applyFont="1" applyFill="1" applyBorder="1" applyAlignment="1" applyProtection="1">
      <alignment horizontal="left" vertical="center"/>
    </xf>
    <xf numFmtId="2" fontId="8" fillId="2" borderId="24" xfId="3" applyNumberFormat="1" applyFont="1" applyFill="1" applyBorder="1" applyAlignment="1" applyProtection="1">
      <alignment horizontal="left" vertical="center"/>
    </xf>
    <xf numFmtId="0" fontId="8" fillId="0" borderId="40" xfId="3" applyFont="1" applyFill="1" applyBorder="1" applyAlignment="1">
      <alignment horizontal="left" vertical="center" wrapText="1"/>
    </xf>
    <xf numFmtId="0" fontId="8" fillId="0" borderId="29" xfId="3" applyFont="1" applyFill="1" applyBorder="1" applyAlignment="1">
      <alignment horizontal="left" vertical="center" wrapText="1"/>
    </xf>
    <xf numFmtId="0" fontId="8" fillId="0" borderId="0" xfId="3" applyFont="1" applyFill="1" applyBorder="1" applyAlignment="1">
      <alignment horizontal="left" vertical="center" wrapText="1"/>
    </xf>
    <xf numFmtId="0" fontId="8" fillId="0" borderId="30" xfId="3" applyFont="1" applyFill="1" applyBorder="1" applyAlignment="1">
      <alignment horizontal="left" vertical="center" wrapText="1"/>
    </xf>
    <xf numFmtId="0" fontId="18" fillId="2" borderId="60" xfId="3" applyFont="1" applyFill="1" applyBorder="1" applyAlignment="1">
      <alignment vertical="center" wrapText="1"/>
    </xf>
    <xf numFmtId="0" fontId="18" fillId="2" borderId="1" xfId="3" applyFont="1" applyFill="1" applyBorder="1" applyAlignment="1">
      <alignment vertical="center" wrapText="1"/>
    </xf>
    <xf numFmtId="0" fontId="18" fillId="0" borderId="27" xfId="3" applyFont="1" applyFill="1" applyBorder="1" applyAlignment="1">
      <alignment horizontal="left" vertical="center" wrapText="1"/>
    </xf>
    <xf numFmtId="0" fontId="18" fillId="0" borderId="1" xfId="3" applyFont="1" applyFill="1" applyBorder="1" applyAlignment="1">
      <alignment horizontal="left" vertical="center" wrapText="1"/>
    </xf>
    <xf numFmtId="0" fontId="18" fillId="0" borderId="27" xfId="3" applyFont="1" applyFill="1" applyBorder="1" applyAlignment="1">
      <alignment horizontal="center" vertical="center" wrapText="1"/>
    </xf>
    <xf numFmtId="0" fontId="21" fillId="2" borderId="60" xfId="0" applyFont="1" applyFill="1" applyBorder="1" applyAlignment="1">
      <alignment vertical="center" wrapText="1"/>
    </xf>
    <xf numFmtId="0" fontId="21" fillId="2" borderId="1" xfId="0" applyFont="1" applyFill="1" applyBorder="1" applyAlignment="1">
      <alignment vertical="center" wrapText="1"/>
    </xf>
    <xf numFmtId="0" fontId="21" fillId="0" borderId="60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 wrapText="1"/>
    </xf>
    <xf numFmtId="0" fontId="9" fillId="2" borderId="7" xfId="3" applyFont="1" applyFill="1" applyBorder="1" applyAlignment="1">
      <alignment horizontal="center" vertical="center" wrapText="1"/>
    </xf>
    <xf numFmtId="0" fontId="9" fillId="2" borderId="51" xfId="3" applyFont="1" applyFill="1" applyBorder="1" applyAlignment="1">
      <alignment horizontal="center" vertical="center" wrapText="1"/>
    </xf>
    <xf numFmtId="0" fontId="9" fillId="2" borderId="2" xfId="3" applyFont="1" applyFill="1" applyBorder="1" applyAlignment="1">
      <alignment horizontal="center" vertical="center" wrapText="1"/>
    </xf>
    <xf numFmtId="0" fontId="9" fillId="2" borderId="18" xfId="3" applyFont="1" applyFill="1" applyBorder="1" applyAlignment="1">
      <alignment horizontal="center" vertical="center" wrapText="1"/>
    </xf>
    <xf numFmtId="0" fontId="9" fillId="2" borderId="19" xfId="3" applyFont="1" applyFill="1" applyBorder="1" applyAlignment="1">
      <alignment horizontal="center" vertical="center" wrapText="1"/>
    </xf>
    <xf numFmtId="0" fontId="9" fillId="2" borderId="20" xfId="3" applyFont="1" applyFill="1" applyBorder="1" applyAlignment="1">
      <alignment horizontal="center" vertical="center" wrapText="1"/>
    </xf>
    <xf numFmtId="0" fontId="9" fillId="2" borderId="21" xfId="3" applyFont="1" applyFill="1" applyBorder="1" applyAlignment="1">
      <alignment horizontal="center" vertical="center" wrapText="1"/>
    </xf>
    <xf numFmtId="0" fontId="9" fillId="2" borderId="22" xfId="3" applyFont="1" applyFill="1" applyBorder="1" applyAlignment="1">
      <alignment horizontal="center" vertical="center" wrapText="1"/>
    </xf>
    <xf numFmtId="0" fontId="9" fillId="2" borderId="23" xfId="3" applyFont="1" applyFill="1" applyBorder="1" applyAlignment="1">
      <alignment horizontal="center" vertical="center" wrapText="1"/>
    </xf>
    <xf numFmtId="0" fontId="9" fillId="2" borderId="3" xfId="3" applyFont="1" applyFill="1" applyBorder="1" applyAlignment="1">
      <alignment horizontal="center" vertical="center"/>
    </xf>
    <xf numFmtId="0" fontId="9" fillId="2" borderId="25" xfId="3" applyFont="1" applyFill="1" applyBorder="1" applyAlignment="1">
      <alignment horizontal="center" vertical="center"/>
    </xf>
    <xf numFmtId="0" fontId="9" fillId="0" borderId="16" xfId="3" applyFont="1" applyFill="1" applyBorder="1" applyAlignment="1">
      <alignment horizontal="center" vertical="center"/>
    </xf>
    <xf numFmtId="0" fontId="9" fillId="0" borderId="10" xfId="3" applyFont="1" applyFill="1" applyBorder="1" applyAlignment="1">
      <alignment horizontal="center" vertical="center"/>
    </xf>
    <xf numFmtId="0" fontId="9" fillId="0" borderId="50" xfId="3" applyFont="1" applyFill="1" applyBorder="1" applyAlignment="1">
      <alignment horizontal="center" vertical="center"/>
    </xf>
    <xf numFmtId="0" fontId="26" fillId="2" borderId="7" xfId="3" applyFont="1" applyFill="1" applyBorder="1" applyAlignment="1">
      <alignment horizontal="center" vertical="center" wrapText="1"/>
    </xf>
    <xf numFmtId="0" fontId="18" fillId="0" borderId="27" xfId="3" applyFont="1" applyBorder="1" applyAlignment="1">
      <alignment horizontal="center"/>
    </xf>
    <xf numFmtId="0" fontId="18" fillId="0" borderId="43" xfId="3" applyFont="1" applyBorder="1" applyAlignment="1">
      <alignment horizontal="center"/>
    </xf>
    <xf numFmtId="0" fontId="18" fillId="0" borderId="1" xfId="3" applyFont="1" applyBorder="1" applyAlignment="1">
      <alignment horizontal="center"/>
    </xf>
    <xf numFmtId="0" fontId="18" fillId="0" borderId="35" xfId="3" applyFont="1" applyBorder="1" applyAlignment="1">
      <alignment horizontal="center" vertical="center"/>
    </xf>
    <xf numFmtId="0" fontId="18" fillId="0" borderId="33" xfId="3" applyFont="1" applyBorder="1" applyAlignment="1">
      <alignment horizontal="center" vertical="center"/>
    </xf>
    <xf numFmtId="0" fontId="18" fillId="0" borderId="34" xfId="3" applyFont="1" applyBorder="1" applyAlignment="1">
      <alignment horizontal="center" vertical="center"/>
    </xf>
    <xf numFmtId="0" fontId="18" fillId="0" borderId="21" xfId="3" applyFont="1" applyBorder="1" applyAlignment="1">
      <alignment horizontal="center" vertical="center"/>
    </xf>
    <xf numFmtId="0" fontId="18" fillId="0" borderId="22" xfId="3" applyFont="1" applyBorder="1" applyAlignment="1">
      <alignment horizontal="center" vertical="center"/>
    </xf>
    <xf numFmtId="0" fontId="18" fillId="0" borderId="23" xfId="3" applyFont="1" applyBorder="1" applyAlignment="1">
      <alignment horizontal="center" vertical="center"/>
    </xf>
    <xf numFmtId="0" fontId="9" fillId="0" borderId="11" xfId="3" applyFont="1" applyBorder="1" applyAlignment="1">
      <alignment horizontal="left"/>
    </xf>
    <xf numFmtId="0" fontId="9" fillId="0" borderId="12" xfId="3" applyFont="1" applyBorder="1" applyAlignment="1">
      <alignment horizontal="left"/>
    </xf>
    <xf numFmtId="0" fontId="9" fillId="0" borderId="15" xfId="3" applyFont="1" applyBorder="1" applyAlignment="1">
      <alignment horizontal="left"/>
    </xf>
    <xf numFmtId="0" fontId="18" fillId="0" borderId="35" xfId="3" applyFont="1" applyBorder="1" applyAlignment="1">
      <alignment horizontal="center"/>
    </xf>
    <xf numFmtId="0" fontId="18" fillId="0" borderId="34" xfId="3" applyFont="1" applyBorder="1" applyAlignment="1">
      <alignment horizontal="center"/>
    </xf>
    <xf numFmtId="0" fontId="18" fillId="0" borderId="29" xfId="3" applyFont="1" applyBorder="1" applyAlignment="1">
      <alignment horizontal="center"/>
    </xf>
    <xf numFmtId="0" fontId="18" fillId="0" borderId="30" xfId="3" applyFont="1" applyBorder="1" applyAlignment="1">
      <alignment horizontal="center"/>
    </xf>
    <xf numFmtId="0" fontId="18" fillId="0" borderId="21" xfId="3" applyFont="1" applyBorder="1" applyAlignment="1">
      <alignment horizontal="center"/>
    </xf>
    <xf numFmtId="0" fontId="18" fillId="0" borderId="23" xfId="3" applyFont="1" applyBorder="1" applyAlignment="1">
      <alignment horizontal="center"/>
    </xf>
    <xf numFmtId="0" fontId="9" fillId="2" borderId="7" xfId="3" applyFont="1" applyFill="1" applyBorder="1" applyAlignment="1">
      <alignment horizontal="center"/>
    </xf>
    <xf numFmtId="0" fontId="9" fillId="2" borderId="24" xfId="3" applyFont="1" applyFill="1" applyBorder="1" applyAlignment="1">
      <alignment horizontal="center"/>
    </xf>
    <xf numFmtId="0" fontId="15" fillId="2" borderId="0" xfId="3" applyFont="1" applyFill="1" applyAlignment="1">
      <alignment horizontal="center"/>
    </xf>
    <xf numFmtId="0" fontId="15" fillId="2" borderId="0" xfId="3" applyFont="1" applyFill="1" applyAlignment="1">
      <alignment horizontal="left"/>
    </xf>
    <xf numFmtId="0" fontId="9" fillId="2" borderId="8" xfId="3" applyFont="1" applyFill="1" applyBorder="1" applyAlignment="1">
      <alignment horizontal="left"/>
    </xf>
    <xf numFmtId="0" fontId="9" fillId="2" borderId="10" xfId="3" applyFont="1" applyFill="1" applyBorder="1" applyAlignment="1">
      <alignment horizontal="left" vertical="center"/>
    </xf>
    <xf numFmtId="0" fontId="9" fillId="2" borderId="51" xfId="3" applyFont="1" applyFill="1" applyBorder="1" applyAlignment="1">
      <alignment horizontal="left" vertical="center"/>
    </xf>
    <xf numFmtId="0" fontId="8" fillId="2" borderId="35" xfId="3" applyFont="1" applyFill="1" applyBorder="1" applyAlignment="1">
      <alignment horizontal="left" vertical="center" wrapText="1"/>
    </xf>
    <xf numFmtId="0" fontId="8" fillId="2" borderId="33" xfId="3" applyFont="1" applyFill="1" applyBorder="1" applyAlignment="1">
      <alignment horizontal="left" vertical="center" wrapText="1"/>
    </xf>
    <xf numFmtId="0" fontId="8" fillId="2" borderId="34" xfId="3" applyFont="1" applyFill="1" applyBorder="1" applyAlignment="1">
      <alignment horizontal="left" vertical="center" wrapText="1"/>
    </xf>
    <xf numFmtId="0" fontId="8" fillId="2" borderId="29" xfId="3" applyFont="1" applyFill="1" applyBorder="1" applyAlignment="1">
      <alignment horizontal="left" vertical="center" wrapText="1"/>
    </xf>
    <xf numFmtId="0" fontId="8" fillId="2" borderId="0" xfId="3" applyFont="1" applyFill="1" applyBorder="1" applyAlignment="1">
      <alignment horizontal="left" vertical="center" wrapText="1"/>
    </xf>
    <xf numFmtId="0" fontId="8" fillId="2" borderId="30" xfId="3" applyFont="1" applyFill="1" applyBorder="1" applyAlignment="1">
      <alignment horizontal="left" vertical="center" wrapText="1"/>
    </xf>
    <xf numFmtId="0" fontId="8" fillId="2" borderId="36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horizontal="left" vertical="center" wrapText="1"/>
    </xf>
    <xf numFmtId="0" fontId="8" fillId="2" borderId="37" xfId="3" applyFont="1" applyFill="1" applyBorder="1" applyAlignment="1">
      <alignment horizontal="left" vertical="center" wrapText="1"/>
    </xf>
    <xf numFmtId="2" fontId="8" fillId="2" borderId="11" xfId="3" applyNumberFormat="1" applyFont="1" applyFill="1" applyBorder="1" applyAlignment="1" applyProtection="1">
      <alignment horizontal="center" vertical="center" wrapText="1"/>
    </xf>
    <xf numFmtId="2" fontId="6" fillId="2" borderId="12" xfId="3" applyNumberFormat="1" applyFont="1" applyFill="1" applyBorder="1" applyAlignment="1" applyProtection="1">
      <alignment horizontal="center" vertical="center" wrapText="1"/>
    </xf>
    <xf numFmtId="2" fontId="6" fillId="2" borderId="13" xfId="3" applyNumberFormat="1" applyFont="1" applyFill="1" applyBorder="1" applyAlignment="1" applyProtection="1">
      <alignment horizontal="center" vertical="center" wrapText="1"/>
    </xf>
    <xf numFmtId="0" fontId="9" fillId="2" borderId="14" xfId="3" applyFont="1" applyFill="1" applyBorder="1" applyAlignment="1">
      <alignment horizontal="left" vertical="center" wrapText="1"/>
    </xf>
    <xf numFmtId="0" fontId="9" fillId="2" borderId="12" xfId="3" applyFont="1" applyFill="1" applyBorder="1" applyAlignment="1">
      <alignment horizontal="left" vertical="center" wrapText="1"/>
    </xf>
    <xf numFmtId="0" fontId="9" fillId="2" borderId="15" xfId="3" applyFont="1" applyFill="1" applyBorder="1" applyAlignment="1">
      <alignment horizontal="left" vertical="center" wrapText="1"/>
    </xf>
    <xf numFmtId="2" fontId="6" fillId="2" borderId="51" xfId="3" applyNumberFormat="1" applyFont="1" applyFill="1" applyBorder="1" applyAlignment="1" applyProtection="1">
      <alignment horizontal="center" vertical="center"/>
    </xf>
    <xf numFmtId="0" fontId="9" fillId="2" borderId="46" xfId="3" applyFont="1" applyFill="1" applyBorder="1" applyAlignment="1">
      <alignment horizontal="left" vertical="center" wrapText="1"/>
    </xf>
    <xf numFmtId="0" fontId="9" fillId="2" borderId="47" xfId="3" applyFont="1" applyFill="1" applyBorder="1" applyAlignment="1">
      <alignment horizontal="left" vertical="center" wrapText="1"/>
    </xf>
    <xf numFmtId="0" fontId="9" fillId="2" borderId="48" xfId="3" applyFont="1" applyFill="1" applyBorder="1" applyAlignment="1">
      <alignment horizontal="left" vertical="center" wrapText="1"/>
    </xf>
    <xf numFmtId="2" fontId="6" fillId="2" borderId="4" xfId="3" applyNumberFormat="1" applyFont="1" applyFill="1" applyBorder="1" applyAlignment="1" applyProtection="1">
      <alignment horizontal="center" vertical="center"/>
    </xf>
    <xf numFmtId="39" fontId="18" fillId="2" borderId="56" xfId="3" applyNumberFormat="1" applyFont="1" applyFill="1" applyBorder="1" applyAlignment="1" applyProtection="1">
      <alignment horizontal="center" vertical="center"/>
    </xf>
    <xf numFmtId="39" fontId="18" fillId="2" borderId="2" xfId="3" applyNumberFormat="1" applyFont="1" applyFill="1" applyBorder="1" applyAlignment="1" applyProtection="1">
      <alignment horizontal="center" vertical="center"/>
    </xf>
    <xf numFmtId="39" fontId="18" fillId="2" borderId="25" xfId="3" applyNumberFormat="1" applyFont="1" applyFill="1" applyBorder="1" applyAlignment="1">
      <alignment horizontal="center" vertical="center"/>
    </xf>
    <xf numFmtId="171" fontId="8" fillId="2" borderId="30" xfId="3" applyNumberFormat="1" applyFont="1" applyFill="1" applyBorder="1" applyAlignment="1">
      <alignment horizontal="center" vertical="center" wrapText="1"/>
    </xf>
    <xf numFmtId="0" fontId="8" fillId="2" borderId="23" xfId="3" applyFont="1" applyFill="1" applyBorder="1" applyAlignment="1">
      <alignment horizontal="center" vertical="center" wrapText="1"/>
    </xf>
    <xf numFmtId="169" fontId="8" fillId="2" borderId="58" xfId="3" applyNumberFormat="1" applyFont="1" applyFill="1" applyBorder="1" applyAlignment="1" applyProtection="1">
      <alignment horizontal="left" vertical="top" wrapText="1"/>
    </xf>
    <xf numFmtId="169" fontId="8" fillId="2" borderId="41" xfId="3" applyNumberFormat="1" applyFont="1" applyFill="1" applyBorder="1" applyAlignment="1" applyProtection="1">
      <alignment horizontal="left" vertical="top" wrapText="1"/>
    </xf>
    <xf numFmtId="169" fontId="8" fillId="2" borderId="22" xfId="3" applyNumberFormat="1" applyFont="1" applyFill="1" applyBorder="1" applyAlignment="1" applyProtection="1">
      <alignment horizontal="left" vertical="top" wrapText="1"/>
    </xf>
    <xf numFmtId="169" fontId="8" fillId="2" borderId="42" xfId="3" applyNumberFormat="1" applyFont="1" applyFill="1" applyBorder="1" applyAlignment="1" applyProtection="1">
      <alignment horizontal="left" vertical="top" wrapText="1"/>
    </xf>
    <xf numFmtId="0" fontId="8" fillId="2" borderId="1" xfId="3" applyFont="1" applyFill="1" applyBorder="1" applyAlignment="1">
      <alignment horizontal="left" vertical="top"/>
    </xf>
    <xf numFmtId="0" fontId="8" fillId="0" borderId="67" xfId="3" applyFont="1" applyFill="1" applyBorder="1" applyAlignment="1">
      <alignment horizontal="left" vertical="center" wrapText="1"/>
    </xf>
    <xf numFmtId="0" fontId="8" fillId="2" borderId="0" xfId="3" applyFont="1" applyFill="1" applyBorder="1" applyAlignment="1">
      <alignment horizontal="center" vertical="center" wrapText="1"/>
    </xf>
    <xf numFmtId="0" fontId="8" fillId="2" borderId="22" xfId="3" applyFont="1" applyFill="1" applyBorder="1" applyAlignment="1">
      <alignment horizontal="center" vertical="center" wrapText="1"/>
    </xf>
    <xf numFmtId="0" fontId="8" fillId="2" borderId="0" xfId="3" applyFont="1" applyFill="1" applyBorder="1" applyAlignment="1">
      <alignment horizontal="center" vertical="center"/>
    </xf>
    <xf numFmtId="0" fontId="8" fillId="2" borderId="30" xfId="3" applyFont="1" applyFill="1" applyBorder="1" applyAlignment="1">
      <alignment horizontal="center" vertical="center" wrapText="1"/>
    </xf>
    <xf numFmtId="0" fontId="8" fillId="2" borderId="22" xfId="3" applyFont="1" applyFill="1" applyBorder="1" applyAlignment="1">
      <alignment horizontal="center" vertical="center"/>
    </xf>
    <xf numFmtId="10" fontId="8" fillId="2" borderId="58" xfId="2" applyNumberFormat="1" applyFont="1" applyFill="1" applyBorder="1" applyAlignment="1">
      <alignment horizontal="left"/>
    </xf>
    <xf numFmtId="10" fontId="8" fillId="2" borderId="59" xfId="2" applyNumberFormat="1" applyFont="1" applyFill="1" applyBorder="1" applyAlignment="1">
      <alignment horizontal="left"/>
    </xf>
    <xf numFmtId="10" fontId="8" fillId="2" borderId="0" xfId="2" applyNumberFormat="1" applyFont="1" applyFill="1" applyBorder="1" applyAlignment="1">
      <alignment horizontal="left"/>
    </xf>
    <xf numFmtId="10" fontId="8" fillId="2" borderId="30" xfId="2" applyNumberFormat="1" applyFont="1" applyFill="1" applyBorder="1" applyAlignment="1">
      <alignment horizontal="left"/>
    </xf>
    <xf numFmtId="10" fontId="8" fillId="2" borderId="22" xfId="2" applyNumberFormat="1" applyFont="1" applyFill="1" applyBorder="1" applyAlignment="1">
      <alignment horizontal="left"/>
    </xf>
    <xf numFmtId="10" fontId="8" fillId="2" borderId="23" xfId="2" applyNumberFormat="1" applyFont="1" applyFill="1" applyBorder="1" applyAlignment="1">
      <alignment horizontal="left"/>
    </xf>
    <xf numFmtId="0" fontId="18" fillId="2" borderId="26" xfId="3" applyFont="1" applyFill="1" applyBorder="1" applyAlignment="1">
      <alignment horizontal="center"/>
    </xf>
    <xf numFmtId="0" fontId="18" fillId="2" borderId="25" xfId="3" applyFont="1" applyFill="1" applyBorder="1" applyAlignment="1">
      <alignment horizontal="center"/>
    </xf>
    <xf numFmtId="0" fontId="8" fillId="0" borderId="18" xfId="3" applyFont="1" applyFill="1" applyBorder="1" applyAlignment="1">
      <alignment horizontal="center" vertical="center" wrapText="1"/>
    </xf>
    <xf numFmtId="0" fontId="8" fillId="0" borderId="19" xfId="3" applyFont="1" applyFill="1" applyBorder="1" applyAlignment="1">
      <alignment horizontal="center" vertical="center" wrapText="1"/>
    </xf>
    <xf numFmtId="0" fontId="8" fillId="0" borderId="20" xfId="3" applyFont="1" applyFill="1" applyBorder="1" applyAlignment="1">
      <alignment horizontal="center" vertical="center" wrapText="1"/>
    </xf>
    <xf numFmtId="0" fontId="8" fillId="0" borderId="67" xfId="3" applyFont="1" applyFill="1" applyBorder="1" applyAlignment="1">
      <alignment horizontal="center" vertical="center" wrapText="1"/>
    </xf>
    <xf numFmtId="0" fontId="8" fillId="0" borderId="0" xfId="3" applyFont="1" applyFill="1" applyBorder="1" applyAlignment="1">
      <alignment horizontal="center" vertical="center" wrapText="1"/>
    </xf>
    <xf numFmtId="0" fontId="8" fillId="0" borderId="30" xfId="3" applyFont="1" applyFill="1" applyBorder="1" applyAlignment="1">
      <alignment horizontal="center" vertical="center" wrapText="1"/>
    </xf>
    <xf numFmtId="0" fontId="9" fillId="0" borderId="28" xfId="3" applyFont="1" applyFill="1" applyBorder="1" applyAlignment="1">
      <alignment horizontal="center" vertical="center"/>
    </xf>
    <xf numFmtId="0" fontId="9" fillId="0" borderId="17" xfId="3" applyFont="1" applyFill="1" applyBorder="1" applyAlignment="1">
      <alignment horizontal="center" vertical="center"/>
    </xf>
    <xf numFmtId="0" fontId="9" fillId="2" borderId="43" xfId="3" applyFont="1" applyFill="1" applyBorder="1" applyAlignment="1">
      <alignment horizontal="center" vertical="center" wrapText="1"/>
    </xf>
    <xf numFmtId="0" fontId="9" fillId="2" borderId="4" xfId="3" applyFont="1" applyFill="1" applyBorder="1" applyAlignment="1">
      <alignment horizontal="center" vertical="center" wrapText="1"/>
    </xf>
    <xf numFmtId="39" fontId="18" fillId="2" borderId="1" xfId="3" applyNumberFormat="1" applyFont="1" applyFill="1" applyBorder="1" applyAlignment="1" applyProtection="1">
      <alignment horizontal="center" vertical="center"/>
    </xf>
    <xf numFmtId="0" fontId="8" fillId="2" borderId="11" xfId="3" applyFont="1" applyFill="1" applyBorder="1" applyAlignment="1">
      <alignment horizontal="left"/>
    </xf>
    <xf numFmtId="0" fontId="8" fillId="2" borderId="12" xfId="3" applyFont="1" applyFill="1" applyBorder="1" applyAlignment="1">
      <alignment horizontal="left"/>
    </xf>
    <xf numFmtId="0" fontId="8" fillId="2" borderId="13" xfId="3" applyFont="1" applyFill="1" applyBorder="1" applyAlignment="1">
      <alignment horizontal="left"/>
    </xf>
    <xf numFmtId="0" fontId="8" fillId="2" borderId="15" xfId="3" applyFont="1" applyFill="1" applyBorder="1" applyAlignment="1">
      <alignment horizontal="left"/>
    </xf>
    <xf numFmtId="3" fontId="21" fillId="0" borderId="10" xfId="0" applyNumberFormat="1" applyFont="1" applyFill="1" applyBorder="1" applyAlignment="1">
      <alignment vertical="center" wrapText="1"/>
    </xf>
    <xf numFmtId="0" fontId="16" fillId="0" borderId="56" xfId="3" applyFont="1" applyFill="1" applyBorder="1" applyAlignment="1">
      <alignment horizontal="center" vertical="center" wrapText="1"/>
    </xf>
    <xf numFmtId="0" fontId="18" fillId="0" borderId="10" xfId="3" applyFont="1" applyFill="1" applyBorder="1" applyAlignment="1">
      <alignment vertical="center" wrapText="1"/>
    </xf>
    <xf numFmtId="0" fontId="18" fillId="0" borderId="17" xfId="3" applyFont="1" applyFill="1" applyBorder="1" applyAlignment="1">
      <alignment vertical="center" wrapText="1"/>
    </xf>
    <xf numFmtId="0" fontId="16" fillId="0" borderId="2" xfId="3" applyFont="1" applyFill="1" applyBorder="1" applyAlignment="1">
      <alignment horizontal="center" vertical="center" wrapText="1"/>
    </xf>
    <xf numFmtId="3" fontId="21" fillId="0" borderId="16" xfId="0" applyNumberFormat="1" applyFont="1" applyFill="1" applyBorder="1" applyAlignment="1">
      <alignment vertical="center" wrapText="1"/>
    </xf>
    <xf numFmtId="0" fontId="16" fillId="0" borderId="7" xfId="3" applyFont="1" applyFill="1" applyBorder="1" applyAlignment="1">
      <alignment horizontal="center" vertical="center" wrapText="1"/>
    </xf>
    <xf numFmtId="39" fontId="18" fillId="2" borderId="7" xfId="3" applyNumberFormat="1" applyFont="1" applyFill="1" applyBorder="1" applyAlignment="1" applyProtection="1">
      <alignment horizontal="center" vertical="center"/>
    </xf>
    <xf numFmtId="39" fontId="18" fillId="2" borderId="24" xfId="3" applyNumberFormat="1" applyFont="1" applyFill="1" applyBorder="1" applyAlignment="1">
      <alignment horizontal="center" vertical="center"/>
    </xf>
    <xf numFmtId="0" fontId="9" fillId="2" borderId="56" xfId="3" applyFont="1" applyFill="1" applyBorder="1" applyAlignment="1">
      <alignment horizontal="center" vertical="center" wrapText="1"/>
    </xf>
    <xf numFmtId="0" fontId="9" fillId="2" borderId="60" xfId="3" applyFont="1" applyFill="1" applyBorder="1" applyAlignment="1">
      <alignment horizontal="center" vertical="center" wrapText="1"/>
    </xf>
    <xf numFmtId="0" fontId="9" fillId="2" borderId="63" xfId="3" applyFont="1" applyFill="1" applyBorder="1" applyAlignment="1">
      <alignment horizontal="center" vertical="center"/>
    </xf>
    <xf numFmtId="0" fontId="8" fillId="2" borderId="57" xfId="3" applyFont="1" applyFill="1" applyBorder="1" applyAlignment="1">
      <alignment horizontal="left" vertical="top" wrapText="1"/>
    </xf>
    <xf numFmtId="0" fontId="8" fillId="2" borderId="58" xfId="3" applyFont="1" applyFill="1" applyBorder="1" applyAlignment="1">
      <alignment horizontal="left" vertical="top" wrapText="1"/>
    </xf>
    <xf numFmtId="0" fontId="8" fillId="2" borderId="59" xfId="3" applyFont="1" applyFill="1" applyBorder="1" applyAlignment="1">
      <alignment horizontal="left" vertical="top" wrapText="1"/>
    </xf>
    <xf numFmtId="0" fontId="8" fillId="2" borderId="29" xfId="3" applyFont="1" applyFill="1" applyBorder="1" applyAlignment="1">
      <alignment horizontal="left" vertical="top" wrapText="1"/>
    </xf>
    <xf numFmtId="0" fontId="8" fillId="2" borderId="0" xfId="3" applyFont="1" applyFill="1" applyBorder="1" applyAlignment="1">
      <alignment horizontal="left" vertical="top" wrapText="1"/>
    </xf>
    <xf numFmtId="0" fontId="8" fillId="2" borderId="30" xfId="3" applyFont="1" applyFill="1" applyBorder="1" applyAlignment="1">
      <alignment horizontal="left" vertical="top" wrapText="1"/>
    </xf>
    <xf numFmtId="0" fontId="8" fillId="2" borderId="21" xfId="3" applyFont="1" applyFill="1" applyBorder="1" applyAlignment="1">
      <alignment horizontal="left" vertical="top" wrapText="1"/>
    </xf>
    <xf numFmtId="0" fontId="8" fillId="2" borderId="22" xfId="3" applyFont="1" applyFill="1" applyBorder="1" applyAlignment="1">
      <alignment horizontal="left" vertical="top" wrapText="1"/>
    </xf>
    <xf numFmtId="0" fontId="8" fillId="2" borderId="23" xfId="3" applyFont="1" applyFill="1" applyBorder="1" applyAlignment="1">
      <alignment horizontal="left" vertical="top" wrapText="1"/>
    </xf>
    <xf numFmtId="0" fontId="8" fillId="0" borderId="29" xfId="3" applyFont="1" applyFill="1" applyBorder="1" applyAlignment="1">
      <alignment horizontal="center" vertical="center" wrapText="1"/>
    </xf>
    <xf numFmtId="10" fontId="8" fillId="2" borderId="11" xfId="2" applyNumberFormat="1" applyFont="1" applyFill="1" applyBorder="1" applyAlignment="1">
      <alignment horizontal="left" vertical="top" wrapText="1"/>
    </xf>
    <xf numFmtId="10" fontId="8" fillId="2" borderId="12" xfId="2" applyNumberFormat="1" applyFont="1" applyFill="1" applyBorder="1" applyAlignment="1">
      <alignment horizontal="left" vertical="top" wrapText="1"/>
    </xf>
    <xf numFmtId="10" fontId="8" fillId="2" borderId="15" xfId="2" applyNumberFormat="1" applyFont="1" applyFill="1" applyBorder="1" applyAlignment="1">
      <alignment horizontal="left" vertical="top" wrapText="1"/>
    </xf>
    <xf numFmtId="0" fontId="8" fillId="0" borderId="54" xfId="3" applyFont="1" applyFill="1" applyBorder="1" applyAlignment="1">
      <alignment horizontal="center" vertical="center" wrapText="1"/>
    </xf>
    <xf numFmtId="0" fontId="8" fillId="0" borderId="55" xfId="3" applyFont="1" applyFill="1" applyBorder="1" applyAlignment="1">
      <alignment horizontal="center" vertical="center" wrapText="1"/>
    </xf>
    <xf numFmtId="0" fontId="8" fillId="0" borderId="22" xfId="3" applyFont="1" applyFill="1" applyBorder="1" applyAlignment="1">
      <alignment horizontal="center" vertical="center" wrapText="1"/>
    </xf>
    <xf numFmtId="0" fontId="8" fillId="0" borderId="23" xfId="3" applyFont="1" applyFill="1" applyBorder="1" applyAlignment="1">
      <alignment horizontal="center" vertical="center" wrapText="1"/>
    </xf>
    <xf numFmtId="0" fontId="8" fillId="0" borderId="27" xfId="3" applyFont="1" applyFill="1" applyBorder="1" applyAlignment="1">
      <alignment horizontal="center" vertical="center" wrapText="1"/>
    </xf>
    <xf numFmtId="0" fontId="8" fillId="0" borderId="4" xfId="3" applyFont="1" applyFill="1" applyBorder="1" applyAlignment="1">
      <alignment horizontal="center" vertical="center" wrapText="1"/>
    </xf>
    <xf numFmtId="0" fontId="21" fillId="0" borderId="60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18" fillId="0" borderId="43" xfId="3" applyFont="1" applyFill="1" applyBorder="1" applyAlignment="1">
      <alignment horizontal="center" vertical="center" wrapText="1"/>
    </xf>
    <xf numFmtId="0" fontId="18" fillId="0" borderId="51" xfId="3" applyFont="1" applyFill="1" applyBorder="1" applyAlignment="1">
      <alignment horizontal="left" vertical="center" wrapText="1"/>
    </xf>
    <xf numFmtId="0" fontId="9" fillId="2" borderId="0" xfId="3" applyFont="1" applyFill="1" applyBorder="1" applyAlignment="1">
      <alignment horizontal="left"/>
    </xf>
    <xf numFmtId="0" fontId="9" fillId="2" borderId="16" xfId="3" applyFont="1" applyFill="1" applyBorder="1" applyAlignment="1">
      <alignment horizontal="left" vertical="center"/>
    </xf>
    <xf numFmtId="0" fontId="9" fillId="2" borderId="7" xfId="3" applyFont="1" applyFill="1" applyBorder="1" applyAlignment="1">
      <alignment horizontal="left" vertical="center"/>
    </xf>
    <xf numFmtId="0" fontId="8" fillId="2" borderId="18" xfId="3" applyFont="1" applyFill="1" applyBorder="1" applyAlignment="1">
      <alignment horizontal="left" vertical="center" wrapText="1"/>
    </xf>
    <xf numFmtId="0" fontId="8" fillId="2" borderId="19" xfId="3" applyFont="1" applyFill="1" applyBorder="1" applyAlignment="1">
      <alignment horizontal="left" vertical="center" wrapText="1"/>
    </xf>
    <xf numFmtId="0" fontId="8" fillId="2" borderId="20" xfId="3" applyFont="1" applyFill="1" applyBorder="1" applyAlignment="1">
      <alignment horizontal="left" vertical="center" wrapText="1"/>
    </xf>
    <xf numFmtId="2" fontId="8" fillId="2" borderId="64" xfId="3" applyNumberFormat="1" applyFont="1" applyFill="1" applyBorder="1" applyAlignment="1" applyProtection="1">
      <alignment horizontal="center" vertical="center" wrapText="1"/>
    </xf>
    <xf numFmtId="2" fontId="6" fillId="2" borderId="65" xfId="3" applyNumberFormat="1" applyFont="1" applyFill="1" applyBorder="1" applyAlignment="1" applyProtection="1">
      <alignment horizontal="center" vertical="center" wrapText="1"/>
    </xf>
    <xf numFmtId="2" fontId="6" fillId="2" borderId="66" xfId="3" applyNumberFormat="1" applyFont="1" applyFill="1" applyBorder="1" applyAlignment="1" applyProtection="1">
      <alignment horizontal="center" vertical="center" wrapText="1"/>
    </xf>
    <xf numFmtId="2" fontId="6" fillId="2" borderId="56" xfId="3" applyNumberFormat="1" applyFont="1" applyFill="1" applyBorder="1" applyAlignment="1" applyProtection="1">
      <alignment horizontal="center" vertical="center"/>
    </xf>
    <xf numFmtId="0" fontId="9" fillId="2" borderId="56" xfId="3" applyFont="1" applyFill="1" applyBorder="1" applyAlignment="1">
      <alignment horizontal="left" vertical="center"/>
    </xf>
    <xf numFmtId="0" fontId="21" fillId="0" borderId="10" xfId="0" applyFont="1" applyFill="1" applyBorder="1" applyAlignment="1">
      <alignment horizontal="left" vertical="center" wrapText="1"/>
    </xf>
    <xf numFmtId="0" fontId="21" fillId="0" borderId="17" xfId="0" applyFont="1" applyFill="1" applyBorder="1" applyAlignment="1">
      <alignment horizontal="left" vertical="center" wrapText="1"/>
    </xf>
    <xf numFmtId="0" fontId="18" fillId="0" borderId="56" xfId="3" applyFont="1" applyFill="1" applyBorder="1" applyAlignment="1">
      <alignment horizontal="center" vertical="center" wrapText="1"/>
    </xf>
    <xf numFmtId="0" fontId="18" fillId="0" borderId="2" xfId="3" applyFont="1" applyFill="1" applyBorder="1" applyAlignment="1">
      <alignment horizontal="center" vertical="center" wrapText="1"/>
    </xf>
    <xf numFmtId="39" fontId="18" fillId="2" borderId="26" xfId="3" applyNumberFormat="1" applyFont="1" applyFill="1" applyBorder="1" applyAlignment="1">
      <alignment horizontal="center" vertical="center"/>
    </xf>
    <xf numFmtId="0" fontId="21" fillId="0" borderId="28" xfId="0" applyFont="1" applyFill="1" applyBorder="1" applyAlignment="1">
      <alignment horizontal="left" vertical="center" wrapText="1"/>
    </xf>
    <xf numFmtId="0" fontId="8" fillId="2" borderId="43" xfId="3" applyFont="1" applyFill="1" applyBorder="1" applyAlignment="1">
      <alignment horizontal="center" vertical="center" wrapText="1"/>
    </xf>
    <xf numFmtId="169" fontId="8" fillId="2" borderId="35" xfId="3" applyNumberFormat="1" applyFont="1" applyFill="1" applyBorder="1" applyAlignment="1" applyProtection="1">
      <alignment horizontal="left" vertical="top" wrapText="1"/>
    </xf>
    <xf numFmtId="169" fontId="8" fillId="2" borderId="33" xfId="3" applyNumberFormat="1" applyFont="1" applyFill="1" applyBorder="1" applyAlignment="1" applyProtection="1">
      <alignment horizontal="left" vertical="top" wrapText="1"/>
    </xf>
    <xf numFmtId="169" fontId="8" fillId="2" borderId="21" xfId="3" applyNumberFormat="1" applyFont="1" applyFill="1" applyBorder="1" applyAlignment="1" applyProtection="1">
      <alignment horizontal="left" vertical="top" wrapText="1"/>
    </xf>
    <xf numFmtId="0" fontId="8" fillId="0" borderId="51" xfId="3" applyFont="1" applyFill="1" applyBorder="1" applyAlignment="1">
      <alignment horizontal="center" vertical="center" wrapText="1"/>
    </xf>
    <xf numFmtId="0" fontId="8" fillId="0" borderId="51" xfId="3" applyFont="1" applyFill="1" applyBorder="1" applyAlignment="1">
      <alignment horizontal="center" vertical="center"/>
    </xf>
    <xf numFmtId="171" fontId="8" fillId="0" borderId="44" xfId="3" applyNumberFormat="1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 wrapText="1"/>
    </xf>
    <xf numFmtId="169" fontId="8" fillId="2" borderId="35" xfId="3" applyNumberFormat="1" applyFont="1" applyFill="1" applyBorder="1" applyAlignment="1" applyProtection="1">
      <alignment horizontal="left"/>
    </xf>
    <xf numFmtId="169" fontId="8" fillId="2" borderId="33" xfId="3" applyNumberFormat="1" applyFont="1" applyFill="1" applyBorder="1" applyAlignment="1" applyProtection="1">
      <alignment horizontal="left"/>
    </xf>
    <xf numFmtId="169" fontId="8" fillId="2" borderId="41" xfId="3" applyNumberFormat="1" applyFont="1" applyFill="1" applyBorder="1" applyAlignment="1" applyProtection="1">
      <alignment horizontal="left"/>
    </xf>
    <xf numFmtId="169" fontId="8" fillId="2" borderId="21" xfId="3" applyNumberFormat="1" applyFont="1" applyFill="1" applyBorder="1" applyAlignment="1" applyProtection="1">
      <alignment horizontal="left"/>
    </xf>
    <xf numFmtId="169" fontId="8" fillId="2" borderId="22" xfId="3" applyNumberFormat="1" applyFont="1" applyFill="1" applyBorder="1" applyAlignment="1" applyProtection="1">
      <alignment horizontal="left"/>
    </xf>
    <xf numFmtId="169" fontId="8" fillId="2" borderId="42" xfId="3" applyNumberFormat="1" applyFont="1" applyFill="1" applyBorder="1" applyAlignment="1" applyProtection="1">
      <alignment horizontal="left"/>
    </xf>
    <xf numFmtId="0" fontId="8" fillId="0" borderId="36" xfId="3" applyFont="1" applyFill="1" applyBorder="1" applyAlignment="1">
      <alignment horizontal="center" vertical="center" wrapText="1"/>
    </xf>
    <xf numFmtId="0" fontId="8" fillId="0" borderId="8" xfId="3" applyFont="1" applyFill="1" applyBorder="1" applyAlignment="1">
      <alignment horizontal="center" vertical="center" wrapText="1"/>
    </xf>
    <xf numFmtId="0" fontId="8" fillId="0" borderId="37" xfId="3" applyFont="1" applyFill="1" applyBorder="1" applyAlignment="1">
      <alignment horizontal="center" vertical="center" wrapText="1"/>
    </xf>
    <xf numFmtId="0" fontId="8" fillId="2" borderId="51" xfId="3" applyFont="1" applyFill="1" applyBorder="1" applyAlignment="1">
      <alignment horizontal="left"/>
    </xf>
    <xf numFmtId="0" fontId="18" fillId="0" borderId="10" xfId="3" applyFont="1" applyFill="1" applyBorder="1" applyAlignment="1">
      <alignment horizontal="left" vertical="center" wrapText="1"/>
    </xf>
    <xf numFmtId="0" fontId="18" fillId="0" borderId="50" xfId="3" applyFont="1" applyFill="1" applyBorder="1" applyAlignment="1">
      <alignment horizontal="left" vertical="center" wrapText="1"/>
    </xf>
    <xf numFmtId="169" fontId="8" fillId="2" borderId="67" xfId="3" applyNumberFormat="1" applyFont="1" applyFill="1" applyBorder="1" applyAlignment="1" applyProtection="1">
      <alignment horizontal="left" vertical="top" wrapText="1"/>
    </xf>
    <xf numFmtId="169" fontId="8" fillId="2" borderId="0" xfId="3" applyNumberFormat="1" applyFont="1" applyFill="1" applyBorder="1" applyAlignment="1" applyProtection="1">
      <alignment horizontal="left" vertical="top" wrapText="1"/>
    </xf>
    <xf numFmtId="0" fontId="8" fillId="2" borderId="35" xfId="3" applyFont="1" applyFill="1" applyBorder="1" applyAlignment="1">
      <alignment horizontal="center" vertical="top" wrapText="1"/>
    </xf>
    <xf numFmtId="0" fontId="8" fillId="2" borderId="33" xfId="3" applyFont="1" applyFill="1" applyBorder="1" applyAlignment="1">
      <alignment horizontal="center" vertical="top" wrapText="1"/>
    </xf>
    <xf numFmtId="0" fontId="8" fillId="2" borderId="34" xfId="3" applyFont="1" applyFill="1" applyBorder="1" applyAlignment="1">
      <alignment horizontal="center" vertical="top" wrapText="1"/>
    </xf>
    <xf numFmtId="0" fontId="8" fillId="2" borderId="67" xfId="3" applyFont="1" applyFill="1" applyBorder="1" applyAlignment="1">
      <alignment horizontal="center" vertical="top" wrapText="1"/>
    </xf>
    <xf numFmtId="0" fontId="8" fillId="2" borderId="0" xfId="3" applyFont="1" applyFill="1" applyBorder="1" applyAlignment="1">
      <alignment horizontal="center" vertical="top" wrapText="1"/>
    </xf>
    <xf numFmtId="0" fontId="8" fillId="2" borderId="30" xfId="3" applyFont="1" applyFill="1" applyBorder="1" applyAlignment="1">
      <alignment horizontal="center" vertical="top" wrapText="1"/>
    </xf>
    <xf numFmtId="0" fontId="5" fillId="2" borderId="24" xfId="3" applyFont="1" applyFill="1" applyBorder="1" applyAlignment="1">
      <alignment horizontal="center"/>
    </xf>
    <xf numFmtId="39" fontId="14" fillId="2" borderId="7" xfId="3" applyNumberFormat="1" applyFont="1" applyFill="1" applyBorder="1" applyAlignment="1" applyProtection="1">
      <alignment horizontal="center" vertical="center"/>
    </xf>
    <xf numFmtId="0" fontId="8" fillId="0" borderId="16" xfId="3" applyFont="1" applyFill="1" applyBorder="1" applyAlignment="1">
      <alignment horizontal="center" vertical="center"/>
    </xf>
    <xf numFmtId="0" fontId="8" fillId="2" borderId="44" xfId="3" applyFont="1" applyFill="1" applyBorder="1" applyAlignment="1">
      <alignment horizontal="center" vertical="center" wrapText="1"/>
    </xf>
    <xf numFmtId="0" fontId="21" fillId="0" borderId="50" xfId="0" applyFont="1" applyFill="1" applyBorder="1" applyAlignment="1">
      <alignment vertical="center" wrapText="1"/>
    </xf>
    <xf numFmtId="0" fontId="21" fillId="0" borderId="52" xfId="0" applyFont="1" applyFill="1" applyBorder="1" applyAlignment="1">
      <alignment vertical="center" wrapText="1"/>
    </xf>
    <xf numFmtId="0" fontId="18" fillId="0" borderId="69" xfId="3" applyFont="1" applyFill="1" applyBorder="1" applyAlignment="1">
      <alignment horizontal="center" vertical="center" wrapText="1"/>
    </xf>
    <xf numFmtId="0" fontId="18" fillId="0" borderId="4" xfId="3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left" vertical="center" wrapText="1"/>
    </xf>
    <xf numFmtId="0" fontId="18" fillId="0" borderId="28" xfId="3" applyFont="1" applyFill="1" applyBorder="1" applyAlignment="1">
      <alignment horizontal="left" vertical="center" wrapText="1"/>
    </xf>
    <xf numFmtId="0" fontId="21" fillId="0" borderId="50" xfId="0" applyFont="1" applyFill="1" applyBorder="1" applyAlignment="1">
      <alignment horizontal="left" vertical="center" wrapText="1"/>
    </xf>
    <xf numFmtId="0" fontId="11" fillId="2" borderId="35" xfId="3" applyFont="1" applyFill="1" applyBorder="1" applyAlignment="1">
      <alignment horizontal="left" vertical="center" wrapText="1"/>
    </xf>
    <xf numFmtId="0" fontId="11" fillId="2" borderId="33" xfId="3" applyFont="1" applyFill="1" applyBorder="1" applyAlignment="1">
      <alignment horizontal="left" vertical="center" wrapText="1"/>
    </xf>
    <xf numFmtId="0" fontId="11" fillId="2" borderId="34" xfId="3" applyFont="1" applyFill="1" applyBorder="1" applyAlignment="1">
      <alignment horizontal="left" vertical="center" wrapText="1"/>
    </xf>
    <xf numFmtId="0" fontId="11" fillId="2" borderId="29" xfId="3" applyFont="1" applyFill="1" applyBorder="1" applyAlignment="1">
      <alignment horizontal="left" vertical="center" wrapText="1"/>
    </xf>
    <xf numFmtId="0" fontId="11" fillId="2" borderId="0" xfId="3" applyFont="1" applyFill="1" applyBorder="1" applyAlignment="1">
      <alignment horizontal="left" vertical="center" wrapText="1"/>
    </xf>
    <xf numFmtId="0" fontId="11" fillId="2" borderId="30" xfId="3" applyFont="1" applyFill="1" applyBorder="1" applyAlignment="1">
      <alignment horizontal="left" vertical="center" wrapText="1"/>
    </xf>
    <xf numFmtId="0" fontId="11" fillId="2" borderId="36" xfId="3" applyFont="1" applyFill="1" applyBorder="1" applyAlignment="1">
      <alignment horizontal="left" vertical="center" wrapText="1"/>
    </xf>
    <xf numFmtId="0" fontId="11" fillId="2" borderId="8" xfId="3" applyFont="1" applyFill="1" applyBorder="1" applyAlignment="1">
      <alignment horizontal="left" vertical="center" wrapText="1"/>
    </xf>
    <xf numFmtId="0" fontId="11" fillId="2" borderId="37" xfId="3" applyFont="1" applyFill="1" applyBorder="1" applyAlignment="1">
      <alignment horizontal="left" vertical="center" wrapText="1"/>
    </xf>
    <xf numFmtId="0" fontId="8" fillId="2" borderId="57" xfId="3" applyFont="1" applyFill="1" applyBorder="1" applyAlignment="1">
      <alignment horizontal="left"/>
    </xf>
    <xf numFmtId="0" fontId="8" fillId="2" borderId="58" xfId="3" applyFont="1" applyFill="1" applyBorder="1" applyAlignment="1">
      <alignment horizontal="left"/>
    </xf>
    <xf numFmtId="0" fontId="8" fillId="2" borderId="59" xfId="3" applyFont="1" applyFill="1" applyBorder="1" applyAlignment="1">
      <alignment horizontal="left"/>
    </xf>
    <xf numFmtId="0" fontId="8" fillId="2" borderId="29" xfId="3" applyFont="1" applyFill="1" applyBorder="1" applyAlignment="1">
      <alignment horizontal="left"/>
    </xf>
    <xf numFmtId="0" fontId="8" fillId="2" borderId="0" xfId="3" applyFont="1" applyFill="1" applyBorder="1" applyAlignment="1">
      <alignment horizontal="left"/>
    </xf>
    <xf numFmtId="0" fontId="8" fillId="2" borderId="30" xfId="3" applyFont="1" applyFill="1" applyBorder="1" applyAlignment="1">
      <alignment horizontal="left"/>
    </xf>
    <xf numFmtId="0" fontId="8" fillId="2" borderId="21" xfId="3" applyFont="1" applyFill="1" applyBorder="1" applyAlignment="1">
      <alignment horizontal="left"/>
    </xf>
    <xf numFmtId="0" fontId="8" fillId="2" borderId="22" xfId="3" applyFont="1" applyFill="1" applyBorder="1" applyAlignment="1">
      <alignment horizontal="left"/>
    </xf>
    <xf numFmtId="0" fontId="8" fillId="2" borderId="23" xfId="3" applyFont="1" applyFill="1" applyBorder="1" applyAlignment="1">
      <alignment horizontal="left"/>
    </xf>
    <xf numFmtId="0" fontId="8" fillId="2" borderId="56" xfId="3" applyFont="1" applyFill="1" applyBorder="1" applyAlignment="1">
      <alignment horizontal="center"/>
    </xf>
    <xf numFmtId="10" fontId="8" fillId="2" borderId="57" xfId="2" applyNumberFormat="1" applyFont="1" applyFill="1" applyBorder="1" applyAlignment="1">
      <alignment horizontal="left"/>
    </xf>
    <xf numFmtId="10" fontId="8" fillId="2" borderId="29" xfId="2" applyNumberFormat="1" applyFont="1" applyFill="1" applyBorder="1" applyAlignment="1">
      <alignment horizontal="left"/>
    </xf>
    <xf numFmtId="0" fontId="8" fillId="0" borderId="27" xfId="3" applyFont="1" applyFill="1" applyBorder="1" applyAlignment="1">
      <alignment horizontal="left" vertical="center" wrapText="1"/>
    </xf>
    <xf numFmtId="0" fontId="8" fillId="0" borderId="1" xfId="3" applyFont="1" applyFill="1" applyBorder="1" applyAlignment="1">
      <alignment horizontal="left" vertical="center" wrapText="1"/>
    </xf>
    <xf numFmtId="0" fontId="20" fillId="0" borderId="10" xfId="0" applyFont="1" applyFill="1" applyBorder="1" applyAlignment="1">
      <alignment horizontal="left" vertical="center" wrapText="1"/>
    </xf>
    <xf numFmtId="0" fontId="18" fillId="0" borderId="16" xfId="3" applyFont="1" applyFill="1" applyBorder="1" applyAlignment="1">
      <alignment horizontal="left" vertical="center" wrapText="1"/>
    </xf>
    <xf numFmtId="0" fontId="18" fillId="0" borderId="44" xfId="3" applyFont="1" applyFill="1" applyBorder="1" applyAlignment="1">
      <alignment horizontal="center" vertical="center" wrapText="1"/>
    </xf>
    <xf numFmtId="0" fontId="8" fillId="2" borderId="60" xfId="3" applyFont="1" applyFill="1" applyBorder="1" applyAlignment="1">
      <alignment horizontal="center" vertical="center" wrapText="1"/>
    </xf>
    <xf numFmtId="0" fontId="8" fillId="2" borderId="56" xfId="3" applyFont="1" applyFill="1" applyBorder="1" applyAlignment="1">
      <alignment horizontal="left"/>
    </xf>
    <xf numFmtId="0" fontId="8" fillId="2" borderId="51" xfId="3" applyFont="1" applyFill="1" applyBorder="1" applyAlignment="1">
      <alignment horizontal="left" vertical="top" wrapText="1"/>
    </xf>
    <xf numFmtId="0" fontId="8" fillId="0" borderId="4" xfId="3" applyFont="1" applyFill="1" applyBorder="1" applyAlignment="1">
      <alignment horizontal="left" vertical="center" wrapText="1"/>
    </xf>
    <xf numFmtId="0" fontId="8" fillId="0" borderId="60" xfId="3" applyFont="1" applyFill="1" applyBorder="1" applyAlignment="1">
      <alignment horizontal="center" vertical="center" wrapText="1"/>
    </xf>
    <xf numFmtId="169" fontId="8" fillId="2" borderId="57" xfId="3" applyNumberFormat="1" applyFont="1" applyFill="1" applyBorder="1" applyAlignment="1" applyProtection="1">
      <alignment horizontal="left"/>
    </xf>
    <xf numFmtId="169" fontId="8" fillId="2" borderId="58" xfId="3" applyNumberFormat="1" applyFont="1" applyFill="1" applyBorder="1" applyAlignment="1" applyProtection="1">
      <alignment horizontal="left"/>
    </xf>
    <xf numFmtId="169" fontId="8" fillId="2" borderId="29" xfId="3" applyNumberFormat="1" applyFont="1" applyFill="1" applyBorder="1" applyAlignment="1" applyProtection="1">
      <alignment horizontal="left"/>
    </xf>
    <xf numFmtId="169" fontId="8" fillId="2" borderId="0" xfId="3" applyNumberFormat="1" applyFont="1" applyFill="1" applyBorder="1" applyAlignment="1" applyProtection="1">
      <alignment horizontal="left"/>
    </xf>
    <xf numFmtId="169" fontId="8" fillId="2" borderId="49" xfId="3" applyNumberFormat="1" applyFont="1" applyFill="1" applyBorder="1" applyAlignment="1" applyProtection="1">
      <alignment horizontal="left"/>
    </xf>
    <xf numFmtId="2" fontId="7" fillId="0" borderId="51" xfId="0" applyNumberFormat="1" applyFont="1" applyFill="1" applyBorder="1" applyAlignment="1" applyProtection="1">
      <alignment horizontal="center" vertical="center" wrapText="1"/>
    </xf>
  </cellXfs>
  <cellStyles count="17">
    <cellStyle name="Millares" xfId="1" builtinId="3"/>
    <cellStyle name="Millares 2" xfId="9"/>
    <cellStyle name="Millares 3" xfId="12"/>
    <cellStyle name="Moneda" xfId="16" builtinId="4"/>
    <cellStyle name="Moneda 2" xfId="4"/>
    <cellStyle name="Moneda 3" xfId="15"/>
    <cellStyle name="Normal" xfId="0" builtinId="0"/>
    <cellStyle name="Normal 2" xfId="3"/>
    <cellStyle name="Normal 3" xfId="5"/>
    <cellStyle name="Normal 4" xfId="6"/>
    <cellStyle name="Normal 5" xfId="7"/>
    <cellStyle name="Normal 6" xfId="8"/>
    <cellStyle name="Normal 7" xfId="10"/>
    <cellStyle name="Normal 8" xfId="11"/>
    <cellStyle name="Normal 8 2" xfId="14"/>
    <cellStyle name="Porcentaje" xfId="2" builtinId="5"/>
    <cellStyle name="Porcentaje 2" xfId="13"/>
  </cellStyles>
  <dxfs count="0"/>
  <tableStyles count="0" defaultTableStyle="TableStyleMedium9" defaultPivotStyle="PivotStyleLight16"/>
  <colors>
    <mruColors>
      <color rgb="FFFFFF99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416718</xdr:colOff>
      <xdr:row>0</xdr:row>
      <xdr:rowOff>14883</xdr:rowOff>
    </xdr:from>
    <xdr:to>
      <xdr:col>13</xdr:col>
      <xdr:colOff>669726</xdr:colOff>
      <xdr:row>3</xdr:row>
      <xdr:rowOff>267891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33343" y="14883"/>
          <a:ext cx="1138833" cy="1110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895350</xdr:colOff>
          <xdr:row>0</xdr:row>
          <xdr:rowOff>19050</xdr:rowOff>
        </xdr:from>
        <xdr:to>
          <xdr:col>0</xdr:col>
          <xdr:colOff>4438650</xdr:colOff>
          <xdr:row>3</xdr:row>
          <xdr:rowOff>171450</xdr:rowOff>
        </xdr:to>
        <xdr:sp macro="" textlink="">
          <xdr:nvSpPr>
            <xdr:cNvPr id="138243" name="Object 3" hidden="1">
              <a:extLst>
                <a:ext uri="{63B3BB69-23CF-44E3-9099-C40C66FF867C}">
                  <a14:compatExt spid="_x0000_s138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895350</xdr:colOff>
          <xdr:row>0</xdr:row>
          <xdr:rowOff>19050</xdr:rowOff>
        </xdr:from>
        <xdr:to>
          <xdr:col>0</xdr:col>
          <xdr:colOff>4438650</xdr:colOff>
          <xdr:row>3</xdr:row>
          <xdr:rowOff>171450</xdr:rowOff>
        </xdr:to>
        <xdr:sp macro="" textlink="">
          <xdr:nvSpPr>
            <xdr:cNvPr id="136193" name="Object 1" hidden="1">
              <a:extLst>
                <a:ext uri="{63B3BB69-23CF-44E3-9099-C40C66FF867C}">
                  <a14:compatExt spid="_x0000_s136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416718</xdr:colOff>
      <xdr:row>0</xdr:row>
      <xdr:rowOff>14883</xdr:rowOff>
    </xdr:from>
    <xdr:to>
      <xdr:col>13</xdr:col>
      <xdr:colOff>524082</xdr:colOff>
      <xdr:row>3</xdr:row>
      <xdr:rowOff>127000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85918" y="14883"/>
          <a:ext cx="1021764" cy="988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416718</xdr:colOff>
      <xdr:row>0</xdr:row>
      <xdr:rowOff>14883</xdr:rowOff>
    </xdr:from>
    <xdr:to>
      <xdr:col>13</xdr:col>
      <xdr:colOff>669726</xdr:colOff>
      <xdr:row>3</xdr:row>
      <xdr:rowOff>267891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33343" y="14883"/>
          <a:ext cx="1138833" cy="1110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742950</xdr:colOff>
          <xdr:row>0</xdr:row>
          <xdr:rowOff>19050</xdr:rowOff>
        </xdr:from>
        <xdr:to>
          <xdr:col>0</xdr:col>
          <xdr:colOff>4286250</xdr:colOff>
          <xdr:row>3</xdr:row>
          <xdr:rowOff>171450</xdr:rowOff>
        </xdr:to>
        <xdr:sp macro="" textlink="">
          <xdr:nvSpPr>
            <xdr:cNvPr id="135170" name="Object 2" hidden="1">
              <a:extLst>
                <a:ext uri="{63B3BB69-23CF-44E3-9099-C40C66FF867C}">
                  <a14:compatExt spid="_x0000_s135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416718</xdr:colOff>
      <xdr:row>0</xdr:row>
      <xdr:rowOff>14883</xdr:rowOff>
    </xdr:from>
    <xdr:to>
      <xdr:col>13</xdr:col>
      <xdr:colOff>669726</xdr:colOff>
      <xdr:row>3</xdr:row>
      <xdr:rowOff>267891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33343" y="14883"/>
          <a:ext cx="1138833" cy="1110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742950</xdr:colOff>
          <xdr:row>0</xdr:row>
          <xdr:rowOff>19050</xdr:rowOff>
        </xdr:from>
        <xdr:to>
          <xdr:col>0</xdr:col>
          <xdr:colOff>4286250</xdr:colOff>
          <xdr:row>3</xdr:row>
          <xdr:rowOff>171450</xdr:rowOff>
        </xdr:to>
        <xdr:sp macro="" textlink="">
          <xdr:nvSpPr>
            <xdr:cNvPr id="130050" name="Object 2" hidden="1">
              <a:extLst>
                <a:ext uri="{63B3BB69-23CF-44E3-9099-C40C66FF867C}">
                  <a14:compatExt spid="_x0000_s130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416718</xdr:colOff>
      <xdr:row>0</xdr:row>
      <xdr:rowOff>14883</xdr:rowOff>
    </xdr:from>
    <xdr:to>
      <xdr:col>13</xdr:col>
      <xdr:colOff>669726</xdr:colOff>
      <xdr:row>3</xdr:row>
      <xdr:rowOff>267891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33343" y="14883"/>
          <a:ext cx="1138833" cy="1110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742950</xdr:colOff>
          <xdr:row>0</xdr:row>
          <xdr:rowOff>19050</xdr:rowOff>
        </xdr:from>
        <xdr:to>
          <xdr:col>0</xdr:col>
          <xdr:colOff>4286250</xdr:colOff>
          <xdr:row>3</xdr:row>
          <xdr:rowOff>171450</xdr:rowOff>
        </xdr:to>
        <xdr:sp macro="" textlink="">
          <xdr:nvSpPr>
            <xdr:cNvPr id="133122" name="Object 2" hidden="1">
              <a:extLst>
                <a:ext uri="{63B3BB69-23CF-44E3-9099-C40C66FF867C}">
                  <a14:compatExt spid="_x0000_s133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416718</xdr:colOff>
      <xdr:row>0</xdr:row>
      <xdr:rowOff>14883</xdr:rowOff>
    </xdr:from>
    <xdr:to>
      <xdr:col>13</xdr:col>
      <xdr:colOff>669726</xdr:colOff>
      <xdr:row>3</xdr:row>
      <xdr:rowOff>267891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23518" y="14883"/>
          <a:ext cx="1213128" cy="16246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742950</xdr:colOff>
          <xdr:row>0</xdr:row>
          <xdr:rowOff>19050</xdr:rowOff>
        </xdr:from>
        <xdr:to>
          <xdr:col>0</xdr:col>
          <xdr:colOff>4286250</xdr:colOff>
          <xdr:row>3</xdr:row>
          <xdr:rowOff>171450</xdr:rowOff>
        </xdr:to>
        <xdr:sp macro="" textlink="">
          <xdr:nvSpPr>
            <xdr:cNvPr id="119815" name="Object 7" hidden="1">
              <a:extLst>
                <a:ext uri="{63B3BB69-23CF-44E3-9099-C40C66FF867C}">
                  <a14:compatExt spid="_x0000_s1198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416718</xdr:colOff>
      <xdr:row>0</xdr:row>
      <xdr:rowOff>14883</xdr:rowOff>
    </xdr:from>
    <xdr:to>
      <xdr:col>13</xdr:col>
      <xdr:colOff>669726</xdr:colOff>
      <xdr:row>3</xdr:row>
      <xdr:rowOff>267891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33343" y="14883"/>
          <a:ext cx="1138833" cy="1110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742950</xdr:colOff>
          <xdr:row>0</xdr:row>
          <xdr:rowOff>19050</xdr:rowOff>
        </xdr:from>
        <xdr:to>
          <xdr:col>0</xdr:col>
          <xdr:colOff>4286250</xdr:colOff>
          <xdr:row>3</xdr:row>
          <xdr:rowOff>171450</xdr:rowOff>
        </xdr:to>
        <xdr:sp macro="" textlink="">
          <xdr:nvSpPr>
            <xdr:cNvPr id="125954" name="Object 2" hidden="1">
              <a:extLst>
                <a:ext uri="{63B3BB69-23CF-44E3-9099-C40C66FF867C}">
                  <a14:compatExt spid="_x0000_s1259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 tint="-0.249977111117893"/>
  </sheetPr>
  <dimension ref="A1:P66"/>
  <sheetViews>
    <sheetView tabSelected="1" zoomScale="60" zoomScaleNormal="60" zoomScalePageLayoutView="60" workbookViewId="0">
      <selection activeCell="B44" sqref="B44:D45"/>
    </sheetView>
  </sheetViews>
  <sheetFormatPr baseColWidth="10" defaultColWidth="11.42578125" defaultRowHeight="18" x14ac:dyDescent="0.25"/>
  <cols>
    <col min="1" max="1" width="70.7109375" style="36" customWidth="1"/>
    <col min="2" max="2" width="20.42578125" style="2" customWidth="1"/>
    <col min="3" max="3" width="23.42578125" style="2" customWidth="1"/>
    <col min="4" max="4" width="15.7109375" style="2" customWidth="1"/>
    <col min="5" max="5" width="30.7109375" style="2" customWidth="1"/>
    <col min="6" max="6" width="25.28515625" style="2" bestFit="1" customWidth="1"/>
    <col min="7" max="7" width="29.7109375" style="31" customWidth="1"/>
    <col min="8" max="8" width="23.42578125" style="2" customWidth="1"/>
    <col min="9" max="9" width="19.5703125" style="2" customWidth="1"/>
    <col min="10" max="10" width="16.7109375" style="32" bestFit="1" customWidth="1"/>
    <col min="11" max="11" width="18" style="32" customWidth="1"/>
    <col min="12" max="12" width="21.140625" style="2" bestFit="1" customWidth="1"/>
    <col min="13" max="13" width="13.28515625" style="2" customWidth="1"/>
    <col min="14" max="14" width="11.28515625" style="2" customWidth="1"/>
    <col min="15" max="15" width="16.42578125" style="2" customWidth="1"/>
    <col min="16" max="16" width="12.7109375" style="2" bestFit="1" customWidth="1"/>
    <col min="17" max="16384" width="11.42578125" style="2"/>
  </cols>
  <sheetData>
    <row r="1" spans="1:15" ht="20.25" x14ac:dyDescent="0.3">
      <c r="A1" s="348"/>
      <c r="B1" s="351" t="s">
        <v>36</v>
      </c>
      <c r="C1" s="352"/>
      <c r="D1" s="352"/>
      <c r="E1" s="352"/>
      <c r="F1" s="352"/>
      <c r="G1" s="352"/>
      <c r="H1" s="353"/>
      <c r="I1" s="357" t="s">
        <v>37</v>
      </c>
      <c r="J1" s="358"/>
      <c r="K1" s="358"/>
      <c r="L1" s="359"/>
      <c r="M1" s="360"/>
      <c r="N1" s="361"/>
    </row>
    <row r="2" spans="1:15" ht="20.25" x14ac:dyDescent="0.3">
      <c r="A2" s="349"/>
      <c r="B2" s="354"/>
      <c r="C2" s="355"/>
      <c r="D2" s="355"/>
      <c r="E2" s="355"/>
      <c r="F2" s="355"/>
      <c r="G2" s="355"/>
      <c r="H2" s="356"/>
      <c r="I2" s="357" t="s">
        <v>38</v>
      </c>
      <c r="J2" s="358"/>
      <c r="K2" s="358"/>
      <c r="L2" s="359"/>
      <c r="M2" s="362"/>
      <c r="N2" s="363"/>
    </row>
    <row r="3" spans="1:15" ht="27" customHeight="1" x14ac:dyDescent="0.35">
      <c r="A3" s="349"/>
      <c r="B3" s="351" t="s">
        <v>39</v>
      </c>
      <c r="C3" s="352"/>
      <c r="D3" s="352"/>
      <c r="E3" s="352"/>
      <c r="F3" s="352"/>
      <c r="G3" s="352"/>
      <c r="H3" s="353"/>
      <c r="I3" s="357" t="s">
        <v>40</v>
      </c>
      <c r="J3" s="358"/>
      <c r="K3" s="358"/>
      <c r="L3" s="359"/>
      <c r="M3" s="362"/>
      <c r="N3" s="363"/>
      <c r="O3" s="1"/>
    </row>
    <row r="4" spans="1:15" ht="23.25" customHeight="1" x14ac:dyDescent="0.35">
      <c r="A4" s="350"/>
      <c r="B4" s="354"/>
      <c r="C4" s="355"/>
      <c r="D4" s="355"/>
      <c r="E4" s="355"/>
      <c r="F4" s="355"/>
      <c r="G4" s="355"/>
      <c r="H4" s="356"/>
      <c r="I4" s="357" t="s">
        <v>41</v>
      </c>
      <c r="J4" s="358"/>
      <c r="K4" s="358"/>
      <c r="L4" s="359"/>
      <c r="M4" s="364"/>
      <c r="N4" s="365"/>
      <c r="O4" s="1"/>
    </row>
    <row r="5" spans="1:15" ht="21.75" customHeight="1" x14ac:dyDescent="0.35">
      <c r="A5" s="368"/>
      <c r="B5" s="368"/>
      <c r="C5" s="368"/>
      <c r="D5" s="368"/>
      <c r="E5" s="368"/>
      <c r="F5" s="368"/>
      <c r="G5" s="368"/>
      <c r="H5" s="368"/>
      <c r="I5" s="368"/>
      <c r="J5" s="368"/>
      <c r="K5" s="368"/>
      <c r="L5" s="368"/>
      <c r="M5" s="368"/>
      <c r="N5" s="368"/>
      <c r="O5" s="1"/>
    </row>
    <row r="6" spans="1:15" ht="18.75" customHeight="1" x14ac:dyDescent="0.35">
      <c r="A6" s="369" t="s">
        <v>247</v>
      </c>
      <c r="B6" s="369"/>
      <c r="C6" s="369"/>
      <c r="D6" s="369"/>
      <c r="E6" s="369"/>
      <c r="F6" s="369"/>
      <c r="G6" s="369"/>
      <c r="H6" s="369"/>
      <c r="I6" s="369"/>
      <c r="J6" s="369"/>
      <c r="K6" s="369"/>
      <c r="L6" s="369"/>
      <c r="M6" s="369"/>
      <c r="N6" s="369"/>
      <c r="O6" s="3"/>
    </row>
    <row r="7" spans="1:15" ht="24.75" customHeight="1" thickBot="1" x14ac:dyDescent="0.35">
      <c r="A7" s="33" t="s">
        <v>265</v>
      </c>
      <c r="B7" s="370" t="s">
        <v>266</v>
      </c>
      <c r="C7" s="370"/>
      <c r="D7" s="370"/>
      <c r="E7" s="370"/>
      <c r="F7" s="370"/>
      <c r="G7" s="2"/>
      <c r="J7" s="2"/>
      <c r="K7" s="2"/>
    </row>
    <row r="8" spans="1:15" ht="36" customHeight="1" x14ac:dyDescent="0.2">
      <c r="A8" s="371" t="s">
        <v>44</v>
      </c>
      <c r="B8" s="372"/>
      <c r="C8" s="372"/>
      <c r="D8" s="372"/>
      <c r="E8" s="372"/>
      <c r="F8" s="372"/>
      <c r="G8" s="373" t="s">
        <v>29</v>
      </c>
      <c r="H8" s="374"/>
      <c r="I8" s="375"/>
      <c r="J8" s="382" t="s">
        <v>25</v>
      </c>
      <c r="K8" s="383"/>
      <c r="L8" s="383"/>
      <c r="M8" s="383"/>
      <c r="N8" s="384"/>
      <c r="O8" s="4"/>
    </row>
    <row r="9" spans="1:15" ht="20.25" x14ac:dyDescent="0.2">
      <c r="A9" s="385" t="s">
        <v>45</v>
      </c>
      <c r="B9" s="386"/>
      <c r="C9" s="386"/>
      <c r="D9" s="386"/>
      <c r="E9" s="386"/>
      <c r="F9" s="387"/>
      <c r="G9" s="376"/>
      <c r="H9" s="377"/>
      <c r="I9" s="378"/>
      <c r="J9" s="58" t="s">
        <v>22</v>
      </c>
      <c r="K9" s="388" t="s">
        <v>23</v>
      </c>
      <c r="L9" s="388"/>
      <c r="M9" s="388"/>
      <c r="N9" s="5" t="s">
        <v>24</v>
      </c>
      <c r="O9" s="4"/>
    </row>
    <row r="10" spans="1:15" ht="45" customHeight="1" x14ac:dyDescent="0.2">
      <c r="A10" s="385" t="s">
        <v>128</v>
      </c>
      <c r="B10" s="386"/>
      <c r="C10" s="386"/>
      <c r="D10" s="386"/>
      <c r="E10" s="386"/>
      <c r="F10" s="387"/>
      <c r="G10" s="376"/>
      <c r="H10" s="377"/>
      <c r="I10" s="378"/>
      <c r="J10" s="58"/>
      <c r="K10" s="6"/>
      <c r="L10" s="7"/>
      <c r="M10" s="8"/>
      <c r="N10" s="5"/>
      <c r="O10" s="4"/>
    </row>
    <row r="11" spans="1:15" ht="68.25" customHeight="1" x14ac:dyDescent="0.2">
      <c r="A11" s="385" t="s">
        <v>127</v>
      </c>
      <c r="B11" s="386"/>
      <c r="C11" s="386"/>
      <c r="D11" s="386"/>
      <c r="E11" s="386"/>
      <c r="F11" s="387"/>
      <c r="G11" s="376"/>
      <c r="H11" s="377"/>
      <c r="I11" s="378"/>
      <c r="J11" s="9"/>
      <c r="K11" s="48" t="s">
        <v>31</v>
      </c>
      <c r="L11" s="49"/>
      <c r="M11" s="50"/>
      <c r="N11" s="10"/>
      <c r="O11" s="4"/>
    </row>
    <row r="12" spans="1:15" ht="46.5" customHeight="1" x14ac:dyDescent="0.2">
      <c r="A12" s="371" t="s">
        <v>126</v>
      </c>
      <c r="B12" s="372"/>
      <c r="C12" s="372"/>
      <c r="D12" s="372"/>
      <c r="E12" s="372"/>
      <c r="F12" s="372"/>
      <c r="G12" s="376"/>
      <c r="H12" s="377"/>
      <c r="I12" s="378"/>
      <c r="J12" s="11"/>
      <c r="K12" s="51"/>
      <c r="L12" s="52"/>
      <c r="M12" s="53"/>
      <c r="N12" s="12"/>
      <c r="O12" s="4"/>
    </row>
    <row r="13" spans="1:15" ht="40.9" customHeight="1" x14ac:dyDescent="0.2">
      <c r="A13" s="371" t="s">
        <v>131</v>
      </c>
      <c r="B13" s="372"/>
      <c r="C13" s="372"/>
      <c r="D13" s="372"/>
      <c r="E13" s="372"/>
      <c r="F13" s="372"/>
      <c r="G13" s="376"/>
      <c r="H13" s="377"/>
      <c r="I13" s="378"/>
      <c r="J13" s="11"/>
      <c r="K13" s="54"/>
      <c r="L13" s="55"/>
      <c r="M13" s="56"/>
      <c r="N13" s="12"/>
      <c r="O13" s="4"/>
    </row>
    <row r="14" spans="1:15" ht="21" thickBot="1" x14ac:dyDescent="0.25">
      <c r="A14" s="389" t="s">
        <v>228</v>
      </c>
      <c r="B14" s="390"/>
      <c r="C14" s="390"/>
      <c r="D14" s="390"/>
      <c r="E14" s="390"/>
      <c r="F14" s="391"/>
      <c r="G14" s="379"/>
      <c r="H14" s="380"/>
      <c r="I14" s="381"/>
      <c r="J14" s="13"/>
      <c r="K14" s="392"/>
      <c r="L14" s="392"/>
      <c r="M14" s="392"/>
      <c r="N14" s="14"/>
      <c r="O14" s="4"/>
    </row>
    <row r="15" spans="1:15" ht="20.25" x14ac:dyDescent="0.3">
      <c r="A15" s="344" t="s">
        <v>0</v>
      </c>
      <c r="B15" s="347" t="s">
        <v>220</v>
      </c>
      <c r="C15" s="333" t="s">
        <v>1</v>
      </c>
      <c r="D15" s="333" t="s">
        <v>2</v>
      </c>
      <c r="E15" s="333" t="s">
        <v>3</v>
      </c>
      <c r="F15" s="336" t="s">
        <v>178</v>
      </c>
      <c r="G15" s="337"/>
      <c r="H15" s="337"/>
      <c r="I15" s="338"/>
      <c r="J15" s="333" t="s">
        <v>5</v>
      </c>
      <c r="K15" s="333"/>
      <c r="L15" s="366" t="s">
        <v>6</v>
      </c>
      <c r="M15" s="366"/>
      <c r="N15" s="367"/>
    </row>
    <row r="16" spans="1:15" ht="12.75" customHeight="1" x14ac:dyDescent="0.2">
      <c r="A16" s="345"/>
      <c r="B16" s="334"/>
      <c r="C16" s="334"/>
      <c r="D16" s="334"/>
      <c r="E16" s="334"/>
      <c r="F16" s="339"/>
      <c r="G16" s="340"/>
      <c r="H16" s="340"/>
      <c r="I16" s="341"/>
      <c r="J16" s="334"/>
      <c r="K16" s="334"/>
      <c r="L16" s="334" t="s">
        <v>7</v>
      </c>
      <c r="M16" s="334" t="s">
        <v>8</v>
      </c>
      <c r="N16" s="342" t="s">
        <v>9</v>
      </c>
    </row>
    <row r="17" spans="1:16" ht="41.25" thickBot="1" x14ac:dyDescent="0.25">
      <c r="A17" s="346"/>
      <c r="B17" s="335"/>
      <c r="C17" s="335"/>
      <c r="D17" s="335"/>
      <c r="E17" s="335"/>
      <c r="F17" s="223" t="s">
        <v>10</v>
      </c>
      <c r="G17" s="223" t="s">
        <v>11</v>
      </c>
      <c r="H17" s="223" t="s">
        <v>26</v>
      </c>
      <c r="I17" s="224" t="s">
        <v>27</v>
      </c>
      <c r="J17" s="134" t="s">
        <v>12</v>
      </c>
      <c r="K17" s="74" t="s">
        <v>13</v>
      </c>
      <c r="L17" s="335"/>
      <c r="M17" s="335"/>
      <c r="N17" s="343"/>
    </row>
    <row r="18" spans="1:16" ht="29.65" customHeight="1" x14ac:dyDescent="0.2">
      <c r="A18" s="331" t="s">
        <v>174</v>
      </c>
      <c r="B18" s="62" t="s">
        <v>14</v>
      </c>
      <c r="C18" s="281" t="s">
        <v>185</v>
      </c>
      <c r="D18" s="111">
        <v>1</v>
      </c>
      <c r="E18" s="155">
        <f t="shared" ref="E18:E26" si="0">+F18+G18+H18+I18</f>
        <v>50000000</v>
      </c>
      <c r="F18" s="225">
        <v>50000000</v>
      </c>
      <c r="G18" s="225"/>
      <c r="H18" s="226"/>
      <c r="I18" s="227"/>
      <c r="J18" s="241">
        <v>45306</v>
      </c>
      <c r="K18" s="241">
        <v>45656</v>
      </c>
      <c r="L18" s="274"/>
      <c r="M18" s="274"/>
      <c r="N18" s="275"/>
      <c r="P18" s="18"/>
    </row>
    <row r="19" spans="1:16" ht="29.65" customHeight="1" x14ac:dyDescent="0.2">
      <c r="A19" s="332"/>
      <c r="B19" s="116" t="s">
        <v>15</v>
      </c>
      <c r="C19" s="282"/>
      <c r="D19" s="117"/>
      <c r="E19" s="156">
        <f t="shared" si="0"/>
        <v>0</v>
      </c>
      <c r="F19" s="225"/>
      <c r="G19" s="225"/>
      <c r="H19" s="226"/>
      <c r="I19" s="226"/>
      <c r="J19" s="241"/>
      <c r="K19" s="241"/>
      <c r="L19" s="274"/>
      <c r="M19" s="274"/>
      <c r="N19" s="275"/>
    </row>
    <row r="20" spans="1:16" ht="41.65" customHeight="1" x14ac:dyDescent="0.2">
      <c r="A20" s="299" t="s">
        <v>218</v>
      </c>
      <c r="B20" s="62" t="s">
        <v>14</v>
      </c>
      <c r="C20" s="281" t="s">
        <v>186</v>
      </c>
      <c r="D20" s="111">
        <v>1</v>
      </c>
      <c r="E20" s="156">
        <f t="shared" si="0"/>
        <v>701000000</v>
      </c>
      <c r="F20" s="225">
        <v>701000000</v>
      </c>
      <c r="G20" s="225"/>
      <c r="H20" s="226"/>
      <c r="I20" s="228"/>
      <c r="J20" s="241">
        <v>45306</v>
      </c>
      <c r="K20" s="241">
        <v>45656</v>
      </c>
      <c r="L20" s="274"/>
      <c r="M20" s="274"/>
      <c r="N20" s="275"/>
    </row>
    <row r="21" spans="1:16" ht="41.65" customHeight="1" x14ac:dyDescent="0.2">
      <c r="A21" s="300"/>
      <c r="B21" s="116" t="s">
        <v>15</v>
      </c>
      <c r="C21" s="282"/>
      <c r="D21" s="111"/>
      <c r="E21" s="156">
        <f t="shared" si="0"/>
        <v>0</v>
      </c>
      <c r="F21" s="225"/>
      <c r="G21" s="225"/>
      <c r="H21" s="226"/>
      <c r="I21" s="226"/>
      <c r="J21" s="241"/>
      <c r="K21" s="241"/>
      <c r="L21" s="274"/>
      <c r="M21" s="274"/>
      <c r="N21" s="275"/>
    </row>
    <row r="22" spans="1:16" ht="30" customHeight="1" x14ac:dyDescent="0.2">
      <c r="A22" s="279" t="s">
        <v>235</v>
      </c>
      <c r="B22" s="62" t="s">
        <v>14</v>
      </c>
      <c r="C22" s="281" t="s">
        <v>187</v>
      </c>
      <c r="D22" s="111">
        <v>12</v>
      </c>
      <c r="E22" s="156">
        <f t="shared" si="0"/>
        <v>225535108822</v>
      </c>
      <c r="F22" s="225"/>
      <c r="G22" s="225">
        <v>225535108822</v>
      </c>
      <c r="H22" s="226"/>
      <c r="I22" s="226"/>
      <c r="J22" s="241">
        <v>45306</v>
      </c>
      <c r="K22" s="241">
        <v>45656</v>
      </c>
      <c r="L22" s="274"/>
      <c r="M22" s="274"/>
      <c r="N22" s="275"/>
    </row>
    <row r="23" spans="1:16" ht="30" customHeight="1" x14ac:dyDescent="0.2">
      <c r="A23" s="280"/>
      <c r="B23" s="116" t="s">
        <v>15</v>
      </c>
      <c r="C23" s="282"/>
      <c r="D23" s="111"/>
      <c r="E23" s="156">
        <f t="shared" si="0"/>
        <v>0</v>
      </c>
      <c r="F23" s="225"/>
      <c r="G23" s="225"/>
      <c r="H23" s="226"/>
      <c r="I23" s="226"/>
      <c r="J23" s="241"/>
      <c r="K23" s="241"/>
      <c r="L23" s="274"/>
      <c r="M23" s="274"/>
      <c r="N23" s="275"/>
    </row>
    <row r="24" spans="1:16" ht="32.25" customHeight="1" x14ac:dyDescent="0.2">
      <c r="A24" s="329" t="s">
        <v>142</v>
      </c>
      <c r="B24" s="62" t="s">
        <v>14</v>
      </c>
      <c r="C24" s="281" t="s">
        <v>224</v>
      </c>
      <c r="D24" s="108">
        <v>57</v>
      </c>
      <c r="E24" s="156">
        <f t="shared" si="0"/>
        <v>1000000000</v>
      </c>
      <c r="F24" s="225">
        <v>1000000000</v>
      </c>
      <c r="G24" s="225"/>
      <c r="H24" s="226"/>
      <c r="I24" s="228"/>
      <c r="J24" s="241">
        <v>45306</v>
      </c>
      <c r="K24" s="241">
        <v>45656</v>
      </c>
      <c r="L24" s="274"/>
      <c r="M24" s="274"/>
      <c r="N24" s="275"/>
    </row>
    <row r="25" spans="1:16" ht="39" customHeight="1" x14ac:dyDescent="0.2">
      <c r="A25" s="330"/>
      <c r="B25" s="116" t="s">
        <v>15</v>
      </c>
      <c r="C25" s="282"/>
      <c r="D25" s="108"/>
      <c r="E25" s="156">
        <f t="shared" si="0"/>
        <v>0</v>
      </c>
      <c r="F25" s="225"/>
      <c r="G25" s="225"/>
      <c r="H25" s="226"/>
      <c r="I25" s="226"/>
      <c r="J25" s="241"/>
      <c r="K25" s="241"/>
      <c r="L25" s="274"/>
      <c r="M25" s="274"/>
      <c r="N25" s="275"/>
      <c r="P25" s="40"/>
    </row>
    <row r="26" spans="1:16" ht="46.15" customHeight="1" x14ac:dyDescent="0.2">
      <c r="A26" s="329" t="s">
        <v>135</v>
      </c>
      <c r="B26" s="62" t="s">
        <v>14</v>
      </c>
      <c r="C26" s="281" t="s">
        <v>188</v>
      </c>
      <c r="D26" s="111">
        <v>57</v>
      </c>
      <c r="E26" s="202">
        <f t="shared" si="0"/>
        <v>501000000</v>
      </c>
      <c r="F26" s="225">
        <v>501000000</v>
      </c>
      <c r="G26" s="225"/>
      <c r="H26" s="226"/>
      <c r="I26" s="226"/>
      <c r="J26" s="241">
        <v>45306</v>
      </c>
      <c r="K26" s="241">
        <v>45656</v>
      </c>
      <c r="L26" s="274"/>
      <c r="M26" s="274"/>
      <c r="N26" s="275"/>
    </row>
    <row r="27" spans="1:16" ht="46.15" customHeight="1" x14ac:dyDescent="0.2">
      <c r="A27" s="330"/>
      <c r="B27" s="116" t="s">
        <v>15</v>
      </c>
      <c r="C27" s="282"/>
      <c r="D27" s="111"/>
      <c r="E27" s="202">
        <f t="shared" ref="E27:E29" si="1">+F27+G27+H27+I27</f>
        <v>0</v>
      </c>
      <c r="F27" s="225"/>
      <c r="G27" s="225"/>
      <c r="H27" s="226"/>
      <c r="I27" s="226"/>
      <c r="J27" s="241"/>
      <c r="K27" s="241"/>
      <c r="L27" s="274"/>
      <c r="M27" s="274"/>
      <c r="N27" s="275"/>
    </row>
    <row r="28" spans="1:16" ht="45.4" customHeight="1" x14ac:dyDescent="0.2">
      <c r="A28" s="329" t="s">
        <v>253</v>
      </c>
      <c r="B28" s="62" t="s">
        <v>14</v>
      </c>
      <c r="C28" s="281" t="s">
        <v>225</v>
      </c>
      <c r="D28" s="108">
        <v>1</v>
      </c>
      <c r="E28" s="156">
        <f t="shared" si="1"/>
        <v>200000000</v>
      </c>
      <c r="F28" s="225">
        <v>200000000</v>
      </c>
      <c r="G28" s="225"/>
      <c r="H28" s="226"/>
      <c r="I28" s="226"/>
      <c r="J28" s="241">
        <v>45306</v>
      </c>
      <c r="K28" s="241">
        <v>45656</v>
      </c>
      <c r="L28" s="274"/>
      <c r="M28" s="274"/>
      <c r="N28" s="275"/>
      <c r="P28" s="18"/>
    </row>
    <row r="29" spans="1:16" ht="45.4" customHeight="1" x14ac:dyDescent="0.2">
      <c r="A29" s="330"/>
      <c r="B29" s="116" t="s">
        <v>15</v>
      </c>
      <c r="C29" s="282"/>
      <c r="D29" s="108"/>
      <c r="E29" s="156">
        <f t="shared" si="1"/>
        <v>0</v>
      </c>
      <c r="F29" s="225"/>
      <c r="G29" s="225"/>
      <c r="H29" s="226"/>
      <c r="I29" s="226"/>
      <c r="J29" s="241"/>
      <c r="K29" s="241"/>
      <c r="L29" s="274"/>
      <c r="M29" s="274"/>
      <c r="N29" s="275"/>
    </row>
    <row r="30" spans="1:16" ht="31.15" customHeight="1" x14ac:dyDescent="0.2">
      <c r="A30" s="329" t="s">
        <v>223</v>
      </c>
      <c r="B30" s="62" t="s">
        <v>14</v>
      </c>
      <c r="C30" s="281" t="s">
        <v>185</v>
      </c>
      <c r="D30" s="108">
        <v>1</v>
      </c>
      <c r="E30" s="156">
        <f>+F30+G30+H30+I30</f>
        <v>200000000</v>
      </c>
      <c r="F30" s="225">
        <v>200000000</v>
      </c>
      <c r="G30" s="225"/>
      <c r="H30" s="226"/>
      <c r="I30" s="226"/>
      <c r="J30" s="241">
        <v>45306</v>
      </c>
      <c r="K30" s="241">
        <v>45656</v>
      </c>
      <c r="L30" s="274"/>
      <c r="M30" s="274"/>
      <c r="N30" s="275"/>
    </row>
    <row r="31" spans="1:16" ht="31.15" customHeight="1" x14ac:dyDescent="0.2">
      <c r="A31" s="330"/>
      <c r="B31" s="116" t="s">
        <v>15</v>
      </c>
      <c r="C31" s="282"/>
      <c r="D31" s="108"/>
      <c r="E31" s="156">
        <f t="shared" ref="E31:E39" si="2">+F31+G31+H31+I31</f>
        <v>0</v>
      </c>
      <c r="F31" s="225"/>
      <c r="G31" s="225"/>
      <c r="H31" s="226"/>
      <c r="I31" s="226"/>
      <c r="J31" s="241"/>
      <c r="K31" s="241"/>
      <c r="L31" s="274"/>
      <c r="M31" s="274"/>
      <c r="N31" s="275"/>
    </row>
    <row r="32" spans="1:16" ht="48.4" customHeight="1" x14ac:dyDescent="0.2">
      <c r="A32" s="324" t="s">
        <v>242</v>
      </c>
      <c r="B32" s="62" t="s">
        <v>14</v>
      </c>
      <c r="C32" s="281" t="s">
        <v>189</v>
      </c>
      <c r="D32" s="111">
        <v>7</v>
      </c>
      <c r="E32" s="156">
        <f t="shared" si="2"/>
        <v>206000000</v>
      </c>
      <c r="F32" s="225">
        <v>206000000</v>
      </c>
      <c r="G32" s="225"/>
      <c r="H32" s="226"/>
      <c r="I32" s="226"/>
      <c r="J32" s="241">
        <v>45306</v>
      </c>
      <c r="K32" s="241">
        <v>45656</v>
      </c>
      <c r="L32" s="274"/>
      <c r="M32" s="274"/>
      <c r="N32" s="275"/>
    </row>
    <row r="33" spans="1:14" ht="31.15" customHeight="1" x14ac:dyDescent="0.2">
      <c r="A33" s="325"/>
      <c r="B33" s="62" t="s">
        <v>15</v>
      </c>
      <c r="C33" s="282"/>
      <c r="D33" s="111"/>
      <c r="E33" s="156">
        <f t="shared" si="2"/>
        <v>0</v>
      </c>
      <c r="F33" s="225"/>
      <c r="G33" s="225"/>
      <c r="H33" s="226"/>
      <c r="I33" s="226"/>
      <c r="J33" s="241"/>
      <c r="K33" s="241"/>
      <c r="L33" s="274"/>
      <c r="M33" s="274"/>
      <c r="N33" s="275"/>
    </row>
    <row r="34" spans="1:14" ht="31.15" customHeight="1" x14ac:dyDescent="0.2">
      <c r="A34" s="324" t="s">
        <v>260</v>
      </c>
      <c r="B34" s="62" t="s">
        <v>14</v>
      </c>
      <c r="C34" s="281" t="s">
        <v>261</v>
      </c>
      <c r="D34" s="153">
        <v>1</v>
      </c>
      <c r="E34" s="156">
        <f t="shared" ref="E34:E35" si="3">+F34+G34+H34+I34</f>
        <v>120000000</v>
      </c>
      <c r="F34" s="225">
        <v>120000000</v>
      </c>
      <c r="G34" s="225"/>
      <c r="H34" s="226"/>
      <c r="I34" s="226"/>
      <c r="J34" s="241">
        <v>45306</v>
      </c>
      <c r="K34" s="241">
        <v>45656</v>
      </c>
      <c r="L34" s="274"/>
      <c r="M34" s="274"/>
      <c r="N34" s="275"/>
    </row>
    <row r="35" spans="1:14" ht="31.15" customHeight="1" x14ac:dyDescent="0.2">
      <c r="A35" s="325"/>
      <c r="B35" s="62" t="s">
        <v>15</v>
      </c>
      <c r="C35" s="282"/>
      <c r="D35" s="153"/>
      <c r="E35" s="156">
        <f t="shared" si="3"/>
        <v>0</v>
      </c>
      <c r="F35" s="225"/>
      <c r="G35" s="225"/>
      <c r="H35" s="226"/>
      <c r="I35" s="226"/>
      <c r="J35" s="241"/>
      <c r="K35" s="241"/>
      <c r="L35" s="274"/>
      <c r="M35" s="274"/>
      <c r="N35" s="275"/>
    </row>
    <row r="36" spans="1:14" ht="31.15" customHeight="1" x14ac:dyDescent="0.2">
      <c r="A36" s="324" t="s">
        <v>258</v>
      </c>
      <c r="B36" s="62" t="s">
        <v>14</v>
      </c>
      <c r="C36" s="281" t="s">
        <v>259</v>
      </c>
      <c r="D36" s="153">
        <v>1</v>
      </c>
      <c r="E36" s="156">
        <f t="shared" ref="E36:E37" si="4">+F36+G36+H36+I36</f>
        <v>50000000</v>
      </c>
      <c r="F36" s="225">
        <v>50000000</v>
      </c>
      <c r="G36" s="225"/>
      <c r="H36" s="226"/>
      <c r="I36" s="226"/>
      <c r="J36" s="241">
        <v>45306</v>
      </c>
      <c r="K36" s="241">
        <v>45656</v>
      </c>
      <c r="L36" s="274"/>
      <c r="M36" s="274"/>
      <c r="N36" s="275"/>
    </row>
    <row r="37" spans="1:14" ht="31.15" customHeight="1" x14ac:dyDescent="0.2">
      <c r="A37" s="325"/>
      <c r="B37" s="62" t="s">
        <v>15</v>
      </c>
      <c r="C37" s="282"/>
      <c r="D37" s="153"/>
      <c r="E37" s="156">
        <f t="shared" si="4"/>
        <v>0</v>
      </c>
      <c r="F37" s="225"/>
      <c r="G37" s="225"/>
      <c r="H37" s="226"/>
      <c r="I37" s="226"/>
      <c r="J37" s="241"/>
      <c r="K37" s="241"/>
      <c r="L37" s="274"/>
      <c r="M37" s="274"/>
      <c r="N37" s="275"/>
    </row>
    <row r="38" spans="1:14" ht="37.9" customHeight="1" x14ac:dyDescent="0.2">
      <c r="A38" s="326" t="s">
        <v>244</v>
      </c>
      <c r="B38" s="62" t="s">
        <v>14</v>
      </c>
      <c r="C38" s="328" t="s">
        <v>245</v>
      </c>
      <c r="D38" s="80">
        <v>1</v>
      </c>
      <c r="E38" s="156">
        <f t="shared" si="2"/>
        <v>22000000</v>
      </c>
      <c r="F38" s="225">
        <v>22000000</v>
      </c>
      <c r="G38" s="225"/>
      <c r="H38" s="229"/>
      <c r="I38" s="229"/>
      <c r="J38" s="241">
        <v>44576</v>
      </c>
      <c r="K38" s="241">
        <v>44925</v>
      </c>
      <c r="L38" s="274"/>
      <c r="M38" s="274"/>
      <c r="N38" s="275"/>
    </row>
    <row r="39" spans="1:14" ht="37.9" customHeight="1" x14ac:dyDescent="0.2">
      <c r="A39" s="327"/>
      <c r="B39" s="62" t="s">
        <v>15</v>
      </c>
      <c r="C39" s="282"/>
      <c r="D39" s="80"/>
      <c r="E39" s="156">
        <f t="shared" si="2"/>
        <v>0</v>
      </c>
      <c r="F39" s="225"/>
      <c r="G39" s="225"/>
      <c r="H39" s="229"/>
      <c r="I39" s="229"/>
      <c r="J39" s="241"/>
      <c r="K39" s="241"/>
      <c r="L39" s="274"/>
      <c r="M39" s="274"/>
      <c r="N39" s="275"/>
    </row>
    <row r="40" spans="1:14" ht="20.25" x14ac:dyDescent="0.2">
      <c r="A40" s="307" t="s">
        <v>16</v>
      </c>
      <c r="B40" s="89" t="s">
        <v>14</v>
      </c>
      <c r="C40" s="309"/>
      <c r="D40" s="81"/>
      <c r="E40" s="16">
        <f>+F40+G40+H40+I40</f>
        <v>228585108822</v>
      </c>
      <c r="F40" s="16">
        <f>+F18+F20+F22+F24+F26+F28+F30+F32+F38+F34+F36</f>
        <v>3050000000</v>
      </c>
      <c r="G40" s="16">
        <f t="shared" ref="G40:I40" si="5">+G18+G20+G22+G24+G26+G28+G30+G32+G38+G34+G36</f>
        <v>225535108822</v>
      </c>
      <c r="H40" s="16">
        <f t="shared" si="5"/>
        <v>0</v>
      </c>
      <c r="I40" s="16">
        <f t="shared" si="5"/>
        <v>0</v>
      </c>
      <c r="J40" s="17"/>
      <c r="K40" s="17"/>
      <c r="L40" s="305"/>
      <c r="M40" s="305"/>
      <c r="N40" s="276"/>
    </row>
    <row r="41" spans="1:14" ht="21" thickBot="1" x14ac:dyDescent="0.25">
      <c r="A41" s="308"/>
      <c r="B41" s="15" t="s">
        <v>15</v>
      </c>
      <c r="C41" s="310"/>
      <c r="D41" s="74"/>
      <c r="E41" s="16">
        <f t="shared" ref="E41" si="6">+F41+G41+H41+I41</f>
        <v>0</v>
      </c>
      <c r="F41" s="16">
        <f>+F19+F21+F23+F25+F27+F29+F31+F33+F39+F35+F37</f>
        <v>0</v>
      </c>
      <c r="G41" s="16">
        <f t="shared" ref="G41:I41" si="7">+G19+G21+G23+G25+G27+G29+G31+G33+G39+G35+G37</f>
        <v>0</v>
      </c>
      <c r="H41" s="16">
        <f t="shared" si="7"/>
        <v>0</v>
      </c>
      <c r="I41" s="16">
        <f t="shared" si="7"/>
        <v>0</v>
      </c>
      <c r="J41" s="19"/>
      <c r="K41" s="71"/>
      <c r="L41" s="306"/>
      <c r="M41" s="306"/>
      <c r="N41" s="277"/>
    </row>
    <row r="42" spans="1:14" ht="24" thickBot="1" x14ac:dyDescent="0.4">
      <c r="A42" s="34"/>
      <c r="B42" s="21"/>
      <c r="C42" s="142"/>
      <c r="D42" s="21"/>
      <c r="E42" s="141"/>
      <c r="F42" s="249"/>
      <c r="G42" s="269">
        <f>SUBTOTAL(9,G30:G35)</f>
        <v>0</v>
      </c>
      <c r="H42" s="102"/>
      <c r="I42" s="95"/>
      <c r="J42" s="100"/>
      <c r="K42" s="26"/>
      <c r="L42" s="23"/>
      <c r="M42" s="27"/>
      <c r="N42" s="27"/>
    </row>
    <row r="43" spans="1:14" ht="27.4" customHeight="1" thickBot="1" x14ac:dyDescent="0.25">
      <c r="A43" s="35" t="s">
        <v>20</v>
      </c>
      <c r="B43" s="311" t="s">
        <v>19</v>
      </c>
      <c r="C43" s="312"/>
      <c r="D43" s="313"/>
      <c r="E43" s="314" t="s">
        <v>21</v>
      </c>
      <c r="F43" s="315"/>
      <c r="G43" s="315"/>
      <c r="H43" s="316"/>
      <c r="I43" s="30"/>
      <c r="J43" s="317" t="s">
        <v>17</v>
      </c>
      <c r="K43" s="318"/>
      <c r="L43" s="318"/>
      <c r="M43" s="318"/>
      <c r="N43" s="319"/>
    </row>
    <row r="44" spans="1:14" ht="37.9" customHeight="1" x14ac:dyDescent="0.25">
      <c r="A44" s="295" t="s">
        <v>125</v>
      </c>
      <c r="B44" s="283" t="s">
        <v>129</v>
      </c>
      <c r="C44" s="284"/>
      <c r="D44" s="285"/>
      <c r="E44" s="283" t="s">
        <v>130</v>
      </c>
      <c r="F44" s="284"/>
      <c r="G44" s="285"/>
      <c r="H44" s="115" t="s">
        <v>14</v>
      </c>
      <c r="I44" s="114">
        <v>57</v>
      </c>
      <c r="J44" s="124"/>
      <c r="K44" s="126"/>
      <c r="L44" s="126"/>
      <c r="M44" s="126"/>
      <c r="N44" s="127"/>
    </row>
    <row r="45" spans="1:14" ht="27.75" customHeight="1" thickBot="1" x14ac:dyDescent="0.3">
      <c r="A45" s="320"/>
      <c r="B45" s="321"/>
      <c r="C45" s="322"/>
      <c r="D45" s="323"/>
      <c r="E45" s="321"/>
      <c r="F45" s="322"/>
      <c r="G45" s="323"/>
      <c r="H45" s="210" t="s">
        <v>15</v>
      </c>
      <c r="I45" s="217"/>
      <c r="J45" s="128"/>
      <c r="K45" s="128"/>
      <c r="L45" s="128"/>
      <c r="M45" s="128"/>
      <c r="N45" s="129"/>
    </row>
    <row r="46" spans="1:14" ht="28.15" customHeight="1" x14ac:dyDescent="0.25">
      <c r="A46" s="295" t="s">
        <v>132</v>
      </c>
      <c r="B46" s="283" t="s">
        <v>153</v>
      </c>
      <c r="C46" s="284"/>
      <c r="D46" s="285"/>
      <c r="E46" s="283" t="s">
        <v>154</v>
      </c>
      <c r="F46" s="284"/>
      <c r="G46" s="285"/>
      <c r="H46" s="210" t="s">
        <v>14</v>
      </c>
      <c r="I46" s="209">
        <v>1</v>
      </c>
      <c r="J46" s="124"/>
      <c r="K46" s="128"/>
      <c r="L46" s="128"/>
      <c r="M46" s="128"/>
      <c r="N46" s="129"/>
    </row>
    <row r="47" spans="1:14" ht="28.15" customHeight="1" thickBot="1" x14ac:dyDescent="0.3">
      <c r="A47" s="296"/>
      <c r="B47" s="286"/>
      <c r="C47" s="287"/>
      <c r="D47" s="288"/>
      <c r="E47" s="286"/>
      <c r="F47" s="287"/>
      <c r="G47" s="288"/>
      <c r="H47" s="210" t="s">
        <v>15</v>
      </c>
      <c r="I47" s="209"/>
      <c r="J47" s="130" t="s">
        <v>18</v>
      </c>
      <c r="K47" s="128"/>
      <c r="L47" s="128"/>
      <c r="M47" s="128"/>
      <c r="N47" s="129"/>
    </row>
    <row r="48" spans="1:14" ht="31.15" customHeight="1" x14ac:dyDescent="0.25">
      <c r="A48" s="297" t="s">
        <v>125</v>
      </c>
      <c r="B48" s="289" t="s">
        <v>155</v>
      </c>
      <c r="C48" s="290"/>
      <c r="D48" s="291"/>
      <c r="E48" s="289" t="s">
        <v>156</v>
      </c>
      <c r="F48" s="290"/>
      <c r="G48" s="291"/>
      <c r="H48" s="210" t="s">
        <v>14</v>
      </c>
      <c r="I48" s="209">
        <v>20</v>
      </c>
      <c r="J48" s="131" t="s">
        <v>269</v>
      </c>
      <c r="K48" s="132"/>
      <c r="L48" s="132"/>
      <c r="M48" s="132"/>
      <c r="N48" s="133"/>
    </row>
    <row r="49" spans="1:14" ht="26.65" customHeight="1" thickBot="1" x14ac:dyDescent="0.25">
      <c r="A49" s="298"/>
      <c r="B49" s="292"/>
      <c r="C49" s="293"/>
      <c r="D49" s="294"/>
      <c r="E49" s="292"/>
      <c r="F49" s="293"/>
      <c r="G49" s="294"/>
      <c r="H49" s="210" t="s">
        <v>15</v>
      </c>
      <c r="I49" s="209"/>
      <c r="J49" s="302"/>
      <c r="K49" s="303"/>
      <c r="L49" s="303"/>
      <c r="M49" s="303"/>
      <c r="N49" s="304"/>
    </row>
    <row r="50" spans="1:14" ht="26.65" customHeight="1" x14ac:dyDescent="0.2">
      <c r="A50" s="295" t="s">
        <v>132</v>
      </c>
      <c r="B50" s="283" t="s">
        <v>133</v>
      </c>
      <c r="C50" s="284"/>
      <c r="D50" s="285"/>
      <c r="E50" s="283" t="s">
        <v>134</v>
      </c>
      <c r="F50" s="284"/>
      <c r="G50" s="285"/>
      <c r="H50" s="210" t="s">
        <v>14</v>
      </c>
      <c r="I50" s="209">
        <v>59</v>
      </c>
      <c r="J50" s="90"/>
      <c r="K50" s="91"/>
      <c r="L50" s="91"/>
      <c r="M50" s="91"/>
      <c r="N50" s="92"/>
    </row>
    <row r="51" spans="1:14" ht="26.65" customHeight="1" thickBot="1" x14ac:dyDescent="0.25">
      <c r="A51" s="296"/>
      <c r="B51" s="286"/>
      <c r="C51" s="287"/>
      <c r="D51" s="288"/>
      <c r="E51" s="286"/>
      <c r="F51" s="287"/>
      <c r="G51" s="288"/>
      <c r="H51" s="210" t="s">
        <v>15</v>
      </c>
      <c r="I51" s="209"/>
      <c r="J51" s="90"/>
      <c r="K51" s="91"/>
      <c r="L51" s="91"/>
      <c r="M51" s="91"/>
      <c r="N51" s="92"/>
    </row>
    <row r="52" spans="1:14" ht="18" customHeight="1" x14ac:dyDescent="0.25">
      <c r="A52" s="295" t="s">
        <v>84</v>
      </c>
      <c r="B52" s="283" t="s">
        <v>136</v>
      </c>
      <c r="C52" s="284"/>
      <c r="D52" s="285"/>
      <c r="E52" s="283" t="s">
        <v>137</v>
      </c>
      <c r="F52" s="284"/>
      <c r="G52" s="285"/>
      <c r="H52" s="82" t="s">
        <v>14</v>
      </c>
      <c r="I52" s="209">
        <v>1</v>
      </c>
      <c r="J52" s="90" t="s">
        <v>18</v>
      </c>
      <c r="K52" s="91"/>
      <c r="L52" s="91"/>
      <c r="M52" s="91"/>
      <c r="N52" s="92"/>
    </row>
    <row r="53" spans="1:14" ht="34.15" customHeight="1" x14ac:dyDescent="0.2">
      <c r="A53" s="301"/>
      <c r="B53" s="292"/>
      <c r="C53" s="293"/>
      <c r="D53" s="294"/>
      <c r="E53" s="292"/>
      <c r="F53" s="293"/>
      <c r="G53" s="294"/>
      <c r="H53" s="210" t="s">
        <v>15</v>
      </c>
      <c r="I53" s="209"/>
      <c r="J53" s="271" t="s">
        <v>250</v>
      </c>
      <c r="K53" s="272"/>
      <c r="L53" s="272"/>
      <c r="M53" s="272"/>
      <c r="N53" s="273"/>
    </row>
    <row r="54" spans="1:14" ht="15" customHeight="1" x14ac:dyDescent="0.2">
      <c r="A54" s="278" t="s">
        <v>28</v>
      </c>
      <c r="B54" s="278"/>
      <c r="C54" s="278"/>
      <c r="D54" s="278"/>
      <c r="E54" s="278"/>
      <c r="F54" s="278"/>
      <c r="G54" s="278"/>
      <c r="H54" s="278"/>
      <c r="I54" s="278"/>
      <c r="J54" s="278"/>
      <c r="K54" s="278"/>
      <c r="L54" s="278"/>
      <c r="M54" s="278"/>
      <c r="N54" s="278"/>
    </row>
    <row r="55" spans="1:14" ht="15" customHeight="1" x14ac:dyDescent="0.2">
      <c r="A55" s="278"/>
      <c r="B55" s="278"/>
      <c r="C55" s="278"/>
      <c r="D55" s="278"/>
      <c r="E55" s="278"/>
      <c r="F55" s="278"/>
      <c r="G55" s="278"/>
      <c r="H55" s="278"/>
      <c r="I55" s="278"/>
      <c r="J55" s="278"/>
      <c r="K55" s="278"/>
      <c r="L55" s="278"/>
      <c r="M55" s="278"/>
      <c r="N55" s="278"/>
    </row>
    <row r="56" spans="1:14" ht="17.649999999999999" customHeight="1" x14ac:dyDescent="0.2">
      <c r="A56" s="278"/>
      <c r="B56" s="278"/>
      <c r="C56" s="278"/>
      <c r="D56" s="278"/>
      <c r="E56" s="278"/>
      <c r="F56" s="278"/>
      <c r="G56" s="278"/>
      <c r="H56" s="278"/>
      <c r="I56" s="278"/>
      <c r="J56" s="278"/>
      <c r="K56" s="278"/>
      <c r="L56" s="278"/>
      <c r="M56" s="278"/>
      <c r="N56" s="278"/>
    </row>
    <row r="60" spans="1:14" x14ac:dyDescent="0.25">
      <c r="E60" s="68"/>
    </row>
    <row r="61" spans="1:14" x14ac:dyDescent="0.25">
      <c r="E61" s="18"/>
    </row>
    <row r="62" spans="1:14" x14ac:dyDescent="0.25">
      <c r="E62" s="69"/>
    </row>
    <row r="63" spans="1:14" x14ac:dyDescent="0.25">
      <c r="F63" s="69"/>
    </row>
    <row r="65" spans="5:6" x14ac:dyDescent="0.25">
      <c r="E65" s="18"/>
    </row>
    <row r="66" spans="5:6" x14ac:dyDescent="0.25">
      <c r="F66" s="18"/>
    </row>
  </sheetData>
  <mergeCells count="114">
    <mergeCell ref="A1:A4"/>
    <mergeCell ref="B1:H2"/>
    <mergeCell ref="I1:L1"/>
    <mergeCell ref="M1:N4"/>
    <mergeCell ref="I2:L2"/>
    <mergeCell ref="B3:H4"/>
    <mergeCell ref="I3:L3"/>
    <mergeCell ref="I4:L4"/>
    <mergeCell ref="L15:N15"/>
    <mergeCell ref="A5:N5"/>
    <mergeCell ref="A6:N6"/>
    <mergeCell ref="B7:F7"/>
    <mergeCell ref="A8:F8"/>
    <mergeCell ref="G8:I14"/>
    <mergeCell ref="J8:N8"/>
    <mergeCell ref="A9:F9"/>
    <mergeCell ref="K9:M9"/>
    <mergeCell ref="A10:F10"/>
    <mergeCell ref="A11:F11"/>
    <mergeCell ref="A12:F12"/>
    <mergeCell ref="A13:F13"/>
    <mergeCell ref="A14:F14"/>
    <mergeCell ref="K14:M14"/>
    <mergeCell ref="A18:A19"/>
    <mergeCell ref="C18:C19"/>
    <mergeCell ref="D15:D17"/>
    <mergeCell ref="E15:E17"/>
    <mergeCell ref="F15:I16"/>
    <mergeCell ref="J15:K16"/>
    <mergeCell ref="L18:L19"/>
    <mergeCell ref="M18:M19"/>
    <mergeCell ref="N18:N19"/>
    <mergeCell ref="L16:L17"/>
    <mergeCell ref="M16:M17"/>
    <mergeCell ref="N16:N17"/>
    <mergeCell ref="A15:A17"/>
    <mergeCell ref="B15:B17"/>
    <mergeCell ref="C15:C17"/>
    <mergeCell ref="A30:A31"/>
    <mergeCell ref="C30:C31"/>
    <mergeCell ref="A28:A29"/>
    <mergeCell ref="C28:C29"/>
    <mergeCell ref="A24:A25"/>
    <mergeCell ref="C24:C25"/>
    <mergeCell ref="A26:A27"/>
    <mergeCell ref="C26:C27"/>
    <mergeCell ref="L26:L27"/>
    <mergeCell ref="B43:D43"/>
    <mergeCell ref="E43:H43"/>
    <mergeCell ref="J43:N43"/>
    <mergeCell ref="A44:A45"/>
    <mergeCell ref="B44:D45"/>
    <mergeCell ref="E44:G45"/>
    <mergeCell ref="A32:A33"/>
    <mergeCell ref="C32:C33"/>
    <mergeCell ref="A38:A39"/>
    <mergeCell ref="C38:C39"/>
    <mergeCell ref="A34:A35"/>
    <mergeCell ref="C34:C35"/>
    <mergeCell ref="M34:M35"/>
    <mergeCell ref="N34:N35"/>
    <mergeCell ref="A36:A37"/>
    <mergeCell ref="C36:C37"/>
    <mergeCell ref="L36:L37"/>
    <mergeCell ref="M36:M37"/>
    <mergeCell ref="N36:N37"/>
    <mergeCell ref="A54:N56"/>
    <mergeCell ref="A22:A23"/>
    <mergeCell ref="C20:C21"/>
    <mergeCell ref="C22:C23"/>
    <mergeCell ref="B50:D51"/>
    <mergeCell ref="B48:D49"/>
    <mergeCell ref="E50:G51"/>
    <mergeCell ref="E48:G49"/>
    <mergeCell ref="A50:A51"/>
    <mergeCell ref="A48:A49"/>
    <mergeCell ref="A20:A21"/>
    <mergeCell ref="A52:A53"/>
    <mergeCell ref="B52:D53"/>
    <mergeCell ref="E52:G53"/>
    <mergeCell ref="J49:N49"/>
    <mergeCell ref="M40:M41"/>
    <mergeCell ref="A40:A41"/>
    <mergeCell ref="C40:C41"/>
    <mergeCell ref="L40:L41"/>
    <mergeCell ref="A46:A47"/>
    <mergeCell ref="B46:D47"/>
    <mergeCell ref="E46:G47"/>
    <mergeCell ref="N20:N21"/>
    <mergeCell ref="L22:L23"/>
    <mergeCell ref="J53:N53"/>
    <mergeCell ref="L20:L21"/>
    <mergeCell ref="M20:M21"/>
    <mergeCell ref="L24:L25"/>
    <mergeCell ref="M24:M25"/>
    <mergeCell ref="N24:N25"/>
    <mergeCell ref="L28:L29"/>
    <mergeCell ref="M22:M23"/>
    <mergeCell ref="N22:N23"/>
    <mergeCell ref="L38:L39"/>
    <mergeCell ref="M38:M39"/>
    <mergeCell ref="N38:N39"/>
    <mergeCell ref="L30:L31"/>
    <mergeCell ref="M30:M31"/>
    <mergeCell ref="N30:N31"/>
    <mergeCell ref="L32:L33"/>
    <mergeCell ref="M32:M33"/>
    <mergeCell ref="N32:N33"/>
    <mergeCell ref="M26:M27"/>
    <mergeCell ref="N26:N27"/>
    <mergeCell ref="M28:M29"/>
    <mergeCell ref="N28:N29"/>
    <mergeCell ref="N40:N41"/>
    <mergeCell ref="L34:L35"/>
  </mergeCells>
  <pageMargins left="0.23622047244094491" right="0.23622047244094491" top="0.74803149606299213" bottom="0.74803149606299213" header="0.31496062992125984" footer="0.31496062992125984"/>
  <pageSetup scale="4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shapeId="138243" r:id="rId4">
          <objectPr defaultSize="0" autoPict="0" r:id="rId5">
            <anchor moveWithCells="1" sizeWithCells="1">
              <from>
                <xdr:col>0</xdr:col>
                <xdr:colOff>895350</xdr:colOff>
                <xdr:row>0</xdr:row>
                <xdr:rowOff>19050</xdr:rowOff>
              </from>
              <to>
                <xdr:col>0</xdr:col>
                <xdr:colOff>4438650</xdr:colOff>
                <xdr:row>3</xdr:row>
                <xdr:rowOff>171450</xdr:rowOff>
              </to>
            </anchor>
          </objectPr>
        </oleObject>
      </mc:Choice>
      <mc:Fallback>
        <oleObject shapeId="13824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 tint="-0.249977111117893"/>
  </sheetPr>
  <dimension ref="A1:P61"/>
  <sheetViews>
    <sheetView topLeftCell="A16" zoomScale="60" zoomScaleNormal="60" zoomScalePageLayoutView="60" workbookViewId="0">
      <selection activeCell="F23" sqref="F23"/>
    </sheetView>
  </sheetViews>
  <sheetFormatPr baseColWidth="10" defaultColWidth="11.42578125" defaultRowHeight="18" x14ac:dyDescent="0.25"/>
  <cols>
    <col min="1" max="1" width="74.7109375" style="36" customWidth="1"/>
    <col min="2" max="2" width="20.42578125" style="2" customWidth="1"/>
    <col min="3" max="3" width="23.42578125" style="2" customWidth="1"/>
    <col min="4" max="4" width="15.7109375" style="2" customWidth="1"/>
    <col min="5" max="5" width="27.28515625" style="2" customWidth="1"/>
    <col min="6" max="6" width="26.140625" style="2" bestFit="1" customWidth="1"/>
    <col min="7" max="7" width="23.42578125" style="31" bestFit="1" customWidth="1"/>
    <col min="8" max="8" width="20.140625" style="2" customWidth="1"/>
    <col min="9" max="9" width="26.140625" style="2" bestFit="1" customWidth="1"/>
    <col min="10" max="10" width="16.85546875" style="32" bestFit="1" customWidth="1"/>
    <col min="11" max="11" width="18" style="32" customWidth="1"/>
    <col min="12" max="12" width="11.28515625" style="2" customWidth="1"/>
    <col min="13" max="13" width="13.28515625" style="2" customWidth="1"/>
    <col min="14" max="14" width="11.28515625" style="2" customWidth="1"/>
    <col min="15" max="15" width="16.42578125" style="2" customWidth="1"/>
    <col min="16" max="16" width="12.7109375" style="2" bestFit="1" customWidth="1"/>
    <col min="17" max="16384" width="11.42578125" style="2"/>
  </cols>
  <sheetData>
    <row r="1" spans="1:15" ht="20.25" x14ac:dyDescent="0.3">
      <c r="A1" s="348"/>
      <c r="B1" s="351" t="s">
        <v>36</v>
      </c>
      <c r="C1" s="352"/>
      <c r="D1" s="352"/>
      <c r="E1" s="352"/>
      <c r="F1" s="352"/>
      <c r="G1" s="352"/>
      <c r="H1" s="353"/>
      <c r="I1" s="357" t="s">
        <v>37</v>
      </c>
      <c r="J1" s="358"/>
      <c r="K1" s="358"/>
      <c r="L1" s="359"/>
      <c r="M1" s="360"/>
      <c r="N1" s="361"/>
    </row>
    <row r="2" spans="1:15" ht="20.25" x14ac:dyDescent="0.3">
      <c r="A2" s="349"/>
      <c r="B2" s="354"/>
      <c r="C2" s="355"/>
      <c r="D2" s="355"/>
      <c r="E2" s="355"/>
      <c r="F2" s="355"/>
      <c r="G2" s="355"/>
      <c r="H2" s="356"/>
      <c r="I2" s="357" t="s">
        <v>38</v>
      </c>
      <c r="J2" s="358"/>
      <c r="K2" s="358"/>
      <c r="L2" s="359"/>
      <c r="M2" s="362"/>
      <c r="N2" s="363"/>
    </row>
    <row r="3" spans="1:15" ht="27" customHeight="1" x14ac:dyDescent="0.35">
      <c r="A3" s="349"/>
      <c r="B3" s="351" t="s">
        <v>39</v>
      </c>
      <c r="C3" s="352"/>
      <c r="D3" s="352"/>
      <c r="E3" s="352"/>
      <c r="F3" s="352"/>
      <c r="G3" s="352"/>
      <c r="H3" s="353"/>
      <c r="I3" s="357" t="s">
        <v>40</v>
      </c>
      <c r="J3" s="358"/>
      <c r="K3" s="358"/>
      <c r="L3" s="359"/>
      <c r="M3" s="362"/>
      <c r="N3" s="363"/>
      <c r="O3" s="1"/>
    </row>
    <row r="4" spans="1:15" ht="23.25" customHeight="1" x14ac:dyDescent="0.35">
      <c r="A4" s="350"/>
      <c r="B4" s="354"/>
      <c r="C4" s="355"/>
      <c r="D4" s="355"/>
      <c r="E4" s="355"/>
      <c r="F4" s="355"/>
      <c r="G4" s="355"/>
      <c r="H4" s="356"/>
      <c r="I4" s="357" t="s">
        <v>41</v>
      </c>
      <c r="J4" s="358"/>
      <c r="K4" s="358"/>
      <c r="L4" s="359"/>
      <c r="M4" s="364"/>
      <c r="N4" s="365"/>
      <c r="O4" s="1"/>
    </row>
    <row r="5" spans="1:15" ht="21.75" customHeight="1" x14ac:dyDescent="0.35">
      <c r="A5" s="368"/>
      <c r="B5" s="368"/>
      <c r="C5" s="368"/>
      <c r="D5" s="368"/>
      <c r="E5" s="368"/>
      <c r="F5" s="368"/>
      <c r="G5" s="368"/>
      <c r="H5" s="368"/>
      <c r="I5" s="368"/>
      <c r="J5" s="368"/>
      <c r="K5" s="368"/>
      <c r="L5" s="368"/>
      <c r="M5" s="368"/>
      <c r="N5" s="368"/>
      <c r="O5" s="1"/>
    </row>
    <row r="6" spans="1:15" ht="18.75" customHeight="1" x14ac:dyDescent="0.35">
      <c r="A6" s="369" t="s">
        <v>248</v>
      </c>
      <c r="B6" s="369"/>
      <c r="C6" s="369"/>
      <c r="D6" s="369"/>
      <c r="E6" s="369"/>
      <c r="F6" s="369"/>
      <c r="G6" s="369"/>
      <c r="H6" s="369"/>
      <c r="I6" s="369"/>
      <c r="J6" s="369"/>
      <c r="K6" s="369"/>
      <c r="L6" s="369"/>
      <c r="M6" s="369"/>
      <c r="N6" s="369"/>
      <c r="O6" s="3"/>
    </row>
    <row r="7" spans="1:15" ht="24.75" customHeight="1" thickBot="1" x14ac:dyDescent="0.35">
      <c r="A7" s="33" t="str">
        <f>+'67 - Modernización'!A7</f>
        <v>FECHA DE PROGRAMACION:DICIEMBRE 18 2023</v>
      </c>
      <c r="B7" s="370" t="str">
        <f>+'67 - Modernización'!B7:F7</f>
        <v xml:space="preserve">FECHA DE  SEGUIMIENTO: </v>
      </c>
      <c r="C7" s="370"/>
      <c r="D7" s="370"/>
      <c r="E7" s="370"/>
      <c r="F7" s="370"/>
      <c r="G7" s="2"/>
      <c r="J7" s="2"/>
      <c r="K7" s="2"/>
    </row>
    <row r="8" spans="1:15" ht="36" customHeight="1" x14ac:dyDescent="0.2">
      <c r="A8" s="371" t="s">
        <v>44</v>
      </c>
      <c r="B8" s="372"/>
      <c r="C8" s="372"/>
      <c r="D8" s="372"/>
      <c r="E8" s="372"/>
      <c r="F8" s="372"/>
      <c r="G8" s="373" t="s">
        <v>29</v>
      </c>
      <c r="H8" s="374"/>
      <c r="I8" s="375"/>
      <c r="J8" s="382" t="s">
        <v>25</v>
      </c>
      <c r="K8" s="383"/>
      <c r="L8" s="383"/>
      <c r="M8" s="383"/>
      <c r="N8" s="384"/>
      <c r="O8" s="4"/>
    </row>
    <row r="9" spans="1:15" ht="20.25" x14ac:dyDescent="0.2">
      <c r="A9" s="385" t="s">
        <v>45</v>
      </c>
      <c r="B9" s="386"/>
      <c r="C9" s="386"/>
      <c r="D9" s="386"/>
      <c r="E9" s="386"/>
      <c r="F9" s="387"/>
      <c r="G9" s="376"/>
      <c r="H9" s="377"/>
      <c r="I9" s="378"/>
      <c r="J9" s="58" t="s">
        <v>22</v>
      </c>
      <c r="K9" s="388" t="s">
        <v>23</v>
      </c>
      <c r="L9" s="388"/>
      <c r="M9" s="388"/>
      <c r="N9" s="5" t="s">
        <v>24</v>
      </c>
      <c r="O9" s="4"/>
    </row>
    <row r="10" spans="1:15" ht="45" customHeight="1" x14ac:dyDescent="0.2">
      <c r="A10" s="385" t="s">
        <v>100</v>
      </c>
      <c r="B10" s="386"/>
      <c r="C10" s="386"/>
      <c r="D10" s="386"/>
      <c r="E10" s="386"/>
      <c r="F10" s="387"/>
      <c r="G10" s="376"/>
      <c r="H10" s="377"/>
      <c r="I10" s="378"/>
      <c r="J10" s="58"/>
      <c r="K10" s="6"/>
      <c r="L10" s="7"/>
      <c r="M10" s="8"/>
      <c r="N10" s="5"/>
      <c r="O10" s="4"/>
    </row>
    <row r="11" spans="1:15" ht="68.25" customHeight="1" x14ac:dyDescent="0.2">
      <c r="A11" s="385" t="s">
        <v>120</v>
      </c>
      <c r="B11" s="386"/>
      <c r="C11" s="386"/>
      <c r="D11" s="386"/>
      <c r="E11" s="386"/>
      <c r="F11" s="387"/>
      <c r="G11" s="376"/>
      <c r="H11" s="377"/>
      <c r="I11" s="378"/>
      <c r="J11" s="9"/>
      <c r="K11" s="93" t="s">
        <v>138</v>
      </c>
      <c r="L11" s="49"/>
      <c r="M11" s="50"/>
      <c r="N11" s="10"/>
      <c r="O11" s="4"/>
    </row>
    <row r="12" spans="1:15" ht="46.5" customHeight="1" x14ac:dyDescent="0.2">
      <c r="A12" s="371" t="s">
        <v>101</v>
      </c>
      <c r="B12" s="372"/>
      <c r="C12" s="372"/>
      <c r="D12" s="372"/>
      <c r="E12" s="372"/>
      <c r="F12" s="372"/>
      <c r="G12" s="376"/>
      <c r="H12" s="377"/>
      <c r="I12" s="378"/>
      <c r="J12" s="11"/>
      <c r="K12" s="51"/>
      <c r="L12" s="52"/>
      <c r="M12" s="53"/>
      <c r="N12" s="12"/>
      <c r="O12" s="4"/>
    </row>
    <row r="13" spans="1:15" ht="40.9" customHeight="1" x14ac:dyDescent="0.2">
      <c r="A13" s="371" t="s">
        <v>121</v>
      </c>
      <c r="B13" s="372"/>
      <c r="C13" s="372"/>
      <c r="D13" s="372"/>
      <c r="E13" s="372"/>
      <c r="F13" s="372"/>
      <c r="G13" s="376"/>
      <c r="H13" s="377"/>
      <c r="I13" s="378"/>
      <c r="J13" s="11"/>
      <c r="K13" s="54"/>
      <c r="L13" s="55"/>
      <c r="M13" s="56"/>
      <c r="N13" s="12"/>
      <c r="O13" s="4"/>
    </row>
    <row r="14" spans="1:15" ht="66" customHeight="1" thickBot="1" x14ac:dyDescent="0.25">
      <c r="A14" s="389" t="s">
        <v>233</v>
      </c>
      <c r="B14" s="390"/>
      <c r="C14" s="390"/>
      <c r="D14" s="390"/>
      <c r="E14" s="390"/>
      <c r="F14" s="391"/>
      <c r="G14" s="379"/>
      <c r="H14" s="380"/>
      <c r="I14" s="381"/>
      <c r="J14" s="13"/>
      <c r="K14" s="392"/>
      <c r="L14" s="392"/>
      <c r="M14" s="392"/>
      <c r="N14" s="14"/>
      <c r="O14" s="4"/>
    </row>
    <row r="15" spans="1:15" ht="20.25" x14ac:dyDescent="0.3">
      <c r="A15" s="344" t="s">
        <v>0</v>
      </c>
      <c r="B15" s="347" t="s">
        <v>220</v>
      </c>
      <c r="C15" s="333" t="s">
        <v>1</v>
      </c>
      <c r="D15" s="333" t="s">
        <v>2</v>
      </c>
      <c r="E15" s="333" t="s">
        <v>3</v>
      </c>
      <c r="F15" s="336" t="s">
        <v>4</v>
      </c>
      <c r="G15" s="337"/>
      <c r="H15" s="337"/>
      <c r="I15" s="338"/>
      <c r="J15" s="333" t="s">
        <v>5</v>
      </c>
      <c r="K15" s="333"/>
      <c r="L15" s="366" t="s">
        <v>6</v>
      </c>
      <c r="M15" s="366"/>
      <c r="N15" s="367"/>
    </row>
    <row r="16" spans="1:15" ht="12.75" x14ac:dyDescent="0.2">
      <c r="A16" s="345"/>
      <c r="B16" s="441"/>
      <c r="C16" s="441"/>
      <c r="D16" s="441"/>
      <c r="E16" s="441"/>
      <c r="F16" s="339"/>
      <c r="G16" s="340"/>
      <c r="H16" s="340"/>
      <c r="I16" s="341"/>
      <c r="J16" s="441"/>
      <c r="K16" s="441"/>
      <c r="L16" s="441" t="s">
        <v>7</v>
      </c>
      <c r="M16" s="441" t="s">
        <v>8</v>
      </c>
      <c r="N16" s="342" t="s">
        <v>9</v>
      </c>
    </row>
    <row r="17" spans="1:16" ht="41.25" thickBot="1" x14ac:dyDescent="0.25">
      <c r="A17" s="346"/>
      <c r="B17" s="442"/>
      <c r="C17" s="442"/>
      <c r="D17" s="442"/>
      <c r="E17" s="442"/>
      <c r="F17" s="157" t="s">
        <v>10</v>
      </c>
      <c r="G17" s="157" t="s">
        <v>11</v>
      </c>
      <c r="H17" s="157" t="s">
        <v>26</v>
      </c>
      <c r="I17" s="158" t="s">
        <v>27</v>
      </c>
      <c r="J17" s="157" t="s">
        <v>12</v>
      </c>
      <c r="K17" s="159" t="s">
        <v>13</v>
      </c>
      <c r="L17" s="442"/>
      <c r="M17" s="442"/>
      <c r="N17" s="443"/>
    </row>
    <row r="18" spans="1:16" ht="48" customHeight="1" x14ac:dyDescent="0.2">
      <c r="A18" s="437" t="s">
        <v>183</v>
      </c>
      <c r="B18" s="162" t="s">
        <v>106</v>
      </c>
      <c r="C18" s="438" t="s">
        <v>212</v>
      </c>
      <c r="D18" s="163">
        <v>1</v>
      </c>
      <c r="E18" s="164">
        <f t="shared" ref="E18:E21" si="0">+F18+G18+H18+I18</f>
        <v>700000000</v>
      </c>
      <c r="F18" s="250">
        <v>700000000</v>
      </c>
      <c r="G18" s="250"/>
      <c r="H18" s="251"/>
      <c r="I18" s="250"/>
      <c r="J18" s="165">
        <v>45306</v>
      </c>
      <c r="K18" s="165">
        <v>45656</v>
      </c>
      <c r="L18" s="439"/>
      <c r="M18" s="439"/>
      <c r="N18" s="440"/>
      <c r="P18" s="18"/>
    </row>
    <row r="19" spans="1:16" ht="48.75" customHeight="1" x14ac:dyDescent="0.2">
      <c r="A19" s="432"/>
      <c r="B19" s="118" t="s">
        <v>15</v>
      </c>
      <c r="C19" s="433"/>
      <c r="D19" s="117"/>
      <c r="E19" s="119">
        <f t="shared" si="0"/>
        <v>0</v>
      </c>
      <c r="F19" s="253"/>
      <c r="G19" s="252"/>
      <c r="H19" s="252"/>
      <c r="I19" s="253"/>
      <c r="J19" s="161"/>
      <c r="K19" s="161"/>
      <c r="L19" s="393"/>
      <c r="M19" s="393"/>
      <c r="N19" s="275"/>
    </row>
    <row r="20" spans="1:16" ht="49.15" customHeight="1" x14ac:dyDescent="0.2">
      <c r="A20" s="432" t="s">
        <v>236</v>
      </c>
      <c r="B20" s="118" t="s">
        <v>106</v>
      </c>
      <c r="C20" s="433" t="s">
        <v>215</v>
      </c>
      <c r="D20" s="108">
        <v>5</v>
      </c>
      <c r="E20" s="119">
        <f t="shared" si="0"/>
        <v>60000000</v>
      </c>
      <c r="F20" s="137">
        <v>60000000</v>
      </c>
      <c r="G20" s="137"/>
      <c r="H20" s="160"/>
      <c r="I20" s="253"/>
      <c r="J20" s="161">
        <v>45306</v>
      </c>
      <c r="K20" s="161">
        <v>45656</v>
      </c>
      <c r="L20" s="393"/>
      <c r="M20" s="393"/>
      <c r="N20" s="275"/>
    </row>
    <row r="21" spans="1:16" ht="30" customHeight="1" x14ac:dyDescent="0.2">
      <c r="A21" s="432"/>
      <c r="B21" s="118" t="s">
        <v>15</v>
      </c>
      <c r="C21" s="433"/>
      <c r="D21" s="108"/>
      <c r="E21" s="119">
        <f t="shared" si="0"/>
        <v>0</v>
      </c>
      <c r="F21" s="137"/>
      <c r="G21" s="137"/>
      <c r="H21" s="160"/>
      <c r="I21" s="253"/>
      <c r="J21" s="161"/>
      <c r="K21" s="161"/>
      <c r="L21" s="393"/>
      <c r="M21" s="393"/>
      <c r="N21" s="275"/>
    </row>
    <row r="22" spans="1:16" ht="43.9" customHeight="1" x14ac:dyDescent="0.2">
      <c r="A22" s="434" t="s">
        <v>214</v>
      </c>
      <c r="B22" s="118" t="s">
        <v>106</v>
      </c>
      <c r="C22" s="433" t="s">
        <v>213</v>
      </c>
      <c r="D22" s="108">
        <v>11</v>
      </c>
      <c r="E22" s="119">
        <f t="shared" ref="E22:E23" si="1">+F22+G22+H22+I22</f>
        <v>10000000</v>
      </c>
      <c r="F22" s="253">
        <v>10000000</v>
      </c>
      <c r="G22" s="137"/>
      <c r="H22" s="160"/>
      <c r="I22" s="137"/>
      <c r="J22" s="161">
        <v>45306</v>
      </c>
      <c r="K22" s="161">
        <v>45656</v>
      </c>
      <c r="L22" s="393"/>
      <c r="M22" s="393"/>
      <c r="N22" s="275"/>
    </row>
    <row r="23" spans="1:16" ht="42" customHeight="1" thickBot="1" x14ac:dyDescent="0.25">
      <c r="A23" s="435"/>
      <c r="B23" s="166" t="s">
        <v>15</v>
      </c>
      <c r="C23" s="436"/>
      <c r="D23" s="218"/>
      <c r="E23" s="208">
        <f t="shared" si="1"/>
        <v>0</v>
      </c>
      <c r="F23" s="219"/>
      <c r="G23" s="219"/>
      <c r="H23" s="207"/>
      <c r="I23" s="140"/>
      <c r="J23" s="167"/>
      <c r="K23" s="167"/>
      <c r="L23" s="394"/>
      <c r="M23" s="394"/>
      <c r="N23" s="395"/>
    </row>
    <row r="24" spans="1:16" ht="29.25" customHeight="1" x14ac:dyDescent="0.2">
      <c r="A24" s="423" t="s">
        <v>16</v>
      </c>
      <c r="B24" s="136" t="s">
        <v>14</v>
      </c>
      <c r="C24" s="425"/>
      <c r="D24" s="81"/>
      <c r="E24" s="72">
        <f>+F24+G24+H24+I24</f>
        <v>770000000</v>
      </c>
      <c r="F24" s="72">
        <f>+F22+F18+F20</f>
        <v>770000000</v>
      </c>
      <c r="G24" s="72">
        <f t="shared" ref="G24:I25" si="2">+G22+G18+G20</f>
        <v>0</v>
      </c>
      <c r="H24" s="72">
        <f t="shared" si="2"/>
        <v>0</v>
      </c>
      <c r="I24" s="72">
        <f t="shared" si="2"/>
        <v>0</v>
      </c>
      <c r="J24" s="75"/>
      <c r="K24" s="75"/>
      <c r="L24" s="427"/>
      <c r="M24" s="427"/>
      <c r="N24" s="415"/>
    </row>
    <row r="25" spans="1:16" ht="28.5" customHeight="1" thickBot="1" x14ac:dyDescent="0.25">
      <c r="A25" s="424"/>
      <c r="B25" s="134" t="s">
        <v>15</v>
      </c>
      <c r="C25" s="426"/>
      <c r="D25" s="74"/>
      <c r="E25" s="16">
        <f>+F25+G25+H25+I25</f>
        <v>0</v>
      </c>
      <c r="F25" s="16">
        <f>+F23+F19+F21</f>
        <v>0</v>
      </c>
      <c r="G25" s="16">
        <f t="shared" si="2"/>
        <v>0</v>
      </c>
      <c r="H25" s="16">
        <f t="shared" si="2"/>
        <v>0</v>
      </c>
      <c r="I25" s="16">
        <f t="shared" si="2"/>
        <v>0</v>
      </c>
      <c r="J25" s="76"/>
      <c r="K25" s="77"/>
      <c r="L25" s="394"/>
      <c r="M25" s="394"/>
      <c r="N25" s="416"/>
    </row>
    <row r="26" spans="1:16" ht="24" thickBot="1" x14ac:dyDescent="0.4">
      <c r="A26" s="34"/>
      <c r="B26" s="21"/>
      <c r="C26" s="21"/>
      <c r="D26" s="21"/>
      <c r="E26" s="22"/>
      <c r="F26" s="23"/>
      <c r="G26" s="24"/>
      <c r="H26" s="25"/>
      <c r="I26" s="266"/>
      <c r="J26" s="100"/>
      <c r="K26" s="26"/>
      <c r="L26" s="23"/>
      <c r="M26" s="27"/>
      <c r="N26" s="27"/>
    </row>
    <row r="27" spans="1:16" ht="18.75" thickBot="1" x14ac:dyDescent="0.25">
      <c r="A27" s="35" t="s">
        <v>20</v>
      </c>
      <c r="B27" s="311" t="s">
        <v>19</v>
      </c>
      <c r="C27" s="312"/>
      <c r="D27" s="313"/>
      <c r="E27" s="314" t="s">
        <v>21</v>
      </c>
      <c r="F27" s="315"/>
      <c r="G27" s="315"/>
      <c r="H27" s="316"/>
      <c r="I27" s="30"/>
      <c r="J27" s="317" t="s">
        <v>17</v>
      </c>
      <c r="K27" s="318"/>
      <c r="L27" s="318"/>
      <c r="M27" s="318"/>
      <c r="N27" s="319"/>
    </row>
    <row r="28" spans="1:16" ht="69" customHeight="1" x14ac:dyDescent="0.25">
      <c r="A28" s="295" t="s">
        <v>122</v>
      </c>
      <c r="B28" s="417" t="s">
        <v>123</v>
      </c>
      <c r="C28" s="418"/>
      <c r="D28" s="419"/>
      <c r="E28" s="417" t="s">
        <v>124</v>
      </c>
      <c r="F28" s="418"/>
      <c r="G28" s="419"/>
      <c r="H28" s="115" t="s">
        <v>14</v>
      </c>
      <c r="I28" s="114">
        <v>22</v>
      </c>
      <c r="J28" s="428" t="s">
        <v>18</v>
      </c>
      <c r="K28" s="429"/>
      <c r="L28" s="429"/>
      <c r="M28" s="429"/>
      <c r="N28" s="430"/>
    </row>
    <row r="29" spans="1:16" ht="51.4" customHeight="1" thickBot="1" x14ac:dyDescent="0.3">
      <c r="A29" s="320"/>
      <c r="B29" s="420"/>
      <c r="C29" s="421"/>
      <c r="D29" s="422"/>
      <c r="E29" s="420"/>
      <c r="F29" s="421"/>
      <c r="G29" s="422"/>
      <c r="H29" s="235" t="s">
        <v>15</v>
      </c>
      <c r="I29" s="234"/>
      <c r="J29" s="428" t="s">
        <v>264</v>
      </c>
      <c r="K29" s="429"/>
      <c r="L29" s="429"/>
      <c r="M29" s="429"/>
      <c r="N29" s="431"/>
    </row>
    <row r="30" spans="1:16" ht="24.4" customHeight="1" x14ac:dyDescent="0.2">
      <c r="A30" s="295"/>
      <c r="B30" s="417"/>
      <c r="C30" s="418"/>
      <c r="D30" s="419"/>
      <c r="E30" s="417"/>
      <c r="F30" s="418"/>
      <c r="G30" s="419"/>
      <c r="H30" s="236"/>
      <c r="I30" s="237"/>
      <c r="J30" s="409" t="s">
        <v>18</v>
      </c>
      <c r="K30" s="409"/>
      <c r="L30" s="409"/>
      <c r="M30" s="409"/>
      <c r="N30" s="410"/>
    </row>
    <row r="31" spans="1:16" ht="28.15" customHeight="1" x14ac:dyDescent="0.2">
      <c r="A31" s="320"/>
      <c r="B31" s="420"/>
      <c r="C31" s="421"/>
      <c r="D31" s="422"/>
      <c r="E31" s="420"/>
      <c r="F31" s="421"/>
      <c r="G31" s="422"/>
      <c r="H31" s="236"/>
      <c r="I31" s="237"/>
      <c r="J31" s="411"/>
      <c r="K31" s="411"/>
      <c r="L31" s="411"/>
      <c r="M31" s="411"/>
      <c r="N31" s="412"/>
    </row>
    <row r="32" spans="1:16" ht="20.65" customHeight="1" x14ac:dyDescent="0.2">
      <c r="A32" s="403"/>
      <c r="B32" s="404"/>
      <c r="C32" s="404"/>
      <c r="D32" s="404"/>
      <c r="E32" s="404"/>
      <c r="F32" s="404"/>
      <c r="G32" s="404"/>
      <c r="H32" s="406"/>
      <c r="I32" s="396"/>
      <c r="J32" s="413"/>
      <c r="K32" s="413"/>
      <c r="L32" s="413"/>
      <c r="M32" s="413"/>
      <c r="N32" s="414"/>
    </row>
    <row r="33" spans="1:14" ht="0.4" customHeight="1" x14ac:dyDescent="0.2">
      <c r="A33" s="403"/>
      <c r="B33" s="404"/>
      <c r="C33" s="404"/>
      <c r="D33" s="404"/>
      <c r="E33" s="404"/>
      <c r="F33" s="404"/>
      <c r="G33" s="404"/>
      <c r="H33" s="406"/>
      <c r="I33" s="407"/>
      <c r="J33" s="91"/>
      <c r="K33" s="91"/>
      <c r="L33" s="91"/>
      <c r="M33" s="91"/>
      <c r="N33" s="92"/>
    </row>
    <row r="34" spans="1:14" ht="13.15" customHeight="1" x14ac:dyDescent="0.2">
      <c r="A34" s="403"/>
      <c r="B34" s="404"/>
      <c r="C34" s="404"/>
      <c r="D34" s="404"/>
      <c r="E34" s="404"/>
      <c r="F34" s="404"/>
      <c r="G34" s="404"/>
      <c r="H34" s="406"/>
      <c r="I34" s="396"/>
      <c r="J34" s="398" t="s">
        <v>251</v>
      </c>
      <c r="K34" s="398"/>
      <c r="L34" s="398"/>
      <c r="M34" s="398"/>
      <c r="N34" s="399"/>
    </row>
    <row r="35" spans="1:14" ht="20.65" customHeight="1" x14ac:dyDescent="0.2">
      <c r="A35" s="292"/>
      <c r="B35" s="405"/>
      <c r="C35" s="405"/>
      <c r="D35" s="405"/>
      <c r="E35" s="405"/>
      <c r="F35" s="405"/>
      <c r="G35" s="405"/>
      <c r="H35" s="408"/>
      <c r="I35" s="397"/>
      <c r="J35" s="400"/>
      <c r="K35" s="400"/>
      <c r="L35" s="400"/>
      <c r="M35" s="400"/>
      <c r="N35" s="401"/>
    </row>
    <row r="36" spans="1:14" ht="15" customHeight="1" x14ac:dyDescent="0.2">
      <c r="A36" s="402" t="s">
        <v>159</v>
      </c>
      <c r="B36" s="402"/>
      <c r="C36" s="402"/>
      <c r="D36" s="402"/>
      <c r="E36" s="402"/>
      <c r="F36" s="402"/>
      <c r="G36" s="402"/>
      <c r="H36" s="402"/>
      <c r="I36" s="402"/>
      <c r="J36" s="278"/>
      <c r="K36" s="278"/>
      <c r="L36" s="278"/>
      <c r="M36" s="278"/>
      <c r="N36" s="278"/>
    </row>
    <row r="37" spans="1:14" ht="15" customHeight="1" x14ac:dyDescent="0.2">
      <c r="A37" s="278"/>
      <c r="B37" s="278"/>
      <c r="C37" s="278"/>
      <c r="D37" s="278"/>
      <c r="E37" s="278"/>
      <c r="F37" s="278"/>
      <c r="G37" s="278"/>
      <c r="H37" s="278"/>
      <c r="I37" s="278"/>
      <c r="J37" s="278"/>
      <c r="K37" s="278"/>
      <c r="L37" s="278"/>
      <c r="M37" s="278"/>
      <c r="N37" s="278"/>
    </row>
    <row r="38" spans="1:14" ht="17.649999999999999" customHeight="1" x14ac:dyDescent="0.2">
      <c r="A38" s="278"/>
      <c r="B38" s="278"/>
      <c r="C38" s="278"/>
      <c r="D38" s="278"/>
      <c r="E38" s="278"/>
      <c r="F38" s="278"/>
      <c r="G38" s="278"/>
      <c r="H38" s="278"/>
      <c r="I38" s="278"/>
      <c r="J38" s="278"/>
      <c r="K38" s="278"/>
      <c r="L38" s="278"/>
      <c r="M38" s="278"/>
      <c r="N38" s="278"/>
    </row>
    <row r="57" spans="1:7" x14ac:dyDescent="0.25">
      <c r="E57" s="18"/>
      <c r="G57" s="45"/>
    </row>
    <row r="58" spans="1:7" ht="23.25" x14ac:dyDescent="0.35">
      <c r="A58" s="38" t="e">
        <f>+#REF!+E24+#REF!</f>
        <v>#REF!</v>
      </c>
      <c r="B58" s="39" t="s">
        <v>34</v>
      </c>
      <c r="C58" s="39"/>
      <c r="D58" s="18"/>
    </row>
    <row r="59" spans="1:7" ht="23.25" x14ac:dyDescent="0.35">
      <c r="A59" s="38" t="e">
        <f>+#REF!+E25+#REF!</f>
        <v>#REF!</v>
      </c>
      <c r="B59" s="39" t="s">
        <v>35</v>
      </c>
      <c r="C59" s="39"/>
    </row>
    <row r="60" spans="1:7" x14ac:dyDescent="0.25">
      <c r="A60" s="43" t="s">
        <v>42</v>
      </c>
      <c r="B60" s="44" t="e">
        <f>+#REF!+E24+#REF!</f>
        <v>#REF!</v>
      </c>
    </row>
    <row r="61" spans="1:7" x14ac:dyDescent="0.25">
      <c r="A61" s="43" t="s">
        <v>33</v>
      </c>
      <c r="B61" s="44" t="e">
        <f>+#REF!+E25+#REF!</f>
        <v>#REF!</v>
      </c>
    </row>
  </sheetData>
  <mergeCells count="74">
    <mergeCell ref="A1:A4"/>
    <mergeCell ref="B1:H2"/>
    <mergeCell ref="I1:L1"/>
    <mergeCell ref="M1:N4"/>
    <mergeCell ref="I2:L2"/>
    <mergeCell ref="B3:H4"/>
    <mergeCell ref="I3:L3"/>
    <mergeCell ref="I4:L4"/>
    <mergeCell ref="A5:N5"/>
    <mergeCell ref="A6:N6"/>
    <mergeCell ref="B7:F7"/>
    <mergeCell ref="A8:F8"/>
    <mergeCell ref="G8:I14"/>
    <mergeCell ref="J8:N8"/>
    <mergeCell ref="A9:F9"/>
    <mergeCell ref="K9:M9"/>
    <mergeCell ref="A10:F10"/>
    <mergeCell ref="A11:F11"/>
    <mergeCell ref="A12:F12"/>
    <mergeCell ref="A13:F13"/>
    <mergeCell ref="A14:F14"/>
    <mergeCell ref="K14:M14"/>
    <mergeCell ref="A15:A17"/>
    <mergeCell ref="B15:B17"/>
    <mergeCell ref="C15:C17"/>
    <mergeCell ref="D15:D17"/>
    <mergeCell ref="E15:E17"/>
    <mergeCell ref="F15:I16"/>
    <mergeCell ref="J15:K16"/>
    <mergeCell ref="L15:N15"/>
    <mergeCell ref="L16:L17"/>
    <mergeCell ref="M16:M17"/>
    <mergeCell ref="N16:N17"/>
    <mergeCell ref="A18:A19"/>
    <mergeCell ref="C18:C19"/>
    <mergeCell ref="L18:L19"/>
    <mergeCell ref="M18:M19"/>
    <mergeCell ref="N18:N19"/>
    <mergeCell ref="A20:A21"/>
    <mergeCell ref="C20:C21"/>
    <mergeCell ref="A22:A23"/>
    <mergeCell ref="C22:C23"/>
    <mergeCell ref="E30:G31"/>
    <mergeCell ref="A30:A31"/>
    <mergeCell ref="B30:D31"/>
    <mergeCell ref="N24:N25"/>
    <mergeCell ref="B27:D27"/>
    <mergeCell ref="E27:H27"/>
    <mergeCell ref="J27:N27"/>
    <mergeCell ref="A28:A29"/>
    <mergeCell ref="B28:D29"/>
    <mergeCell ref="E28:G29"/>
    <mergeCell ref="A24:A25"/>
    <mergeCell ref="C24:C25"/>
    <mergeCell ref="L24:L25"/>
    <mergeCell ref="M24:M25"/>
    <mergeCell ref="J28:N28"/>
    <mergeCell ref="J29:N29"/>
    <mergeCell ref="I34:I35"/>
    <mergeCell ref="J34:N35"/>
    <mergeCell ref="A36:N38"/>
    <mergeCell ref="A32:A35"/>
    <mergeCell ref="B32:D35"/>
    <mergeCell ref="E32:G35"/>
    <mergeCell ref="H32:H33"/>
    <mergeCell ref="I32:I33"/>
    <mergeCell ref="H34:H35"/>
    <mergeCell ref="J30:N32"/>
    <mergeCell ref="L20:L21"/>
    <mergeCell ref="M20:M21"/>
    <mergeCell ref="N20:N21"/>
    <mergeCell ref="L22:L23"/>
    <mergeCell ref="M22:M23"/>
    <mergeCell ref="N22:N23"/>
  </mergeCells>
  <pageMargins left="0.62992125984251968" right="0.23622047244094491" top="0.74803149606299213" bottom="0.74803149606299213" header="0.31496062992125984" footer="0.31496062992125984"/>
  <pageSetup paperSize="9" scale="4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shapeId="136193" r:id="rId4">
          <objectPr defaultSize="0" autoPict="0" r:id="rId5">
            <anchor moveWithCells="1" sizeWithCells="1">
              <from>
                <xdr:col>0</xdr:col>
                <xdr:colOff>895350</xdr:colOff>
                <xdr:row>0</xdr:row>
                <xdr:rowOff>19050</xdr:rowOff>
              </from>
              <to>
                <xdr:col>0</xdr:col>
                <xdr:colOff>4438650</xdr:colOff>
                <xdr:row>3</xdr:row>
                <xdr:rowOff>171450</xdr:rowOff>
              </to>
            </anchor>
          </objectPr>
        </oleObject>
      </mc:Choice>
      <mc:Fallback>
        <oleObject shapeId="13619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 tint="-0.249977111117893"/>
  </sheetPr>
  <dimension ref="A1:P34"/>
  <sheetViews>
    <sheetView topLeftCell="A13" zoomScale="60" zoomScaleNormal="60" zoomScalePageLayoutView="60" workbookViewId="0">
      <selection activeCell="I28" sqref="I28"/>
    </sheetView>
  </sheetViews>
  <sheetFormatPr baseColWidth="10" defaultColWidth="11.42578125" defaultRowHeight="18" x14ac:dyDescent="0.25"/>
  <cols>
    <col min="1" max="1" width="73.7109375" style="36" customWidth="1"/>
    <col min="2" max="2" width="20.42578125" style="2" customWidth="1"/>
    <col min="3" max="3" width="23.42578125" style="2" customWidth="1"/>
    <col min="4" max="4" width="15.7109375" style="2" customWidth="1"/>
    <col min="5" max="5" width="27.7109375" style="2" customWidth="1"/>
    <col min="6" max="6" width="27.140625" style="2" bestFit="1" customWidth="1"/>
    <col min="7" max="7" width="25.7109375" style="31" customWidth="1"/>
    <col min="8" max="8" width="18.28515625" style="2" customWidth="1"/>
    <col min="9" max="9" width="25.7109375" style="2" customWidth="1"/>
    <col min="10" max="10" width="16.28515625" style="32" bestFit="1" customWidth="1"/>
    <col min="11" max="11" width="18" style="32" customWidth="1"/>
    <col min="12" max="12" width="11.28515625" style="2" customWidth="1"/>
    <col min="13" max="13" width="13.28515625" style="2" customWidth="1"/>
    <col min="14" max="14" width="11.28515625" style="2" customWidth="1"/>
    <col min="15" max="15" width="16.42578125" style="2" customWidth="1"/>
    <col min="16" max="16" width="12.7109375" style="2" bestFit="1" customWidth="1"/>
    <col min="17" max="16384" width="11.42578125" style="2"/>
  </cols>
  <sheetData>
    <row r="1" spans="1:15" ht="20.25" x14ac:dyDescent="0.3">
      <c r="A1" s="348"/>
      <c r="B1" s="351" t="s">
        <v>36</v>
      </c>
      <c r="C1" s="352"/>
      <c r="D1" s="352"/>
      <c r="E1" s="352"/>
      <c r="F1" s="352"/>
      <c r="G1" s="352"/>
      <c r="H1" s="353"/>
      <c r="I1" s="357" t="s">
        <v>37</v>
      </c>
      <c r="J1" s="358"/>
      <c r="K1" s="358"/>
      <c r="L1" s="359"/>
      <c r="M1" s="360"/>
      <c r="N1" s="361"/>
    </row>
    <row r="2" spans="1:15" ht="20.25" x14ac:dyDescent="0.3">
      <c r="A2" s="349"/>
      <c r="B2" s="354"/>
      <c r="C2" s="355"/>
      <c r="D2" s="355"/>
      <c r="E2" s="355"/>
      <c r="F2" s="355"/>
      <c r="G2" s="355"/>
      <c r="H2" s="356"/>
      <c r="I2" s="357" t="s">
        <v>38</v>
      </c>
      <c r="J2" s="358"/>
      <c r="K2" s="358"/>
      <c r="L2" s="359"/>
      <c r="M2" s="362"/>
      <c r="N2" s="363"/>
    </row>
    <row r="3" spans="1:15" ht="27" customHeight="1" x14ac:dyDescent="0.35">
      <c r="A3" s="349"/>
      <c r="B3" s="351" t="s">
        <v>39</v>
      </c>
      <c r="C3" s="352"/>
      <c r="D3" s="352"/>
      <c r="E3" s="352"/>
      <c r="F3" s="352"/>
      <c r="G3" s="352"/>
      <c r="H3" s="353"/>
      <c r="I3" s="357" t="s">
        <v>40</v>
      </c>
      <c r="J3" s="358"/>
      <c r="K3" s="358"/>
      <c r="L3" s="359"/>
      <c r="M3" s="362"/>
      <c r="N3" s="363"/>
      <c r="O3" s="1"/>
    </row>
    <row r="4" spans="1:15" ht="23.25" customHeight="1" x14ac:dyDescent="0.35">
      <c r="A4" s="350"/>
      <c r="B4" s="354"/>
      <c r="C4" s="355"/>
      <c r="D4" s="355"/>
      <c r="E4" s="355"/>
      <c r="F4" s="355"/>
      <c r="G4" s="355"/>
      <c r="H4" s="356"/>
      <c r="I4" s="357" t="s">
        <v>41</v>
      </c>
      <c r="J4" s="358"/>
      <c r="K4" s="358"/>
      <c r="L4" s="359"/>
      <c r="M4" s="364"/>
      <c r="N4" s="365"/>
      <c r="O4" s="1"/>
    </row>
    <row r="5" spans="1:15" ht="21.75" customHeight="1" x14ac:dyDescent="0.35">
      <c r="A5" s="368"/>
      <c r="B5" s="368"/>
      <c r="C5" s="368"/>
      <c r="D5" s="368"/>
      <c r="E5" s="368"/>
      <c r="F5" s="368"/>
      <c r="G5" s="368"/>
      <c r="H5" s="368"/>
      <c r="I5" s="368"/>
      <c r="J5" s="368"/>
      <c r="K5" s="368"/>
      <c r="L5" s="368"/>
      <c r="M5" s="368"/>
      <c r="N5" s="368"/>
      <c r="O5" s="1"/>
    </row>
    <row r="6" spans="1:15" ht="18.75" customHeight="1" x14ac:dyDescent="0.35">
      <c r="A6" s="369" t="s">
        <v>248</v>
      </c>
      <c r="B6" s="369"/>
      <c r="C6" s="369"/>
      <c r="D6" s="369"/>
      <c r="E6" s="369"/>
      <c r="F6" s="369"/>
      <c r="G6" s="369"/>
      <c r="H6" s="369"/>
      <c r="I6" s="369"/>
      <c r="J6" s="369"/>
      <c r="K6" s="369"/>
      <c r="L6" s="369"/>
      <c r="M6" s="369"/>
      <c r="N6" s="369"/>
      <c r="O6" s="3"/>
    </row>
    <row r="7" spans="1:15" ht="24.75" customHeight="1" thickBot="1" x14ac:dyDescent="0.35">
      <c r="A7" s="33" t="str">
        <f>+'70- Infraestructura'!A7</f>
        <v>FECHA DE PROGRAMACION:DICIEMBRE 18 2023</v>
      </c>
      <c r="B7" s="467" t="str">
        <f>+'70- Infraestructura'!B7</f>
        <v xml:space="preserve">FECHA DE  SEGUIMIENTO: </v>
      </c>
      <c r="C7" s="467"/>
      <c r="D7" s="467"/>
      <c r="E7" s="467"/>
      <c r="F7" s="467"/>
      <c r="G7" s="2"/>
      <c r="J7" s="2"/>
      <c r="K7" s="2"/>
    </row>
    <row r="8" spans="1:15" ht="36" customHeight="1" x14ac:dyDescent="0.2">
      <c r="A8" s="468" t="s">
        <v>44</v>
      </c>
      <c r="B8" s="469"/>
      <c r="C8" s="469"/>
      <c r="D8" s="469"/>
      <c r="E8" s="469"/>
      <c r="F8" s="469"/>
      <c r="G8" s="470" t="s">
        <v>29</v>
      </c>
      <c r="H8" s="471"/>
      <c r="I8" s="472"/>
      <c r="J8" s="473" t="s">
        <v>25</v>
      </c>
      <c r="K8" s="474"/>
      <c r="L8" s="474"/>
      <c r="M8" s="474"/>
      <c r="N8" s="475"/>
      <c r="O8" s="4"/>
    </row>
    <row r="9" spans="1:15" ht="20.25" x14ac:dyDescent="0.2">
      <c r="A9" s="385" t="s">
        <v>45</v>
      </c>
      <c r="B9" s="386"/>
      <c r="C9" s="386"/>
      <c r="D9" s="386"/>
      <c r="E9" s="386"/>
      <c r="F9" s="387"/>
      <c r="G9" s="376"/>
      <c r="H9" s="377"/>
      <c r="I9" s="378"/>
      <c r="J9" s="171" t="s">
        <v>22</v>
      </c>
      <c r="K9" s="476" t="s">
        <v>23</v>
      </c>
      <c r="L9" s="476"/>
      <c r="M9" s="476"/>
      <c r="N9" s="5" t="s">
        <v>24</v>
      </c>
      <c r="O9" s="4"/>
    </row>
    <row r="10" spans="1:15" ht="45" customHeight="1" x14ac:dyDescent="0.2">
      <c r="A10" s="385" t="s">
        <v>100</v>
      </c>
      <c r="B10" s="386"/>
      <c r="C10" s="386"/>
      <c r="D10" s="386"/>
      <c r="E10" s="386"/>
      <c r="F10" s="387"/>
      <c r="G10" s="376"/>
      <c r="H10" s="377"/>
      <c r="I10" s="378"/>
      <c r="J10" s="171"/>
      <c r="K10" s="172"/>
      <c r="L10" s="173"/>
      <c r="M10" s="174"/>
      <c r="N10" s="5"/>
      <c r="O10" s="4"/>
    </row>
    <row r="11" spans="1:15" ht="68.25" customHeight="1" x14ac:dyDescent="0.2">
      <c r="A11" s="385" t="s">
        <v>116</v>
      </c>
      <c r="B11" s="386"/>
      <c r="C11" s="386"/>
      <c r="D11" s="386"/>
      <c r="E11" s="386"/>
      <c r="F11" s="387"/>
      <c r="G11" s="376"/>
      <c r="H11" s="377"/>
      <c r="I11" s="378"/>
      <c r="J11" s="175"/>
      <c r="K11" s="176" t="s">
        <v>32</v>
      </c>
      <c r="L11" s="177"/>
      <c r="M11" s="178"/>
      <c r="N11" s="10"/>
      <c r="O11" s="4"/>
    </row>
    <row r="12" spans="1:15" ht="46.5" customHeight="1" x14ac:dyDescent="0.2">
      <c r="A12" s="371" t="s">
        <v>101</v>
      </c>
      <c r="B12" s="477"/>
      <c r="C12" s="477"/>
      <c r="D12" s="477"/>
      <c r="E12" s="477"/>
      <c r="F12" s="477"/>
      <c r="G12" s="376"/>
      <c r="H12" s="377"/>
      <c r="I12" s="378"/>
      <c r="J12" s="179"/>
      <c r="K12" s="51"/>
      <c r="L12" s="52"/>
      <c r="M12" s="53"/>
      <c r="N12" s="12"/>
      <c r="O12" s="4"/>
    </row>
    <row r="13" spans="1:15" ht="40.9" customHeight="1" x14ac:dyDescent="0.2">
      <c r="A13" s="371" t="s">
        <v>117</v>
      </c>
      <c r="B13" s="477"/>
      <c r="C13" s="477"/>
      <c r="D13" s="477"/>
      <c r="E13" s="477"/>
      <c r="F13" s="477"/>
      <c r="G13" s="376"/>
      <c r="H13" s="377"/>
      <c r="I13" s="378"/>
      <c r="J13" s="179"/>
      <c r="K13" s="54"/>
      <c r="L13" s="55"/>
      <c r="M13" s="56"/>
      <c r="N13" s="12"/>
      <c r="O13" s="4"/>
    </row>
    <row r="14" spans="1:15" ht="37.5" customHeight="1" thickBot="1" x14ac:dyDescent="0.25">
      <c r="A14" s="389" t="s">
        <v>234</v>
      </c>
      <c r="B14" s="390"/>
      <c r="C14" s="390"/>
      <c r="D14" s="390"/>
      <c r="E14" s="390"/>
      <c r="F14" s="391"/>
      <c r="G14" s="379"/>
      <c r="H14" s="380"/>
      <c r="I14" s="381"/>
      <c r="J14" s="13"/>
      <c r="K14" s="392"/>
      <c r="L14" s="392"/>
      <c r="M14" s="392"/>
      <c r="N14" s="14"/>
      <c r="O14" s="4"/>
    </row>
    <row r="15" spans="1:15" ht="20.25" x14ac:dyDescent="0.3">
      <c r="A15" s="344" t="s">
        <v>0</v>
      </c>
      <c r="B15" s="347" t="s">
        <v>220</v>
      </c>
      <c r="C15" s="333" t="s">
        <v>1</v>
      </c>
      <c r="D15" s="333" t="s">
        <v>2</v>
      </c>
      <c r="E15" s="333" t="s">
        <v>3</v>
      </c>
      <c r="F15" s="336" t="s">
        <v>4</v>
      </c>
      <c r="G15" s="337"/>
      <c r="H15" s="337"/>
      <c r="I15" s="338"/>
      <c r="J15" s="333" t="s">
        <v>5</v>
      </c>
      <c r="K15" s="333"/>
      <c r="L15" s="366" t="s">
        <v>6</v>
      </c>
      <c r="M15" s="366"/>
      <c r="N15" s="367"/>
    </row>
    <row r="16" spans="1:15" ht="12.75" x14ac:dyDescent="0.2">
      <c r="A16" s="345"/>
      <c r="B16" s="334"/>
      <c r="C16" s="334"/>
      <c r="D16" s="334"/>
      <c r="E16" s="334"/>
      <c r="F16" s="339"/>
      <c r="G16" s="340"/>
      <c r="H16" s="340"/>
      <c r="I16" s="341"/>
      <c r="J16" s="334"/>
      <c r="K16" s="334"/>
      <c r="L16" s="334" t="s">
        <v>7</v>
      </c>
      <c r="M16" s="334" t="s">
        <v>8</v>
      </c>
      <c r="N16" s="342" t="s">
        <v>9</v>
      </c>
    </row>
    <row r="17" spans="1:16" ht="41.25" thickBot="1" x14ac:dyDescent="0.25">
      <c r="A17" s="346"/>
      <c r="B17" s="335"/>
      <c r="C17" s="335"/>
      <c r="D17" s="335"/>
      <c r="E17" s="335"/>
      <c r="F17" s="134" t="s">
        <v>10</v>
      </c>
      <c r="G17" s="134" t="s">
        <v>11</v>
      </c>
      <c r="H17" s="134" t="s">
        <v>26</v>
      </c>
      <c r="I17" s="135" t="s">
        <v>27</v>
      </c>
      <c r="J17" s="134" t="s">
        <v>12</v>
      </c>
      <c r="K17" s="74" t="s">
        <v>13</v>
      </c>
      <c r="L17" s="335"/>
      <c r="M17" s="335"/>
      <c r="N17" s="343"/>
    </row>
    <row r="18" spans="1:16" ht="33" customHeight="1" x14ac:dyDescent="0.2">
      <c r="A18" s="463" t="s">
        <v>118</v>
      </c>
      <c r="B18" s="62" t="s">
        <v>106</v>
      </c>
      <c r="C18" s="281" t="s">
        <v>203</v>
      </c>
      <c r="D18" s="63">
        <v>36000</v>
      </c>
      <c r="E18" s="37">
        <f t="shared" ref="E18:E23" si="0">+F18+G18+H18+I18</f>
        <v>12411769964</v>
      </c>
      <c r="F18" s="139">
        <v>10000000000</v>
      </c>
      <c r="G18" s="139">
        <v>2411769964</v>
      </c>
      <c r="H18" s="203"/>
      <c r="I18" s="94"/>
      <c r="J18" s="17">
        <v>45306</v>
      </c>
      <c r="K18" s="17">
        <v>45656</v>
      </c>
      <c r="L18" s="274"/>
      <c r="M18" s="274"/>
      <c r="N18" s="275"/>
      <c r="P18" s="18"/>
    </row>
    <row r="19" spans="1:16" ht="33" customHeight="1" x14ac:dyDescent="0.2">
      <c r="A19" s="464"/>
      <c r="B19" s="62" t="s">
        <v>15</v>
      </c>
      <c r="C19" s="282"/>
      <c r="D19" s="63"/>
      <c r="E19" s="37">
        <f t="shared" si="0"/>
        <v>0</v>
      </c>
      <c r="F19" s="94"/>
      <c r="G19" s="94"/>
      <c r="H19" s="94"/>
      <c r="I19" s="94"/>
      <c r="J19" s="17"/>
      <c r="K19" s="17"/>
      <c r="L19" s="274"/>
      <c r="M19" s="274"/>
      <c r="N19" s="275"/>
    </row>
    <row r="20" spans="1:16" ht="46.5" customHeight="1" x14ac:dyDescent="0.2">
      <c r="A20" s="463" t="s">
        <v>204</v>
      </c>
      <c r="B20" s="62" t="s">
        <v>106</v>
      </c>
      <c r="C20" s="465" t="s">
        <v>205</v>
      </c>
      <c r="D20" s="153">
        <v>57</v>
      </c>
      <c r="E20" s="37">
        <f t="shared" si="0"/>
        <v>200000000</v>
      </c>
      <c r="F20" s="94">
        <v>200000000</v>
      </c>
      <c r="G20" s="94"/>
      <c r="H20" s="94"/>
      <c r="I20" s="94"/>
      <c r="J20" s="17">
        <v>45306</v>
      </c>
      <c r="K20" s="17">
        <v>45656</v>
      </c>
      <c r="L20" s="274"/>
      <c r="M20" s="274"/>
      <c r="N20" s="275"/>
    </row>
    <row r="21" spans="1:16" ht="30" customHeight="1" x14ac:dyDescent="0.2">
      <c r="A21" s="464"/>
      <c r="B21" s="62" t="s">
        <v>15</v>
      </c>
      <c r="C21" s="282"/>
      <c r="D21" s="153"/>
      <c r="E21" s="37">
        <f t="shared" si="0"/>
        <v>0</v>
      </c>
      <c r="F21" s="94"/>
      <c r="G21" s="94"/>
      <c r="H21" s="94"/>
      <c r="I21" s="94"/>
      <c r="J21" s="17"/>
      <c r="K21" s="17"/>
      <c r="L21" s="274"/>
      <c r="M21" s="274"/>
      <c r="N21" s="275"/>
    </row>
    <row r="22" spans="1:16" ht="46.15" customHeight="1" x14ac:dyDescent="0.2">
      <c r="A22" s="466" t="s">
        <v>119</v>
      </c>
      <c r="B22" s="62" t="s">
        <v>106</v>
      </c>
      <c r="C22" s="465" t="s">
        <v>216</v>
      </c>
      <c r="D22" s="153">
        <v>1</v>
      </c>
      <c r="E22" s="37">
        <f t="shared" si="0"/>
        <v>200000000</v>
      </c>
      <c r="F22" s="94">
        <v>200000000</v>
      </c>
      <c r="G22" s="94"/>
      <c r="H22" s="94"/>
      <c r="I22" s="94"/>
      <c r="J22" s="17">
        <v>45306</v>
      </c>
      <c r="K22" s="17">
        <v>45656</v>
      </c>
      <c r="L22" s="61"/>
      <c r="M22" s="61"/>
      <c r="N22" s="60"/>
    </row>
    <row r="23" spans="1:16" ht="43.9" customHeight="1" x14ac:dyDescent="0.2">
      <c r="A23" s="466"/>
      <c r="B23" s="62" t="s">
        <v>15</v>
      </c>
      <c r="C23" s="282"/>
      <c r="D23" s="153"/>
      <c r="E23" s="37">
        <f t="shared" si="0"/>
        <v>0</v>
      </c>
      <c r="F23" s="94"/>
      <c r="G23" s="94"/>
      <c r="H23" s="94"/>
      <c r="I23" s="94"/>
      <c r="J23" s="17"/>
      <c r="K23" s="17"/>
      <c r="L23" s="61"/>
      <c r="M23" s="61"/>
      <c r="N23" s="60"/>
      <c r="P23" s="40"/>
    </row>
    <row r="24" spans="1:16" ht="29.25" customHeight="1" x14ac:dyDescent="0.2">
      <c r="A24" s="307" t="s">
        <v>16</v>
      </c>
      <c r="B24" s="62" t="s">
        <v>106</v>
      </c>
      <c r="C24" s="461"/>
      <c r="D24" s="154"/>
      <c r="E24" s="37">
        <f>+F24+G24+H24+I24</f>
        <v>12811769964</v>
      </c>
      <c r="F24" s="37">
        <f>+F18+F20+F22</f>
        <v>10400000000</v>
      </c>
      <c r="G24" s="37">
        <f>+G18+G20+G22</f>
        <v>2411769964</v>
      </c>
      <c r="H24" s="37">
        <f t="shared" ref="H24:I24" si="1">+H18+H20+H22</f>
        <v>0</v>
      </c>
      <c r="I24" s="37">
        <f t="shared" si="1"/>
        <v>0</v>
      </c>
      <c r="J24" s="17"/>
      <c r="K24" s="17"/>
      <c r="L24" s="305"/>
      <c r="M24" s="305"/>
      <c r="N24" s="276"/>
    </row>
    <row r="25" spans="1:16" ht="33.75" customHeight="1" thickBot="1" x14ac:dyDescent="0.25">
      <c r="A25" s="308"/>
      <c r="B25" s="62" t="s">
        <v>15</v>
      </c>
      <c r="C25" s="462"/>
      <c r="D25" s="204"/>
      <c r="E25" s="37">
        <f>+F25+G25+H25+I25</f>
        <v>0</v>
      </c>
      <c r="F25" s="37">
        <f>+F19+F21+F23</f>
        <v>0</v>
      </c>
      <c r="G25" s="37">
        <f t="shared" ref="G25:I25" si="2">+G19+G21+G23</f>
        <v>0</v>
      </c>
      <c r="H25" s="37">
        <f t="shared" si="2"/>
        <v>0</v>
      </c>
      <c r="I25" s="37">
        <f t="shared" si="2"/>
        <v>0</v>
      </c>
      <c r="J25" s="19"/>
      <c r="K25" s="20"/>
      <c r="L25" s="306"/>
      <c r="M25" s="306"/>
      <c r="N25" s="277"/>
    </row>
    <row r="26" spans="1:16" ht="18.75" thickBot="1" x14ac:dyDescent="0.3">
      <c r="A26" s="34"/>
      <c r="B26" s="21"/>
      <c r="C26" s="21"/>
      <c r="D26" s="21"/>
      <c r="E26" s="96"/>
      <c r="F26" s="95"/>
      <c r="G26" s="24"/>
      <c r="H26" s="25"/>
      <c r="I26" s="25"/>
      <c r="J26" s="121"/>
      <c r="K26" s="121"/>
      <c r="L26" s="122"/>
      <c r="M26" s="123"/>
      <c r="N26" s="123"/>
    </row>
    <row r="27" spans="1:16" ht="18.75" thickBot="1" x14ac:dyDescent="0.25">
      <c r="A27" s="35" t="s">
        <v>20</v>
      </c>
      <c r="B27" s="311" t="s">
        <v>19</v>
      </c>
      <c r="C27" s="312"/>
      <c r="D27" s="313"/>
      <c r="E27" s="314" t="s">
        <v>21</v>
      </c>
      <c r="F27" s="315"/>
      <c r="G27" s="315"/>
      <c r="H27" s="316"/>
      <c r="I27" s="30"/>
      <c r="J27" s="317" t="s">
        <v>17</v>
      </c>
      <c r="K27" s="318"/>
      <c r="L27" s="318"/>
      <c r="M27" s="318"/>
      <c r="N27" s="319"/>
    </row>
    <row r="28" spans="1:16" ht="60.4" customHeight="1" thickBot="1" x14ac:dyDescent="0.3">
      <c r="A28" s="295" t="s">
        <v>150</v>
      </c>
      <c r="B28" s="417" t="s">
        <v>151</v>
      </c>
      <c r="C28" s="418"/>
      <c r="D28" s="419"/>
      <c r="E28" s="417" t="s">
        <v>152</v>
      </c>
      <c r="F28" s="418"/>
      <c r="G28" s="419"/>
      <c r="H28" s="64" t="s">
        <v>14</v>
      </c>
      <c r="I28" s="65">
        <v>54000</v>
      </c>
      <c r="J28" s="428" t="s">
        <v>18</v>
      </c>
      <c r="K28" s="429"/>
      <c r="L28" s="429"/>
      <c r="M28" s="429"/>
      <c r="N28" s="430"/>
    </row>
    <row r="29" spans="1:16" ht="60.4" customHeight="1" thickBot="1" x14ac:dyDescent="0.3">
      <c r="A29" s="320"/>
      <c r="B29" s="453"/>
      <c r="C29" s="421"/>
      <c r="D29" s="422"/>
      <c r="E29" s="453"/>
      <c r="F29" s="421"/>
      <c r="G29" s="422"/>
      <c r="H29" s="66" t="s">
        <v>15</v>
      </c>
      <c r="I29" s="65"/>
      <c r="J29" s="428" t="s">
        <v>264</v>
      </c>
      <c r="K29" s="429"/>
      <c r="L29" s="429"/>
      <c r="M29" s="429"/>
      <c r="N29" s="431"/>
    </row>
    <row r="30" spans="1:16" ht="52.9" customHeight="1" x14ac:dyDescent="0.25">
      <c r="A30" s="457"/>
      <c r="B30" s="418"/>
      <c r="C30" s="418"/>
      <c r="D30" s="418"/>
      <c r="E30" s="418"/>
      <c r="F30" s="418"/>
      <c r="G30" s="418"/>
      <c r="H30" s="418"/>
      <c r="I30" s="419"/>
      <c r="J30" s="125" t="s">
        <v>18</v>
      </c>
      <c r="K30" s="112"/>
      <c r="L30" s="112"/>
      <c r="M30" s="112"/>
      <c r="N30" s="113"/>
    </row>
    <row r="31" spans="1:16" ht="34.9" customHeight="1" x14ac:dyDescent="0.2">
      <c r="A31" s="458"/>
      <c r="B31" s="459"/>
      <c r="C31" s="459"/>
      <c r="D31" s="459"/>
      <c r="E31" s="459"/>
      <c r="F31" s="459"/>
      <c r="G31" s="459"/>
      <c r="H31" s="459"/>
      <c r="I31" s="460"/>
      <c r="J31" s="454" t="s">
        <v>251</v>
      </c>
      <c r="K31" s="455"/>
      <c r="L31" s="455"/>
      <c r="M31" s="455"/>
      <c r="N31" s="456"/>
    </row>
    <row r="32" spans="1:16" ht="15" customHeight="1" x14ac:dyDescent="0.2">
      <c r="A32" s="444" t="s">
        <v>219</v>
      </c>
      <c r="B32" s="445"/>
      <c r="C32" s="445"/>
      <c r="D32" s="445"/>
      <c r="E32" s="445"/>
      <c r="F32" s="445"/>
      <c r="G32" s="445"/>
      <c r="H32" s="445"/>
      <c r="I32" s="445"/>
      <c r="J32" s="445"/>
      <c r="K32" s="445"/>
      <c r="L32" s="445"/>
      <c r="M32" s="445"/>
      <c r="N32" s="446"/>
    </row>
    <row r="33" spans="1:14" ht="15" customHeight="1" x14ac:dyDescent="0.2">
      <c r="A33" s="447"/>
      <c r="B33" s="448"/>
      <c r="C33" s="448"/>
      <c r="D33" s="448"/>
      <c r="E33" s="448"/>
      <c r="F33" s="448"/>
      <c r="G33" s="448"/>
      <c r="H33" s="448"/>
      <c r="I33" s="448"/>
      <c r="J33" s="448"/>
      <c r="K33" s="448"/>
      <c r="L33" s="448"/>
      <c r="M33" s="448"/>
      <c r="N33" s="449"/>
    </row>
    <row r="34" spans="1:14" ht="17.649999999999999" customHeight="1" x14ac:dyDescent="0.2">
      <c r="A34" s="450"/>
      <c r="B34" s="451"/>
      <c r="C34" s="451"/>
      <c r="D34" s="451"/>
      <c r="E34" s="451"/>
      <c r="F34" s="451"/>
      <c r="G34" s="451"/>
      <c r="H34" s="451"/>
      <c r="I34" s="451"/>
      <c r="J34" s="451"/>
      <c r="K34" s="451"/>
      <c r="L34" s="451"/>
      <c r="M34" s="451"/>
      <c r="N34" s="452"/>
    </row>
  </sheetData>
  <mergeCells count="61">
    <mergeCell ref="A1:A4"/>
    <mergeCell ref="B1:H2"/>
    <mergeCell ref="I1:L1"/>
    <mergeCell ref="M1:N4"/>
    <mergeCell ref="I2:L2"/>
    <mergeCell ref="B3:H4"/>
    <mergeCell ref="I3:L3"/>
    <mergeCell ref="I4:L4"/>
    <mergeCell ref="A5:N5"/>
    <mergeCell ref="A20:A21"/>
    <mergeCell ref="C20:C21"/>
    <mergeCell ref="A22:A23"/>
    <mergeCell ref="C22:C23"/>
    <mergeCell ref="A6:N6"/>
    <mergeCell ref="B7:F7"/>
    <mergeCell ref="A8:F8"/>
    <mergeCell ref="G8:I14"/>
    <mergeCell ref="J8:N8"/>
    <mergeCell ref="A9:F9"/>
    <mergeCell ref="K9:M9"/>
    <mergeCell ref="A10:F10"/>
    <mergeCell ref="A11:F11"/>
    <mergeCell ref="A12:F12"/>
    <mergeCell ref="A13:F13"/>
    <mergeCell ref="N18:N19"/>
    <mergeCell ref="A14:F14"/>
    <mergeCell ref="K14:M14"/>
    <mergeCell ref="J15:K16"/>
    <mergeCell ref="L15:N15"/>
    <mergeCell ref="L16:L17"/>
    <mergeCell ref="M16:M17"/>
    <mergeCell ref="N16:N17"/>
    <mergeCell ref="A15:A17"/>
    <mergeCell ref="B15:B17"/>
    <mergeCell ref="C15:C17"/>
    <mergeCell ref="D15:D17"/>
    <mergeCell ref="E15:E17"/>
    <mergeCell ref="F15:I16"/>
    <mergeCell ref="M24:M25"/>
    <mergeCell ref="A18:A19"/>
    <mergeCell ref="C18:C19"/>
    <mergeCell ref="L18:L19"/>
    <mergeCell ref="M18:M19"/>
    <mergeCell ref="L20:L21"/>
    <mergeCell ref="M20:M21"/>
    <mergeCell ref="N20:N21"/>
    <mergeCell ref="A32:N34"/>
    <mergeCell ref="J28:N28"/>
    <mergeCell ref="A28:A29"/>
    <mergeCell ref="B28:D29"/>
    <mergeCell ref="E28:G29"/>
    <mergeCell ref="J29:N29"/>
    <mergeCell ref="J31:N31"/>
    <mergeCell ref="A30:I31"/>
    <mergeCell ref="N24:N25"/>
    <mergeCell ref="B27:D27"/>
    <mergeCell ref="E27:H27"/>
    <mergeCell ref="J27:N27"/>
    <mergeCell ref="A24:A25"/>
    <mergeCell ref="C24:C25"/>
    <mergeCell ref="L24:L25"/>
  </mergeCells>
  <pageMargins left="0.23622047244094491" right="0.23622047244094491" top="0.74803149606299213" bottom="0.74803149606299213" header="0.31496062992125984" footer="0.31496062992125984"/>
  <pageSetup scale="4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shapeId="135170" r:id="rId4">
          <objectPr defaultSize="0" autoPict="0" r:id="rId5">
            <anchor moveWithCells="1" sizeWithCells="1">
              <from>
                <xdr:col>0</xdr:col>
                <xdr:colOff>742950</xdr:colOff>
                <xdr:row>0</xdr:row>
                <xdr:rowOff>19050</xdr:rowOff>
              </from>
              <to>
                <xdr:col>0</xdr:col>
                <xdr:colOff>4286250</xdr:colOff>
                <xdr:row>3</xdr:row>
                <xdr:rowOff>171450</xdr:rowOff>
              </to>
            </anchor>
          </objectPr>
        </oleObject>
      </mc:Choice>
      <mc:Fallback>
        <oleObject shapeId="135170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 tint="-0.249977111117893"/>
  </sheetPr>
  <dimension ref="A1:P63"/>
  <sheetViews>
    <sheetView topLeftCell="A13" zoomScale="60" zoomScaleNormal="60" zoomScalePageLayoutView="60" workbookViewId="0">
      <selection activeCell="A34" sqref="A34:N36"/>
    </sheetView>
  </sheetViews>
  <sheetFormatPr baseColWidth="10" defaultColWidth="11.42578125" defaultRowHeight="18" x14ac:dyDescent="0.25"/>
  <cols>
    <col min="1" max="1" width="70.7109375" style="36" customWidth="1"/>
    <col min="2" max="2" width="20.42578125" style="2" customWidth="1"/>
    <col min="3" max="3" width="23.42578125" style="2" customWidth="1"/>
    <col min="4" max="4" width="15.7109375" style="2" customWidth="1"/>
    <col min="5" max="5" width="28.28515625" style="2" customWidth="1"/>
    <col min="6" max="6" width="26.140625" style="2" customWidth="1"/>
    <col min="7" max="7" width="23.28515625" style="31" bestFit="1" customWidth="1"/>
    <col min="8" max="8" width="18.42578125" style="2" customWidth="1"/>
    <col min="9" max="9" width="20.7109375" style="2" customWidth="1"/>
    <col min="10" max="10" width="16.28515625" style="32" bestFit="1" customWidth="1"/>
    <col min="11" max="11" width="18" style="32" customWidth="1"/>
    <col min="12" max="12" width="11.28515625" style="2" customWidth="1"/>
    <col min="13" max="13" width="13.28515625" style="2" customWidth="1"/>
    <col min="14" max="14" width="11.28515625" style="2" customWidth="1"/>
    <col min="15" max="15" width="16.42578125" style="2" customWidth="1"/>
    <col min="16" max="16" width="12.7109375" style="2" bestFit="1" customWidth="1"/>
    <col min="17" max="16384" width="11.42578125" style="2"/>
  </cols>
  <sheetData>
    <row r="1" spans="1:15" ht="20.25" x14ac:dyDescent="0.3">
      <c r="A1" s="348"/>
      <c r="B1" s="351" t="s">
        <v>36</v>
      </c>
      <c r="C1" s="352"/>
      <c r="D1" s="352"/>
      <c r="E1" s="352"/>
      <c r="F1" s="352"/>
      <c r="G1" s="352"/>
      <c r="H1" s="353"/>
      <c r="I1" s="357" t="s">
        <v>37</v>
      </c>
      <c r="J1" s="358"/>
      <c r="K1" s="358"/>
      <c r="L1" s="359"/>
      <c r="M1" s="360"/>
      <c r="N1" s="361"/>
    </row>
    <row r="2" spans="1:15" ht="20.25" x14ac:dyDescent="0.3">
      <c r="A2" s="349"/>
      <c r="B2" s="354"/>
      <c r="C2" s="355"/>
      <c r="D2" s="355"/>
      <c r="E2" s="355"/>
      <c r="F2" s="355"/>
      <c r="G2" s="355"/>
      <c r="H2" s="356"/>
      <c r="I2" s="357" t="s">
        <v>38</v>
      </c>
      <c r="J2" s="358"/>
      <c r="K2" s="358"/>
      <c r="L2" s="359"/>
      <c r="M2" s="362"/>
      <c r="N2" s="363"/>
    </row>
    <row r="3" spans="1:15" ht="27" customHeight="1" x14ac:dyDescent="0.35">
      <c r="A3" s="349"/>
      <c r="B3" s="351" t="s">
        <v>39</v>
      </c>
      <c r="C3" s="352"/>
      <c r="D3" s="352"/>
      <c r="E3" s="352"/>
      <c r="F3" s="352"/>
      <c r="G3" s="352"/>
      <c r="H3" s="353"/>
      <c r="I3" s="357" t="s">
        <v>40</v>
      </c>
      <c r="J3" s="358"/>
      <c r="K3" s="358"/>
      <c r="L3" s="359"/>
      <c r="M3" s="362"/>
      <c r="N3" s="363"/>
      <c r="O3" s="1"/>
    </row>
    <row r="4" spans="1:15" ht="23.25" customHeight="1" x14ac:dyDescent="0.35">
      <c r="A4" s="350"/>
      <c r="B4" s="354"/>
      <c r="C4" s="355"/>
      <c r="D4" s="355"/>
      <c r="E4" s="355"/>
      <c r="F4" s="355"/>
      <c r="G4" s="355"/>
      <c r="H4" s="356"/>
      <c r="I4" s="357" t="s">
        <v>41</v>
      </c>
      <c r="J4" s="358"/>
      <c r="K4" s="358"/>
      <c r="L4" s="359"/>
      <c r="M4" s="364"/>
      <c r="N4" s="365"/>
      <c r="O4" s="1"/>
    </row>
    <row r="5" spans="1:15" ht="21.75" customHeight="1" x14ac:dyDescent="0.35">
      <c r="A5" s="368"/>
      <c r="B5" s="368"/>
      <c r="C5" s="368"/>
      <c r="D5" s="368"/>
      <c r="E5" s="368"/>
      <c r="F5" s="368"/>
      <c r="G5" s="368"/>
      <c r="H5" s="368"/>
      <c r="I5" s="368"/>
      <c r="J5" s="368"/>
      <c r="K5" s="368"/>
      <c r="L5" s="368"/>
      <c r="M5" s="368"/>
      <c r="N5" s="368"/>
      <c r="O5" s="1"/>
    </row>
    <row r="6" spans="1:15" ht="18.75" customHeight="1" x14ac:dyDescent="0.35">
      <c r="A6" s="369" t="s">
        <v>30</v>
      </c>
      <c r="B6" s="369"/>
      <c r="C6" s="369"/>
      <c r="D6" s="369"/>
      <c r="E6" s="369"/>
      <c r="F6" s="369"/>
      <c r="G6" s="369"/>
      <c r="H6" s="369"/>
      <c r="I6" s="369"/>
      <c r="J6" s="369"/>
      <c r="K6" s="369"/>
      <c r="L6" s="369"/>
      <c r="M6" s="369"/>
      <c r="N6" s="369"/>
      <c r="O6" s="3"/>
    </row>
    <row r="7" spans="1:15" ht="24.75" customHeight="1" thickBot="1" x14ac:dyDescent="0.35">
      <c r="A7" s="33" t="str">
        <f>+'64 - Acceso Permanencia'!A7</f>
        <v>FECHA DE PROGRAMACION:DICIEMBRE 18 2023</v>
      </c>
      <c r="B7" s="370" t="str">
        <f>+'64 - Acceso Permanencia'!B7</f>
        <v xml:space="preserve">FECHA DE  SEGUIMIENTO: </v>
      </c>
      <c r="C7" s="370"/>
      <c r="D7" s="370"/>
      <c r="E7" s="370"/>
      <c r="F7" s="370"/>
      <c r="G7" s="2"/>
      <c r="J7" s="2"/>
      <c r="K7" s="2"/>
    </row>
    <row r="8" spans="1:15" ht="36" customHeight="1" x14ac:dyDescent="0.2">
      <c r="A8" s="371" t="s">
        <v>44</v>
      </c>
      <c r="B8" s="372"/>
      <c r="C8" s="372"/>
      <c r="D8" s="372"/>
      <c r="E8" s="372"/>
      <c r="F8" s="372"/>
      <c r="G8" s="373" t="s">
        <v>29</v>
      </c>
      <c r="H8" s="374"/>
      <c r="I8" s="375"/>
      <c r="J8" s="382" t="s">
        <v>25</v>
      </c>
      <c r="K8" s="383"/>
      <c r="L8" s="383"/>
      <c r="M8" s="383"/>
      <c r="N8" s="384"/>
      <c r="O8" s="4"/>
    </row>
    <row r="9" spans="1:15" ht="20.25" x14ac:dyDescent="0.2">
      <c r="A9" s="385" t="s">
        <v>45</v>
      </c>
      <c r="B9" s="386"/>
      <c r="C9" s="386"/>
      <c r="D9" s="386"/>
      <c r="E9" s="386"/>
      <c r="F9" s="387"/>
      <c r="G9" s="376"/>
      <c r="H9" s="377"/>
      <c r="I9" s="378"/>
      <c r="J9" s="57" t="s">
        <v>22</v>
      </c>
      <c r="K9" s="388" t="s">
        <v>23</v>
      </c>
      <c r="L9" s="388"/>
      <c r="M9" s="388"/>
      <c r="N9" s="5" t="s">
        <v>24</v>
      </c>
      <c r="O9" s="4"/>
    </row>
    <row r="10" spans="1:15" ht="45" customHeight="1" x14ac:dyDescent="0.2">
      <c r="A10" s="385" t="s">
        <v>94</v>
      </c>
      <c r="B10" s="386"/>
      <c r="C10" s="386"/>
      <c r="D10" s="386"/>
      <c r="E10" s="386"/>
      <c r="F10" s="387"/>
      <c r="G10" s="376"/>
      <c r="H10" s="377"/>
      <c r="I10" s="378"/>
      <c r="J10" s="57"/>
      <c r="K10" s="6"/>
      <c r="L10" s="7"/>
      <c r="M10" s="8"/>
      <c r="N10" s="5"/>
      <c r="O10" s="4"/>
    </row>
    <row r="11" spans="1:15" ht="68.25" customHeight="1" x14ac:dyDescent="0.2">
      <c r="A11" s="385" t="s">
        <v>95</v>
      </c>
      <c r="B11" s="386"/>
      <c r="C11" s="386"/>
      <c r="D11" s="386"/>
      <c r="E11" s="386"/>
      <c r="F11" s="387"/>
      <c r="G11" s="376"/>
      <c r="H11" s="377"/>
      <c r="I11" s="378"/>
      <c r="J11" s="9"/>
      <c r="K11" s="48" t="s">
        <v>139</v>
      </c>
      <c r="L11" s="49"/>
      <c r="M11" s="50"/>
      <c r="N11" s="10"/>
      <c r="O11" s="4"/>
    </row>
    <row r="12" spans="1:15" ht="46.5" customHeight="1" x14ac:dyDescent="0.2">
      <c r="A12" s="371" t="s">
        <v>48</v>
      </c>
      <c r="B12" s="372"/>
      <c r="C12" s="372"/>
      <c r="D12" s="372"/>
      <c r="E12" s="372"/>
      <c r="F12" s="372"/>
      <c r="G12" s="376"/>
      <c r="H12" s="377"/>
      <c r="I12" s="378"/>
      <c r="J12" s="11"/>
      <c r="K12" s="51"/>
      <c r="L12" s="52"/>
      <c r="M12" s="53"/>
      <c r="N12" s="12"/>
      <c r="O12" s="4"/>
    </row>
    <row r="13" spans="1:15" ht="40.9" customHeight="1" x14ac:dyDescent="0.2">
      <c r="A13" s="371" t="s">
        <v>93</v>
      </c>
      <c r="B13" s="372"/>
      <c r="C13" s="372"/>
      <c r="D13" s="372"/>
      <c r="E13" s="372"/>
      <c r="F13" s="372"/>
      <c r="G13" s="376"/>
      <c r="H13" s="377"/>
      <c r="I13" s="378"/>
      <c r="J13" s="11"/>
      <c r="K13" s="54"/>
      <c r="L13" s="55"/>
      <c r="M13" s="56"/>
      <c r="N13" s="12"/>
      <c r="O13" s="4"/>
    </row>
    <row r="14" spans="1:15" ht="66" customHeight="1" thickBot="1" x14ac:dyDescent="0.25">
      <c r="A14" s="389" t="s">
        <v>232</v>
      </c>
      <c r="B14" s="390"/>
      <c r="C14" s="390"/>
      <c r="D14" s="390"/>
      <c r="E14" s="390"/>
      <c r="F14" s="391"/>
      <c r="G14" s="379"/>
      <c r="H14" s="380"/>
      <c r="I14" s="381"/>
      <c r="J14" s="13"/>
      <c r="K14" s="392"/>
      <c r="L14" s="392"/>
      <c r="M14" s="392"/>
      <c r="N14" s="14"/>
      <c r="O14" s="4"/>
    </row>
    <row r="15" spans="1:15" ht="20.25" x14ac:dyDescent="0.3">
      <c r="A15" s="344" t="s">
        <v>0</v>
      </c>
      <c r="B15" s="347" t="s">
        <v>220</v>
      </c>
      <c r="C15" s="333" t="s">
        <v>1</v>
      </c>
      <c r="D15" s="333" t="s">
        <v>2</v>
      </c>
      <c r="E15" s="333" t="s">
        <v>3</v>
      </c>
      <c r="F15" s="336" t="s">
        <v>4</v>
      </c>
      <c r="G15" s="337"/>
      <c r="H15" s="337"/>
      <c r="I15" s="338"/>
      <c r="J15" s="333" t="s">
        <v>5</v>
      </c>
      <c r="K15" s="333"/>
      <c r="L15" s="366" t="s">
        <v>6</v>
      </c>
      <c r="M15" s="366"/>
      <c r="N15" s="367"/>
    </row>
    <row r="16" spans="1:15" ht="12.75" x14ac:dyDescent="0.2">
      <c r="A16" s="345"/>
      <c r="B16" s="441"/>
      <c r="C16" s="441"/>
      <c r="D16" s="441"/>
      <c r="E16" s="441"/>
      <c r="F16" s="339"/>
      <c r="G16" s="340"/>
      <c r="H16" s="340"/>
      <c r="I16" s="341"/>
      <c r="J16" s="441"/>
      <c r="K16" s="441"/>
      <c r="L16" s="441" t="s">
        <v>7</v>
      </c>
      <c r="M16" s="441" t="s">
        <v>8</v>
      </c>
      <c r="N16" s="342" t="s">
        <v>9</v>
      </c>
    </row>
    <row r="17" spans="1:16" ht="41.25" thickBot="1" x14ac:dyDescent="0.25">
      <c r="A17" s="424"/>
      <c r="B17" s="335"/>
      <c r="C17" s="335"/>
      <c r="D17" s="335"/>
      <c r="E17" s="335"/>
      <c r="F17" s="134" t="s">
        <v>10</v>
      </c>
      <c r="G17" s="134" t="s">
        <v>11</v>
      </c>
      <c r="H17" s="134" t="s">
        <v>26</v>
      </c>
      <c r="I17" s="135" t="s">
        <v>27</v>
      </c>
      <c r="J17" s="134" t="s">
        <v>12</v>
      </c>
      <c r="K17" s="148" t="s">
        <v>13</v>
      </c>
      <c r="L17" s="335"/>
      <c r="M17" s="335"/>
      <c r="N17" s="343"/>
    </row>
    <row r="18" spans="1:16" ht="38.25" customHeight="1" x14ac:dyDescent="0.3">
      <c r="A18" s="483" t="s">
        <v>201</v>
      </c>
      <c r="B18" s="190" t="s">
        <v>14</v>
      </c>
      <c r="C18" s="282" t="s">
        <v>202</v>
      </c>
      <c r="D18" s="194">
        <v>910</v>
      </c>
      <c r="E18" s="72">
        <f t="shared" ref="E18:E19" si="0">+F18+G18+H18+I18</f>
        <v>500000000</v>
      </c>
      <c r="F18" s="188">
        <v>500000000</v>
      </c>
      <c r="G18" s="189"/>
      <c r="H18" s="72"/>
      <c r="I18" s="47"/>
      <c r="J18" s="17">
        <v>45323</v>
      </c>
      <c r="K18" s="17">
        <v>45626</v>
      </c>
      <c r="L18" s="427"/>
      <c r="M18" s="427"/>
      <c r="N18" s="482"/>
      <c r="P18" s="18"/>
    </row>
    <row r="19" spans="1:16" ht="30" customHeight="1" x14ac:dyDescent="0.3">
      <c r="A19" s="478"/>
      <c r="B19" s="118" t="s">
        <v>15</v>
      </c>
      <c r="C19" s="480"/>
      <c r="D19" s="168"/>
      <c r="E19" s="119">
        <f t="shared" si="0"/>
        <v>0</v>
      </c>
      <c r="F19" s="188"/>
      <c r="G19" s="103"/>
      <c r="H19" s="105"/>
      <c r="I19" s="105"/>
      <c r="J19" s="17"/>
      <c r="K19" s="17"/>
      <c r="L19" s="393"/>
      <c r="M19" s="393"/>
      <c r="N19" s="275"/>
    </row>
    <row r="20" spans="1:16" ht="30" customHeight="1" x14ac:dyDescent="0.2">
      <c r="A20" s="478" t="s">
        <v>241</v>
      </c>
      <c r="B20" s="118" t="s">
        <v>14</v>
      </c>
      <c r="C20" s="480" t="s">
        <v>200</v>
      </c>
      <c r="D20" s="169">
        <v>1</v>
      </c>
      <c r="E20" s="119">
        <f t="shared" ref="E20:E21" si="1">+F20+G20+H20+I20</f>
        <v>28000000</v>
      </c>
      <c r="F20" s="188">
        <v>28000000</v>
      </c>
      <c r="G20" s="84"/>
      <c r="H20" s="41"/>
      <c r="I20" s="42"/>
      <c r="J20" s="17">
        <v>45323</v>
      </c>
      <c r="K20" s="17">
        <v>45626</v>
      </c>
      <c r="L20" s="216"/>
      <c r="M20" s="216"/>
      <c r="N20" s="230"/>
    </row>
    <row r="21" spans="1:16" ht="30" customHeight="1" thickBot="1" x14ac:dyDescent="0.25">
      <c r="A21" s="479"/>
      <c r="B21" s="166" t="s">
        <v>15</v>
      </c>
      <c r="C21" s="481"/>
      <c r="D21" s="170"/>
      <c r="E21" s="205">
        <f t="shared" si="1"/>
        <v>0</v>
      </c>
      <c r="F21" s="206"/>
      <c r="G21" s="191"/>
      <c r="H21" s="191"/>
      <c r="I21" s="192"/>
      <c r="J21" s="17"/>
      <c r="K21" s="17"/>
      <c r="L21" s="216"/>
      <c r="M21" s="216"/>
      <c r="N21" s="230"/>
    </row>
    <row r="22" spans="1:16" ht="40.15" hidden="1" customHeight="1" x14ac:dyDescent="0.2">
      <c r="A22" s="478"/>
      <c r="B22" s="118"/>
      <c r="C22" s="480"/>
      <c r="D22" s="169"/>
      <c r="E22" s="119"/>
      <c r="F22" s="188"/>
      <c r="G22" s="84"/>
      <c r="H22" s="41"/>
      <c r="I22" s="42"/>
      <c r="J22" s="17">
        <v>45323</v>
      </c>
      <c r="K22" s="17">
        <v>45626</v>
      </c>
      <c r="L22" s="393"/>
      <c r="M22" s="393"/>
      <c r="N22" s="275"/>
      <c r="P22" s="18"/>
    </row>
    <row r="23" spans="1:16" ht="44.25" hidden="1" customHeight="1" thickBot="1" x14ac:dyDescent="0.25">
      <c r="A23" s="479"/>
      <c r="B23" s="166"/>
      <c r="C23" s="481"/>
      <c r="D23" s="170"/>
      <c r="E23" s="205"/>
      <c r="F23" s="206"/>
      <c r="G23" s="191"/>
      <c r="H23" s="191"/>
      <c r="I23" s="192"/>
      <c r="J23" s="193"/>
      <c r="K23" s="193"/>
      <c r="L23" s="394"/>
      <c r="M23" s="394"/>
      <c r="N23" s="395"/>
    </row>
    <row r="24" spans="1:16" ht="31.5" customHeight="1" x14ac:dyDescent="0.2">
      <c r="A24" s="307" t="s">
        <v>16</v>
      </c>
      <c r="B24" s="190" t="s">
        <v>14</v>
      </c>
      <c r="C24" s="484"/>
      <c r="D24" s="185"/>
      <c r="E24" s="41">
        <f>+F24+G24+H24+I24</f>
        <v>528000000</v>
      </c>
      <c r="F24" s="138">
        <f>+F18+F22+F20</f>
        <v>528000000</v>
      </c>
      <c r="G24" s="138">
        <f t="shared" ref="G24:I25" si="2">+G18+G22+G20</f>
        <v>0</v>
      </c>
      <c r="H24" s="138">
        <f t="shared" si="2"/>
        <v>0</v>
      </c>
      <c r="I24" s="138">
        <f t="shared" si="2"/>
        <v>0</v>
      </c>
      <c r="J24" s="17"/>
      <c r="K24" s="17"/>
      <c r="L24" s="305"/>
      <c r="M24" s="305"/>
      <c r="N24" s="276"/>
    </row>
    <row r="25" spans="1:16" ht="33" customHeight="1" thickBot="1" x14ac:dyDescent="0.25">
      <c r="A25" s="308"/>
      <c r="B25" s="166" t="s">
        <v>15</v>
      </c>
      <c r="C25" s="310"/>
      <c r="D25" s="186"/>
      <c r="E25" s="205">
        <f>+F25+G25+H25+I25</f>
        <v>0</v>
      </c>
      <c r="F25" s="138">
        <f>+F19+F23+F21</f>
        <v>0</v>
      </c>
      <c r="G25" s="138">
        <f t="shared" si="2"/>
        <v>0</v>
      </c>
      <c r="H25" s="138">
        <f t="shared" si="2"/>
        <v>0</v>
      </c>
      <c r="I25" s="138">
        <f t="shared" si="2"/>
        <v>0</v>
      </c>
      <c r="J25" s="19"/>
      <c r="K25" s="20"/>
      <c r="L25" s="306"/>
      <c r="M25" s="306"/>
      <c r="N25" s="277"/>
    </row>
    <row r="26" spans="1:16" ht="36.75" customHeight="1" thickBot="1" x14ac:dyDescent="0.4">
      <c r="A26" s="34"/>
      <c r="B26" s="21"/>
      <c r="C26" s="21"/>
      <c r="D26" s="21"/>
      <c r="E26" s="22"/>
      <c r="F26" s="187"/>
      <c r="G26" s="24"/>
      <c r="H26" s="25"/>
      <c r="I26" s="25"/>
      <c r="J26" s="26"/>
      <c r="K26" s="26"/>
      <c r="L26" s="23"/>
      <c r="M26" s="27"/>
      <c r="N26" s="27"/>
    </row>
    <row r="27" spans="1:16" ht="18.75" thickBot="1" x14ac:dyDescent="0.25">
      <c r="A27" s="35" t="s">
        <v>20</v>
      </c>
      <c r="B27" s="311" t="s">
        <v>19</v>
      </c>
      <c r="C27" s="312"/>
      <c r="D27" s="313"/>
      <c r="E27" s="314" t="s">
        <v>21</v>
      </c>
      <c r="F27" s="315"/>
      <c r="G27" s="315"/>
      <c r="H27" s="316"/>
      <c r="I27" s="30"/>
      <c r="J27" s="317" t="s">
        <v>17</v>
      </c>
      <c r="K27" s="318"/>
      <c r="L27" s="318"/>
      <c r="M27" s="318"/>
      <c r="N27" s="319"/>
    </row>
    <row r="28" spans="1:16" ht="51.4" customHeight="1" x14ac:dyDescent="0.25">
      <c r="A28" s="295" t="s">
        <v>96</v>
      </c>
      <c r="B28" s="417" t="s">
        <v>97</v>
      </c>
      <c r="C28" s="418"/>
      <c r="D28" s="419"/>
      <c r="E28" s="417" t="s">
        <v>98</v>
      </c>
      <c r="F28" s="418"/>
      <c r="G28" s="419"/>
      <c r="H28" s="115" t="s">
        <v>14</v>
      </c>
      <c r="I28" s="114">
        <v>1000</v>
      </c>
      <c r="J28" s="428" t="s">
        <v>18</v>
      </c>
      <c r="K28" s="429"/>
      <c r="L28" s="429"/>
      <c r="M28" s="429"/>
      <c r="N28" s="431"/>
    </row>
    <row r="29" spans="1:16" ht="41.65" customHeight="1" thickBot="1" x14ac:dyDescent="0.3">
      <c r="A29" s="320"/>
      <c r="B29" s="453"/>
      <c r="C29" s="421"/>
      <c r="D29" s="422"/>
      <c r="E29" s="453"/>
      <c r="F29" s="421"/>
      <c r="G29" s="422"/>
      <c r="H29" s="115" t="s">
        <v>15</v>
      </c>
      <c r="I29" s="114"/>
      <c r="J29" s="428" t="s">
        <v>264</v>
      </c>
      <c r="K29" s="429"/>
      <c r="L29" s="429"/>
      <c r="M29" s="429"/>
      <c r="N29" s="431"/>
    </row>
    <row r="30" spans="1:16" ht="38.25" customHeight="1" thickBot="1" x14ac:dyDescent="0.25">
      <c r="A30" s="295" t="s">
        <v>52</v>
      </c>
      <c r="B30" s="488" t="s">
        <v>157</v>
      </c>
      <c r="C30" s="488"/>
      <c r="D30" s="488"/>
      <c r="E30" s="488" t="s">
        <v>158</v>
      </c>
      <c r="F30" s="488"/>
      <c r="G30" s="488"/>
      <c r="H30" s="489" t="s">
        <v>14</v>
      </c>
      <c r="I30" s="490">
        <v>1</v>
      </c>
      <c r="J30" s="492" t="s">
        <v>18</v>
      </c>
      <c r="K30" s="493"/>
      <c r="L30" s="493"/>
      <c r="M30" s="493"/>
      <c r="N30" s="494"/>
    </row>
    <row r="31" spans="1:16" ht="0.4" customHeight="1" thickBot="1" x14ac:dyDescent="0.25">
      <c r="A31" s="320"/>
      <c r="B31" s="488"/>
      <c r="C31" s="488"/>
      <c r="D31" s="488"/>
      <c r="E31" s="488"/>
      <c r="F31" s="488"/>
      <c r="G31" s="488"/>
      <c r="H31" s="489"/>
      <c r="I31" s="491"/>
      <c r="J31" s="495"/>
      <c r="K31" s="496"/>
      <c r="L31" s="496"/>
      <c r="M31" s="496"/>
      <c r="N31" s="497"/>
    </row>
    <row r="32" spans="1:16" ht="18" customHeight="1" x14ac:dyDescent="0.2">
      <c r="A32" s="320"/>
      <c r="B32" s="488"/>
      <c r="C32" s="488"/>
      <c r="D32" s="488"/>
      <c r="E32" s="488"/>
      <c r="F32" s="488"/>
      <c r="G32" s="488"/>
      <c r="H32" s="489" t="s">
        <v>15</v>
      </c>
      <c r="I32" s="490"/>
      <c r="J32" s="485" t="s">
        <v>271</v>
      </c>
      <c r="K32" s="486"/>
      <c r="L32" s="486"/>
      <c r="M32" s="486"/>
      <c r="N32" s="399"/>
    </row>
    <row r="33" spans="1:14" ht="23.45" customHeight="1" x14ac:dyDescent="0.2">
      <c r="A33" s="301"/>
      <c r="B33" s="488"/>
      <c r="C33" s="488"/>
      <c r="D33" s="488"/>
      <c r="E33" s="488"/>
      <c r="F33" s="488"/>
      <c r="G33" s="488"/>
      <c r="H33" s="489"/>
      <c r="I33" s="491"/>
      <c r="J33" s="487"/>
      <c r="K33" s="400"/>
      <c r="L33" s="400"/>
      <c r="M33" s="400"/>
      <c r="N33" s="401"/>
    </row>
    <row r="34" spans="1:14" ht="15" customHeight="1" x14ac:dyDescent="0.2">
      <c r="A34" s="278" t="s">
        <v>28</v>
      </c>
      <c r="B34" s="278"/>
      <c r="C34" s="278"/>
      <c r="D34" s="278"/>
      <c r="E34" s="278"/>
      <c r="F34" s="278"/>
      <c r="G34" s="278"/>
      <c r="H34" s="278"/>
      <c r="I34" s="278"/>
      <c r="J34" s="278"/>
      <c r="K34" s="278"/>
      <c r="L34" s="278"/>
      <c r="M34" s="278"/>
      <c r="N34" s="278"/>
    </row>
    <row r="35" spans="1:14" ht="15" customHeight="1" x14ac:dyDescent="0.2">
      <c r="A35" s="278"/>
      <c r="B35" s="278"/>
      <c r="C35" s="278"/>
      <c r="D35" s="278"/>
      <c r="E35" s="278"/>
      <c r="F35" s="278"/>
      <c r="G35" s="278"/>
      <c r="H35" s="278"/>
      <c r="I35" s="278"/>
      <c r="J35" s="278"/>
      <c r="K35" s="278"/>
      <c r="L35" s="278"/>
      <c r="M35" s="278"/>
      <c r="N35" s="278"/>
    </row>
    <row r="36" spans="1:14" ht="17.649999999999999" customHeight="1" x14ac:dyDescent="0.2">
      <c r="A36" s="278"/>
      <c r="B36" s="278"/>
      <c r="C36" s="278"/>
      <c r="D36" s="278"/>
      <c r="E36" s="278"/>
      <c r="F36" s="278"/>
      <c r="G36" s="278"/>
      <c r="H36" s="278"/>
      <c r="I36" s="278"/>
      <c r="J36" s="278"/>
      <c r="K36" s="278"/>
      <c r="L36" s="278"/>
      <c r="M36" s="278"/>
      <c r="N36" s="278"/>
    </row>
    <row r="60" spans="1:4" ht="23.25" x14ac:dyDescent="0.35">
      <c r="A60" s="38" t="e">
        <f>+#REF!+E24+#REF!</f>
        <v>#REF!</v>
      </c>
      <c r="B60" s="39" t="s">
        <v>34</v>
      </c>
      <c r="C60" s="39"/>
      <c r="D60" s="18"/>
    </row>
    <row r="61" spans="1:4" ht="23.25" x14ac:dyDescent="0.35">
      <c r="A61" s="38" t="e">
        <f>+#REF!+E25+#REF!</f>
        <v>#REF!</v>
      </c>
      <c r="B61" s="39" t="s">
        <v>35</v>
      </c>
      <c r="C61" s="39"/>
    </row>
    <row r="62" spans="1:4" x14ac:dyDescent="0.25">
      <c r="A62" s="43" t="s">
        <v>42</v>
      </c>
      <c r="B62" s="44" t="e">
        <f>+#REF!+E24+#REF!</f>
        <v>#REF!</v>
      </c>
    </row>
    <row r="63" spans="1:4" x14ac:dyDescent="0.25">
      <c r="A63" s="43" t="s">
        <v>33</v>
      </c>
      <c r="B63" s="44" t="e">
        <f>+#REF!+E25+#REF!</f>
        <v>#REF!</v>
      </c>
    </row>
  </sheetData>
  <mergeCells count="68">
    <mergeCell ref="J32:N33"/>
    <mergeCell ref="A34:N36"/>
    <mergeCell ref="A30:A33"/>
    <mergeCell ref="B30:D33"/>
    <mergeCell ref="E30:G33"/>
    <mergeCell ref="H30:H31"/>
    <mergeCell ref="I30:I31"/>
    <mergeCell ref="H32:H33"/>
    <mergeCell ref="I32:I33"/>
    <mergeCell ref="J30:N31"/>
    <mergeCell ref="A28:A29"/>
    <mergeCell ref="B28:D29"/>
    <mergeCell ref="E28:G29"/>
    <mergeCell ref="L24:L25"/>
    <mergeCell ref="M24:M25"/>
    <mergeCell ref="J28:N28"/>
    <mergeCell ref="J29:N29"/>
    <mergeCell ref="N24:N25"/>
    <mergeCell ref="B27:D27"/>
    <mergeCell ref="E27:H27"/>
    <mergeCell ref="J27:N27"/>
    <mergeCell ref="A24:A25"/>
    <mergeCell ref="C24:C25"/>
    <mergeCell ref="A13:F13"/>
    <mergeCell ref="A14:F14"/>
    <mergeCell ref="C15:C17"/>
    <mergeCell ref="D15:D17"/>
    <mergeCell ref="E15:E17"/>
    <mergeCell ref="F15:I16"/>
    <mergeCell ref="A5:N5"/>
    <mergeCell ref="K14:M14"/>
    <mergeCell ref="J15:K16"/>
    <mergeCell ref="L15:N15"/>
    <mergeCell ref="L16:L17"/>
    <mergeCell ref="M16:M17"/>
    <mergeCell ref="A6:N6"/>
    <mergeCell ref="B7:F7"/>
    <mergeCell ref="A8:F8"/>
    <mergeCell ref="G8:I14"/>
    <mergeCell ref="J8:N8"/>
    <mergeCell ref="A9:F9"/>
    <mergeCell ref="K9:M9"/>
    <mergeCell ref="A10:F10"/>
    <mergeCell ref="A11:F11"/>
    <mergeCell ref="A12:F12"/>
    <mergeCell ref="A1:A4"/>
    <mergeCell ref="B1:H2"/>
    <mergeCell ref="I1:L1"/>
    <mergeCell ref="M1:N4"/>
    <mergeCell ref="I2:L2"/>
    <mergeCell ref="B3:H4"/>
    <mergeCell ref="I3:L3"/>
    <mergeCell ref="I4:L4"/>
    <mergeCell ref="N16:N17"/>
    <mergeCell ref="A22:A23"/>
    <mergeCell ref="C22:C23"/>
    <mergeCell ref="N18:N19"/>
    <mergeCell ref="A15:A17"/>
    <mergeCell ref="B15:B17"/>
    <mergeCell ref="L18:L19"/>
    <mergeCell ref="M18:M19"/>
    <mergeCell ref="A18:A19"/>
    <mergeCell ref="C18:C19"/>
    <mergeCell ref="L22:L23"/>
    <mergeCell ref="M22:M23"/>
    <mergeCell ref="N22:N23"/>
    <mergeCell ref="A20:A21"/>
    <mergeCell ref="C20:C21"/>
  </mergeCells>
  <pageMargins left="0.43307086614173229" right="0.23622047244094491" top="0.74803149606299213" bottom="0.74803149606299213" header="0.31496062992125984" footer="0.31496062992125984"/>
  <pageSetup scale="4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shapeId="130050" r:id="rId4">
          <objectPr defaultSize="0" autoPict="0" r:id="rId5">
            <anchor moveWithCells="1" sizeWithCells="1">
              <from>
                <xdr:col>0</xdr:col>
                <xdr:colOff>742950</xdr:colOff>
                <xdr:row>0</xdr:row>
                <xdr:rowOff>19050</xdr:rowOff>
              </from>
              <to>
                <xdr:col>0</xdr:col>
                <xdr:colOff>4286250</xdr:colOff>
                <xdr:row>3</xdr:row>
                <xdr:rowOff>171450</xdr:rowOff>
              </to>
            </anchor>
          </objectPr>
        </oleObject>
      </mc:Choice>
      <mc:Fallback>
        <oleObject shapeId="130050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 tint="-0.249977111117893"/>
  </sheetPr>
  <dimension ref="A1:O56"/>
  <sheetViews>
    <sheetView topLeftCell="A18" zoomScale="60" zoomScaleNormal="60" zoomScalePageLayoutView="60" workbookViewId="0">
      <selection activeCell="F37" sqref="F37"/>
    </sheetView>
  </sheetViews>
  <sheetFormatPr baseColWidth="10" defaultColWidth="11.42578125" defaultRowHeight="18" x14ac:dyDescent="0.25"/>
  <cols>
    <col min="1" max="1" width="75.7109375" style="36" customWidth="1"/>
    <col min="2" max="2" width="14.7109375" style="2" customWidth="1"/>
    <col min="3" max="3" width="19.42578125" style="2" customWidth="1"/>
    <col min="4" max="4" width="15.7109375" style="2" customWidth="1"/>
    <col min="5" max="5" width="27.140625" style="2" customWidth="1"/>
    <col min="6" max="6" width="28.140625" style="2" customWidth="1"/>
    <col min="7" max="7" width="25.7109375" style="31" customWidth="1"/>
    <col min="8" max="8" width="23.7109375" style="2" customWidth="1"/>
    <col min="9" max="9" width="20.7109375" style="2" customWidth="1"/>
    <col min="10" max="10" width="16.7109375" style="32" bestFit="1" customWidth="1"/>
    <col min="11" max="11" width="18" style="32" customWidth="1"/>
    <col min="12" max="12" width="11.28515625" style="2" customWidth="1"/>
    <col min="13" max="13" width="13.28515625" style="2" customWidth="1"/>
    <col min="14" max="14" width="11.28515625" style="2" customWidth="1"/>
    <col min="15" max="15" width="7.7109375" style="2" customWidth="1"/>
    <col min="16" max="16384" width="11.42578125" style="2"/>
  </cols>
  <sheetData>
    <row r="1" spans="1:15" ht="20.25" x14ac:dyDescent="0.3">
      <c r="A1" s="348"/>
      <c r="B1" s="351" t="s">
        <v>36</v>
      </c>
      <c r="C1" s="352"/>
      <c r="D1" s="352"/>
      <c r="E1" s="352"/>
      <c r="F1" s="352"/>
      <c r="G1" s="352"/>
      <c r="H1" s="353"/>
      <c r="I1" s="357" t="s">
        <v>37</v>
      </c>
      <c r="J1" s="358"/>
      <c r="K1" s="358"/>
      <c r="L1" s="359"/>
      <c r="M1" s="360"/>
      <c r="N1" s="361"/>
    </row>
    <row r="2" spans="1:15" ht="20.25" x14ac:dyDescent="0.3">
      <c r="A2" s="349"/>
      <c r="B2" s="354"/>
      <c r="C2" s="355"/>
      <c r="D2" s="355"/>
      <c r="E2" s="355"/>
      <c r="F2" s="355"/>
      <c r="G2" s="355"/>
      <c r="H2" s="356"/>
      <c r="I2" s="357" t="s">
        <v>38</v>
      </c>
      <c r="J2" s="358"/>
      <c r="K2" s="358"/>
      <c r="L2" s="359"/>
      <c r="M2" s="362"/>
      <c r="N2" s="363"/>
    </row>
    <row r="3" spans="1:15" ht="27" customHeight="1" x14ac:dyDescent="0.35">
      <c r="A3" s="349"/>
      <c r="B3" s="351" t="s">
        <v>39</v>
      </c>
      <c r="C3" s="352"/>
      <c r="D3" s="352"/>
      <c r="E3" s="352"/>
      <c r="F3" s="352"/>
      <c r="G3" s="352"/>
      <c r="H3" s="353"/>
      <c r="I3" s="357" t="s">
        <v>40</v>
      </c>
      <c r="J3" s="358"/>
      <c r="K3" s="358"/>
      <c r="L3" s="359"/>
      <c r="M3" s="362"/>
      <c r="N3" s="363"/>
      <c r="O3" s="1"/>
    </row>
    <row r="4" spans="1:15" ht="23.25" customHeight="1" x14ac:dyDescent="0.35">
      <c r="A4" s="350"/>
      <c r="B4" s="354"/>
      <c r="C4" s="355"/>
      <c r="D4" s="355"/>
      <c r="E4" s="355"/>
      <c r="F4" s="355"/>
      <c r="G4" s="355"/>
      <c r="H4" s="356"/>
      <c r="I4" s="357" t="s">
        <v>41</v>
      </c>
      <c r="J4" s="358"/>
      <c r="K4" s="358"/>
      <c r="L4" s="359"/>
      <c r="M4" s="364"/>
      <c r="N4" s="365"/>
      <c r="O4" s="1"/>
    </row>
    <row r="5" spans="1:15" ht="21.75" customHeight="1" x14ac:dyDescent="0.35">
      <c r="A5" s="368"/>
      <c r="B5" s="368"/>
      <c r="C5" s="368"/>
      <c r="D5" s="368"/>
      <c r="E5" s="368"/>
      <c r="F5" s="368"/>
      <c r="G5" s="368"/>
      <c r="H5" s="368"/>
      <c r="I5" s="368"/>
      <c r="J5" s="368"/>
      <c r="K5" s="368"/>
      <c r="L5" s="368"/>
      <c r="M5" s="368"/>
      <c r="N5" s="368"/>
      <c r="O5" s="1"/>
    </row>
    <row r="6" spans="1:15" ht="18.75" customHeight="1" x14ac:dyDescent="0.35">
      <c r="A6" s="369" t="s">
        <v>248</v>
      </c>
      <c r="B6" s="369"/>
      <c r="C6" s="369"/>
      <c r="D6" s="369"/>
      <c r="E6" s="369"/>
      <c r="F6" s="369"/>
      <c r="G6" s="369"/>
      <c r="H6" s="369"/>
      <c r="I6" s="369"/>
      <c r="J6" s="369"/>
      <c r="K6" s="369"/>
      <c r="L6" s="369"/>
      <c r="M6" s="369"/>
      <c r="N6" s="369"/>
      <c r="O6" s="3"/>
    </row>
    <row r="7" spans="1:15" ht="24.75" customHeight="1" thickBot="1" x14ac:dyDescent="0.35">
      <c r="A7" s="33" t="str">
        <f>+'66 - PAE'!A7</f>
        <v>FECHA DE PROGRAMACION:DICIEMBRE 18 2023</v>
      </c>
      <c r="B7" s="370" t="str">
        <f>+'66 - PAE'!B7</f>
        <v xml:space="preserve">FECHA DE  SEGUIMIENTO: </v>
      </c>
      <c r="C7" s="370"/>
      <c r="D7" s="370"/>
      <c r="E7" s="370"/>
      <c r="F7" s="370"/>
      <c r="G7" s="2"/>
      <c r="J7" s="2"/>
      <c r="K7" s="2"/>
    </row>
    <row r="8" spans="1:15" ht="36" customHeight="1" x14ac:dyDescent="0.2">
      <c r="A8" s="371" t="s">
        <v>44</v>
      </c>
      <c r="B8" s="372"/>
      <c r="C8" s="372"/>
      <c r="D8" s="372"/>
      <c r="E8" s="372"/>
      <c r="F8" s="372"/>
      <c r="G8" s="523" t="s">
        <v>29</v>
      </c>
      <c r="H8" s="524"/>
      <c r="I8" s="525"/>
      <c r="J8" s="382" t="s">
        <v>25</v>
      </c>
      <c r="K8" s="383"/>
      <c r="L8" s="383"/>
      <c r="M8" s="383"/>
      <c r="N8" s="384"/>
      <c r="O8" s="4"/>
    </row>
    <row r="9" spans="1:15" ht="20.25" x14ac:dyDescent="0.2">
      <c r="A9" s="385" t="s">
        <v>45</v>
      </c>
      <c r="B9" s="386"/>
      <c r="C9" s="386"/>
      <c r="D9" s="386"/>
      <c r="E9" s="386"/>
      <c r="F9" s="387"/>
      <c r="G9" s="526"/>
      <c r="H9" s="527"/>
      <c r="I9" s="528"/>
      <c r="J9" s="58" t="s">
        <v>22</v>
      </c>
      <c r="K9" s="388" t="s">
        <v>23</v>
      </c>
      <c r="L9" s="388"/>
      <c r="M9" s="388"/>
      <c r="N9" s="5" t="s">
        <v>24</v>
      </c>
      <c r="O9" s="4"/>
    </row>
    <row r="10" spans="1:15" ht="45" customHeight="1" x14ac:dyDescent="0.2">
      <c r="A10" s="385" t="s">
        <v>100</v>
      </c>
      <c r="B10" s="386"/>
      <c r="C10" s="386"/>
      <c r="D10" s="386"/>
      <c r="E10" s="386"/>
      <c r="F10" s="387"/>
      <c r="G10" s="526"/>
      <c r="H10" s="527"/>
      <c r="I10" s="528"/>
      <c r="J10" s="58"/>
      <c r="K10" s="6"/>
      <c r="L10" s="7"/>
      <c r="M10" s="8"/>
      <c r="N10" s="5"/>
      <c r="O10" s="4"/>
    </row>
    <row r="11" spans="1:15" ht="20.25" x14ac:dyDescent="0.2">
      <c r="A11" s="385" t="s">
        <v>99</v>
      </c>
      <c r="B11" s="386"/>
      <c r="C11" s="386"/>
      <c r="D11" s="386"/>
      <c r="E11" s="386"/>
      <c r="F11" s="387"/>
      <c r="G11" s="526"/>
      <c r="H11" s="527"/>
      <c r="I11" s="528"/>
      <c r="J11" s="9"/>
      <c r="K11" s="48" t="s">
        <v>139</v>
      </c>
      <c r="L11" s="49"/>
      <c r="M11" s="50"/>
      <c r="N11" s="10"/>
      <c r="O11" s="4"/>
    </row>
    <row r="12" spans="1:15" ht="20.25" x14ac:dyDescent="0.2">
      <c r="A12" s="371" t="s">
        <v>101</v>
      </c>
      <c r="B12" s="372"/>
      <c r="C12" s="372"/>
      <c r="D12" s="372"/>
      <c r="E12" s="372"/>
      <c r="F12" s="372"/>
      <c r="G12" s="526"/>
      <c r="H12" s="527"/>
      <c r="I12" s="528"/>
      <c r="J12" s="11"/>
      <c r="K12" s="51"/>
      <c r="L12" s="52"/>
      <c r="M12" s="53"/>
      <c r="N12" s="12"/>
      <c r="O12" s="4"/>
    </row>
    <row r="13" spans="1:15" ht="20.25" x14ac:dyDescent="0.2">
      <c r="A13" s="371" t="s">
        <v>102</v>
      </c>
      <c r="B13" s="372"/>
      <c r="C13" s="372"/>
      <c r="D13" s="372"/>
      <c r="E13" s="372"/>
      <c r="F13" s="372"/>
      <c r="G13" s="526"/>
      <c r="H13" s="527"/>
      <c r="I13" s="528"/>
      <c r="J13" s="11"/>
      <c r="K13" s="54"/>
      <c r="L13" s="55"/>
      <c r="M13" s="56"/>
      <c r="N13" s="12"/>
      <c r="O13" s="4"/>
    </row>
    <row r="14" spans="1:15" ht="21" thickBot="1" x14ac:dyDescent="0.25">
      <c r="A14" s="389" t="s">
        <v>232</v>
      </c>
      <c r="B14" s="390"/>
      <c r="C14" s="390"/>
      <c r="D14" s="390"/>
      <c r="E14" s="390"/>
      <c r="F14" s="391"/>
      <c r="G14" s="529"/>
      <c r="H14" s="530"/>
      <c r="I14" s="531"/>
      <c r="J14" s="13"/>
      <c r="K14" s="392"/>
      <c r="L14" s="392"/>
      <c r="M14" s="392"/>
      <c r="N14" s="14"/>
      <c r="O14" s="4"/>
    </row>
    <row r="15" spans="1:15" ht="20.25" x14ac:dyDescent="0.3">
      <c r="A15" s="344" t="s">
        <v>0</v>
      </c>
      <c r="B15" s="347" t="s">
        <v>220</v>
      </c>
      <c r="C15" s="333" t="s">
        <v>1</v>
      </c>
      <c r="D15" s="333" t="s">
        <v>2</v>
      </c>
      <c r="E15" s="333" t="s">
        <v>3</v>
      </c>
      <c r="F15" s="336" t="s">
        <v>4</v>
      </c>
      <c r="G15" s="337"/>
      <c r="H15" s="337"/>
      <c r="I15" s="338"/>
      <c r="J15" s="333" t="s">
        <v>5</v>
      </c>
      <c r="K15" s="333"/>
      <c r="L15" s="366" t="s">
        <v>6</v>
      </c>
      <c r="M15" s="366"/>
      <c r="N15" s="367"/>
    </row>
    <row r="16" spans="1:15" ht="12.75" x14ac:dyDescent="0.2">
      <c r="A16" s="345"/>
      <c r="B16" s="441"/>
      <c r="C16" s="441"/>
      <c r="D16" s="441"/>
      <c r="E16" s="441"/>
      <c r="F16" s="339"/>
      <c r="G16" s="340"/>
      <c r="H16" s="340"/>
      <c r="I16" s="341"/>
      <c r="J16" s="441"/>
      <c r="K16" s="441"/>
      <c r="L16" s="441" t="s">
        <v>7</v>
      </c>
      <c r="M16" s="441" t="s">
        <v>8</v>
      </c>
      <c r="N16" s="342" t="s">
        <v>9</v>
      </c>
    </row>
    <row r="17" spans="1:14" ht="41.25" thickBot="1" x14ac:dyDescent="0.25">
      <c r="A17" s="424"/>
      <c r="B17" s="335"/>
      <c r="C17" s="335"/>
      <c r="D17" s="335"/>
      <c r="E17" s="335"/>
      <c r="F17" s="134" t="s">
        <v>10</v>
      </c>
      <c r="G17" s="134" t="s">
        <v>11</v>
      </c>
      <c r="H17" s="134" t="s">
        <v>26</v>
      </c>
      <c r="I17" s="135" t="s">
        <v>27</v>
      </c>
      <c r="J17" s="134" t="s">
        <v>12</v>
      </c>
      <c r="K17" s="148" t="s">
        <v>13</v>
      </c>
      <c r="L17" s="335"/>
      <c r="M17" s="335"/>
      <c r="N17" s="343"/>
    </row>
    <row r="18" spans="1:14" ht="46.15" customHeight="1" x14ac:dyDescent="0.2">
      <c r="A18" s="521" t="s">
        <v>237</v>
      </c>
      <c r="B18" s="88" t="s">
        <v>106</v>
      </c>
      <c r="C18" s="282" t="s">
        <v>200</v>
      </c>
      <c r="D18" s="153">
        <v>56</v>
      </c>
      <c r="E18" s="41">
        <f t="shared" ref="E18:E20" si="0">+F18+G18+H18+I18</f>
        <v>4949646661</v>
      </c>
      <c r="F18" s="242">
        <v>55000000</v>
      </c>
      <c r="G18" s="242">
        <v>4894646661</v>
      </c>
      <c r="H18" s="242"/>
      <c r="I18" s="243"/>
      <c r="J18" s="75">
        <v>45323</v>
      </c>
      <c r="K18" s="75">
        <v>45626</v>
      </c>
      <c r="L18" s="427"/>
      <c r="M18" s="427"/>
      <c r="N18" s="482"/>
    </row>
    <row r="19" spans="1:14" ht="46.15" customHeight="1" x14ac:dyDescent="0.2">
      <c r="A19" s="502"/>
      <c r="B19" s="62" t="s">
        <v>15</v>
      </c>
      <c r="C19" s="480"/>
      <c r="D19" s="108"/>
      <c r="E19" s="119">
        <f t="shared" si="0"/>
        <v>0</v>
      </c>
      <c r="F19" s="242"/>
      <c r="G19" s="242"/>
      <c r="H19" s="242"/>
      <c r="I19" s="243"/>
      <c r="J19" s="17"/>
      <c r="K19" s="17"/>
      <c r="L19" s="393"/>
      <c r="M19" s="393"/>
      <c r="N19" s="275"/>
    </row>
    <row r="20" spans="1:14" ht="43.5" customHeight="1" x14ac:dyDescent="0.2">
      <c r="A20" s="522" t="s">
        <v>206</v>
      </c>
      <c r="B20" s="62" t="s">
        <v>106</v>
      </c>
      <c r="C20" s="465" t="s">
        <v>207</v>
      </c>
      <c r="D20" s="153">
        <v>1</v>
      </c>
      <c r="E20" s="119">
        <f t="shared" si="0"/>
        <v>0</v>
      </c>
      <c r="F20" s="242"/>
      <c r="G20" s="242"/>
      <c r="H20" s="242"/>
      <c r="I20" s="243"/>
      <c r="J20" s="75">
        <v>45323</v>
      </c>
      <c r="K20" s="75">
        <v>45626</v>
      </c>
      <c r="L20" s="393"/>
      <c r="M20" s="393"/>
      <c r="N20" s="275"/>
    </row>
    <row r="21" spans="1:14" ht="43.5" customHeight="1" x14ac:dyDescent="0.2">
      <c r="A21" s="483"/>
      <c r="B21" s="62" t="s">
        <v>15</v>
      </c>
      <c r="C21" s="282"/>
      <c r="D21" s="153"/>
      <c r="E21" s="196">
        <f>+F21+G21+H21+I21</f>
        <v>0</v>
      </c>
      <c r="F21" s="242"/>
      <c r="G21" s="242"/>
      <c r="H21" s="244"/>
      <c r="I21" s="245"/>
      <c r="J21" s="17"/>
      <c r="K21" s="17"/>
      <c r="L21" s="393"/>
      <c r="M21" s="393"/>
      <c r="N21" s="275"/>
    </row>
    <row r="22" spans="1:14" ht="34.5" customHeight="1" x14ac:dyDescent="0.2">
      <c r="A22" s="522" t="s">
        <v>182</v>
      </c>
      <c r="B22" s="62" t="s">
        <v>106</v>
      </c>
      <c r="C22" s="281" t="s">
        <v>208</v>
      </c>
      <c r="D22" s="117">
        <v>1</v>
      </c>
      <c r="E22" s="196">
        <f>+F22+G22+H22+I22</f>
        <v>40000000</v>
      </c>
      <c r="F22" s="242">
        <v>40000000</v>
      </c>
      <c r="G22" s="242"/>
      <c r="H22" s="246"/>
      <c r="I22" s="246"/>
      <c r="J22" s="75">
        <v>45323</v>
      </c>
      <c r="K22" s="75">
        <v>45626</v>
      </c>
      <c r="L22" s="393"/>
      <c r="M22" s="393"/>
      <c r="N22" s="275"/>
    </row>
    <row r="23" spans="1:14" ht="38.25" customHeight="1" x14ac:dyDescent="0.2">
      <c r="A23" s="483"/>
      <c r="B23" s="62" t="s">
        <v>15</v>
      </c>
      <c r="C23" s="282"/>
      <c r="D23" s="117"/>
      <c r="E23" s="119">
        <f t="shared" ref="E23:E25" si="1">+F23+G23+H23+I23</f>
        <v>0</v>
      </c>
      <c r="F23" s="242"/>
      <c r="G23" s="242"/>
      <c r="H23" s="246"/>
      <c r="I23" s="246"/>
      <c r="J23" s="17"/>
      <c r="K23" s="17"/>
      <c r="L23" s="393"/>
      <c r="M23" s="393"/>
      <c r="N23" s="275"/>
    </row>
    <row r="24" spans="1:14" ht="42" customHeight="1" x14ac:dyDescent="0.2">
      <c r="A24" s="502" t="s">
        <v>210</v>
      </c>
      <c r="B24" s="62" t="s">
        <v>106</v>
      </c>
      <c r="C24" s="480" t="s">
        <v>202</v>
      </c>
      <c r="D24" s="153">
        <v>1800</v>
      </c>
      <c r="E24" s="119">
        <f t="shared" si="1"/>
        <v>1100000000</v>
      </c>
      <c r="F24" s="242">
        <v>600000000</v>
      </c>
      <c r="G24" s="242">
        <v>500000000</v>
      </c>
      <c r="H24" s="246"/>
      <c r="I24" s="246"/>
      <c r="J24" s="75">
        <v>45323</v>
      </c>
      <c r="K24" s="75">
        <v>45626</v>
      </c>
      <c r="L24" s="393"/>
      <c r="M24" s="393"/>
      <c r="N24" s="275"/>
    </row>
    <row r="25" spans="1:14" ht="42" customHeight="1" x14ac:dyDescent="0.2">
      <c r="A25" s="503"/>
      <c r="B25" s="116" t="s">
        <v>15</v>
      </c>
      <c r="C25" s="480"/>
      <c r="D25" s="67"/>
      <c r="E25" s="119">
        <f t="shared" si="1"/>
        <v>0</v>
      </c>
      <c r="F25" s="242"/>
      <c r="G25" s="242"/>
      <c r="H25" s="246"/>
      <c r="I25" s="246"/>
      <c r="J25" s="17"/>
      <c r="K25" s="17"/>
      <c r="L25" s="393"/>
      <c r="M25" s="393"/>
      <c r="N25" s="275"/>
    </row>
    <row r="26" spans="1:14" ht="30" customHeight="1" x14ac:dyDescent="0.2">
      <c r="A26" s="520" t="s">
        <v>211</v>
      </c>
      <c r="B26" s="118" t="s">
        <v>14</v>
      </c>
      <c r="C26" s="281" t="s">
        <v>209</v>
      </c>
      <c r="D26" s="108">
        <v>1</v>
      </c>
      <c r="E26" s="119">
        <f t="shared" ref="E26:E33" si="2">+F26+G26+H26+I26</f>
        <v>25000000</v>
      </c>
      <c r="F26" s="242">
        <v>25000000</v>
      </c>
      <c r="G26" s="242"/>
      <c r="H26" s="246"/>
      <c r="I26" s="246"/>
      <c r="J26" s="75">
        <v>45323</v>
      </c>
      <c r="K26" s="75">
        <v>45626</v>
      </c>
      <c r="L26" s="393"/>
      <c r="M26" s="393"/>
      <c r="N26" s="275"/>
    </row>
    <row r="27" spans="1:14" ht="45" customHeight="1" x14ac:dyDescent="0.2">
      <c r="A27" s="520"/>
      <c r="B27" s="118" t="s">
        <v>15</v>
      </c>
      <c r="C27" s="282"/>
      <c r="D27" s="108"/>
      <c r="E27" s="119">
        <f t="shared" si="2"/>
        <v>0</v>
      </c>
      <c r="F27" s="242"/>
      <c r="G27" s="242"/>
      <c r="H27" s="246"/>
      <c r="I27" s="246"/>
      <c r="J27" s="17"/>
      <c r="K27" s="17"/>
      <c r="L27" s="393"/>
      <c r="M27" s="393"/>
      <c r="N27" s="275"/>
    </row>
    <row r="28" spans="1:14" ht="40.15" customHeight="1" x14ac:dyDescent="0.2">
      <c r="A28" s="502" t="s">
        <v>267</v>
      </c>
      <c r="B28" s="118" t="s">
        <v>14</v>
      </c>
      <c r="C28" s="480" t="s">
        <v>268</v>
      </c>
      <c r="D28" s="108">
        <v>6000</v>
      </c>
      <c r="E28" s="119">
        <f t="shared" si="2"/>
        <v>1000000000</v>
      </c>
      <c r="F28" s="242">
        <v>1000000000</v>
      </c>
      <c r="G28" s="242"/>
      <c r="H28" s="246"/>
      <c r="I28" s="246"/>
      <c r="J28" s="75">
        <v>45323</v>
      </c>
      <c r="K28" s="75">
        <v>45626</v>
      </c>
      <c r="L28" s="393"/>
      <c r="M28" s="393"/>
      <c r="N28" s="275"/>
    </row>
    <row r="29" spans="1:14" ht="40.15" customHeight="1" x14ac:dyDescent="0.2">
      <c r="A29" s="503"/>
      <c r="B29" s="118" t="s">
        <v>15</v>
      </c>
      <c r="C29" s="480"/>
      <c r="D29" s="108"/>
      <c r="E29" s="119"/>
      <c r="F29" s="242"/>
      <c r="G29" s="242"/>
      <c r="H29" s="246"/>
      <c r="I29" s="246"/>
      <c r="J29" s="17"/>
      <c r="K29" s="17"/>
      <c r="L29" s="393"/>
      <c r="M29" s="393"/>
      <c r="N29" s="275"/>
    </row>
    <row r="30" spans="1:14" ht="40.5" customHeight="1" x14ac:dyDescent="0.2">
      <c r="A30" s="502" t="s">
        <v>115</v>
      </c>
      <c r="B30" s="62" t="s">
        <v>106</v>
      </c>
      <c r="C30" s="480" t="s">
        <v>202</v>
      </c>
      <c r="D30" s="108">
        <v>3600</v>
      </c>
      <c r="E30" s="119">
        <f t="shared" si="2"/>
        <v>800000000</v>
      </c>
      <c r="F30" s="242">
        <v>800000000</v>
      </c>
      <c r="G30" s="242"/>
      <c r="H30" s="246"/>
      <c r="I30" s="246"/>
      <c r="J30" s="75">
        <v>45323</v>
      </c>
      <c r="K30" s="75">
        <v>45626</v>
      </c>
      <c r="L30" s="393"/>
      <c r="M30" s="393"/>
      <c r="N30" s="275"/>
    </row>
    <row r="31" spans="1:14" ht="40.5" customHeight="1" x14ac:dyDescent="0.2">
      <c r="A31" s="503"/>
      <c r="B31" s="62" t="s">
        <v>15</v>
      </c>
      <c r="C31" s="480"/>
      <c r="D31" s="108"/>
      <c r="E31" s="119">
        <f t="shared" si="2"/>
        <v>0</v>
      </c>
      <c r="F31" s="242"/>
      <c r="G31" s="242"/>
      <c r="H31" s="246"/>
      <c r="I31" s="246"/>
      <c r="J31" s="17"/>
      <c r="K31" s="17"/>
      <c r="L31" s="393"/>
      <c r="M31" s="393"/>
      <c r="N31" s="275"/>
    </row>
    <row r="32" spans="1:14" ht="44.65" customHeight="1" x14ac:dyDescent="0.2">
      <c r="A32" s="516" t="s">
        <v>221</v>
      </c>
      <c r="B32" s="254" t="s">
        <v>106</v>
      </c>
      <c r="C32" s="518" t="s">
        <v>222</v>
      </c>
      <c r="D32" s="255">
        <v>1</v>
      </c>
      <c r="E32" s="256">
        <f t="shared" si="2"/>
        <v>50000000</v>
      </c>
      <c r="F32" s="242"/>
      <c r="G32" s="242">
        <v>50000000</v>
      </c>
      <c r="H32" s="246"/>
      <c r="I32" s="246"/>
      <c r="J32" s="75">
        <v>45323</v>
      </c>
      <c r="K32" s="75">
        <v>45626</v>
      </c>
      <c r="L32" s="393"/>
      <c r="M32" s="393"/>
      <c r="N32" s="275"/>
    </row>
    <row r="33" spans="1:14" ht="34.15" customHeight="1" thickBot="1" x14ac:dyDescent="0.25">
      <c r="A33" s="517"/>
      <c r="B33" s="254" t="s">
        <v>15</v>
      </c>
      <c r="C33" s="518"/>
      <c r="D33" s="255"/>
      <c r="E33" s="256">
        <f t="shared" si="2"/>
        <v>0</v>
      </c>
      <c r="F33" s="242"/>
      <c r="G33" s="242"/>
      <c r="H33" s="247"/>
      <c r="I33" s="247"/>
      <c r="J33" s="193"/>
      <c r="K33" s="193"/>
      <c r="L33" s="394"/>
      <c r="M33" s="394"/>
      <c r="N33" s="395"/>
    </row>
    <row r="34" spans="1:14" ht="34.15" customHeight="1" x14ac:dyDescent="0.2">
      <c r="A34" s="516" t="s">
        <v>238</v>
      </c>
      <c r="B34" s="88" t="s">
        <v>106</v>
      </c>
      <c r="C34" s="465" t="s">
        <v>246</v>
      </c>
      <c r="D34" s="153">
        <v>1</v>
      </c>
      <c r="E34" s="41">
        <f t="shared" ref="E34:E35" si="3">+F34+G34+H34+I34</f>
        <v>10000000</v>
      </c>
      <c r="F34" s="84">
        <v>10000000</v>
      </c>
      <c r="G34" s="84"/>
      <c r="H34" s="104"/>
      <c r="I34" s="104"/>
      <c r="J34" s="75">
        <v>45323</v>
      </c>
      <c r="K34" s="75">
        <v>45626</v>
      </c>
      <c r="L34" s="393"/>
      <c r="M34" s="393"/>
      <c r="N34" s="275"/>
    </row>
    <row r="35" spans="1:14" ht="34.15" customHeight="1" thickBot="1" x14ac:dyDescent="0.25">
      <c r="A35" s="517"/>
      <c r="B35" s="197" t="s">
        <v>15</v>
      </c>
      <c r="C35" s="519"/>
      <c r="D35" s="198"/>
      <c r="E35" s="205">
        <f t="shared" si="3"/>
        <v>0</v>
      </c>
      <c r="F35" s="205"/>
      <c r="G35" s="84"/>
      <c r="H35" s="205"/>
      <c r="I35" s="205"/>
      <c r="J35" s="193"/>
      <c r="K35" s="193"/>
      <c r="L35" s="394"/>
      <c r="M35" s="394"/>
      <c r="N35" s="395"/>
    </row>
    <row r="36" spans="1:14" ht="21" thickBot="1" x14ac:dyDescent="0.25">
      <c r="A36" s="514" t="s">
        <v>16</v>
      </c>
      <c r="B36" s="199" t="s">
        <v>14</v>
      </c>
      <c r="C36" s="515"/>
      <c r="D36" s="200"/>
      <c r="E36" s="164">
        <f>+F36+G36+H36+I36</f>
        <v>7974646661</v>
      </c>
      <c r="F36" s="164">
        <f>+F18+F20+F22+F24+F26+F28+F30+F32+F34</f>
        <v>2530000000</v>
      </c>
      <c r="G36" s="164">
        <f t="shared" ref="G36:I37" si="4">+G18+G20+G22+G24+G26+G28+G30+G32+G34</f>
        <v>5444646661</v>
      </c>
      <c r="H36" s="164">
        <f t="shared" si="4"/>
        <v>0</v>
      </c>
      <c r="I36" s="164">
        <f t="shared" si="4"/>
        <v>0</v>
      </c>
      <c r="J36" s="165"/>
      <c r="K36" s="165"/>
      <c r="L36" s="513"/>
      <c r="M36" s="513"/>
      <c r="N36" s="512"/>
    </row>
    <row r="37" spans="1:14" ht="24" thickBot="1" x14ac:dyDescent="0.25">
      <c r="A37" s="308"/>
      <c r="B37" s="29" t="s">
        <v>15</v>
      </c>
      <c r="C37" s="310"/>
      <c r="D37" s="59"/>
      <c r="E37" s="201">
        <f>+F37+G37+H37+I37</f>
        <v>0</v>
      </c>
      <c r="F37" s="164">
        <f>+F19+F21+F23+F25+F27+F29+F31+F33+F35</f>
        <v>0</v>
      </c>
      <c r="G37" s="164">
        <f t="shared" si="4"/>
        <v>0</v>
      </c>
      <c r="H37" s="164">
        <f t="shared" si="4"/>
        <v>0</v>
      </c>
      <c r="I37" s="164">
        <f t="shared" si="4"/>
        <v>0</v>
      </c>
      <c r="J37" s="19"/>
      <c r="K37" s="20"/>
      <c r="L37" s="306"/>
      <c r="M37" s="306"/>
      <c r="N37" s="277"/>
    </row>
    <row r="38" spans="1:14" ht="24" thickBot="1" x14ac:dyDescent="0.4">
      <c r="A38" s="34"/>
      <c r="B38" s="21"/>
      <c r="C38" s="21"/>
      <c r="D38" s="21"/>
      <c r="E38" s="97"/>
      <c r="F38" s="95"/>
      <c r="G38" s="95"/>
      <c r="H38" s="232"/>
      <c r="I38" s="78"/>
      <c r="J38" s="26"/>
      <c r="K38" s="26"/>
      <c r="L38" s="23"/>
      <c r="M38" s="27"/>
      <c r="N38" s="27"/>
    </row>
    <row r="39" spans="1:14" ht="18.75" thickBot="1" x14ac:dyDescent="0.25">
      <c r="A39" s="35" t="s">
        <v>20</v>
      </c>
      <c r="B39" s="311" t="s">
        <v>19</v>
      </c>
      <c r="C39" s="312"/>
      <c r="D39" s="313"/>
      <c r="E39" s="314" t="s">
        <v>21</v>
      </c>
      <c r="F39" s="315"/>
      <c r="G39" s="315"/>
      <c r="H39" s="316"/>
      <c r="I39" s="30"/>
      <c r="J39" s="317" t="s">
        <v>17</v>
      </c>
      <c r="K39" s="318"/>
      <c r="L39" s="318"/>
      <c r="M39" s="318"/>
      <c r="N39" s="319"/>
    </row>
    <row r="40" spans="1:14" ht="37.9" customHeight="1" thickBot="1" x14ac:dyDescent="0.25">
      <c r="A40" s="295" t="s">
        <v>125</v>
      </c>
      <c r="B40" s="417" t="s">
        <v>160</v>
      </c>
      <c r="C40" s="418"/>
      <c r="D40" s="419"/>
      <c r="E40" s="283" t="s">
        <v>161</v>
      </c>
      <c r="F40" s="284"/>
      <c r="G40" s="285"/>
      <c r="H40" s="64" t="s">
        <v>14</v>
      </c>
      <c r="I40" s="65">
        <v>3</v>
      </c>
      <c r="J40" s="501" t="s">
        <v>18</v>
      </c>
      <c r="K40" s="501"/>
      <c r="L40" s="501"/>
      <c r="M40" s="501"/>
      <c r="N40" s="501"/>
    </row>
    <row r="41" spans="1:14" ht="20.65" customHeight="1" thickBot="1" x14ac:dyDescent="0.25">
      <c r="A41" s="320"/>
      <c r="B41" s="453"/>
      <c r="C41" s="421"/>
      <c r="D41" s="422"/>
      <c r="E41" s="321"/>
      <c r="F41" s="322"/>
      <c r="G41" s="323"/>
      <c r="H41" s="66" t="s">
        <v>15</v>
      </c>
      <c r="I41" s="65"/>
      <c r="J41" s="501"/>
      <c r="K41" s="501"/>
      <c r="L41" s="501"/>
      <c r="M41" s="501"/>
      <c r="N41" s="501"/>
    </row>
    <row r="42" spans="1:14" ht="43.5" customHeight="1" thickBot="1" x14ac:dyDescent="0.25">
      <c r="A42" s="295" t="s">
        <v>103</v>
      </c>
      <c r="B42" s="417" t="s">
        <v>162</v>
      </c>
      <c r="C42" s="418"/>
      <c r="D42" s="419"/>
      <c r="E42" s="283" t="s">
        <v>60</v>
      </c>
      <c r="F42" s="284"/>
      <c r="G42" s="285"/>
      <c r="H42" s="64" t="s">
        <v>14</v>
      </c>
      <c r="I42" s="65">
        <v>1</v>
      </c>
      <c r="J42" s="501"/>
      <c r="K42" s="501"/>
      <c r="L42" s="501"/>
      <c r="M42" s="501"/>
      <c r="N42" s="501"/>
    </row>
    <row r="43" spans="1:14" ht="43.5" customHeight="1" thickBot="1" x14ac:dyDescent="0.25">
      <c r="A43" s="320"/>
      <c r="B43" s="453"/>
      <c r="C43" s="421"/>
      <c r="D43" s="422"/>
      <c r="E43" s="321"/>
      <c r="F43" s="322"/>
      <c r="G43" s="323"/>
      <c r="H43" s="66" t="s">
        <v>15</v>
      </c>
      <c r="I43" s="65"/>
      <c r="J43" s="501"/>
      <c r="K43" s="501"/>
      <c r="L43" s="501"/>
      <c r="M43" s="501"/>
      <c r="N43" s="501"/>
    </row>
    <row r="44" spans="1:14" ht="31.15" customHeight="1" x14ac:dyDescent="0.2">
      <c r="A44" s="295" t="s">
        <v>103</v>
      </c>
      <c r="B44" s="417" t="s">
        <v>104</v>
      </c>
      <c r="C44" s="418"/>
      <c r="D44" s="419"/>
      <c r="E44" s="283" t="s">
        <v>105</v>
      </c>
      <c r="F44" s="284"/>
      <c r="G44" s="285"/>
      <c r="H44" s="115" t="s">
        <v>14</v>
      </c>
      <c r="I44" s="114">
        <v>1</v>
      </c>
      <c r="J44" s="501"/>
      <c r="K44" s="501"/>
      <c r="L44" s="501"/>
      <c r="M44" s="501"/>
      <c r="N44" s="501"/>
    </row>
    <row r="45" spans="1:14" ht="26.65" customHeight="1" thickBot="1" x14ac:dyDescent="0.25">
      <c r="A45" s="320"/>
      <c r="B45" s="453"/>
      <c r="C45" s="421"/>
      <c r="D45" s="422"/>
      <c r="E45" s="321"/>
      <c r="F45" s="322"/>
      <c r="G45" s="323"/>
      <c r="H45" s="115" t="s">
        <v>15</v>
      </c>
      <c r="I45" s="114"/>
      <c r="J45" s="506" t="s">
        <v>264</v>
      </c>
      <c r="K45" s="507"/>
      <c r="L45" s="507"/>
      <c r="M45" s="507"/>
      <c r="N45" s="508"/>
    </row>
    <row r="46" spans="1:14" ht="26.65" customHeight="1" x14ac:dyDescent="0.2">
      <c r="A46" s="295" t="s">
        <v>90</v>
      </c>
      <c r="B46" s="417" t="s">
        <v>107</v>
      </c>
      <c r="C46" s="418"/>
      <c r="D46" s="419"/>
      <c r="E46" s="283" t="s">
        <v>108</v>
      </c>
      <c r="F46" s="284"/>
      <c r="G46" s="285"/>
      <c r="H46" s="115" t="s">
        <v>14</v>
      </c>
      <c r="I46" s="114">
        <v>1</v>
      </c>
      <c r="J46" s="509"/>
      <c r="K46" s="510"/>
      <c r="L46" s="510"/>
      <c r="M46" s="510"/>
      <c r="N46" s="511"/>
    </row>
    <row r="47" spans="1:14" ht="26.65" customHeight="1" thickBot="1" x14ac:dyDescent="0.3">
      <c r="A47" s="320"/>
      <c r="B47" s="453"/>
      <c r="C47" s="421"/>
      <c r="D47" s="422"/>
      <c r="E47" s="321"/>
      <c r="F47" s="322"/>
      <c r="G47" s="323"/>
      <c r="H47" s="115" t="s">
        <v>15</v>
      </c>
      <c r="I47" s="114"/>
      <c r="J47" s="212"/>
      <c r="K47" s="213"/>
      <c r="L47" s="213"/>
      <c r="M47" s="213"/>
      <c r="N47" s="214"/>
    </row>
    <row r="48" spans="1:14" ht="26.65" customHeight="1" x14ac:dyDescent="0.25">
      <c r="A48" s="295" t="s">
        <v>109</v>
      </c>
      <c r="B48" s="417" t="s">
        <v>110</v>
      </c>
      <c r="C48" s="418"/>
      <c r="D48" s="419"/>
      <c r="E48" s="283" t="s">
        <v>111</v>
      </c>
      <c r="F48" s="284"/>
      <c r="G48" s="285"/>
      <c r="H48" s="82" t="s">
        <v>14</v>
      </c>
      <c r="I48" s="83">
        <v>0.98</v>
      </c>
      <c r="J48" s="215"/>
      <c r="K48" s="213"/>
      <c r="L48" s="213"/>
      <c r="M48" s="213"/>
      <c r="N48" s="214"/>
    </row>
    <row r="49" spans="1:14" ht="26.65" customHeight="1" thickBot="1" x14ac:dyDescent="0.3">
      <c r="A49" s="320"/>
      <c r="B49" s="453"/>
      <c r="C49" s="421"/>
      <c r="D49" s="422"/>
      <c r="E49" s="321"/>
      <c r="F49" s="322"/>
      <c r="G49" s="323"/>
      <c r="H49" s="115" t="s">
        <v>15</v>
      </c>
      <c r="I49" s="231"/>
      <c r="J49" s="215"/>
      <c r="K49" s="213"/>
      <c r="L49" s="213"/>
      <c r="M49" s="213"/>
      <c r="N49" s="214"/>
    </row>
    <row r="50" spans="1:14" ht="26.65" customHeight="1" thickBot="1" x14ac:dyDescent="0.3">
      <c r="A50" s="295" t="s">
        <v>150</v>
      </c>
      <c r="B50" s="417" t="s">
        <v>163</v>
      </c>
      <c r="C50" s="418"/>
      <c r="D50" s="419"/>
      <c r="E50" s="283" t="s">
        <v>164</v>
      </c>
      <c r="F50" s="284"/>
      <c r="G50" s="285"/>
      <c r="H50" s="64" t="s">
        <v>14</v>
      </c>
      <c r="I50" s="65">
        <v>6000</v>
      </c>
      <c r="J50" s="215"/>
      <c r="K50" s="213"/>
      <c r="L50" s="213"/>
      <c r="M50" s="213"/>
      <c r="N50" s="214"/>
    </row>
    <row r="51" spans="1:14" ht="26.65" customHeight="1" thickBot="1" x14ac:dyDescent="0.3">
      <c r="A51" s="296"/>
      <c r="B51" s="498"/>
      <c r="C51" s="499"/>
      <c r="D51" s="500"/>
      <c r="E51" s="286"/>
      <c r="F51" s="287"/>
      <c r="G51" s="288"/>
      <c r="H51" s="66" t="s">
        <v>15</v>
      </c>
      <c r="I51" s="65"/>
      <c r="J51" s="211" t="s">
        <v>18</v>
      </c>
      <c r="K51" s="213"/>
      <c r="L51" s="213"/>
      <c r="M51" s="213"/>
      <c r="N51" s="214"/>
    </row>
    <row r="52" spans="1:14" ht="26.65" customHeight="1" thickBot="1" x14ac:dyDescent="0.25">
      <c r="A52" s="295" t="s">
        <v>112</v>
      </c>
      <c r="B52" s="417" t="s">
        <v>113</v>
      </c>
      <c r="C52" s="418"/>
      <c r="D52" s="419"/>
      <c r="E52" s="283" t="s">
        <v>114</v>
      </c>
      <c r="F52" s="284"/>
      <c r="G52" s="285"/>
      <c r="H52" s="64" t="s">
        <v>14</v>
      </c>
      <c r="I52" s="65">
        <v>3670</v>
      </c>
      <c r="J52" s="504" t="s">
        <v>252</v>
      </c>
      <c r="K52" s="505"/>
      <c r="L52" s="505"/>
      <c r="M52" s="505"/>
      <c r="N52" s="505"/>
    </row>
    <row r="53" spans="1:14" ht="26.65" customHeight="1" x14ac:dyDescent="0.2">
      <c r="A53" s="320"/>
      <c r="B53" s="453"/>
      <c r="C53" s="421"/>
      <c r="D53" s="422"/>
      <c r="E53" s="321"/>
      <c r="F53" s="322"/>
      <c r="G53" s="323"/>
      <c r="H53" s="66" t="s">
        <v>15</v>
      </c>
      <c r="I53" s="65"/>
      <c r="J53" s="487"/>
      <c r="K53" s="400"/>
      <c r="L53" s="400"/>
      <c r="M53" s="400"/>
      <c r="N53" s="400"/>
    </row>
    <row r="54" spans="1:14" ht="15" customHeight="1" x14ac:dyDescent="0.2">
      <c r="A54" s="278" t="s">
        <v>28</v>
      </c>
      <c r="B54" s="278"/>
      <c r="C54" s="278"/>
      <c r="D54" s="278"/>
      <c r="E54" s="278"/>
      <c r="F54" s="278"/>
      <c r="G54" s="278"/>
      <c r="H54" s="278"/>
      <c r="I54" s="278"/>
      <c r="J54" s="278"/>
      <c r="K54" s="278"/>
      <c r="L54" s="278"/>
      <c r="M54" s="278"/>
      <c r="N54" s="278"/>
    </row>
    <row r="55" spans="1:14" ht="15" customHeight="1" x14ac:dyDescent="0.2">
      <c r="A55" s="278"/>
      <c r="B55" s="278"/>
      <c r="C55" s="278"/>
      <c r="D55" s="278"/>
      <c r="E55" s="278"/>
      <c r="F55" s="278"/>
      <c r="G55" s="278"/>
      <c r="H55" s="278"/>
      <c r="I55" s="278"/>
      <c r="J55" s="278"/>
      <c r="K55" s="278"/>
      <c r="L55" s="278"/>
      <c r="M55" s="278"/>
      <c r="N55" s="278"/>
    </row>
    <row r="56" spans="1:14" ht="17.649999999999999" customHeight="1" x14ac:dyDescent="0.2">
      <c r="A56" s="278"/>
      <c r="B56" s="278"/>
      <c r="C56" s="278"/>
      <c r="D56" s="278"/>
      <c r="E56" s="278"/>
      <c r="F56" s="278"/>
      <c r="G56" s="278"/>
      <c r="H56" s="278"/>
      <c r="I56" s="278"/>
      <c r="J56" s="278"/>
      <c r="K56" s="278"/>
      <c r="L56" s="278"/>
      <c r="M56" s="278"/>
      <c r="N56" s="278"/>
    </row>
  </sheetData>
  <mergeCells count="111">
    <mergeCell ref="A1:A4"/>
    <mergeCell ref="B1:H2"/>
    <mergeCell ref="I1:L1"/>
    <mergeCell ref="M1:N4"/>
    <mergeCell ref="I2:L2"/>
    <mergeCell ref="B3:H4"/>
    <mergeCell ref="I3:L3"/>
    <mergeCell ref="I4:L4"/>
    <mergeCell ref="A15:A17"/>
    <mergeCell ref="B15:B17"/>
    <mergeCell ref="C15:C17"/>
    <mergeCell ref="D15:D17"/>
    <mergeCell ref="E15:E17"/>
    <mergeCell ref="A5:N5"/>
    <mergeCell ref="A6:N6"/>
    <mergeCell ref="B7:F7"/>
    <mergeCell ref="A8:F8"/>
    <mergeCell ref="G8:I14"/>
    <mergeCell ref="J8:N8"/>
    <mergeCell ref="A9:F9"/>
    <mergeCell ref="K9:M9"/>
    <mergeCell ref="A10:F10"/>
    <mergeCell ref="A11:F11"/>
    <mergeCell ref="A12:F12"/>
    <mergeCell ref="A13:F13"/>
    <mergeCell ref="A14:F14"/>
    <mergeCell ref="K14:M14"/>
    <mergeCell ref="M22:M23"/>
    <mergeCell ref="N22:N23"/>
    <mergeCell ref="N20:N21"/>
    <mergeCell ref="F15:I16"/>
    <mergeCell ref="J15:K16"/>
    <mergeCell ref="L15:N15"/>
    <mergeCell ref="L16:L17"/>
    <mergeCell ref="M16:M17"/>
    <mergeCell ref="N16:N17"/>
    <mergeCell ref="M18:M19"/>
    <mergeCell ref="N18:N19"/>
    <mergeCell ref="M20:M21"/>
    <mergeCell ref="A26:A27"/>
    <mergeCell ref="C26:C27"/>
    <mergeCell ref="A18:A19"/>
    <mergeCell ref="A24:A25"/>
    <mergeCell ref="C24:C25"/>
    <mergeCell ref="L22:L23"/>
    <mergeCell ref="C18:C19"/>
    <mergeCell ref="A22:A23"/>
    <mergeCell ref="C22:C23"/>
    <mergeCell ref="A20:A21"/>
    <mergeCell ref="C20:C21"/>
    <mergeCell ref="L18:L19"/>
    <mergeCell ref="L20:L21"/>
    <mergeCell ref="L26:L27"/>
    <mergeCell ref="C28:C29"/>
    <mergeCell ref="A30:A31"/>
    <mergeCell ref="C30:C31"/>
    <mergeCell ref="N36:N37"/>
    <mergeCell ref="L36:L37"/>
    <mergeCell ref="M36:M37"/>
    <mergeCell ref="A36:A37"/>
    <mergeCell ref="C36:C37"/>
    <mergeCell ref="A32:A33"/>
    <mergeCell ref="C32:C33"/>
    <mergeCell ref="L30:L31"/>
    <mergeCell ref="M30:M31"/>
    <mergeCell ref="N30:N31"/>
    <mergeCell ref="L32:L33"/>
    <mergeCell ref="M32:M33"/>
    <mergeCell ref="N32:N33"/>
    <mergeCell ref="A34:A35"/>
    <mergeCell ref="C34:C35"/>
    <mergeCell ref="L34:L35"/>
    <mergeCell ref="M34:M35"/>
    <mergeCell ref="N34:N35"/>
    <mergeCell ref="A54:N56"/>
    <mergeCell ref="A46:A47"/>
    <mergeCell ref="B46:D47"/>
    <mergeCell ref="E46:G47"/>
    <mergeCell ref="A48:A49"/>
    <mergeCell ref="B48:D49"/>
    <mergeCell ref="E48:G49"/>
    <mergeCell ref="E42:G43"/>
    <mergeCell ref="A44:A45"/>
    <mergeCell ref="B44:D45"/>
    <mergeCell ref="E44:G45"/>
    <mergeCell ref="J52:N53"/>
    <mergeCell ref="J45:N46"/>
    <mergeCell ref="M26:M27"/>
    <mergeCell ref="N26:N27"/>
    <mergeCell ref="L28:L29"/>
    <mergeCell ref="M28:M29"/>
    <mergeCell ref="N28:N29"/>
    <mergeCell ref="L24:L25"/>
    <mergeCell ref="M24:M25"/>
    <mergeCell ref="N24:N25"/>
    <mergeCell ref="A52:A53"/>
    <mergeCell ref="B52:D53"/>
    <mergeCell ref="E52:G53"/>
    <mergeCell ref="A50:A51"/>
    <mergeCell ref="B50:D51"/>
    <mergeCell ref="E50:G51"/>
    <mergeCell ref="B39:D39"/>
    <mergeCell ref="E39:H39"/>
    <mergeCell ref="J39:N39"/>
    <mergeCell ref="A40:A41"/>
    <mergeCell ref="B40:D41"/>
    <mergeCell ref="E40:G41"/>
    <mergeCell ref="J40:N44"/>
    <mergeCell ref="A42:A43"/>
    <mergeCell ref="B42:D43"/>
    <mergeCell ref="A28:A29"/>
  </mergeCells>
  <pageMargins left="0.23622047244094491" right="0.23622047244094491" top="0.74803149606299213" bottom="0.74803149606299213" header="0.31496062992125984" footer="0.31496062992125984"/>
  <pageSetup scale="4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shapeId="133122" r:id="rId4">
          <objectPr defaultSize="0" autoPict="0" r:id="rId5">
            <anchor moveWithCells="1" sizeWithCells="1">
              <from>
                <xdr:col>0</xdr:col>
                <xdr:colOff>742950</xdr:colOff>
                <xdr:row>0</xdr:row>
                <xdr:rowOff>19050</xdr:rowOff>
              </from>
              <to>
                <xdr:col>0</xdr:col>
                <xdr:colOff>4286250</xdr:colOff>
                <xdr:row>3</xdr:row>
                <xdr:rowOff>171450</xdr:rowOff>
              </to>
            </anchor>
          </objectPr>
        </oleObject>
      </mc:Choice>
      <mc:Fallback>
        <oleObject shapeId="133122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 tint="-0.249977111117893"/>
  </sheetPr>
  <dimension ref="A1:O98"/>
  <sheetViews>
    <sheetView topLeftCell="A9" zoomScale="60" zoomScaleNormal="60" zoomScalePageLayoutView="60" workbookViewId="0">
      <pane xSplit="1" ySplit="9" topLeftCell="B18" activePane="bottomRight" state="frozen"/>
      <selection activeCell="A9" sqref="A9"/>
      <selection pane="topRight" activeCell="B9" sqref="B9"/>
      <selection pane="bottomLeft" activeCell="A18" sqref="A18"/>
      <selection pane="bottomRight" activeCell="A14" sqref="A14:F14"/>
    </sheetView>
  </sheetViews>
  <sheetFormatPr baseColWidth="10" defaultColWidth="11.42578125" defaultRowHeight="18" x14ac:dyDescent="0.25"/>
  <cols>
    <col min="1" max="1" width="70.7109375" style="36" customWidth="1"/>
    <col min="2" max="2" width="14.42578125" style="2" customWidth="1"/>
    <col min="3" max="3" width="35.85546875" style="2" customWidth="1"/>
    <col min="4" max="4" width="12.7109375" style="2" customWidth="1"/>
    <col min="5" max="5" width="25.7109375" style="2" customWidth="1"/>
    <col min="6" max="6" width="25.28515625" style="2" bestFit="1" customWidth="1"/>
    <col min="7" max="7" width="26" style="31" customWidth="1"/>
    <col min="8" max="8" width="18.7109375" style="2" customWidth="1"/>
    <col min="9" max="9" width="23" style="2" customWidth="1"/>
    <col min="10" max="10" width="18.42578125" style="32" bestFit="1" customWidth="1"/>
    <col min="11" max="11" width="21.5703125" style="32" customWidth="1"/>
    <col min="12" max="12" width="11.28515625" style="2" customWidth="1"/>
    <col min="13" max="13" width="13.28515625" style="2" customWidth="1"/>
    <col min="14" max="14" width="11.28515625" style="2" customWidth="1"/>
    <col min="15" max="15" width="16.42578125" style="2" customWidth="1"/>
    <col min="16" max="16" width="12.7109375" style="2" bestFit="1" customWidth="1"/>
    <col min="17" max="16384" width="11.42578125" style="2"/>
  </cols>
  <sheetData>
    <row r="1" spans="1:15" ht="20.25" x14ac:dyDescent="0.3">
      <c r="A1" s="348"/>
      <c r="B1" s="351" t="s">
        <v>36</v>
      </c>
      <c r="C1" s="352"/>
      <c r="D1" s="352"/>
      <c r="E1" s="352"/>
      <c r="F1" s="352"/>
      <c r="G1" s="352"/>
      <c r="H1" s="353"/>
      <c r="I1" s="357" t="s">
        <v>37</v>
      </c>
      <c r="J1" s="358"/>
      <c r="K1" s="358"/>
      <c r="L1" s="359"/>
      <c r="M1" s="360"/>
      <c r="N1" s="361"/>
    </row>
    <row r="2" spans="1:15" ht="20.25" x14ac:dyDescent="0.3">
      <c r="A2" s="349"/>
      <c r="B2" s="354"/>
      <c r="C2" s="355"/>
      <c r="D2" s="355"/>
      <c r="E2" s="355"/>
      <c r="F2" s="355"/>
      <c r="G2" s="355"/>
      <c r="H2" s="356"/>
      <c r="I2" s="357" t="s">
        <v>38</v>
      </c>
      <c r="J2" s="358"/>
      <c r="K2" s="358"/>
      <c r="L2" s="359"/>
      <c r="M2" s="362"/>
      <c r="N2" s="363"/>
    </row>
    <row r="3" spans="1:15" ht="27" customHeight="1" x14ac:dyDescent="0.35">
      <c r="A3" s="349"/>
      <c r="B3" s="351" t="s">
        <v>39</v>
      </c>
      <c r="C3" s="352"/>
      <c r="D3" s="352"/>
      <c r="E3" s="352"/>
      <c r="F3" s="352"/>
      <c r="G3" s="352"/>
      <c r="H3" s="353"/>
      <c r="I3" s="357" t="s">
        <v>40</v>
      </c>
      <c r="J3" s="358"/>
      <c r="K3" s="358"/>
      <c r="L3" s="359"/>
      <c r="M3" s="362"/>
      <c r="N3" s="363"/>
      <c r="O3" s="1"/>
    </row>
    <row r="4" spans="1:15" ht="23.25" customHeight="1" x14ac:dyDescent="0.35">
      <c r="A4" s="350"/>
      <c r="B4" s="354"/>
      <c r="C4" s="355"/>
      <c r="D4" s="355"/>
      <c r="E4" s="355"/>
      <c r="F4" s="355"/>
      <c r="G4" s="355"/>
      <c r="H4" s="356"/>
      <c r="I4" s="357" t="s">
        <v>41</v>
      </c>
      <c r="J4" s="358"/>
      <c r="K4" s="358"/>
      <c r="L4" s="359"/>
      <c r="M4" s="364"/>
      <c r="N4" s="365"/>
      <c r="O4" s="1"/>
    </row>
    <row r="5" spans="1:15" ht="21.75" customHeight="1" x14ac:dyDescent="0.35">
      <c r="A5" s="368"/>
      <c r="B5" s="368"/>
      <c r="C5" s="368"/>
      <c r="D5" s="368"/>
      <c r="E5" s="368"/>
      <c r="F5" s="368"/>
      <c r="G5" s="368"/>
      <c r="H5" s="368"/>
      <c r="I5" s="368"/>
      <c r="J5" s="368"/>
      <c r="K5" s="368"/>
      <c r="L5" s="368"/>
      <c r="M5" s="368"/>
      <c r="N5" s="368"/>
      <c r="O5" s="1"/>
    </row>
    <row r="6" spans="1:15" ht="18.75" customHeight="1" x14ac:dyDescent="0.35">
      <c r="A6" s="369" t="s">
        <v>30</v>
      </c>
      <c r="B6" s="369"/>
      <c r="C6" s="369"/>
      <c r="D6" s="369"/>
      <c r="E6" s="369"/>
      <c r="F6" s="369"/>
      <c r="G6" s="369"/>
      <c r="H6" s="369"/>
      <c r="I6" s="369"/>
      <c r="J6" s="369"/>
      <c r="K6" s="369"/>
      <c r="L6" s="369"/>
      <c r="M6" s="369"/>
      <c r="N6" s="369"/>
      <c r="O6" s="3"/>
    </row>
    <row r="7" spans="1:15" ht="24.75" customHeight="1" thickBot="1" x14ac:dyDescent="0.35">
      <c r="A7" s="33" t="str">
        <f>+'41- TICS'!A7</f>
        <v>FECHA DE PROGRAMACION:DICIEMBRE 18 2023</v>
      </c>
      <c r="B7" s="467" t="str">
        <f>+'41- TICS'!B7</f>
        <v xml:space="preserve">FECHA DE  SEGUIMIENTO: </v>
      </c>
      <c r="C7" s="467"/>
      <c r="D7" s="467"/>
      <c r="E7" s="467"/>
      <c r="F7" s="467"/>
      <c r="G7" s="2"/>
      <c r="J7" s="2"/>
      <c r="K7" s="2"/>
    </row>
    <row r="8" spans="1:15" ht="36" customHeight="1" x14ac:dyDescent="0.2">
      <c r="A8" s="468" t="s">
        <v>44</v>
      </c>
      <c r="B8" s="469"/>
      <c r="C8" s="469"/>
      <c r="D8" s="469"/>
      <c r="E8" s="469"/>
      <c r="F8" s="469"/>
      <c r="G8" s="470" t="s">
        <v>29</v>
      </c>
      <c r="H8" s="471"/>
      <c r="I8" s="472"/>
      <c r="J8" s="473" t="s">
        <v>25</v>
      </c>
      <c r="K8" s="474"/>
      <c r="L8" s="474"/>
      <c r="M8" s="474"/>
      <c r="N8" s="475"/>
      <c r="O8" s="4"/>
    </row>
    <row r="9" spans="1:15" ht="20.25" x14ac:dyDescent="0.2">
      <c r="A9" s="385" t="s">
        <v>45</v>
      </c>
      <c r="B9" s="386"/>
      <c r="C9" s="386"/>
      <c r="D9" s="386"/>
      <c r="E9" s="386"/>
      <c r="F9" s="387"/>
      <c r="G9" s="376"/>
      <c r="H9" s="377"/>
      <c r="I9" s="378"/>
      <c r="J9" s="171" t="s">
        <v>22</v>
      </c>
      <c r="K9" s="476" t="s">
        <v>23</v>
      </c>
      <c r="L9" s="476"/>
      <c r="M9" s="476"/>
      <c r="N9" s="5" t="s">
        <v>24</v>
      </c>
      <c r="O9" s="4"/>
    </row>
    <row r="10" spans="1:15" ht="45" customHeight="1" x14ac:dyDescent="0.2">
      <c r="A10" s="385" t="s">
        <v>76</v>
      </c>
      <c r="B10" s="386"/>
      <c r="C10" s="386"/>
      <c r="D10" s="386"/>
      <c r="E10" s="386"/>
      <c r="F10" s="387"/>
      <c r="G10" s="376"/>
      <c r="H10" s="377"/>
      <c r="I10" s="378"/>
      <c r="J10" s="171"/>
      <c r="K10" s="172"/>
      <c r="L10" s="173"/>
      <c r="M10" s="174"/>
      <c r="N10" s="5"/>
      <c r="O10" s="4"/>
    </row>
    <row r="11" spans="1:15" ht="68.25" customHeight="1" x14ac:dyDescent="0.2">
      <c r="A11" s="385" t="s">
        <v>46</v>
      </c>
      <c r="B11" s="386"/>
      <c r="C11" s="386"/>
      <c r="D11" s="386"/>
      <c r="E11" s="386"/>
      <c r="F11" s="387"/>
      <c r="G11" s="376"/>
      <c r="H11" s="377"/>
      <c r="I11" s="378"/>
      <c r="J11" s="175"/>
      <c r="K11" s="176" t="s">
        <v>140</v>
      </c>
      <c r="L11" s="177"/>
      <c r="M11" s="178"/>
      <c r="N11" s="10"/>
      <c r="O11" s="4"/>
    </row>
    <row r="12" spans="1:15" ht="46.5" customHeight="1" x14ac:dyDescent="0.2">
      <c r="A12" s="371" t="s">
        <v>48</v>
      </c>
      <c r="B12" s="477"/>
      <c r="C12" s="477"/>
      <c r="D12" s="477"/>
      <c r="E12" s="477"/>
      <c r="F12" s="477"/>
      <c r="G12" s="376"/>
      <c r="H12" s="377"/>
      <c r="I12" s="378"/>
      <c r="J12" s="179"/>
      <c r="K12" s="51"/>
      <c r="L12" s="52"/>
      <c r="M12" s="53"/>
      <c r="N12" s="12"/>
      <c r="O12" s="4"/>
    </row>
    <row r="13" spans="1:15" ht="40.9" customHeight="1" x14ac:dyDescent="0.2">
      <c r="A13" s="371" t="s">
        <v>47</v>
      </c>
      <c r="B13" s="477"/>
      <c r="C13" s="477"/>
      <c r="D13" s="477"/>
      <c r="E13" s="477"/>
      <c r="F13" s="477"/>
      <c r="G13" s="376"/>
      <c r="H13" s="377"/>
      <c r="I13" s="378"/>
      <c r="J13" s="179"/>
      <c r="K13" s="54"/>
      <c r="L13" s="55"/>
      <c r="M13" s="56"/>
      <c r="N13" s="12"/>
      <c r="O13" s="4"/>
    </row>
    <row r="14" spans="1:15" ht="61.15" customHeight="1" thickBot="1" x14ac:dyDescent="0.25">
      <c r="A14" s="389" t="s">
        <v>231</v>
      </c>
      <c r="B14" s="390"/>
      <c r="C14" s="390"/>
      <c r="D14" s="390"/>
      <c r="E14" s="390"/>
      <c r="F14" s="391"/>
      <c r="G14" s="379"/>
      <c r="H14" s="380"/>
      <c r="I14" s="381"/>
      <c r="J14" s="13"/>
      <c r="K14" s="392"/>
      <c r="L14" s="392"/>
      <c r="M14" s="392"/>
      <c r="N14" s="14"/>
      <c r="O14" s="4"/>
    </row>
    <row r="15" spans="1:15" ht="20.25" x14ac:dyDescent="0.3">
      <c r="A15" s="344" t="s">
        <v>0</v>
      </c>
      <c r="B15" s="347" t="s">
        <v>220</v>
      </c>
      <c r="C15" s="333" t="s">
        <v>1</v>
      </c>
      <c r="D15" s="333" t="s">
        <v>2</v>
      </c>
      <c r="E15" s="333" t="s">
        <v>3</v>
      </c>
      <c r="F15" s="336" t="s">
        <v>4</v>
      </c>
      <c r="G15" s="337"/>
      <c r="H15" s="337"/>
      <c r="I15" s="338"/>
      <c r="J15" s="333" t="s">
        <v>5</v>
      </c>
      <c r="K15" s="333"/>
      <c r="L15" s="366" t="s">
        <v>6</v>
      </c>
      <c r="M15" s="366"/>
      <c r="N15" s="367"/>
    </row>
    <row r="16" spans="1:15" ht="12.75" x14ac:dyDescent="0.2">
      <c r="A16" s="345"/>
      <c r="B16" s="441"/>
      <c r="C16" s="441"/>
      <c r="D16" s="441"/>
      <c r="E16" s="441"/>
      <c r="F16" s="339"/>
      <c r="G16" s="340"/>
      <c r="H16" s="340"/>
      <c r="I16" s="341"/>
      <c r="J16" s="441"/>
      <c r="K16" s="441"/>
      <c r="L16" s="441" t="s">
        <v>7</v>
      </c>
      <c r="M16" s="441" t="s">
        <v>8</v>
      </c>
      <c r="N16" s="342" t="s">
        <v>9</v>
      </c>
    </row>
    <row r="17" spans="1:14" ht="41.25" thickBot="1" x14ac:dyDescent="0.25">
      <c r="A17" s="424"/>
      <c r="B17" s="335"/>
      <c r="C17" s="335"/>
      <c r="D17" s="335"/>
      <c r="E17" s="335"/>
      <c r="F17" s="134" t="s">
        <v>10</v>
      </c>
      <c r="G17" s="134" t="s">
        <v>11</v>
      </c>
      <c r="H17" s="134" t="s">
        <v>26</v>
      </c>
      <c r="I17" s="135" t="s">
        <v>27</v>
      </c>
      <c r="J17" s="134" t="s">
        <v>12</v>
      </c>
      <c r="K17" s="148" t="s">
        <v>13</v>
      </c>
      <c r="L17" s="335"/>
      <c r="M17" s="335"/>
      <c r="N17" s="343"/>
    </row>
    <row r="18" spans="1:14" ht="20.25" x14ac:dyDescent="0.2">
      <c r="A18" s="522" t="s">
        <v>190</v>
      </c>
      <c r="B18" s="118" t="s">
        <v>14</v>
      </c>
      <c r="C18" s="480" t="s">
        <v>227</v>
      </c>
      <c r="D18" s="108">
        <v>1</v>
      </c>
      <c r="E18" s="119">
        <f t="shared" ref="E18:E25" si="0">+F18+G18+H18+I18</f>
        <v>150000000</v>
      </c>
      <c r="F18" s="248">
        <v>50000000</v>
      </c>
      <c r="G18" s="248">
        <v>100000000</v>
      </c>
      <c r="H18" s="248"/>
      <c r="I18" s="137"/>
      <c r="J18" s="161">
        <v>45323</v>
      </c>
      <c r="K18" s="161">
        <v>45626</v>
      </c>
      <c r="L18" s="109"/>
      <c r="M18" s="109"/>
      <c r="N18" s="149"/>
    </row>
    <row r="19" spans="1:14" ht="20.25" x14ac:dyDescent="0.2">
      <c r="A19" s="483"/>
      <c r="B19" s="118" t="s">
        <v>15</v>
      </c>
      <c r="C19" s="480"/>
      <c r="D19" s="108"/>
      <c r="E19" s="119">
        <f t="shared" si="0"/>
        <v>0</v>
      </c>
      <c r="F19" s="248"/>
      <c r="G19" s="248"/>
      <c r="H19" s="248"/>
      <c r="I19" s="248"/>
      <c r="J19" s="161"/>
      <c r="K19" s="161"/>
      <c r="L19" s="109"/>
      <c r="M19" s="109"/>
      <c r="N19" s="149"/>
    </row>
    <row r="20" spans="1:14" ht="20.25" x14ac:dyDescent="0.2">
      <c r="A20" s="522" t="s">
        <v>191</v>
      </c>
      <c r="B20" s="118" t="s">
        <v>14</v>
      </c>
      <c r="C20" s="480" t="s">
        <v>186</v>
      </c>
      <c r="D20" s="108">
        <v>1</v>
      </c>
      <c r="E20" s="119">
        <f t="shared" si="0"/>
        <v>185000000</v>
      </c>
      <c r="F20" s="248">
        <v>160000000</v>
      </c>
      <c r="G20" s="248">
        <v>25000000</v>
      </c>
      <c r="H20" s="248"/>
      <c r="I20" s="248"/>
      <c r="J20" s="161">
        <v>45323</v>
      </c>
      <c r="K20" s="161">
        <v>45626</v>
      </c>
      <c r="L20" s="393"/>
      <c r="M20" s="393"/>
      <c r="N20" s="275"/>
    </row>
    <row r="21" spans="1:14" ht="20.25" x14ac:dyDescent="0.2">
      <c r="A21" s="483"/>
      <c r="B21" s="118" t="s">
        <v>15</v>
      </c>
      <c r="C21" s="480"/>
      <c r="D21" s="108"/>
      <c r="E21" s="119">
        <f t="shared" si="0"/>
        <v>0</v>
      </c>
      <c r="F21" s="248"/>
      <c r="G21" s="248"/>
      <c r="H21" s="248"/>
      <c r="I21" s="248"/>
      <c r="J21" s="161"/>
      <c r="K21" s="161"/>
      <c r="L21" s="393"/>
      <c r="M21" s="393"/>
      <c r="N21" s="275"/>
    </row>
    <row r="22" spans="1:14" ht="20.25" x14ac:dyDescent="0.2">
      <c r="A22" s="522" t="s">
        <v>192</v>
      </c>
      <c r="B22" s="118" t="s">
        <v>14</v>
      </c>
      <c r="C22" s="480" t="s">
        <v>193</v>
      </c>
      <c r="D22" s="108">
        <v>1</v>
      </c>
      <c r="E22" s="119">
        <f t="shared" si="0"/>
        <v>30000000</v>
      </c>
      <c r="F22" s="248">
        <v>30000000</v>
      </c>
      <c r="G22" s="248"/>
      <c r="H22" s="248"/>
      <c r="I22" s="248"/>
      <c r="J22" s="161">
        <v>45323</v>
      </c>
      <c r="K22" s="161">
        <v>45626</v>
      </c>
      <c r="L22" s="393"/>
      <c r="M22" s="393"/>
      <c r="N22" s="275"/>
    </row>
    <row r="23" spans="1:14" ht="20.25" x14ac:dyDescent="0.2">
      <c r="A23" s="483"/>
      <c r="B23" s="118" t="s">
        <v>15</v>
      </c>
      <c r="C23" s="480"/>
      <c r="D23" s="108"/>
      <c r="E23" s="119">
        <f t="shared" si="0"/>
        <v>0</v>
      </c>
      <c r="F23" s="248"/>
      <c r="G23" s="248"/>
      <c r="H23" s="248"/>
      <c r="I23" s="248"/>
      <c r="J23" s="161"/>
      <c r="K23" s="161"/>
      <c r="L23" s="393"/>
      <c r="M23" s="393"/>
      <c r="N23" s="275"/>
    </row>
    <row r="24" spans="1:14" ht="20.25" x14ac:dyDescent="0.2">
      <c r="A24" s="503" t="s">
        <v>262</v>
      </c>
      <c r="B24" s="118" t="s">
        <v>14</v>
      </c>
      <c r="C24" s="480" t="s">
        <v>263</v>
      </c>
      <c r="D24" s="108">
        <v>1</v>
      </c>
      <c r="E24" s="119">
        <f>+F24+G24+H24+I24</f>
        <v>300000000</v>
      </c>
      <c r="F24" s="248"/>
      <c r="G24" s="248">
        <v>300000000</v>
      </c>
      <c r="H24" s="248"/>
      <c r="I24" s="248"/>
      <c r="J24" s="161">
        <v>45323</v>
      </c>
      <c r="K24" s="161">
        <v>45626</v>
      </c>
      <c r="L24" s="393"/>
      <c r="M24" s="393"/>
      <c r="N24" s="275"/>
    </row>
    <row r="25" spans="1:14" ht="20.25" x14ac:dyDescent="0.2">
      <c r="A25" s="521"/>
      <c r="B25" s="118" t="s">
        <v>15</v>
      </c>
      <c r="C25" s="480"/>
      <c r="D25" s="108"/>
      <c r="E25" s="119">
        <f t="shared" si="0"/>
        <v>0</v>
      </c>
      <c r="F25" s="248"/>
      <c r="G25" s="248"/>
      <c r="H25" s="248"/>
      <c r="I25" s="248"/>
      <c r="J25" s="161"/>
      <c r="K25" s="161"/>
      <c r="L25" s="393"/>
      <c r="M25" s="393"/>
      <c r="N25" s="275"/>
    </row>
    <row r="26" spans="1:14" ht="20.25" x14ac:dyDescent="0.2">
      <c r="A26" s="522" t="s">
        <v>194</v>
      </c>
      <c r="B26" s="118" t="s">
        <v>14</v>
      </c>
      <c r="C26" s="480" t="s">
        <v>195</v>
      </c>
      <c r="D26" s="108">
        <v>17</v>
      </c>
      <c r="E26" s="119">
        <f>+F26+G26+H26+I26</f>
        <v>90000000</v>
      </c>
      <c r="F26" s="248">
        <v>80000000</v>
      </c>
      <c r="G26" s="248">
        <v>10000000</v>
      </c>
      <c r="H26" s="248"/>
      <c r="I26" s="248"/>
      <c r="J26" s="161">
        <v>45323</v>
      </c>
      <c r="K26" s="161">
        <v>45626</v>
      </c>
      <c r="L26" s="393"/>
      <c r="M26" s="393"/>
      <c r="N26" s="275"/>
    </row>
    <row r="27" spans="1:14" ht="20.25" x14ac:dyDescent="0.2">
      <c r="A27" s="483"/>
      <c r="B27" s="118" t="s">
        <v>15</v>
      </c>
      <c r="C27" s="480"/>
      <c r="D27" s="108"/>
      <c r="E27" s="119">
        <f t="shared" ref="E27:E37" si="1">+F27+G27+H27+I27</f>
        <v>0</v>
      </c>
      <c r="F27" s="248"/>
      <c r="G27" s="248"/>
      <c r="H27" s="248"/>
      <c r="I27" s="248"/>
      <c r="J27" s="161"/>
      <c r="K27" s="161"/>
      <c r="L27" s="393"/>
      <c r="M27" s="393"/>
      <c r="N27" s="275"/>
    </row>
    <row r="28" spans="1:14" ht="20.25" x14ac:dyDescent="0.2">
      <c r="A28" s="522" t="s">
        <v>196</v>
      </c>
      <c r="B28" s="118" t="s">
        <v>14</v>
      </c>
      <c r="C28" s="480" t="s">
        <v>226</v>
      </c>
      <c r="D28" s="108">
        <v>1</v>
      </c>
      <c r="E28" s="119">
        <f t="shared" si="1"/>
        <v>300000000</v>
      </c>
      <c r="F28" s="248"/>
      <c r="G28" s="248">
        <v>300000000</v>
      </c>
      <c r="H28" s="248"/>
      <c r="I28" s="248"/>
      <c r="J28" s="161">
        <v>45323</v>
      </c>
      <c r="K28" s="161">
        <v>45626</v>
      </c>
      <c r="L28" s="393"/>
      <c r="M28" s="393"/>
      <c r="N28" s="275"/>
    </row>
    <row r="29" spans="1:14" ht="20.25" x14ac:dyDescent="0.2">
      <c r="A29" s="483"/>
      <c r="B29" s="118" t="s">
        <v>15</v>
      </c>
      <c r="C29" s="480"/>
      <c r="D29" s="108"/>
      <c r="E29" s="119">
        <f t="shared" si="1"/>
        <v>0</v>
      </c>
      <c r="F29" s="248"/>
      <c r="G29" s="248"/>
      <c r="H29" s="248"/>
      <c r="I29" s="248"/>
      <c r="J29" s="161"/>
      <c r="K29" s="161"/>
      <c r="L29" s="393"/>
      <c r="M29" s="393"/>
      <c r="N29" s="275"/>
    </row>
    <row r="30" spans="1:14" ht="20.25" x14ac:dyDescent="0.2">
      <c r="A30" s="503" t="s">
        <v>198</v>
      </c>
      <c r="B30" s="118" t="s">
        <v>14</v>
      </c>
      <c r="C30" s="480" t="s">
        <v>197</v>
      </c>
      <c r="D30" s="108">
        <v>1</v>
      </c>
      <c r="E30" s="119">
        <f t="shared" si="1"/>
        <v>100000000</v>
      </c>
      <c r="F30" s="248">
        <v>100000000</v>
      </c>
      <c r="G30" s="248"/>
      <c r="H30" s="248"/>
      <c r="I30" s="248"/>
      <c r="J30" s="161">
        <v>45323</v>
      </c>
      <c r="K30" s="161">
        <v>45626</v>
      </c>
      <c r="L30" s="393"/>
      <c r="M30" s="393"/>
      <c r="N30" s="275"/>
    </row>
    <row r="31" spans="1:14" ht="20.25" x14ac:dyDescent="0.2">
      <c r="A31" s="521"/>
      <c r="B31" s="118" t="s">
        <v>15</v>
      </c>
      <c r="C31" s="480"/>
      <c r="D31" s="108"/>
      <c r="E31" s="119">
        <f t="shared" si="1"/>
        <v>0</v>
      </c>
      <c r="F31" s="248"/>
      <c r="G31" s="248"/>
      <c r="H31" s="248"/>
      <c r="I31" s="248"/>
      <c r="J31" s="161"/>
      <c r="K31" s="161"/>
      <c r="L31" s="393"/>
      <c r="M31" s="393"/>
      <c r="N31" s="275"/>
    </row>
    <row r="32" spans="1:14" ht="20.25" x14ac:dyDescent="0.2">
      <c r="A32" s="503" t="s">
        <v>199</v>
      </c>
      <c r="B32" s="118" t="s">
        <v>14</v>
      </c>
      <c r="C32" s="480" t="s">
        <v>200</v>
      </c>
      <c r="D32" s="108">
        <v>10</v>
      </c>
      <c r="E32" s="119">
        <f t="shared" si="1"/>
        <v>574096320</v>
      </c>
      <c r="F32" s="248">
        <v>200000000</v>
      </c>
      <c r="G32" s="248">
        <v>374096320</v>
      </c>
      <c r="H32" s="248"/>
      <c r="I32" s="248"/>
      <c r="J32" s="161">
        <v>45323</v>
      </c>
      <c r="K32" s="161">
        <v>45626</v>
      </c>
      <c r="L32" s="393"/>
      <c r="M32" s="393"/>
      <c r="N32" s="275"/>
    </row>
    <row r="33" spans="1:14" ht="20.25" x14ac:dyDescent="0.2">
      <c r="A33" s="521"/>
      <c r="B33" s="118" t="s">
        <v>15</v>
      </c>
      <c r="C33" s="480"/>
      <c r="D33" s="108"/>
      <c r="E33" s="119">
        <f t="shared" si="1"/>
        <v>0</v>
      </c>
      <c r="F33" s="248"/>
      <c r="G33" s="248"/>
      <c r="H33" s="248"/>
      <c r="I33" s="248"/>
      <c r="J33" s="161"/>
      <c r="K33" s="161"/>
      <c r="L33" s="393"/>
      <c r="M33" s="393"/>
      <c r="N33" s="275"/>
    </row>
    <row r="34" spans="1:14" ht="20.25" x14ac:dyDescent="0.2">
      <c r="A34" s="522" t="s">
        <v>257</v>
      </c>
      <c r="B34" s="118" t="s">
        <v>14</v>
      </c>
      <c r="C34" s="480" t="s">
        <v>186</v>
      </c>
      <c r="D34" s="108">
        <v>6</v>
      </c>
      <c r="E34" s="119">
        <f t="shared" si="1"/>
        <v>100000000</v>
      </c>
      <c r="F34" s="248">
        <v>100000000</v>
      </c>
      <c r="G34" s="248"/>
      <c r="H34" s="248"/>
      <c r="I34" s="248"/>
      <c r="J34" s="161">
        <v>45323</v>
      </c>
      <c r="K34" s="161">
        <v>45626</v>
      </c>
      <c r="L34" s="393"/>
      <c r="M34" s="393"/>
      <c r="N34" s="275"/>
    </row>
    <row r="35" spans="1:14" ht="20.25" x14ac:dyDescent="0.2">
      <c r="A35" s="483"/>
      <c r="B35" s="118" t="s">
        <v>15</v>
      </c>
      <c r="C35" s="480"/>
      <c r="D35" s="108"/>
      <c r="E35" s="119">
        <f t="shared" si="1"/>
        <v>0</v>
      </c>
      <c r="F35" s="248"/>
      <c r="G35" s="248"/>
      <c r="H35" s="248"/>
      <c r="I35" s="248"/>
      <c r="J35" s="161"/>
      <c r="K35" s="161"/>
      <c r="L35" s="393"/>
      <c r="M35" s="393"/>
      <c r="N35" s="275"/>
    </row>
    <row r="36" spans="1:14" ht="20.25" x14ac:dyDescent="0.2">
      <c r="A36" s="522" t="s">
        <v>256</v>
      </c>
      <c r="B36" s="118" t="s">
        <v>14</v>
      </c>
      <c r="C36" s="480" t="s">
        <v>186</v>
      </c>
      <c r="D36" s="108">
        <v>8</v>
      </c>
      <c r="E36" s="119">
        <f t="shared" si="1"/>
        <v>200000000</v>
      </c>
      <c r="F36" s="248">
        <v>200000000</v>
      </c>
      <c r="G36" s="248"/>
      <c r="H36" s="248"/>
      <c r="I36" s="248"/>
      <c r="J36" s="161">
        <v>45323</v>
      </c>
      <c r="K36" s="161">
        <v>45626</v>
      </c>
      <c r="L36" s="393"/>
      <c r="M36" s="393"/>
      <c r="N36" s="275"/>
    </row>
    <row r="37" spans="1:14" ht="20.25" x14ac:dyDescent="0.2">
      <c r="A37" s="483"/>
      <c r="B37" s="118" t="s">
        <v>15</v>
      </c>
      <c r="C37" s="480"/>
      <c r="D37" s="108"/>
      <c r="E37" s="119">
        <f t="shared" si="1"/>
        <v>0</v>
      </c>
      <c r="F37" s="248"/>
      <c r="G37" s="248"/>
      <c r="H37" s="248"/>
      <c r="I37" s="248"/>
      <c r="J37" s="161"/>
      <c r="K37" s="161"/>
      <c r="L37" s="393"/>
      <c r="M37" s="393"/>
      <c r="N37" s="275"/>
    </row>
    <row r="38" spans="1:14" ht="20.25" x14ac:dyDescent="0.2">
      <c r="A38" s="516" t="s">
        <v>238</v>
      </c>
      <c r="B38" s="62" t="s">
        <v>106</v>
      </c>
      <c r="C38" s="281" t="s">
        <v>246</v>
      </c>
      <c r="D38" s="153">
        <v>1</v>
      </c>
      <c r="E38" s="119">
        <f t="shared" ref="E38:E44" si="2">+F38+G38+H38+I38</f>
        <v>230000000</v>
      </c>
      <c r="F38" s="248">
        <v>230000000</v>
      </c>
      <c r="G38" s="248"/>
      <c r="H38" s="248"/>
      <c r="I38" s="248"/>
      <c r="J38" s="161">
        <v>45323</v>
      </c>
      <c r="K38" s="161">
        <v>45626</v>
      </c>
      <c r="L38" s="109"/>
      <c r="M38" s="109"/>
      <c r="N38" s="120"/>
    </row>
    <row r="39" spans="1:14" ht="21" thickBot="1" x14ac:dyDescent="0.25">
      <c r="A39" s="517"/>
      <c r="B39" s="197" t="s">
        <v>15</v>
      </c>
      <c r="C39" s="519"/>
      <c r="D39" s="198"/>
      <c r="E39" s="119">
        <f t="shared" si="2"/>
        <v>0</v>
      </c>
      <c r="F39" s="248"/>
      <c r="G39" s="248"/>
      <c r="H39" s="248"/>
      <c r="I39" s="248"/>
      <c r="J39" s="167"/>
      <c r="K39" s="167"/>
      <c r="L39" s="151"/>
      <c r="M39" s="151"/>
      <c r="N39" s="195"/>
    </row>
    <row r="40" spans="1:14" ht="20.25" x14ac:dyDescent="0.2">
      <c r="A40" s="478" t="s">
        <v>254</v>
      </c>
      <c r="B40" s="118" t="s">
        <v>14</v>
      </c>
      <c r="C40" s="480" t="s">
        <v>255</v>
      </c>
      <c r="D40" s="108">
        <v>3</v>
      </c>
      <c r="E40" s="119">
        <f t="shared" ref="E40:E41" si="3">+F40+G40+H40+I40</f>
        <v>50000000</v>
      </c>
      <c r="F40" s="248">
        <v>50000000</v>
      </c>
      <c r="G40" s="248"/>
      <c r="H40" s="248"/>
      <c r="I40" s="248"/>
      <c r="J40" s="161">
        <v>45323</v>
      </c>
      <c r="K40" s="161">
        <v>45626</v>
      </c>
      <c r="L40" s="238"/>
      <c r="M40" s="238"/>
      <c r="N40" s="239"/>
    </row>
    <row r="41" spans="1:14" ht="21" thickBot="1" x14ac:dyDescent="0.25">
      <c r="A41" s="479"/>
      <c r="B41" s="166" t="s">
        <v>15</v>
      </c>
      <c r="C41" s="481"/>
      <c r="D41" s="218"/>
      <c r="E41" s="119">
        <f t="shared" si="3"/>
        <v>0</v>
      </c>
      <c r="F41" s="248"/>
      <c r="G41" s="248"/>
      <c r="H41" s="248"/>
      <c r="I41" s="248"/>
      <c r="J41" s="167"/>
      <c r="K41" s="167"/>
      <c r="L41" s="238"/>
      <c r="M41" s="238"/>
      <c r="N41" s="239"/>
    </row>
    <row r="42" spans="1:14" ht="20.25" x14ac:dyDescent="0.2">
      <c r="A42" s="478" t="s">
        <v>243</v>
      </c>
      <c r="B42" s="118" t="s">
        <v>14</v>
      </c>
      <c r="C42" s="480" t="s">
        <v>240</v>
      </c>
      <c r="D42" s="108">
        <v>1</v>
      </c>
      <c r="E42" s="119">
        <f t="shared" ref="E42:E43" si="4">+F42+G42+H42+I42</f>
        <v>300000000</v>
      </c>
      <c r="F42" s="248">
        <v>300000000</v>
      </c>
      <c r="G42" s="248"/>
      <c r="H42" s="248"/>
      <c r="I42" s="248"/>
      <c r="J42" s="161">
        <v>45323</v>
      </c>
      <c r="K42" s="161">
        <v>45626</v>
      </c>
      <c r="L42" s="238"/>
      <c r="M42" s="238"/>
      <c r="N42" s="239"/>
    </row>
    <row r="43" spans="1:14" ht="21" thickBot="1" x14ac:dyDescent="0.25">
      <c r="A43" s="479"/>
      <c r="B43" s="166" t="s">
        <v>15</v>
      </c>
      <c r="C43" s="481"/>
      <c r="D43" s="218"/>
      <c r="E43" s="119">
        <f t="shared" si="4"/>
        <v>0</v>
      </c>
      <c r="F43" s="248"/>
      <c r="G43" s="248"/>
      <c r="H43" s="248"/>
      <c r="I43" s="248"/>
      <c r="J43" s="167"/>
      <c r="K43" s="167"/>
      <c r="L43" s="238"/>
      <c r="M43" s="238"/>
      <c r="N43" s="239"/>
    </row>
    <row r="44" spans="1:14" ht="33" customHeight="1" x14ac:dyDescent="0.2">
      <c r="A44" s="307" t="s">
        <v>16</v>
      </c>
      <c r="B44" s="28" t="s">
        <v>14</v>
      </c>
      <c r="C44" s="484"/>
      <c r="D44" s="70"/>
      <c r="E44" s="41">
        <f t="shared" si="2"/>
        <v>2609096320</v>
      </c>
      <c r="F44" s="72">
        <f>F20+F22+F24+F26+F28+F30+F32+F34+F36+F18+F38+F40+F42</f>
        <v>1500000000</v>
      </c>
      <c r="G44" s="72">
        <f t="shared" ref="G44:I45" si="5">G20+G22+G24+G26+G28+G30+G32+G34+G36+G18+G38+G40+G42</f>
        <v>1109096320</v>
      </c>
      <c r="H44" s="72">
        <f t="shared" si="5"/>
        <v>0</v>
      </c>
      <c r="I44" s="72">
        <f t="shared" si="5"/>
        <v>0</v>
      </c>
      <c r="J44" s="75"/>
      <c r="K44" s="75"/>
      <c r="L44" s="305"/>
      <c r="M44" s="305"/>
      <c r="N44" s="276"/>
    </row>
    <row r="45" spans="1:14" ht="38.25" customHeight="1" thickBot="1" x14ac:dyDescent="0.25">
      <c r="A45" s="308"/>
      <c r="B45" s="29" t="s">
        <v>15</v>
      </c>
      <c r="C45" s="310"/>
      <c r="D45" s="74"/>
      <c r="E45" s="16">
        <f>+F45+G45+H45+I45</f>
        <v>0</v>
      </c>
      <c r="F45" s="72">
        <f>F21+F23+F25+F27+F29+F31+F33+F35+F37+F19+F39+F41+F43</f>
        <v>0</v>
      </c>
      <c r="G45" s="72">
        <f t="shared" si="5"/>
        <v>0</v>
      </c>
      <c r="H45" s="72">
        <f t="shared" si="5"/>
        <v>0</v>
      </c>
      <c r="I45" s="72">
        <f t="shared" si="5"/>
        <v>0</v>
      </c>
      <c r="J45" s="76"/>
      <c r="K45" s="77"/>
      <c r="L45" s="306"/>
      <c r="M45" s="306"/>
      <c r="N45" s="277"/>
    </row>
    <row r="46" spans="1:14" ht="24" thickBot="1" x14ac:dyDescent="0.4">
      <c r="A46" s="34"/>
      <c r="B46" s="21"/>
      <c r="C46" s="21"/>
      <c r="D46" s="21"/>
      <c r="E46" s="96"/>
      <c r="F46" s="249">
        <f>+G46-G44</f>
        <v>-1109096320</v>
      </c>
      <c r="G46" s="269"/>
      <c r="H46" s="101"/>
      <c r="I46" s="233"/>
      <c r="J46" s="106"/>
      <c r="K46" s="26"/>
      <c r="L46" s="23"/>
      <c r="M46" s="27"/>
      <c r="N46" s="27"/>
    </row>
    <row r="47" spans="1:14" ht="18.75" thickBot="1" x14ac:dyDescent="0.25">
      <c r="A47" s="35" t="s">
        <v>20</v>
      </c>
      <c r="B47" s="311" t="s">
        <v>19</v>
      </c>
      <c r="C47" s="312"/>
      <c r="D47" s="313"/>
      <c r="E47" s="314" t="s">
        <v>21</v>
      </c>
      <c r="F47" s="315"/>
      <c r="G47" s="315"/>
      <c r="H47" s="316"/>
      <c r="I47" s="30"/>
      <c r="J47" s="317" t="s">
        <v>17</v>
      </c>
      <c r="K47" s="318"/>
      <c r="L47" s="318"/>
      <c r="M47" s="318"/>
      <c r="N47" s="319"/>
    </row>
    <row r="48" spans="1:14" ht="37.9" customHeight="1" x14ac:dyDescent="0.2">
      <c r="A48" s="295" t="s">
        <v>49</v>
      </c>
      <c r="B48" s="417" t="s">
        <v>50</v>
      </c>
      <c r="C48" s="418"/>
      <c r="D48" s="419"/>
      <c r="E48" s="417" t="s">
        <v>51</v>
      </c>
      <c r="F48" s="418"/>
      <c r="G48" s="419"/>
      <c r="H48" s="115" t="s">
        <v>14</v>
      </c>
      <c r="I48" s="114">
        <v>1</v>
      </c>
      <c r="J48" s="532" t="s">
        <v>18</v>
      </c>
      <c r="K48" s="533"/>
      <c r="L48" s="533"/>
      <c r="M48" s="533"/>
      <c r="N48" s="534"/>
    </row>
    <row r="49" spans="1:14" ht="20.65" customHeight="1" thickBot="1" x14ac:dyDescent="0.25">
      <c r="A49" s="320"/>
      <c r="B49" s="453"/>
      <c r="C49" s="421"/>
      <c r="D49" s="422"/>
      <c r="E49" s="453"/>
      <c r="F49" s="421"/>
      <c r="G49" s="422"/>
      <c r="H49" s="115" t="s">
        <v>15</v>
      </c>
      <c r="I49" s="114"/>
      <c r="J49" s="535"/>
      <c r="K49" s="536"/>
      <c r="L49" s="536"/>
      <c r="M49" s="536"/>
      <c r="N49" s="537"/>
    </row>
    <row r="50" spans="1:14" ht="35.25" customHeight="1" x14ac:dyDescent="0.2">
      <c r="A50" s="295" t="s">
        <v>84</v>
      </c>
      <c r="B50" s="417" t="s">
        <v>165</v>
      </c>
      <c r="C50" s="418"/>
      <c r="D50" s="419"/>
      <c r="E50" s="417" t="s">
        <v>166</v>
      </c>
      <c r="F50" s="418"/>
      <c r="G50" s="419"/>
      <c r="H50" s="115" t="s">
        <v>14</v>
      </c>
      <c r="I50" s="114">
        <v>3</v>
      </c>
      <c r="J50" s="535"/>
      <c r="K50" s="536"/>
      <c r="L50" s="536"/>
      <c r="M50" s="536"/>
      <c r="N50" s="537"/>
    </row>
    <row r="51" spans="1:14" ht="35.25" customHeight="1" thickBot="1" x14ac:dyDescent="0.25">
      <c r="A51" s="320"/>
      <c r="B51" s="453"/>
      <c r="C51" s="421"/>
      <c r="D51" s="422"/>
      <c r="E51" s="453"/>
      <c r="F51" s="421"/>
      <c r="G51" s="422"/>
      <c r="H51" s="115" t="s">
        <v>15</v>
      </c>
      <c r="I51" s="114"/>
      <c r="J51" s="535"/>
      <c r="K51" s="536"/>
      <c r="L51" s="536"/>
      <c r="M51" s="536"/>
      <c r="N51" s="537"/>
    </row>
    <row r="52" spans="1:14" ht="35.25" customHeight="1" x14ac:dyDescent="0.2">
      <c r="A52" s="295" t="s">
        <v>125</v>
      </c>
      <c r="B52" s="417" t="s">
        <v>167</v>
      </c>
      <c r="C52" s="418"/>
      <c r="D52" s="419"/>
      <c r="E52" s="417" t="s">
        <v>166</v>
      </c>
      <c r="F52" s="418"/>
      <c r="G52" s="419"/>
      <c r="H52" s="115" t="s">
        <v>14</v>
      </c>
      <c r="I52" s="114">
        <v>4</v>
      </c>
      <c r="J52" s="535"/>
      <c r="K52" s="536"/>
      <c r="L52" s="536"/>
      <c r="M52" s="536"/>
      <c r="N52" s="537"/>
    </row>
    <row r="53" spans="1:14" ht="35.25" customHeight="1" thickBot="1" x14ac:dyDescent="0.25">
      <c r="A53" s="320"/>
      <c r="B53" s="453"/>
      <c r="C53" s="421"/>
      <c r="D53" s="422"/>
      <c r="E53" s="453"/>
      <c r="F53" s="421"/>
      <c r="G53" s="422"/>
      <c r="H53" s="115" t="s">
        <v>15</v>
      </c>
      <c r="I53" s="114"/>
      <c r="J53" s="535"/>
      <c r="K53" s="536"/>
      <c r="L53" s="536"/>
      <c r="M53" s="536"/>
      <c r="N53" s="537"/>
    </row>
    <row r="54" spans="1:14" ht="24.4" customHeight="1" x14ac:dyDescent="0.2">
      <c r="A54" s="295" t="s">
        <v>52</v>
      </c>
      <c r="B54" s="417" t="s">
        <v>53</v>
      </c>
      <c r="C54" s="418"/>
      <c r="D54" s="419"/>
      <c r="E54" s="417" t="s">
        <v>54</v>
      </c>
      <c r="F54" s="418"/>
      <c r="G54" s="419"/>
      <c r="H54" s="115" t="s">
        <v>14</v>
      </c>
      <c r="I54" s="114">
        <v>18</v>
      </c>
      <c r="J54" s="535"/>
      <c r="K54" s="536"/>
      <c r="L54" s="536"/>
      <c r="M54" s="536"/>
      <c r="N54" s="537"/>
    </row>
    <row r="55" spans="1:14" ht="28.15" customHeight="1" thickBot="1" x14ac:dyDescent="0.25">
      <c r="A55" s="320"/>
      <c r="B55" s="453"/>
      <c r="C55" s="421"/>
      <c r="D55" s="422"/>
      <c r="E55" s="453"/>
      <c r="F55" s="421"/>
      <c r="G55" s="422"/>
      <c r="H55" s="115" t="s">
        <v>15</v>
      </c>
      <c r="I55" s="114"/>
      <c r="J55" s="535"/>
      <c r="K55" s="536"/>
      <c r="L55" s="536"/>
      <c r="M55" s="536"/>
      <c r="N55" s="537"/>
    </row>
    <row r="56" spans="1:14" ht="28.15" customHeight="1" x14ac:dyDescent="0.2">
      <c r="A56" s="295" t="s">
        <v>73</v>
      </c>
      <c r="B56" s="417" t="s">
        <v>168</v>
      </c>
      <c r="C56" s="418"/>
      <c r="D56" s="419"/>
      <c r="E56" s="417" t="s">
        <v>169</v>
      </c>
      <c r="F56" s="418"/>
      <c r="G56" s="419"/>
      <c r="H56" s="115" t="s">
        <v>14</v>
      </c>
      <c r="I56" s="114">
        <v>1</v>
      </c>
      <c r="J56" s="535"/>
      <c r="K56" s="536"/>
      <c r="L56" s="536"/>
      <c r="M56" s="536"/>
      <c r="N56" s="537"/>
    </row>
    <row r="57" spans="1:14" ht="28.15" customHeight="1" thickBot="1" x14ac:dyDescent="0.25">
      <c r="A57" s="320"/>
      <c r="B57" s="453"/>
      <c r="C57" s="421"/>
      <c r="D57" s="422"/>
      <c r="E57" s="453"/>
      <c r="F57" s="421"/>
      <c r="G57" s="422"/>
      <c r="H57" s="115" t="s">
        <v>15</v>
      </c>
      <c r="I57" s="114"/>
      <c r="J57" s="535"/>
      <c r="K57" s="536"/>
      <c r="L57" s="536"/>
      <c r="M57" s="536"/>
      <c r="N57" s="537"/>
    </row>
    <row r="58" spans="1:14" ht="31.15" customHeight="1" x14ac:dyDescent="0.25">
      <c r="A58" s="295" t="s">
        <v>55</v>
      </c>
      <c r="B58" s="417" t="s">
        <v>56</v>
      </c>
      <c r="C58" s="418"/>
      <c r="D58" s="419"/>
      <c r="E58" s="417" t="s">
        <v>57</v>
      </c>
      <c r="F58" s="418"/>
      <c r="G58" s="419"/>
      <c r="H58" s="82" t="s">
        <v>14</v>
      </c>
      <c r="I58" s="114">
        <v>6</v>
      </c>
      <c r="J58" s="538"/>
      <c r="K58" s="539"/>
      <c r="L58" s="539"/>
      <c r="M58" s="539"/>
      <c r="N58" s="540"/>
    </row>
    <row r="59" spans="1:14" ht="26.65" customHeight="1" thickBot="1" x14ac:dyDescent="0.3">
      <c r="A59" s="320"/>
      <c r="B59" s="453"/>
      <c r="C59" s="421"/>
      <c r="D59" s="422"/>
      <c r="E59" s="453"/>
      <c r="F59" s="421"/>
      <c r="G59" s="422"/>
      <c r="H59" s="115" t="s">
        <v>15</v>
      </c>
      <c r="I59" s="114"/>
      <c r="J59" s="428" t="s">
        <v>264</v>
      </c>
      <c r="K59" s="429"/>
      <c r="L59" s="429"/>
      <c r="M59" s="429"/>
      <c r="N59" s="431"/>
    </row>
    <row r="60" spans="1:14" ht="26.65" customHeight="1" thickBot="1" x14ac:dyDescent="0.25">
      <c r="A60" s="295" t="s">
        <v>58</v>
      </c>
      <c r="B60" s="417" t="s">
        <v>59</v>
      </c>
      <c r="C60" s="418"/>
      <c r="D60" s="419"/>
      <c r="E60" s="417" t="s">
        <v>60</v>
      </c>
      <c r="F60" s="418"/>
      <c r="G60" s="419"/>
      <c r="H60" s="64" t="s">
        <v>14</v>
      </c>
      <c r="I60" s="65">
        <v>59</v>
      </c>
      <c r="J60" s="541"/>
      <c r="K60" s="541"/>
      <c r="L60" s="541"/>
      <c r="M60" s="541"/>
      <c r="N60" s="541"/>
    </row>
    <row r="61" spans="1:14" ht="26.65" customHeight="1" thickBot="1" x14ac:dyDescent="0.25">
      <c r="A61" s="320"/>
      <c r="B61" s="453"/>
      <c r="C61" s="421"/>
      <c r="D61" s="422"/>
      <c r="E61" s="453"/>
      <c r="F61" s="421"/>
      <c r="G61" s="422"/>
      <c r="H61" s="66" t="s">
        <v>15</v>
      </c>
      <c r="I61" s="65"/>
      <c r="J61" s="541"/>
      <c r="K61" s="541"/>
      <c r="L61" s="541"/>
      <c r="M61" s="541"/>
      <c r="N61" s="541"/>
    </row>
    <row r="62" spans="1:14" ht="26.65" customHeight="1" thickBot="1" x14ac:dyDescent="0.25">
      <c r="A62" s="295" t="s">
        <v>61</v>
      </c>
      <c r="B62" s="417" t="s">
        <v>170</v>
      </c>
      <c r="C62" s="418"/>
      <c r="D62" s="419"/>
      <c r="E62" s="417" t="s">
        <v>51</v>
      </c>
      <c r="F62" s="418"/>
      <c r="G62" s="419"/>
      <c r="H62" s="64" t="s">
        <v>14</v>
      </c>
      <c r="I62" s="65">
        <v>1</v>
      </c>
      <c r="J62" s="541"/>
      <c r="K62" s="541"/>
      <c r="L62" s="541"/>
      <c r="M62" s="541"/>
      <c r="N62" s="541"/>
    </row>
    <row r="63" spans="1:14" ht="26.65" customHeight="1" thickBot="1" x14ac:dyDescent="0.25">
      <c r="A63" s="320"/>
      <c r="B63" s="453"/>
      <c r="C63" s="421"/>
      <c r="D63" s="422"/>
      <c r="E63" s="453"/>
      <c r="F63" s="421"/>
      <c r="G63" s="422"/>
      <c r="H63" s="66" t="s">
        <v>15</v>
      </c>
      <c r="I63" s="65"/>
      <c r="J63" s="541"/>
      <c r="K63" s="541"/>
      <c r="L63" s="541"/>
      <c r="M63" s="541"/>
      <c r="N63" s="541"/>
    </row>
    <row r="64" spans="1:14" ht="26.65" customHeight="1" thickBot="1" x14ac:dyDescent="0.25">
      <c r="A64" s="295" t="s">
        <v>61</v>
      </c>
      <c r="B64" s="417" t="s">
        <v>62</v>
      </c>
      <c r="C64" s="418"/>
      <c r="D64" s="419"/>
      <c r="E64" s="417" t="s">
        <v>63</v>
      </c>
      <c r="F64" s="418"/>
      <c r="G64" s="419"/>
      <c r="H64" s="64" t="s">
        <v>14</v>
      </c>
      <c r="I64" s="65">
        <v>59</v>
      </c>
      <c r="J64" s="541"/>
      <c r="K64" s="541"/>
      <c r="L64" s="541"/>
      <c r="M64" s="541"/>
      <c r="N64" s="541"/>
    </row>
    <row r="65" spans="1:14" ht="26.65" customHeight="1" thickBot="1" x14ac:dyDescent="0.25">
      <c r="A65" s="320"/>
      <c r="B65" s="453"/>
      <c r="C65" s="421"/>
      <c r="D65" s="422"/>
      <c r="E65" s="453"/>
      <c r="F65" s="421"/>
      <c r="G65" s="422"/>
      <c r="H65" s="66" t="s">
        <v>15</v>
      </c>
      <c r="I65" s="65"/>
      <c r="J65" s="541"/>
      <c r="K65" s="541"/>
      <c r="L65" s="541"/>
      <c r="M65" s="541"/>
      <c r="N65" s="541"/>
    </row>
    <row r="66" spans="1:14" ht="26.65" customHeight="1" thickBot="1" x14ac:dyDescent="0.3">
      <c r="A66" s="295" t="s">
        <v>64</v>
      </c>
      <c r="B66" s="417" t="s">
        <v>65</v>
      </c>
      <c r="C66" s="418"/>
      <c r="D66" s="419"/>
      <c r="E66" s="417" t="s">
        <v>66</v>
      </c>
      <c r="F66" s="418"/>
      <c r="G66" s="419"/>
      <c r="H66" s="85" t="s">
        <v>14</v>
      </c>
      <c r="I66" s="65">
        <v>17</v>
      </c>
      <c r="J66" s="541"/>
      <c r="K66" s="541"/>
      <c r="L66" s="541"/>
      <c r="M66" s="541"/>
      <c r="N66" s="541"/>
    </row>
    <row r="67" spans="1:14" ht="26.65" customHeight="1" thickBot="1" x14ac:dyDescent="0.25">
      <c r="A67" s="320"/>
      <c r="B67" s="453"/>
      <c r="C67" s="421"/>
      <c r="D67" s="422"/>
      <c r="E67" s="453"/>
      <c r="F67" s="421"/>
      <c r="G67" s="422"/>
      <c r="H67" s="86" t="s">
        <v>15</v>
      </c>
      <c r="I67" s="65"/>
      <c r="J67" s="541"/>
      <c r="K67" s="541"/>
      <c r="L67" s="541"/>
      <c r="M67" s="541"/>
      <c r="N67" s="541"/>
    </row>
    <row r="68" spans="1:14" ht="26.65" customHeight="1" thickBot="1" x14ac:dyDescent="0.3">
      <c r="A68" s="295" t="s">
        <v>177</v>
      </c>
      <c r="B68" s="417" t="s">
        <v>175</v>
      </c>
      <c r="C68" s="418"/>
      <c r="D68" s="419"/>
      <c r="E68" s="417" t="s">
        <v>176</v>
      </c>
      <c r="F68" s="418"/>
      <c r="G68" s="419"/>
      <c r="H68" s="85" t="s">
        <v>14</v>
      </c>
      <c r="I68" s="65">
        <v>700</v>
      </c>
      <c r="J68" s="541"/>
      <c r="K68" s="541"/>
      <c r="L68" s="541"/>
      <c r="M68" s="541"/>
      <c r="N68" s="541"/>
    </row>
    <row r="69" spans="1:14" ht="26.65" customHeight="1" thickBot="1" x14ac:dyDescent="0.25">
      <c r="A69" s="320"/>
      <c r="B69" s="453"/>
      <c r="C69" s="421"/>
      <c r="D69" s="422"/>
      <c r="E69" s="453"/>
      <c r="F69" s="421"/>
      <c r="G69" s="422"/>
      <c r="H69" s="86" t="s">
        <v>15</v>
      </c>
      <c r="I69" s="65"/>
      <c r="J69" s="541"/>
      <c r="K69" s="541"/>
      <c r="L69" s="541"/>
      <c r="M69" s="541"/>
      <c r="N69" s="541"/>
    </row>
    <row r="70" spans="1:14" ht="26.65" customHeight="1" thickBot="1" x14ac:dyDescent="0.25">
      <c r="A70" s="544" t="s">
        <v>67</v>
      </c>
      <c r="B70" s="417" t="s">
        <v>68</v>
      </c>
      <c r="C70" s="418"/>
      <c r="D70" s="419"/>
      <c r="E70" s="417" t="s">
        <v>69</v>
      </c>
      <c r="F70" s="418"/>
      <c r="G70" s="419"/>
      <c r="H70" s="87" t="s">
        <v>14</v>
      </c>
      <c r="I70" s="65">
        <v>1</v>
      </c>
      <c r="J70" s="541"/>
      <c r="K70" s="541"/>
      <c r="L70" s="541"/>
      <c r="M70" s="541"/>
      <c r="N70" s="541"/>
    </row>
    <row r="71" spans="1:14" ht="26.65" customHeight="1" thickBot="1" x14ac:dyDescent="0.25">
      <c r="A71" s="545"/>
      <c r="B71" s="453"/>
      <c r="C71" s="421"/>
      <c r="D71" s="422"/>
      <c r="E71" s="453"/>
      <c r="F71" s="421"/>
      <c r="G71" s="422"/>
      <c r="H71" s="86" t="s">
        <v>15</v>
      </c>
      <c r="I71" s="65"/>
      <c r="J71" s="541"/>
      <c r="K71" s="541"/>
      <c r="L71" s="541"/>
      <c r="M71" s="541"/>
      <c r="N71" s="541"/>
    </row>
    <row r="72" spans="1:14" ht="26.65" customHeight="1" thickBot="1" x14ac:dyDescent="0.25">
      <c r="A72" s="544" t="s">
        <v>64</v>
      </c>
      <c r="B72" s="417" t="s">
        <v>171</v>
      </c>
      <c r="C72" s="418"/>
      <c r="D72" s="419"/>
      <c r="E72" s="417" t="s">
        <v>172</v>
      </c>
      <c r="F72" s="418"/>
      <c r="G72" s="419"/>
      <c r="H72" s="87" t="s">
        <v>14</v>
      </c>
      <c r="I72" s="65">
        <v>1</v>
      </c>
      <c r="J72" s="541"/>
      <c r="K72" s="541"/>
      <c r="L72" s="541"/>
      <c r="M72" s="541"/>
      <c r="N72" s="541"/>
    </row>
    <row r="73" spans="1:14" ht="26.65" customHeight="1" thickBot="1" x14ac:dyDescent="0.25">
      <c r="A73" s="545"/>
      <c r="B73" s="453"/>
      <c r="C73" s="421"/>
      <c r="D73" s="422"/>
      <c r="E73" s="453"/>
      <c r="F73" s="421"/>
      <c r="G73" s="422"/>
      <c r="H73" s="86" t="s">
        <v>15</v>
      </c>
      <c r="I73" s="65"/>
      <c r="J73" s="541"/>
      <c r="K73" s="541"/>
      <c r="L73" s="541"/>
      <c r="M73" s="541"/>
      <c r="N73" s="541"/>
    </row>
    <row r="74" spans="1:14" ht="26.65" customHeight="1" thickBot="1" x14ac:dyDescent="0.25">
      <c r="A74" s="295" t="s">
        <v>70</v>
      </c>
      <c r="B74" s="417" t="s">
        <v>71</v>
      </c>
      <c r="C74" s="418"/>
      <c r="D74" s="419"/>
      <c r="E74" s="417" t="s">
        <v>72</v>
      </c>
      <c r="F74" s="418"/>
      <c r="G74" s="419"/>
      <c r="H74" s="87" t="s">
        <v>14</v>
      </c>
      <c r="I74" s="65">
        <v>1</v>
      </c>
      <c r="J74" s="541"/>
      <c r="K74" s="541"/>
      <c r="L74" s="541"/>
      <c r="M74" s="541"/>
      <c r="N74" s="541"/>
    </row>
    <row r="75" spans="1:14" ht="26.65" customHeight="1" thickBot="1" x14ac:dyDescent="0.25">
      <c r="A75" s="320"/>
      <c r="B75" s="453"/>
      <c r="C75" s="421"/>
      <c r="D75" s="422"/>
      <c r="E75" s="453"/>
      <c r="F75" s="421"/>
      <c r="G75" s="422"/>
      <c r="H75" s="86" t="s">
        <v>15</v>
      </c>
      <c r="I75" s="65"/>
      <c r="J75" s="541"/>
      <c r="K75" s="541"/>
      <c r="L75" s="541"/>
      <c r="M75" s="541"/>
      <c r="N75" s="541"/>
    </row>
    <row r="76" spans="1:14" ht="26.65" customHeight="1" thickBot="1" x14ac:dyDescent="0.25">
      <c r="A76" s="295" t="s">
        <v>73</v>
      </c>
      <c r="B76" s="417" t="s">
        <v>74</v>
      </c>
      <c r="C76" s="418"/>
      <c r="D76" s="419"/>
      <c r="E76" s="417" t="s">
        <v>75</v>
      </c>
      <c r="F76" s="418"/>
      <c r="G76" s="419"/>
      <c r="H76" s="87" t="s">
        <v>14</v>
      </c>
      <c r="I76" s="65">
        <v>1</v>
      </c>
      <c r="J76" s="542" t="s">
        <v>18</v>
      </c>
      <c r="K76" s="409"/>
      <c r="L76" s="409"/>
      <c r="M76" s="409"/>
      <c r="N76" s="409"/>
    </row>
    <row r="77" spans="1:14" ht="26.65" customHeight="1" thickBot="1" x14ac:dyDescent="0.25">
      <c r="A77" s="320"/>
      <c r="B77" s="453"/>
      <c r="C77" s="421"/>
      <c r="D77" s="422"/>
      <c r="E77" s="453"/>
      <c r="F77" s="421"/>
      <c r="G77" s="422"/>
      <c r="H77" s="86" t="s">
        <v>15</v>
      </c>
      <c r="I77" s="65"/>
      <c r="J77" s="543"/>
      <c r="K77" s="411"/>
      <c r="L77" s="411"/>
      <c r="M77" s="411"/>
      <c r="N77" s="411"/>
    </row>
    <row r="78" spans="1:14" ht="26.65" customHeight="1" thickBot="1" x14ac:dyDescent="0.25">
      <c r="A78" s="295" t="s">
        <v>64</v>
      </c>
      <c r="B78" s="417" t="s">
        <v>173</v>
      </c>
      <c r="C78" s="418"/>
      <c r="D78" s="419"/>
      <c r="E78" s="417" t="s">
        <v>166</v>
      </c>
      <c r="F78" s="418"/>
      <c r="G78" s="419"/>
      <c r="H78" s="87" t="s">
        <v>14</v>
      </c>
      <c r="I78" s="65">
        <v>10</v>
      </c>
      <c r="J78" s="543"/>
      <c r="K78" s="411"/>
      <c r="L78" s="411"/>
      <c r="M78" s="411"/>
      <c r="N78" s="411"/>
    </row>
    <row r="79" spans="1:14" ht="26.65" customHeight="1" thickBot="1" x14ac:dyDescent="0.25">
      <c r="A79" s="320"/>
      <c r="B79" s="453"/>
      <c r="C79" s="421"/>
      <c r="D79" s="422"/>
      <c r="E79" s="453"/>
      <c r="F79" s="421"/>
      <c r="G79" s="422"/>
      <c r="H79" s="86" t="s">
        <v>15</v>
      </c>
      <c r="I79" s="65"/>
      <c r="J79" s="543"/>
      <c r="K79" s="411"/>
      <c r="L79" s="411"/>
      <c r="M79" s="411"/>
      <c r="N79" s="411"/>
    </row>
    <row r="80" spans="1:14" ht="26.65" customHeight="1" thickBot="1" x14ac:dyDescent="0.25">
      <c r="A80" s="295" t="s">
        <v>77</v>
      </c>
      <c r="B80" s="417" t="s">
        <v>78</v>
      </c>
      <c r="C80" s="418"/>
      <c r="D80" s="419"/>
      <c r="E80" s="417" t="s">
        <v>79</v>
      </c>
      <c r="F80" s="418"/>
      <c r="G80" s="419"/>
      <c r="H80" s="87" t="s">
        <v>14</v>
      </c>
      <c r="I80" s="65">
        <v>1</v>
      </c>
      <c r="J80" s="543"/>
      <c r="K80" s="411"/>
      <c r="L80" s="411"/>
      <c r="M80" s="411"/>
      <c r="N80" s="411"/>
    </row>
    <row r="81" spans="1:14" ht="26.65" customHeight="1" thickBot="1" x14ac:dyDescent="0.25">
      <c r="A81" s="320"/>
      <c r="B81" s="453"/>
      <c r="C81" s="421"/>
      <c r="D81" s="422"/>
      <c r="E81" s="453"/>
      <c r="F81" s="421"/>
      <c r="G81" s="422"/>
      <c r="H81" s="86" t="s">
        <v>15</v>
      </c>
      <c r="I81" s="65"/>
      <c r="J81" s="543"/>
      <c r="K81" s="411"/>
      <c r="L81" s="411"/>
      <c r="M81" s="411"/>
      <c r="N81" s="411"/>
    </row>
    <row r="82" spans="1:14" ht="37.15" customHeight="1" thickBot="1" x14ac:dyDescent="0.25">
      <c r="A82" s="295" t="s">
        <v>77</v>
      </c>
      <c r="B82" s="417" t="s">
        <v>179</v>
      </c>
      <c r="C82" s="418"/>
      <c r="D82" s="419"/>
      <c r="E82" s="417" t="s">
        <v>89</v>
      </c>
      <c r="F82" s="418"/>
      <c r="G82" s="419"/>
      <c r="H82" s="87" t="s">
        <v>14</v>
      </c>
      <c r="I82" s="65">
        <v>3</v>
      </c>
      <c r="J82" s="543"/>
      <c r="K82" s="411"/>
      <c r="L82" s="411"/>
      <c r="M82" s="411"/>
      <c r="N82" s="411"/>
    </row>
    <row r="83" spans="1:14" ht="37.15" customHeight="1" x14ac:dyDescent="0.2">
      <c r="A83" s="320"/>
      <c r="B83" s="453"/>
      <c r="C83" s="421"/>
      <c r="D83" s="422"/>
      <c r="E83" s="453"/>
      <c r="F83" s="421"/>
      <c r="G83" s="422"/>
      <c r="H83" s="86" t="s">
        <v>15</v>
      </c>
      <c r="I83" s="65"/>
      <c r="J83" s="271" t="s">
        <v>270</v>
      </c>
      <c r="K83" s="272"/>
      <c r="L83" s="272"/>
      <c r="M83" s="272"/>
      <c r="N83" s="273"/>
    </row>
    <row r="84" spans="1:14" ht="15" customHeight="1" x14ac:dyDescent="0.2">
      <c r="A84" s="278" t="s">
        <v>28</v>
      </c>
      <c r="B84" s="278"/>
      <c r="C84" s="278"/>
      <c r="D84" s="278"/>
      <c r="E84" s="278"/>
      <c r="F84" s="278"/>
      <c r="G84" s="278"/>
      <c r="H84" s="278"/>
      <c r="I84" s="278"/>
      <c r="J84" s="278"/>
      <c r="K84" s="278"/>
      <c r="L84" s="278"/>
      <c r="M84" s="278"/>
      <c r="N84" s="278"/>
    </row>
    <row r="85" spans="1:14" ht="15" customHeight="1" x14ac:dyDescent="0.2">
      <c r="A85" s="278"/>
      <c r="B85" s="278"/>
      <c r="C85" s="278"/>
      <c r="D85" s="278"/>
      <c r="E85" s="278"/>
      <c r="F85" s="278"/>
      <c r="G85" s="278"/>
      <c r="H85" s="278"/>
      <c r="I85" s="278"/>
      <c r="J85" s="278"/>
      <c r="K85" s="278"/>
      <c r="L85" s="278"/>
      <c r="M85" s="278"/>
      <c r="N85" s="278"/>
    </row>
    <row r="86" spans="1:14" ht="17.649999999999999" customHeight="1" x14ac:dyDescent="0.2">
      <c r="A86" s="278"/>
      <c r="B86" s="278"/>
      <c r="C86" s="278"/>
      <c r="D86" s="278"/>
      <c r="E86" s="278"/>
      <c r="F86" s="278"/>
      <c r="G86" s="278"/>
      <c r="H86" s="278"/>
      <c r="I86" s="278"/>
      <c r="J86" s="278"/>
      <c r="K86" s="278"/>
      <c r="L86" s="278"/>
      <c r="M86" s="278"/>
      <c r="N86" s="278"/>
    </row>
    <row r="92" spans="1:14" ht="15" x14ac:dyDescent="0.2">
      <c r="E92" s="18"/>
      <c r="F92" s="18"/>
      <c r="G92" s="18"/>
    </row>
    <row r="94" spans="1:14" ht="15" x14ac:dyDescent="0.2">
      <c r="G94" s="2"/>
    </row>
    <row r="95" spans="1:14" ht="15" x14ac:dyDescent="0.2">
      <c r="G95" s="2"/>
    </row>
    <row r="97" spans="5:7" ht="15" x14ac:dyDescent="0.2">
      <c r="G97" s="2"/>
    </row>
    <row r="98" spans="5:7" ht="15" x14ac:dyDescent="0.2">
      <c r="E98" s="18"/>
      <c r="F98" s="18"/>
      <c r="G98" s="18"/>
    </row>
  </sheetData>
  <mergeCells count="154">
    <mergeCell ref="A1:A4"/>
    <mergeCell ref="B1:H2"/>
    <mergeCell ref="A5:N5"/>
    <mergeCell ref="A6:N6"/>
    <mergeCell ref="B7:F7"/>
    <mergeCell ref="A8:F8"/>
    <mergeCell ref="G8:I14"/>
    <mergeCell ref="J8:N8"/>
    <mergeCell ref="A9:F9"/>
    <mergeCell ref="K9:M9"/>
    <mergeCell ref="A10:F10"/>
    <mergeCell ref="A11:F11"/>
    <mergeCell ref="A12:F12"/>
    <mergeCell ref="I1:L1"/>
    <mergeCell ref="A18:A19"/>
    <mergeCell ref="A20:A21"/>
    <mergeCell ref="A22:A23"/>
    <mergeCell ref="C20:C21"/>
    <mergeCell ref="C22:C23"/>
    <mergeCell ref="A24:A25"/>
    <mergeCell ref="C24:C25"/>
    <mergeCell ref="C18:C19"/>
    <mergeCell ref="L24:L25"/>
    <mergeCell ref="K14:M14"/>
    <mergeCell ref="J15:K16"/>
    <mergeCell ref="L15:N15"/>
    <mergeCell ref="L16:L17"/>
    <mergeCell ref="M16:M17"/>
    <mergeCell ref="N16:N17"/>
    <mergeCell ref="M1:N4"/>
    <mergeCell ref="I2:L2"/>
    <mergeCell ref="B3:H4"/>
    <mergeCell ref="I3:L3"/>
    <mergeCell ref="I4:L4"/>
    <mergeCell ref="A15:A17"/>
    <mergeCell ref="B15:B17"/>
    <mergeCell ref="C15:C17"/>
    <mergeCell ref="A13:F13"/>
    <mergeCell ref="A14:F14"/>
    <mergeCell ref="B47:D47"/>
    <mergeCell ref="E47:H47"/>
    <mergeCell ref="C36:C37"/>
    <mergeCell ref="A36:A37"/>
    <mergeCell ref="A38:A39"/>
    <mergeCell ref="C38:C39"/>
    <mergeCell ref="A40:A41"/>
    <mergeCell ref="C40:C41"/>
    <mergeCell ref="A42:A43"/>
    <mergeCell ref="C42:C43"/>
    <mergeCell ref="A26:A27"/>
    <mergeCell ref="C26:C27"/>
    <mergeCell ref="A28:A29"/>
    <mergeCell ref="C28:C29"/>
    <mergeCell ref="A30:A31"/>
    <mergeCell ref="C30:C31"/>
    <mergeCell ref="D15:D17"/>
    <mergeCell ref="E15:E17"/>
    <mergeCell ref="F15:I16"/>
    <mergeCell ref="A54:A55"/>
    <mergeCell ref="B54:D55"/>
    <mergeCell ref="E54:G55"/>
    <mergeCell ref="A58:A59"/>
    <mergeCell ref="A32:A33"/>
    <mergeCell ref="C32:C33"/>
    <mergeCell ref="A44:A45"/>
    <mergeCell ref="C44:C45"/>
    <mergeCell ref="A34:A35"/>
    <mergeCell ref="C34:C35"/>
    <mergeCell ref="A50:A51"/>
    <mergeCell ref="B50:D51"/>
    <mergeCell ref="E48:G49"/>
    <mergeCell ref="E58:G59"/>
    <mergeCell ref="A52:A53"/>
    <mergeCell ref="B52:D53"/>
    <mergeCell ref="A56:A57"/>
    <mergeCell ref="B58:D59"/>
    <mergeCell ref="B56:D57"/>
    <mergeCell ref="A48:A49"/>
    <mergeCell ref="B48:D49"/>
    <mergeCell ref="E50:G51"/>
    <mergeCell ref="E52:G53"/>
    <mergeCell ref="E56:G57"/>
    <mergeCell ref="B72:D73"/>
    <mergeCell ref="E72:G73"/>
    <mergeCell ref="A78:A79"/>
    <mergeCell ref="B78:D79"/>
    <mergeCell ref="E74:G75"/>
    <mergeCell ref="A76:A77"/>
    <mergeCell ref="E68:G69"/>
    <mergeCell ref="E62:G63"/>
    <mergeCell ref="A70:A71"/>
    <mergeCell ref="B70:D71"/>
    <mergeCell ref="E70:G71"/>
    <mergeCell ref="E66:G67"/>
    <mergeCell ref="A62:A63"/>
    <mergeCell ref="B76:D77"/>
    <mergeCell ref="E76:G77"/>
    <mergeCell ref="E78:G79"/>
    <mergeCell ref="A74:A75"/>
    <mergeCell ref="B74:D75"/>
    <mergeCell ref="A72:A73"/>
    <mergeCell ref="L20:L21"/>
    <mergeCell ref="M20:M21"/>
    <mergeCell ref="N20:N21"/>
    <mergeCell ref="A84:N86"/>
    <mergeCell ref="A80:A81"/>
    <mergeCell ref="B80:D81"/>
    <mergeCell ref="A60:A61"/>
    <mergeCell ref="B60:D61"/>
    <mergeCell ref="E60:G61"/>
    <mergeCell ref="A64:A65"/>
    <mergeCell ref="B64:D65"/>
    <mergeCell ref="E64:G65"/>
    <mergeCell ref="E80:G81"/>
    <mergeCell ref="A82:A83"/>
    <mergeCell ref="B82:D83"/>
    <mergeCell ref="E82:G83"/>
    <mergeCell ref="A66:A67"/>
    <mergeCell ref="B66:D67"/>
    <mergeCell ref="A68:A69"/>
    <mergeCell ref="B68:D69"/>
    <mergeCell ref="B62:D63"/>
    <mergeCell ref="M28:M29"/>
    <mergeCell ref="N28:N29"/>
    <mergeCell ref="L28:L29"/>
    <mergeCell ref="J83:N83"/>
    <mergeCell ref="L30:L31"/>
    <mergeCell ref="M30:M31"/>
    <mergeCell ref="N30:N31"/>
    <mergeCell ref="L32:L33"/>
    <mergeCell ref="M32:M33"/>
    <mergeCell ref="N32:N33"/>
    <mergeCell ref="L34:L35"/>
    <mergeCell ref="M34:M35"/>
    <mergeCell ref="N34:N35"/>
    <mergeCell ref="J60:N75"/>
    <mergeCell ref="J76:N82"/>
    <mergeCell ref="L36:L37"/>
    <mergeCell ref="M36:M37"/>
    <mergeCell ref="N36:N37"/>
    <mergeCell ref="J59:N59"/>
    <mergeCell ref="L44:L45"/>
    <mergeCell ref="M44:M45"/>
    <mergeCell ref="N44:N45"/>
    <mergeCell ref="J47:N47"/>
    <mergeCell ref="J48:N58"/>
    <mergeCell ref="L26:L27"/>
    <mergeCell ref="M26:M27"/>
    <mergeCell ref="N26:N27"/>
    <mergeCell ref="L22:L23"/>
    <mergeCell ref="M22:M23"/>
    <mergeCell ref="N22:N23"/>
    <mergeCell ref="M24:M25"/>
    <mergeCell ref="N24:N25"/>
  </mergeCells>
  <pageMargins left="0.23622047244094491" right="0.23622047244094491" top="0.74803149606299213" bottom="0.74803149606299213" header="0.31496062992125984" footer="0.31496062992125984"/>
  <pageSetup scale="4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shapeId="119815" r:id="rId4">
          <objectPr defaultSize="0" autoPict="0" r:id="rId5">
            <anchor moveWithCells="1" sizeWithCells="1">
              <from>
                <xdr:col>0</xdr:col>
                <xdr:colOff>742950</xdr:colOff>
                <xdr:row>0</xdr:row>
                <xdr:rowOff>19050</xdr:rowOff>
              </from>
              <to>
                <xdr:col>0</xdr:col>
                <xdr:colOff>4286250</xdr:colOff>
                <xdr:row>3</xdr:row>
                <xdr:rowOff>171450</xdr:rowOff>
              </to>
            </anchor>
          </objectPr>
        </oleObject>
      </mc:Choice>
      <mc:Fallback>
        <oleObject shapeId="119815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 tint="-0.249977111117893"/>
  </sheetPr>
  <dimension ref="A1:P36"/>
  <sheetViews>
    <sheetView topLeftCell="A15" zoomScale="60" zoomScaleNormal="60" zoomScalePageLayoutView="60" workbookViewId="0">
      <selection activeCell="B26" sqref="B26:D27"/>
    </sheetView>
  </sheetViews>
  <sheetFormatPr baseColWidth="10" defaultColWidth="11.42578125" defaultRowHeight="18" x14ac:dyDescent="0.25"/>
  <cols>
    <col min="1" max="1" width="70.7109375" style="36" customWidth="1"/>
    <col min="2" max="2" width="20.42578125" style="2" customWidth="1"/>
    <col min="3" max="3" width="23.42578125" style="2" customWidth="1"/>
    <col min="4" max="4" width="15.7109375" style="2" customWidth="1"/>
    <col min="5" max="5" width="24.7109375" style="2" customWidth="1"/>
    <col min="6" max="6" width="22.85546875" style="2" customWidth="1"/>
    <col min="7" max="7" width="25.28515625" style="31" bestFit="1" customWidth="1"/>
    <col min="8" max="8" width="17.28515625" style="2" bestFit="1" customWidth="1"/>
    <col min="9" max="9" width="20.7109375" style="2" customWidth="1"/>
    <col min="10" max="10" width="16.7109375" style="32" bestFit="1" customWidth="1"/>
    <col min="11" max="11" width="18" style="32" customWidth="1"/>
    <col min="12" max="12" width="11.28515625" style="2" customWidth="1"/>
    <col min="13" max="13" width="13.28515625" style="2" customWidth="1"/>
    <col min="14" max="14" width="11.28515625" style="2" customWidth="1"/>
    <col min="15" max="15" width="16.42578125" style="2" customWidth="1"/>
    <col min="16" max="16" width="12.7109375" style="2" bestFit="1" customWidth="1"/>
    <col min="17" max="16384" width="11.42578125" style="2"/>
  </cols>
  <sheetData>
    <row r="1" spans="1:15" ht="20.25" x14ac:dyDescent="0.3">
      <c r="A1" s="348"/>
      <c r="B1" s="351" t="s">
        <v>36</v>
      </c>
      <c r="C1" s="352"/>
      <c r="D1" s="352"/>
      <c r="E1" s="352"/>
      <c r="F1" s="352"/>
      <c r="G1" s="352"/>
      <c r="H1" s="353"/>
      <c r="I1" s="357" t="s">
        <v>37</v>
      </c>
      <c r="J1" s="358"/>
      <c r="K1" s="358"/>
      <c r="L1" s="359"/>
      <c r="M1" s="360"/>
      <c r="N1" s="361"/>
    </row>
    <row r="2" spans="1:15" ht="20.25" x14ac:dyDescent="0.3">
      <c r="A2" s="349"/>
      <c r="B2" s="354"/>
      <c r="C2" s="355"/>
      <c r="D2" s="355"/>
      <c r="E2" s="355"/>
      <c r="F2" s="355"/>
      <c r="G2" s="355"/>
      <c r="H2" s="356"/>
      <c r="I2" s="357" t="s">
        <v>38</v>
      </c>
      <c r="J2" s="358"/>
      <c r="K2" s="358"/>
      <c r="L2" s="359"/>
      <c r="M2" s="362"/>
      <c r="N2" s="363"/>
    </row>
    <row r="3" spans="1:15" ht="27" customHeight="1" x14ac:dyDescent="0.35">
      <c r="A3" s="349"/>
      <c r="B3" s="351" t="s">
        <v>39</v>
      </c>
      <c r="C3" s="352"/>
      <c r="D3" s="352"/>
      <c r="E3" s="352"/>
      <c r="F3" s="352"/>
      <c r="G3" s="352"/>
      <c r="H3" s="353"/>
      <c r="I3" s="357" t="s">
        <v>40</v>
      </c>
      <c r="J3" s="358"/>
      <c r="K3" s="358"/>
      <c r="L3" s="359"/>
      <c r="M3" s="362"/>
      <c r="N3" s="363"/>
      <c r="O3" s="1"/>
    </row>
    <row r="4" spans="1:15" ht="23.25" customHeight="1" x14ac:dyDescent="0.35">
      <c r="A4" s="350"/>
      <c r="B4" s="354"/>
      <c r="C4" s="355"/>
      <c r="D4" s="355"/>
      <c r="E4" s="355"/>
      <c r="F4" s="355"/>
      <c r="G4" s="355"/>
      <c r="H4" s="356"/>
      <c r="I4" s="357" t="s">
        <v>41</v>
      </c>
      <c r="J4" s="358"/>
      <c r="K4" s="358"/>
      <c r="L4" s="359"/>
      <c r="M4" s="364"/>
      <c r="N4" s="365"/>
      <c r="O4" s="1"/>
    </row>
    <row r="5" spans="1:15" ht="21.75" customHeight="1" x14ac:dyDescent="0.35">
      <c r="A5" s="368"/>
      <c r="B5" s="368"/>
      <c r="C5" s="368"/>
      <c r="D5" s="368"/>
      <c r="E5" s="368"/>
      <c r="F5" s="368"/>
      <c r="G5" s="368"/>
      <c r="H5" s="368"/>
      <c r="I5" s="368"/>
      <c r="J5" s="368"/>
      <c r="K5" s="368"/>
      <c r="L5" s="368"/>
      <c r="M5" s="368"/>
      <c r="N5" s="368"/>
      <c r="O5" s="1"/>
    </row>
    <row r="6" spans="1:15" ht="18.75" customHeight="1" x14ac:dyDescent="0.35">
      <c r="A6" s="369" t="s">
        <v>30</v>
      </c>
      <c r="B6" s="369"/>
      <c r="C6" s="369"/>
      <c r="D6" s="369"/>
      <c r="E6" s="369"/>
      <c r="F6" s="369"/>
      <c r="G6" s="369"/>
      <c r="H6" s="369"/>
      <c r="I6" s="369"/>
      <c r="J6" s="369"/>
      <c r="K6" s="369"/>
      <c r="L6" s="369"/>
      <c r="M6" s="369"/>
      <c r="N6" s="369"/>
      <c r="O6" s="3"/>
    </row>
    <row r="7" spans="1:15" ht="24.75" customHeight="1" thickBot="1" x14ac:dyDescent="0.35">
      <c r="A7" s="33" t="str">
        <f>+'65 - Superior'!A7</f>
        <v>FECHA DE PROGRAMACION:DICIEMBRE 18 2023</v>
      </c>
      <c r="B7" s="370" t="str">
        <f>+'65 - Superior'!B7</f>
        <v xml:space="preserve">FECHA DE  SEGUIMIENTO: </v>
      </c>
      <c r="C7" s="370"/>
      <c r="D7" s="370"/>
      <c r="E7" s="370"/>
      <c r="F7" s="370"/>
      <c r="G7" s="2"/>
      <c r="J7" s="2"/>
      <c r="K7" s="2"/>
    </row>
    <row r="8" spans="1:15" ht="36" customHeight="1" x14ac:dyDescent="0.2">
      <c r="A8" s="371" t="s">
        <v>44</v>
      </c>
      <c r="B8" s="372"/>
      <c r="C8" s="372"/>
      <c r="D8" s="372"/>
      <c r="E8" s="372"/>
      <c r="F8" s="372"/>
      <c r="G8" s="373" t="s">
        <v>29</v>
      </c>
      <c r="H8" s="374"/>
      <c r="I8" s="375"/>
      <c r="J8" s="382" t="s">
        <v>25</v>
      </c>
      <c r="K8" s="383"/>
      <c r="L8" s="383"/>
      <c r="M8" s="383"/>
      <c r="N8" s="384"/>
      <c r="O8" s="4"/>
    </row>
    <row r="9" spans="1:15" ht="20.25" x14ac:dyDescent="0.2">
      <c r="A9" s="385" t="s">
        <v>45</v>
      </c>
      <c r="B9" s="386"/>
      <c r="C9" s="386"/>
      <c r="D9" s="386"/>
      <c r="E9" s="386"/>
      <c r="F9" s="387"/>
      <c r="G9" s="376"/>
      <c r="H9" s="377"/>
      <c r="I9" s="378"/>
      <c r="J9" s="46" t="s">
        <v>22</v>
      </c>
      <c r="K9" s="388" t="s">
        <v>23</v>
      </c>
      <c r="L9" s="388"/>
      <c r="M9" s="388"/>
      <c r="N9" s="5" t="s">
        <v>24</v>
      </c>
      <c r="O9" s="4"/>
    </row>
    <row r="10" spans="1:15" ht="45" customHeight="1" x14ac:dyDescent="0.2">
      <c r="A10" s="385" t="s">
        <v>81</v>
      </c>
      <c r="B10" s="386"/>
      <c r="C10" s="386"/>
      <c r="D10" s="386"/>
      <c r="E10" s="386"/>
      <c r="F10" s="387"/>
      <c r="G10" s="376"/>
      <c r="H10" s="377"/>
      <c r="I10" s="378"/>
      <c r="J10" s="46"/>
      <c r="K10" s="6"/>
      <c r="L10" s="7"/>
      <c r="M10" s="8"/>
      <c r="N10" s="5"/>
      <c r="O10" s="4"/>
    </row>
    <row r="11" spans="1:15" ht="68.25" customHeight="1" x14ac:dyDescent="0.2">
      <c r="A11" s="385" t="s">
        <v>82</v>
      </c>
      <c r="B11" s="386"/>
      <c r="C11" s="386"/>
      <c r="D11" s="386"/>
      <c r="E11" s="386"/>
      <c r="F11" s="387"/>
      <c r="G11" s="376"/>
      <c r="H11" s="377"/>
      <c r="I11" s="378"/>
      <c r="J11" s="9"/>
      <c r="K11" s="48" t="s">
        <v>141</v>
      </c>
      <c r="L11" s="49"/>
      <c r="M11" s="50"/>
      <c r="N11" s="10"/>
      <c r="O11" s="4"/>
    </row>
    <row r="12" spans="1:15" ht="46.5" customHeight="1" x14ac:dyDescent="0.2">
      <c r="A12" s="371" t="s">
        <v>80</v>
      </c>
      <c r="B12" s="372"/>
      <c r="C12" s="372"/>
      <c r="D12" s="372"/>
      <c r="E12" s="372"/>
      <c r="F12" s="372"/>
      <c r="G12" s="376"/>
      <c r="H12" s="377"/>
      <c r="I12" s="378"/>
      <c r="J12" s="11"/>
      <c r="K12" s="51"/>
      <c r="L12" s="52"/>
      <c r="M12" s="53"/>
      <c r="N12" s="12"/>
      <c r="O12" s="4"/>
    </row>
    <row r="13" spans="1:15" ht="40.9" customHeight="1" x14ac:dyDescent="0.2">
      <c r="A13" s="371" t="s">
        <v>83</v>
      </c>
      <c r="B13" s="372"/>
      <c r="C13" s="372"/>
      <c r="D13" s="372"/>
      <c r="E13" s="372"/>
      <c r="F13" s="372"/>
      <c r="G13" s="376"/>
      <c r="H13" s="377"/>
      <c r="I13" s="378"/>
      <c r="J13" s="11"/>
      <c r="K13" s="54"/>
      <c r="L13" s="55"/>
      <c r="M13" s="56"/>
      <c r="N13" s="12"/>
      <c r="O13" s="4"/>
    </row>
    <row r="14" spans="1:15" ht="66" customHeight="1" thickBot="1" x14ac:dyDescent="0.25">
      <c r="A14" s="389" t="s">
        <v>232</v>
      </c>
      <c r="B14" s="390"/>
      <c r="C14" s="390"/>
      <c r="D14" s="390"/>
      <c r="E14" s="390"/>
      <c r="F14" s="391"/>
      <c r="G14" s="379"/>
      <c r="H14" s="380"/>
      <c r="I14" s="381"/>
      <c r="J14" s="13"/>
      <c r="K14" s="392"/>
      <c r="L14" s="392"/>
      <c r="M14" s="392"/>
      <c r="N14" s="14"/>
      <c r="O14" s="4"/>
    </row>
    <row r="15" spans="1:15" ht="20.25" x14ac:dyDescent="0.3">
      <c r="A15" s="344" t="s">
        <v>0</v>
      </c>
      <c r="B15" s="347" t="s">
        <v>220</v>
      </c>
      <c r="C15" s="333" t="s">
        <v>1</v>
      </c>
      <c r="D15" s="333" t="s">
        <v>2</v>
      </c>
      <c r="E15" s="333" t="s">
        <v>3</v>
      </c>
      <c r="F15" s="336" t="s">
        <v>4</v>
      </c>
      <c r="G15" s="337"/>
      <c r="H15" s="337"/>
      <c r="I15" s="338"/>
      <c r="J15" s="333" t="s">
        <v>5</v>
      </c>
      <c r="K15" s="333"/>
      <c r="L15" s="366" t="s">
        <v>6</v>
      </c>
      <c r="M15" s="366"/>
      <c r="N15" s="367"/>
    </row>
    <row r="16" spans="1:15" ht="12.75" x14ac:dyDescent="0.2">
      <c r="A16" s="345"/>
      <c r="B16" s="334"/>
      <c r="C16" s="334"/>
      <c r="D16" s="334"/>
      <c r="E16" s="334"/>
      <c r="F16" s="339"/>
      <c r="G16" s="340"/>
      <c r="H16" s="340"/>
      <c r="I16" s="341"/>
      <c r="J16" s="334"/>
      <c r="K16" s="334"/>
      <c r="L16" s="334" t="s">
        <v>7</v>
      </c>
      <c r="M16" s="334" t="s">
        <v>8</v>
      </c>
      <c r="N16" s="342" t="s">
        <v>9</v>
      </c>
    </row>
    <row r="17" spans="1:16" ht="41.25" thickBot="1" x14ac:dyDescent="0.25">
      <c r="A17" s="346"/>
      <c r="B17" s="442"/>
      <c r="C17" s="442"/>
      <c r="D17" s="442"/>
      <c r="E17" s="442"/>
      <c r="F17" s="157" t="s">
        <v>10</v>
      </c>
      <c r="G17" s="157" t="s">
        <v>11</v>
      </c>
      <c r="H17" s="157" t="s">
        <v>26</v>
      </c>
      <c r="I17" s="158" t="s">
        <v>27</v>
      </c>
      <c r="J17" s="157" t="s">
        <v>12</v>
      </c>
      <c r="K17" s="159" t="s">
        <v>13</v>
      </c>
      <c r="L17" s="442"/>
      <c r="M17" s="442"/>
      <c r="N17" s="443"/>
    </row>
    <row r="18" spans="1:16" ht="40.15" customHeight="1" x14ac:dyDescent="0.2">
      <c r="A18" s="547" t="s">
        <v>249</v>
      </c>
      <c r="B18" s="180" t="s">
        <v>14</v>
      </c>
      <c r="C18" s="548" t="s">
        <v>239</v>
      </c>
      <c r="D18" s="181">
        <v>1</v>
      </c>
      <c r="E18" s="164">
        <f t="shared" ref="E18:E21" si="0">+F18+G18+H18+I18</f>
        <v>250000000</v>
      </c>
      <c r="F18" s="182">
        <v>250000000</v>
      </c>
      <c r="G18" s="182"/>
      <c r="H18" s="164"/>
      <c r="I18" s="164"/>
      <c r="J18" s="165">
        <v>45323</v>
      </c>
      <c r="K18" s="165">
        <v>45626</v>
      </c>
      <c r="L18" s="183"/>
      <c r="M18" s="183"/>
      <c r="N18" s="184"/>
    </row>
    <row r="19" spans="1:16" ht="40.15" customHeight="1" x14ac:dyDescent="0.2">
      <c r="A19" s="502"/>
      <c r="B19" s="116" t="s">
        <v>15</v>
      </c>
      <c r="C19" s="282"/>
      <c r="D19" s="150"/>
      <c r="E19" s="119">
        <f t="shared" si="0"/>
        <v>0</v>
      </c>
      <c r="F19" s="84"/>
      <c r="G19" s="104"/>
      <c r="H19" s="104"/>
      <c r="I19" s="104"/>
      <c r="J19" s="75"/>
      <c r="K19" s="75"/>
      <c r="L19" s="109"/>
      <c r="M19" s="109"/>
      <c r="N19" s="149"/>
    </row>
    <row r="20" spans="1:16" ht="40.15" customHeight="1" x14ac:dyDescent="0.3">
      <c r="A20" s="546" t="s">
        <v>184</v>
      </c>
      <c r="B20" s="118" t="s">
        <v>14</v>
      </c>
      <c r="C20" s="480" t="s">
        <v>217</v>
      </c>
      <c r="D20" s="108">
        <v>57</v>
      </c>
      <c r="E20" s="119">
        <f t="shared" si="0"/>
        <v>945354950</v>
      </c>
      <c r="F20" s="84"/>
      <c r="G20" s="270">
        <v>945354950</v>
      </c>
      <c r="H20" s="119"/>
      <c r="I20" s="119"/>
      <c r="J20" s="75">
        <v>45323</v>
      </c>
      <c r="K20" s="75">
        <v>45626</v>
      </c>
      <c r="L20" s="393"/>
      <c r="M20" s="393"/>
      <c r="N20" s="275"/>
      <c r="P20" s="18"/>
    </row>
    <row r="21" spans="1:16" ht="40.15" customHeight="1" x14ac:dyDescent="0.2">
      <c r="A21" s="546"/>
      <c r="B21" s="118" t="s">
        <v>15</v>
      </c>
      <c r="C21" s="480"/>
      <c r="D21" s="108"/>
      <c r="E21" s="119">
        <f t="shared" si="0"/>
        <v>0</v>
      </c>
      <c r="F21" s="84"/>
      <c r="G21" s="268"/>
      <c r="H21" s="119"/>
      <c r="I21" s="119"/>
      <c r="J21" s="75"/>
      <c r="K21" s="75"/>
      <c r="L21" s="393"/>
      <c r="M21" s="393"/>
      <c r="N21" s="275"/>
    </row>
    <row r="22" spans="1:16" ht="36.75" customHeight="1" x14ac:dyDescent="0.2">
      <c r="A22" s="307" t="s">
        <v>16</v>
      </c>
      <c r="B22" s="118" t="s">
        <v>14</v>
      </c>
      <c r="C22" s="549"/>
      <c r="D22" s="152"/>
      <c r="E22" s="119">
        <f>+F22+G22+H22+I22</f>
        <v>1195354950</v>
      </c>
      <c r="F22" s="119">
        <f>+F20+F18</f>
        <v>250000000</v>
      </c>
      <c r="G22" s="119">
        <f t="shared" ref="G22:H23" si="1">+G20+G18</f>
        <v>945354950</v>
      </c>
      <c r="H22" s="119">
        <f t="shared" si="1"/>
        <v>0</v>
      </c>
      <c r="I22" s="119">
        <f>+I20+I18</f>
        <v>0</v>
      </c>
      <c r="J22" s="17"/>
      <c r="K22" s="17"/>
      <c r="L22" s="305"/>
      <c r="M22" s="305"/>
      <c r="N22" s="276"/>
    </row>
    <row r="23" spans="1:16" ht="35.25" customHeight="1" thickBot="1" x14ac:dyDescent="0.25">
      <c r="A23" s="308"/>
      <c r="B23" s="166" t="s">
        <v>15</v>
      </c>
      <c r="C23" s="310"/>
      <c r="D23" s="59"/>
      <c r="E23" s="208">
        <f>+F23+G23+H23+I23</f>
        <v>0</v>
      </c>
      <c r="F23" s="119">
        <f>+F21+F19</f>
        <v>0</v>
      </c>
      <c r="G23" s="119">
        <f t="shared" si="1"/>
        <v>0</v>
      </c>
      <c r="H23" s="119">
        <f t="shared" si="1"/>
        <v>0</v>
      </c>
      <c r="I23" s="119">
        <f>+I21+I19</f>
        <v>0</v>
      </c>
      <c r="J23" s="19"/>
      <c r="K23" s="20"/>
      <c r="L23" s="306"/>
      <c r="M23" s="306"/>
      <c r="N23" s="277"/>
    </row>
    <row r="24" spans="1:16" ht="24" thickBot="1" x14ac:dyDescent="0.4">
      <c r="A24" s="34"/>
      <c r="B24" s="21"/>
      <c r="C24" s="21"/>
      <c r="D24" s="21"/>
      <c r="E24" s="22"/>
      <c r="F24" s="23"/>
      <c r="G24" s="24"/>
      <c r="H24" s="25"/>
      <c r="I24" s="25"/>
      <c r="J24" s="26"/>
      <c r="K24" s="26"/>
      <c r="L24" s="23"/>
      <c r="M24" s="27"/>
      <c r="N24" s="27"/>
    </row>
    <row r="25" spans="1:16" ht="18.75" thickBot="1" x14ac:dyDescent="0.25">
      <c r="A25" s="35" t="s">
        <v>20</v>
      </c>
      <c r="B25" s="311" t="s">
        <v>19</v>
      </c>
      <c r="C25" s="312"/>
      <c r="D25" s="313"/>
      <c r="E25" s="314" t="s">
        <v>21</v>
      </c>
      <c r="F25" s="315"/>
      <c r="G25" s="315"/>
      <c r="H25" s="316"/>
      <c r="I25" s="30"/>
      <c r="J25" s="317" t="s">
        <v>17</v>
      </c>
      <c r="K25" s="318"/>
      <c r="L25" s="318"/>
      <c r="M25" s="318"/>
      <c r="N25" s="319"/>
    </row>
    <row r="26" spans="1:16" ht="61.9" customHeight="1" x14ac:dyDescent="0.2">
      <c r="A26" s="295" t="s">
        <v>84</v>
      </c>
      <c r="B26" s="488" t="s">
        <v>88</v>
      </c>
      <c r="C26" s="488"/>
      <c r="D26" s="488"/>
      <c r="E26" s="488" t="s">
        <v>89</v>
      </c>
      <c r="F26" s="488"/>
      <c r="G26" s="488"/>
      <c r="H26" s="115" t="s">
        <v>14</v>
      </c>
      <c r="I26" s="114">
        <v>57</v>
      </c>
      <c r="J26" s="550" t="s">
        <v>18</v>
      </c>
      <c r="K26" s="550"/>
      <c r="L26" s="550"/>
      <c r="M26" s="550"/>
      <c r="N26" s="550"/>
    </row>
    <row r="27" spans="1:16" ht="52.5" customHeight="1" thickBot="1" x14ac:dyDescent="0.25">
      <c r="A27" s="320"/>
      <c r="B27" s="488"/>
      <c r="C27" s="488"/>
      <c r="D27" s="488"/>
      <c r="E27" s="488"/>
      <c r="F27" s="488"/>
      <c r="G27" s="488"/>
      <c r="H27" s="115" t="s">
        <v>15</v>
      </c>
      <c r="I27" s="114"/>
      <c r="J27" s="550"/>
      <c r="K27" s="550"/>
      <c r="L27" s="550"/>
      <c r="M27" s="550"/>
      <c r="N27" s="550"/>
    </row>
    <row r="28" spans="1:16" ht="42.4" customHeight="1" x14ac:dyDescent="0.25">
      <c r="A28" s="544" t="s">
        <v>87</v>
      </c>
      <c r="B28" s="417" t="s">
        <v>85</v>
      </c>
      <c r="C28" s="418"/>
      <c r="D28" s="419"/>
      <c r="E28" s="417" t="s">
        <v>86</v>
      </c>
      <c r="F28" s="418"/>
      <c r="G28" s="419"/>
      <c r="H28" s="115" t="s">
        <v>14</v>
      </c>
      <c r="I28" s="114">
        <v>59</v>
      </c>
      <c r="J28" s="428" t="s">
        <v>269</v>
      </c>
      <c r="K28" s="429"/>
      <c r="L28" s="429"/>
      <c r="M28" s="429"/>
      <c r="N28" s="431"/>
    </row>
    <row r="29" spans="1:16" ht="42.4" customHeight="1" thickBot="1" x14ac:dyDescent="0.25">
      <c r="A29" s="552"/>
      <c r="B29" s="453"/>
      <c r="C29" s="421"/>
      <c r="D29" s="422"/>
      <c r="E29" s="453"/>
      <c r="F29" s="421"/>
      <c r="G29" s="422"/>
      <c r="H29" s="115" t="s">
        <v>15</v>
      </c>
      <c r="I29" s="114"/>
      <c r="J29" s="554" t="s">
        <v>18</v>
      </c>
      <c r="K29" s="555"/>
      <c r="L29" s="555"/>
      <c r="M29" s="555"/>
      <c r="N29" s="494"/>
    </row>
    <row r="30" spans="1:16" ht="21.4" customHeight="1" x14ac:dyDescent="0.2">
      <c r="A30" s="295" t="s">
        <v>90</v>
      </c>
      <c r="B30" s="488" t="s">
        <v>91</v>
      </c>
      <c r="C30" s="488"/>
      <c r="D30" s="488"/>
      <c r="E30" s="488" t="s">
        <v>92</v>
      </c>
      <c r="F30" s="488"/>
      <c r="G30" s="488"/>
      <c r="H30" s="489" t="s">
        <v>14</v>
      </c>
      <c r="I30" s="553">
        <v>57</v>
      </c>
      <c r="J30" s="556"/>
      <c r="K30" s="557"/>
      <c r="L30" s="557"/>
      <c r="M30" s="557"/>
      <c r="N30" s="558"/>
    </row>
    <row r="31" spans="1:16" ht="21.4" customHeight="1" x14ac:dyDescent="0.2">
      <c r="A31" s="320"/>
      <c r="B31" s="488"/>
      <c r="C31" s="488"/>
      <c r="D31" s="488"/>
      <c r="E31" s="488"/>
      <c r="F31" s="488"/>
      <c r="G31" s="488"/>
      <c r="H31" s="489"/>
      <c r="I31" s="491"/>
      <c r="J31" s="495"/>
      <c r="K31" s="496"/>
      <c r="L31" s="496"/>
      <c r="M31" s="496"/>
      <c r="N31" s="497"/>
    </row>
    <row r="32" spans="1:16" ht="21.4" customHeight="1" x14ac:dyDescent="0.2">
      <c r="A32" s="320"/>
      <c r="B32" s="488"/>
      <c r="C32" s="488"/>
      <c r="D32" s="488"/>
      <c r="E32" s="488"/>
      <c r="F32" s="488"/>
      <c r="G32" s="488"/>
      <c r="H32" s="489" t="s">
        <v>15</v>
      </c>
      <c r="I32" s="553"/>
      <c r="J32" s="485" t="s">
        <v>270</v>
      </c>
      <c r="K32" s="486"/>
      <c r="L32" s="486"/>
      <c r="M32" s="486"/>
      <c r="N32" s="399"/>
    </row>
    <row r="33" spans="1:14" ht="21.4" customHeight="1" x14ac:dyDescent="0.2">
      <c r="A33" s="301"/>
      <c r="B33" s="488"/>
      <c r="C33" s="488"/>
      <c r="D33" s="488"/>
      <c r="E33" s="488"/>
      <c r="F33" s="488"/>
      <c r="G33" s="488"/>
      <c r="H33" s="489"/>
      <c r="I33" s="491"/>
      <c r="J33" s="487"/>
      <c r="K33" s="400"/>
      <c r="L33" s="400"/>
      <c r="M33" s="400"/>
      <c r="N33" s="401"/>
    </row>
    <row r="34" spans="1:14" ht="24.75" customHeight="1" x14ac:dyDescent="0.2">
      <c r="A34" s="551" t="s">
        <v>181</v>
      </c>
      <c r="B34" s="551"/>
      <c r="C34" s="551"/>
      <c r="D34" s="551"/>
      <c r="E34" s="551"/>
      <c r="F34" s="551"/>
      <c r="G34" s="551"/>
      <c r="H34" s="551"/>
      <c r="I34" s="551"/>
      <c r="J34" s="551"/>
      <c r="K34" s="551"/>
      <c r="L34" s="551"/>
      <c r="M34" s="551"/>
      <c r="N34" s="551"/>
    </row>
    <row r="35" spans="1:14" ht="24.75" customHeight="1" x14ac:dyDescent="0.2">
      <c r="A35" s="551"/>
      <c r="B35" s="551"/>
      <c r="C35" s="551"/>
      <c r="D35" s="551"/>
      <c r="E35" s="551"/>
      <c r="F35" s="551"/>
      <c r="G35" s="551"/>
      <c r="H35" s="551"/>
      <c r="I35" s="551"/>
      <c r="J35" s="551"/>
      <c r="K35" s="551"/>
      <c r="L35" s="551"/>
      <c r="M35" s="551"/>
      <c r="N35" s="551"/>
    </row>
    <row r="36" spans="1:14" ht="24.75" customHeight="1" x14ac:dyDescent="0.2">
      <c r="A36" s="551"/>
      <c r="B36" s="551"/>
      <c r="C36" s="551"/>
      <c r="D36" s="551"/>
      <c r="E36" s="551"/>
      <c r="F36" s="551"/>
      <c r="G36" s="551"/>
      <c r="H36" s="551"/>
      <c r="I36" s="551"/>
      <c r="J36" s="551"/>
      <c r="K36" s="551"/>
      <c r="L36" s="551"/>
      <c r="M36" s="551"/>
      <c r="N36" s="551"/>
    </row>
  </sheetData>
  <mergeCells count="66">
    <mergeCell ref="A34:N36"/>
    <mergeCell ref="A28:A29"/>
    <mergeCell ref="B26:D27"/>
    <mergeCell ref="E26:G27"/>
    <mergeCell ref="A30:A33"/>
    <mergeCell ref="B30:D33"/>
    <mergeCell ref="E30:G33"/>
    <mergeCell ref="H30:H31"/>
    <mergeCell ref="H32:H33"/>
    <mergeCell ref="J32:N33"/>
    <mergeCell ref="I30:I31"/>
    <mergeCell ref="I32:I33"/>
    <mergeCell ref="J29:N31"/>
    <mergeCell ref="J28:N28"/>
    <mergeCell ref="A22:A23"/>
    <mergeCell ref="C22:C23"/>
    <mergeCell ref="L22:L23"/>
    <mergeCell ref="J26:N27"/>
    <mergeCell ref="B28:D29"/>
    <mergeCell ref="E28:G29"/>
    <mergeCell ref="N22:N23"/>
    <mergeCell ref="B25:D25"/>
    <mergeCell ref="E25:H25"/>
    <mergeCell ref="J25:N25"/>
    <mergeCell ref="A26:A27"/>
    <mergeCell ref="M22:M23"/>
    <mergeCell ref="F15:I16"/>
    <mergeCell ref="J15:K16"/>
    <mergeCell ref="A20:A21"/>
    <mergeCell ref="A15:A17"/>
    <mergeCell ref="B15:B17"/>
    <mergeCell ref="C20:C21"/>
    <mergeCell ref="A18:A19"/>
    <mergeCell ref="C18:C19"/>
    <mergeCell ref="N16:N17"/>
    <mergeCell ref="A6:N6"/>
    <mergeCell ref="B7:F7"/>
    <mergeCell ref="A8:F8"/>
    <mergeCell ref="G8:I14"/>
    <mergeCell ref="J8:N8"/>
    <mergeCell ref="A9:F9"/>
    <mergeCell ref="K9:M9"/>
    <mergeCell ref="A10:F10"/>
    <mergeCell ref="A11:F11"/>
    <mergeCell ref="A12:F12"/>
    <mergeCell ref="A13:F13"/>
    <mergeCell ref="A14:F14"/>
    <mergeCell ref="C15:C17"/>
    <mergeCell ref="D15:D17"/>
    <mergeCell ref="E15:E17"/>
    <mergeCell ref="L20:L21"/>
    <mergeCell ref="M20:M21"/>
    <mergeCell ref="N20:N21"/>
    <mergeCell ref="K14:M14"/>
    <mergeCell ref="A1:A4"/>
    <mergeCell ref="B1:H2"/>
    <mergeCell ref="I1:L1"/>
    <mergeCell ref="M1:N4"/>
    <mergeCell ref="I2:L2"/>
    <mergeCell ref="B3:H4"/>
    <mergeCell ref="I3:L3"/>
    <mergeCell ref="I4:L4"/>
    <mergeCell ref="A5:N5"/>
    <mergeCell ref="L15:N15"/>
    <mergeCell ref="L16:L17"/>
    <mergeCell ref="M16:M17"/>
  </mergeCells>
  <pageMargins left="1.2204724409448819" right="0.23622047244094491" top="0.74803149606299213" bottom="0.74803149606299213" header="0.31496062992125984" footer="0.31496062992125984"/>
  <pageSetup paperSize="9" scale="4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shapeId="125954" r:id="rId4">
          <objectPr defaultSize="0" autoPict="0" r:id="rId5">
            <anchor moveWithCells="1" sizeWithCells="1">
              <from>
                <xdr:col>0</xdr:col>
                <xdr:colOff>742950</xdr:colOff>
                <xdr:row>0</xdr:row>
                <xdr:rowOff>19050</xdr:rowOff>
              </from>
              <to>
                <xdr:col>0</xdr:col>
                <xdr:colOff>4286250</xdr:colOff>
                <xdr:row>3</xdr:row>
                <xdr:rowOff>171450</xdr:rowOff>
              </to>
            </anchor>
          </objectPr>
        </oleObject>
      </mc:Choice>
      <mc:Fallback>
        <oleObject shapeId="125954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"/>
  <sheetViews>
    <sheetView topLeftCell="A16" zoomScale="90" zoomScaleNormal="90" workbookViewId="0">
      <selection activeCell="B22" sqref="B22"/>
    </sheetView>
  </sheetViews>
  <sheetFormatPr baseColWidth="10" defaultRowHeight="12.75" x14ac:dyDescent="0.2"/>
  <cols>
    <col min="1" max="1" width="11.7109375" style="259" bestFit="1" customWidth="1"/>
    <col min="2" max="2" width="100" style="260" customWidth="1"/>
    <col min="3" max="3" width="17.42578125" style="261" bestFit="1" customWidth="1"/>
    <col min="4" max="4" width="27.28515625" style="259" customWidth="1"/>
    <col min="5" max="6" width="14" bestFit="1" customWidth="1"/>
  </cols>
  <sheetData>
    <row r="2" spans="1:4" ht="15.4" customHeight="1" x14ac:dyDescent="0.2">
      <c r="A2" s="559" t="s">
        <v>25</v>
      </c>
      <c r="B2" s="559"/>
      <c r="C2" s="559"/>
      <c r="D2" s="559"/>
    </row>
    <row r="3" spans="1:4" x14ac:dyDescent="0.2">
      <c r="A3" s="262" t="s">
        <v>22</v>
      </c>
      <c r="B3" s="263" t="s">
        <v>23</v>
      </c>
      <c r="C3" s="264" t="s">
        <v>24</v>
      </c>
      <c r="D3" s="265" t="s">
        <v>43</v>
      </c>
    </row>
  </sheetData>
  <autoFilter ref="A3:D3">
    <sortState ref="A4:D161">
      <sortCondition ref="A4"/>
    </sortState>
  </autoFilter>
  <sortState ref="A4:D53">
    <sortCondition ref="C4"/>
  </sortState>
  <mergeCells count="1">
    <mergeCell ref="A2:D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9"/>
  <sheetViews>
    <sheetView zoomScale="110" zoomScaleNormal="110" workbookViewId="0">
      <selection activeCell="D5" sqref="D5"/>
    </sheetView>
  </sheetViews>
  <sheetFormatPr baseColWidth="10" defaultRowHeight="12.75" x14ac:dyDescent="0.2"/>
  <cols>
    <col min="1" max="1" width="5.140625" customWidth="1"/>
    <col min="2" max="2" width="15.28515625" customWidth="1"/>
    <col min="3" max="3" width="16.140625" bestFit="1" customWidth="1"/>
    <col min="4" max="4" width="18.28515625" bestFit="1" customWidth="1"/>
    <col min="5" max="5" width="14.7109375" bestFit="1" customWidth="1"/>
    <col min="6" max="8" width="15.7109375" bestFit="1" customWidth="1"/>
    <col min="9" max="9" width="15.28515625" customWidth="1"/>
    <col min="10" max="10" width="15.7109375" bestFit="1" customWidth="1"/>
    <col min="11" max="11" width="18.28515625" bestFit="1" customWidth="1"/>
    <col min="12" max="12" width="17.140625" customWidth="1"/>
    <col min="13" max="13" width="13.7109375" bestFit="1" customWidth="1"/>
  </cols>
  <sheetData>
    <row r="2" spans="2:13" x14ac:dyDescent="0.2">
      <c r="E2" s="110"/>
    </row>
    <row r="4" spans="2:13" x14ac:dyDescent="0.2">
      <c r="B4" s="144"/>
      <c r="C4" s="240" t="s">
        <v>143</v>
      </c>
      <c r="D4" s="240" t="s">
        <v>144</v>
      </c>
      <c r="E4" s="240" t="s">
        <v>145</v>
      </c>
      <c r="F4" s="240" t="s">
        <v>146</v>
      </c>
      <c r="G4" s="240" t="s">
        <v>147</v>
      </c>
      <c r="H4" s="240" t="s">
        <v>148</v>
      </c>
      <c r="I4" s="240" t="s">
        <v>149</v>
      </c>
      <c r="J4" s="145" t="s">
        <v>180</v>
      </c>
      <c r="K4" s="73"/>
      <c r="L4" s="107"/>
    </row>
    <row r="5" spans="2:13" x14ac:dyDescent="0.2">
      <c r="B5" s="144" t="s">
        <v>229</v>
      </c>
      <c r="C5" s="146">
        <f>+'67 - Modernización'!E40</f>
        <v>228585108822</v>
      </c>
      <c r="D5" s="222">
        <f>+'70- Infraestructura'!E24</f>
        <v>770000000</v>
      </c>
      <c r="E5" s="222">
        <f>+'66 - PAE'!E24</f>
        <v>12811769964</v>
      </c>
      <c r="F5" s="222">
        <f>+'64 - Acceso Permanencia'!E36</f>
        <v>7974646661</v>
      </c>
      <c r="G5" s="222">
        <f>+'65 - Superior'!E24</f>
        <v>528000000</v>
      </c>
      <c r="H5" s="222">
        <f>+'41- TICS'!E22</f>
        <v>1195354950</v>
      </c>
      <c r="I5" s="222">
        <f>+'63 - Calidad Educativa'!E44</f>
        <v>2609096320</v>
      </c>
      <c r="J5" s="146">
        <f>SUM(C5:I5)</f>
        <v>254473976717</v>
      </c>
      <c r="K5" s="99"/>
      <c r="L5" s="79"/>
      <c r="M5" s="98"/>
    </row>
    <row r="6" spans="2:13" ht="15" x14ac:dyDescent="0.25">
      <c r="B6" s="144" t="s">
        <v>230</v>
      </c>
      <c r="C6" s="146">
        <f>+'67 - Modernización'!E41</f>
        <v>0</v>
      </c>
      <c r="D6" s="222">
        <f>+'70- Infraestructura'!E25</f>
        <v>0</v>
      </c>
      <c r="E6" s="222">
        <f>+'66 - PAE'!E25</f>
        <v>0</v>
      </c>
      <c r="F6" s="222">
        <f>+'64 - Acceso Permanencia'!E37</f>
        <v>0</v>
      </c>
      <c r="G6" s="222">
        <f>+'65 - Superior'!E25</f>
        <v>0</v>
      </c>
      <c r="H6" s="222">
        <f>+'41- TICS'!E23</f>
        <v>0</v>
      </c>
      <c r="I6" s="222">
        <f>+'63 - Calidad Educativa'!E45</f>
        <v>0</v>
      </c>
      <c r="J6" s="146">
        <f>SUM(C6:I6)</f>
        <v>0</v>
      </c>
      <c r="K6" s="147"/>
      <c r="L6" s="99"/>
      <c r="M6" s="98"/>
    </row>
    <row r="7" spans="2:13" x14ac:dyDescent="0.2">
      <c r="B7" s="144" t="s">
        <v>229</v>
      </c>
      <c r="C7" s="257"/>
      <c r="D7" s="257"/>
      <c r="E7" s="257"/>
      <c r="F7" s="257"/>
      <c r="G7" s="257"/>
      <c r="H7" s="220"/>
      <c r="I7" s="257"/>
      <c r="J7" s="146">
        <f>SUM(C7:I7)</f>
        <v>0</v>
      </c>
      <c r="K7" s="258">
        <f>+J6/J5</f>
        <v>0</v>
      </c>
      <c r="L7" s="107"/>
    </row>
    <row r="8" spans="2:13" x14ac:dyDescent="0.2">
      <c r="B8" s="144" t="s">
        <v>230</v>
      </c>
      <c r="C8" s="267"/>
      <c r="D8" s="267"/>
      <c r="E8" s="267"/>
      <c r="F8" s="267"/>
      <c r="G8" s="267"/>
      <c r="H8" s="221"/>
      <c r="I8" s="221"/>
    </row>
    <row r="9" spans="2:13" x14ac:dyDescent="0.2">
      <c r="C9" s="143"/>
      <c r="D9" s="143"/>
      <c r="E9" s="143"/>
      <c r="F9" s="143"/>
      <c r="G9" s="143"/>
      <c r="H9" s="143"/>
      <c r="I9" s="143"/>
    </row>
    <row r="10" spans="2:13" x14ac:dyDescent="0.2">
      <c r="C10" s="143">
        <f>+C5-C7</f>
        <v>228585108822</v>
      </c>
      <c r="D10" s="143">
        <f t="shared" ref="D10:I10" si="0">+D5-D7</f>
        <v>770000000</v>
      </c>
      <c r="E10" s="143">
        <f t="shared" si="0"/>
        <v>12811769964</v>
      </c>
      <c r="F10" s="143">
        <f t="shared" si="0"/>
        <v>7974646661</v>
      </c>
      <c r="G10" s="143">
        <f t="shared" si="0"/>
        <v>528000000</v>
      </c>
      <c r="H10" s="143">
        <f t="shared" si="0"/>
        <v>1195354950</v>
      </c>
      <c r="I10" s="143">
        <f t="shared" si="0"/>
        <v>2609096320</v>
      </c>
    </row>
    <row r="11" spans="2:13" x14ac:dyDescent="0.2">
      <c r="C11" s="143">
        <f>+C6-C8</f>
        <v>0</v>
      </c>
      <c r="D11" s="143">
        <f t="shared" ref="D11:I11" si="1">+D6-D8</f>
        <v>0</v>
      </c>
      <c r="E11" s="143">
        <f t="shared" si="1"/>
        <v>0</v>
      </c>
      <c r="F11" s="143">
        <f t="shared" si="1"/>
        <v>0</v>
      </c>
      <c r="G11" s="143">
        <f t="shared" si="1"/>
        <v>0</v>
      </c>
      <c r="H11" s="143">
        <f t="shared" si="1"/>
        <v>0</v>
      </c>
      <c r="I11" s="143">
        <f t="shared" si="1"/>
        <v>0</v>
      </c>
    </row>
    <row r="19" ht="13.15" customHeight="1" x14ac:dyDescent="0.2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67 - Modernización</vt:lpstr>
      <vt:lpstr>70- Infraestructura</vt:lpstr>
      <vt:lpstr>66 - PAE</vt:lpstr>
      <vt:lpstr>65 - Superior</vt:lpstr>
      <vt:lpstr>64 - Acceso Permanencia</vt:lpstr>
      <vt:lpstr>63 - Calidad Educativa</vt:lpstr>
      <vt:lpstr>41- TICS</vt:lpstr>
      <vt:lpstr>Anexos</vt:lpstr>
      <vt:lpstr>Hoja1</vt:lpstr>
    </vt:vector>
  </TitlesOfParts>
  <Company>Alcaldia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</dc:creator>
  <cp:lastModifiedBy>ARGENIS01</cp:lastModifiedBy>
  <cp:lastPrinted>2023-10-04T13:38:11Z</cp:lastPrinted>
  <dcterms:created xsi:type="dcterms:W3CDTF">2012-11-22T20:26:13Z</dcterms:created>
  <dcterms:modified xsi:type="dcterms:W3CDTF">2023-12-20T15:53:02Z</dcterms:modified>
</cp:coreProperties>
</file>