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300" windowWidth="14880" windowHeight="5550"/>
  </bookViews>
  <sheets>
    <sheet name="Hoja1" sheetId="1" r:id="rId1"/>
  </sheets>
  <calcPr calcId="162913"/>
</workbook>
</file>

<file path=xl/calcChain.xml><?xml version="1.0" encoding="utf-8"?>
<calcChain xmlns="http://schemas.openxmlformats.org/spreadsheetml/2006/main">
  <c r="J82" i="1" l="1"/>
  <c r="J38" i="1"/>
  <c r="J44" i="1"/>
  <c r="J43" i="1"/>
  <c r="J25" i="1"/>
  <c r="J24" i="1"/>
  <c r="J23" i="1"/>
  <c r="J20" i="1"/>
  <c r="J18" i="1"/>
  <c r="J17" i="1"/>
  <c r="J16" i="1"/>
  <c r="J15" i="1"/>
  <c r="J14" i="1"/>
  <c r="J12" i="1"/>
  <c r="J84" i="1" l="1"/>
  <c r="F85" i="1" s="1"/>
</calcChain>
</file>

<file path=xl/comments1.xml><?xml version="1.0" encoding="utf-8"?>
<comments xmlns="http://schemas.openxmlformats.org/spreadsheetml/2006/main">
  <authors>
    <author>Autor</author>
  </authors>
  <commentList>
    <comment ref="C27" authorId="0" shapeId="0">
      <text>
        <r>
          <rPr>
            <sz val="9"/>
            <color indexed="81"/>
            <rFont val="Tahoma"/>
            <family val="2"/>
          </rPr>
          <t xml:space="preserve">
Realizar entrega del Informe objeto del hallazgo al teniente  que ejerce funciones de Oficial de servicio, ya que es el bombero que requiere hacer presencia en todos las emergencias, por ende su uniforme esta espuesto a mayor desgaste y disponbilidad en eventos simultaneos. </t>
        </r>
      </text>
    </comment>
    <comment ref="C28" authorId="0" shapeId="0">
      <text>
        <r>
          <rPr>
            <sz val="9"/>
            <color indexed="81"/>
            <rFont val="Tahoma"/>
            <family val="2"/>
          </rPr>
          <t xml:space="preserve">Realizar la entrega de uniformes a los bomberos que seran vinculados una vez culmine el proceso No. xxx  de , cuyo objeto contractual es 
</t>
        </r>
      </text>
    </comment>
    <comment ref="C29" authorId="0" shapeId="0">
      <text>
        <r>
          <rPr>
            <sz val="9"/>
            <color indexed="81"/>
            <rFont val="Tahoma"/>
            <family val="2"/>
          </rPr>
          <t xml:space="preserve">
Dar cumplimineto al principio de la anualidad en los proximos contratos que realice la Secretaria de ambiente </t>
        </r>
      </text>
    </comment>
    <comment ref="C30" authorId="0" shapeId="0">
      <text>
        <r>
          <rPr>
            <sz val="9"/>
            <color indexed="81"/>
            <rFont val="Tahoma"/>
            <family val="2"/>
          </rPr>
          <t xml:space="preserve">1. Realizar  consulta a la Oficial a la Dian, con el fin de obtener del  ente recaudador del iva,  el sustento legal para solicitar la devolución al contratista  de ser el caso 2. solicitar al contratista la devoluación del valor del iva de ser el caso 
</t>
        </r>
      </text>
    </comment>
  </commentList>
</comments>
</file>

<file path=xl/sharedStrings.xml><?xml version="1.0" encoding="utf-8"?>
<sst xmlns="http://schemas.openxmlformats.org/spreadsheetml/2006/main" count="472" uniqueCount="381">
  <si>
    <t xml:space="preserve">   PLAN DE MEJORAMIENTO</t>
  </si>
  <si>
    <t>Código</t>
  </si>
  <si>
    <t>130.01.P02.F20</t>
  </si>
  <si>
    <t>Fecha Emisión</t>
  </si>
  <si>
    <t>19/05/2022</t>
  </si>
  <si>
    <t xml:space="preserve">Versión </t>
  </si>
  <si>
    <t>9</t>
  </si>
  <si>
    <t>Pagina</t>
  </si>
  <si>
    <t xml:space="preserve">de </t>
  </si>
  <si>
    <t xml:space="preserve">ENTIDAD:    </t>
  </si>
  <si>
    <t>ALCALDIA MUNICIPAL DE IBAGUE</t>
  </si>
  <si>
    <t xml:space="preserve">REPRESENTANTE LEGAL:   ANDRES FABIAN HURTADO BARRERA- ALCALDE MUNICIPAL </t>
  </si>
  <si>
    <t>PERIODO DE EJECUCION : 01-02-2022 al 28 - 02-2023</t>
  </si>
  <si>
    <t>FECHA DE SUSCRIPCION : 31-08-2022</t>
  </si>
  <si>
    <t>No. HALLAZGO</t>
  </si>
  <si>
    <t xml:space="preserve">DESCRIPCION DEL HALLAZGO </t>
  </si>
  <si>
    <t>ACCIÓN CORRECTIVA</t>
  </si>
  <si>
    <t>RESPONSABLES</t>
  </si>
  <si>
    <t>CRONOGRAMA DE EJECUCIÓN</t>
  </si>
  <si>
    <t>METAS CUANTIFICABLES</t>
  </si>
  <si>
    <t>INDICADORES DE CUMPLIMIENTO</t>
  </si>
  <si>
    <t>OBSERVACIONES</t>
  </si>
  <si>
    <t>Hallazgo Administrativo No.1 Macroproceso Financiero: Irregularidades en Saneamiento contable de la cartera del municipio de Ibagué.</t>
  </si>
  <si>
    <t>Director Tesorería
Directora Rentas</t>
  </si>
  <si>
    <t>01/09/2022 a 31/12/2022</t>
  </si>
  <si>
    <t>1.Acto Administrativo de prescripción de la cartera predial (100% a 31/12/2022)
2. Acto Administrativo de caducidad de la cartera predial ( 100% a 31/12/2022)
3. aplicación en la plataforma de Información de la Alcaldía Municipal de predial (100% a 31/12/2022)</t>
  </si>
  <si>
    <t>(No. de actos administrativos aplicados/
No. de actos administrativos suscritos) x 100</t>
  </si>
  <si>
    <t>Hallazgo Administrativo No.2 Macroproceso Financiero: Irregularidades en la causación de Impuesto predial en Bienes del Municipio de Ibagué.</t>
  </si>
  <si>
    <r>
      <t xml:space="preserve">1. Elaborar Memorando  por parte del Secretario de Hacienda, la Directora de Rentas y el  Director de Contabilidad dirigido a la Secretaría Administrativa </t>
    </r>
    <r>
      <rPr>
        <b/>
        <sz val="9"/>
        <rFont val="Arial"/>
        <family val="2"/>
      </rPr>
      <t xml:space="preserve">requiriendo: "Acto Administrativo de certificacion de bienes inmuebles propiedad del municipio Suscrito por la Secretaría Administrativa"
</t>
    </r>
    <r>
      <rPr>
        <sz val="9"/>
        <rFont val="Arial"/>
        <family val="2"/>
      </rPr>
      <t xml:space="preserve">
NOTA:  Inmediatamente recibido el acto administrativo suscrito por la Secretaría Administrativa se procederá a las siguientes actuaciones: 
2. Socializar Acto Administrativo  ante el Comité de Sostenibilidad Contable del Municipio de Ibagué.
3. Elaborar memorando solicitando a las TIC  la marcación como excentos del pago del I.P.U a  los predios certificados en el Acto Administrativo expedido por la Secretaría Administrativa  de los bienes inmuebles de propiedad del Municipio.
</t>
    </r>
  </si>
  <si>
    <t>Directora Rentas
Secretaría de las TIC
Secretaria Administrativa
Directora Recursos  Físicos</t>
  </si>
  <si>
    <t>02/09/2022 a 31/12/2022</t>
  </si>
  <si>
    <t>1.  marcación  en la plataforma tributaria vigente de los predios del Municipio de Ibagué como excentos del I.P.U en un  80%</t>
  </si>
  <si>
    <t>(No. De predios del Municipo de ibague certificados/
No. de Predios del Municipio de Ibague marcados en la plataforma tributaria vigente.) x 100</t>
  </si>
  <si>
    <t>Hallazgo Administrativo No.3 Macroproceso Financiero: Debilidades en la identificación de terceros en el caso de Incapacidades</t>
  </si>
  <si>
    <t xml:space="preserve">La Dirección de Tesorería emitirá memorando interno dirigido a la Dirección de Talento Humano, solicitando que el informe de conciliación bancaria con los reportes de pagos realizados por EPS-ARL  sean consolidados con todos los Terceros de la Administración Central, incluyendo la nómina de la Secretaría de Educación.
</t>
  </si>
  <si>
    <t>Director de Tesorería</t>
  </si>
  <si>
    <t>1. memorandos enviados a Dirección de Talento Humano( 100% a 31/12/2022)</t>
  </si>
  <si>
    <t>(No. Memorando enviado/
No. de memorando proyectado) x 100</t>
  </si>
  <si>
    <t>Hallazgo Administrativo No.4 Macroproceso Financiero: Irregularidades en el manejo de cuentas reciprocas</t>
  </si>
  <si>
    <t xml:space="preserve">1. Acta de conciliación de las cuentas reciprocas sobre recursos manejados por el FFIE con la Secretaría de Educación 
2. Acta de conciliación de las cuentas reciprocas con la Gestora Urbana </t>
  </si>
  <si>
    <t>Dos Actas de conciliación  de cuentas reciprocas(100% a 31/12/2022)</t>
  </si>
  <si>
    <t>(No. De Actas de conciliación realizadas/No. De Actas de conciliación proyectadas) x 100</t>
  </si>
  <si>
    <t>Hallazgo Administrativo No.5 Macroproceso Financiero: Irregularidades en el registro de la inversión de recursos en el parque de Santa Rita.</t>
  </si>
  <si>
    <t xml:space="preserve">1. Memorando de la Dirección de Contabilidad a la Dirección de de Recursos Físicos solicitando información acerca del estado jurídico del predio del Parque Santa Rita.
2. Respuesta por parte de la Dirección de Recursos Físicos
3.  Una vez se reciba la información por parte de la Dirección de Recursos Físicos la Dirección de Contabilidad realizara informe respecto al análisis  y registro contable a que haya lugar, de ser necesario. </t>
  </si>
  <si>
    <t>Director de Contabilidad
Directora de Recursos Físicos</t>
  </si>
  <si>
    <t>1 Informe de aplicación contable con afectación de Estados Financieros
(100% a 31/12/2022)</t>
  </si>
  <si>
    <t>(No. De Informes realizadas/No. De Informes proyectadas) x 100</t>
  </si>
  <si>
    <t>Hallazgo Administrativo No.6 Macroproceso Financiero: Debilidades en el valor del registro contable de la cuenta Terreno del Municipio de Ibagué</t>
  </si>
  <si>
    <t xml:space="preserve">1. Acta de conciliación de las cuenta de Terrenos entre la Dirección de Recursos Físicos y la Dirección de Contabilidad
2. Realizar 1 mesa de trabajo con Direccion de Rentas, Direccion de Contabilidad y Secretaria de las Tics. y enviar
3 informes donde se certifican los inmuebles del municipio de Ibague y los de gestora urbana para que procedan a exonerarlos y darles de baja.
</t>
  </si>
  <si>
    <t>Directora de Recursos Físicos  
                                     Director de Contabilidad
                                    Directora de Rentas       
Secretaria de las TIC</t>
  </si>
  <si>
    <t xml:space="preserve">       1Acta de Conciliación 
(100% a 31/12/2022)       
1 Mesa de Trabajo y 
3 Informes</t>
  </si>
  <si>
    <t xml:space="preserve">   (No. De ctas realizada/No. De Acta proyectada) x 100.  
  1 Mesa de trabajo realizada
3 Informes enviados /
1 Mesa de trabajo programada y
3 Informes proyectados</t>
  </si>
  <si>
    <t>Hallazgo Administrativo No.7 Con incidencia disciplinaria: Macroproceso Financiero: Irregularidades en el manejo del avaluó de bienes muebles e inmuebles del municipio de Ibagué.</t>
  </si>
  <si>
    <t>Enviar por Correo Electronico a la Secretaria Administrativa, la convocatoria para llevar a cabo el Comité de Inventario, con el fin de presentar las  cotizaciones expedidas por  fuentes externas sobre el costo de   avaluo   de los bienes muebles del municipio de Ibague para su posterior analisis, aprobacion y ejecucion  de proceso contractual.
Realizar 1 mesa de trabajo con Direccion de Contabilidad, y enviar 1 memorando a Despacho de la Secretaria de Hacienda y Direccion de Contabilidad manifestando que valores de avaluos de inmuebles deben de ser parte de los estados financieron y contables del municipio
Una vez recibido los informes de avalúo de los bienes muebles e inmuebles por parte de la secretaría administrativa, producto del proceso de contratación realizado por la ordenadora del gasto (Secretaria Administrativa), la dirección de contabilidad procederá a realizar la aplicación contable con afectación a los Estados Financieros.</t>
  </si>
  <si>
    <t>Direccion de Recuros Fisicos
Almacenista General
Profesional Esp. Predios
Dirección de contabilidad</t>
  </si>
  <si>
    <t>02 /09/2022 a 31/12/2022</t>
  </si>
  <si>
    <t>1 Correo Electronico
1 Mesa de Trabajo
1 memorando 100%
1 Informe de Aplicación contable con afectación a los estados financieros (100% a 31/12/2022)</t>
  </si>
  <si>
    <t xml:space="preserve">1 Correo Enviado,
1 Mesa de Trabajo Realizada,
1 Memorando radicado /
1 Correo proyectado, 
1 mesa de trabajo programada y 
1 memorando proyectado
No. Informe realizado de Aplicación contable con afectación a los estados financieros / No. De informes a realizar de aplicación contable con afectación a los Estados Financieros </t>
  </si>
  <si>
    <t>Hallazgo Administrativo No.8 Macroproceso Financiero: Irregularidades en el manejo de activos pendientes de dar de baja en el Municipio de Ibagué, registrados en la cuenta 1637 Propiedad Planta y Equipo no explotados</t>
  </si>
  <si>
    <t>Realizar  2 mesas de trabajo con el Grupo de Contabilidad para depurar la cuenta 1637;  es preciso aclarar que  los bienes registrados en las cuentas de BIENES EN BODEGA, efectivamente este concepto contable es utilizado administrativamente bajo la condición de inventario rotativo, dada la condición de usabilidad y nuevas asignaciones por necesidad del servicio; por lo que se confirma que estos bienes hacen parte del proceso de ROTACIÓN DE INVENTARIOS, que tiene un alcance que incluye desde el momento de asignación de un elemento nuevo, su devolución por uso sea para nuevas asignaciones o para disposición final; hasta el proceso de su clasificación en bienes inservibles, y de esta forma  mostrar la realidad de las cifras estimadas de los elementos para dar de baja.
Una vez recibido el informe de activos dados de baja de los bienes muebles por parte de la secretaría administrativa - almacén, la dirección de contabilidad procederá a realizar la aplicación contable con afectación a los Estados Financieros.</t>
  </si>
  <si>
    <t xml:space="preserve">Direccion de Recuros Fisicos
Almacenista General
Direccion de contabilidad </t>
  </si>
  <si>
    <t>02/09/2022 al 28/02/2023
02 /09/2022 a 31/12/2022</t>
  </si>
  <si>
    <t>2 Mesas de Trabajo
100%
1 Informe de Aplicación contable con afectación a los estados financieros (100% a 31/12/2022)</t>
  </si>
  <si>
    <t>(2 Mesas de trabajo realizadas /
2 Mesas de trabajo programadas) x 100
(No. Informes realizados de Aplicación contable con afectación a los estados financieros / No. De informes a realizar de aplicación contable con afectación a los Estados Financieros ) x 100</t>
  </si>
  <si>
    <t>Hallazgo Administrativo No.9 Macroproceso Financiero: Responsabilidad de activos del Municipio de Ibagué, se registra desactualizada</t>
  </si>
  <si>
    <t xml:space="preserve">Realizar 1 mesa de trabajo con la Direccion de Talento Humano para definir los mecanismos de control, que pemita que el Almacen General  pueda realizar la actualizacion de la responsabilidad de los bienes una vez los funcionarios trasladados o desvinvculados cumplan con el deber de entregar los bienes muebles que se tienen a cargo.
Enviar 1 Circular donde se socialice a los funcionarios de la Administracion la Politica de Uso adecuado de los bienes del Municipio.
</t>
  </si>
  <si>
    <t>Direccion de Recuros Fisicos
Almacenista General</t>
  </si>
  <si>
    <t>02/09/2022 al 28/02/2023</t>
  </si>
  <si>
    <t>1 Mesa de Trabajo
1 Acta de Compromiso
1 Circular</t>
  </si>
  <si>
    <t>1 Mesa de trabajo,
1 Acta, 
1 Circular 
1 Mesa de trabajo programada
1 Acta proyectada
1 circular proyectada</t>
  </si>
  <si>
    <t>Hallazgo Administrativo No.10: Macroproceso Financiero: Falta de control y registro de la inversión de recursos tanto de la Entidad Territorial como de la Nación en las Instituciones Educativas.</t>
  </si>
  <si>
    <t>1. Acta de conciliación de registro contable de los recursos administrados por el "CONSORCIO FFIE ALIANZA BBVA QUIÉN A SU VEZ ACTUA ÚNICA Y EXCLUSIVAMENTE COMO VOCERO Y ADMINISTRADOR DEL PATRIMONIO AUTÓNOMO DEL FONDO DE FINANCIAMIENTO DE INFRAESTRUCTURA EDUCATIVA-FFIE"</t>
  </si>
  <si>
    <t>01/09/2022 al 31/12/2022</t>
  </si>
  <si>
    <t>Acta de conciliacion de registro contable (100% 31/12/2022)</t>
  </si>
  <si>
    <t>(No de acta realizada/No. De acta proyectada) x 100</t>
  </si>
  <si>
    <t>Hallazgo Administrativo No.11 Macroproceso Financiero: Debilidades en el manejo de recursos entregados en administración del Municipio de Ibagué.</t>
  </si>
  <si>
    <t>1. Acta de conciliación de las cuentas reciprocas con el IBAL
2. Acta de conciliación de las cuentas reciprocas con el Instituto Geográfico Agustín Codazzi-IGAC</t>
  </si>
  <si>
    <t xml:space="preserve">Director de Contabilidad
</t>
  </si>
  <si>
    <t>Hallazgo administrativo No.12 – macroproceso presupuestal - Revisado el cierre Fiscal y Financiera de la vigencia 2021 de la Administración Central del Municipio de Ibagué, presenta irregularidades en los numerales 2,3,6 y 5</t>
  </si>
  <si>
    <t xml:space="preserve">NUMERAL 2: La Dirección de Tesorería emitira CIRCULAR instando a todas las unidades ejecutoras que componen el presupuesto general del municipio para que adelanten las gestiones pertinentes que permitan la disposicion o devolucion de los saldos de las cuentas bancarias abiertas para el manejo de los multiples CONVENIOS que se celebran en nombre de la administracion municipal.  
NUMERAL 5: Se adelantaran acciones de conciliacion del cierre fiscal entre las direcciones de Tesoreria y Presupuesto para constatar que las disponibilidades en caja correspondan en forma exacta a lo destinado a las cuentas por pagar, reserva de apropiacion y recursos del balance 
NUMERAL 6:  La  Direccion de Tesoeria con corte anual verificará y constatara que los registros de recaudo en la ejecucion presupuestal de ingresos corresponda a sus disponibilidades en caja  </t>
  </si>
  <si>
    <t>Director de Tesorería
Directora de Presupuesto</t>
  </si>
  <si>
    <t>Numeral 02: Circular semestral 
(100% a 31/12/2022
Numeral 05: Un Acta
 ( 100%   28/02/2023)
Numeral 06: Un Acta
 ( 100%   28/02/2023)</t>
  </si>
  <si>
    <t>NUMERAL 02: 
No. De circular realizada/No. De circular proyectada
NUMERAL 05:
No. De Acta realizadas/No. De Acta proyectadas
NUMERAL 06:
No. De Acta realizadas/No. De Acta proyectadas</t>
  </si>
  <si>
    <t>Hallazgo Administrativo No. 13. – Gestión Contractual – Debilidades en la suscripción de los contratos No. 094, 1194 de 2021 y 203, 857 de 2020</t>
  </si>
  <si>
    <t xml:space="preserve">1.  Enviar 1 memorando a la Secretaria de Hacienda con el fin de solicitar se tenga en cuenta la necesidad de recursos de las vigencias futuras para los contratos de funcionamiento como Arrendamientos, Servicio de Vigilancia, Correo certificado, Aseo y Cafeteria. En aras que la Secretaria de Hacienda presente nuevamente Proyecto a consideración del Honorable Concejo Municipal de conformidad con el artículo 08 del Acuerdo Municipal N° 062 de 1998 modificado mediante Acuerdo 018 del 07 de diciembre 2012.
2. Realizar estudios del sector y documentos previos debidamente sustentados en los analisis del mercado, que permitan dar cumplimiento al principio de planeación y economia en la contratación estatal.
</t>
  </si>
  <si>
    <t xml:space="preserve">Direccion de Recursos Fisicos - Supervisor
SECRETARÍA DE DESARROLLO SOCIAL COMUNITARIO </t>
  </si>
  <si>
    <t>02/092022 al 31/12/2022
02/09/2022 - 31/12/2022</t>
  </si>
  <si>
    <t>1 Memorando 
100%
100% de los contratos suscritos con los estudios del sector y documentos previos dando cumplimiento al principio de planeación y economia.</t>
  </si>
  <si>
    <t>(1 memorando radicado / 1 memorando proyectado) x 100
(Contratos dando cumplimiento al principio de planeación y economia / Contratos suscritos.) x 100</t>
  </si>
  <si>
    <t>Hallazgo administrativo con incidencia disciplinaria No. 14 – Gestión Contractual. – Irregularidades en la publicación de algunos documentos en el SECOP II de los siguientes contratos, 2208 de 2021, 2233 de 2021</t>
  </si>
  <si>
    <t xml:space="preserve">Realizar 1 mesa de trabajo con la oficina de contratacion con el fin de definir tiempos del cargue de los documentos en la plataforma SECOP Y PISAMI en cuanto a  la legalizacion del contrato  y aprobacion de las polizas; con el fin de que el Acta de Inicio y demas documentos sean subidos por la supervision en los tiempos establecidos.
La oficina de contratación como medida preventiva, realizará circular trimestral a los supervisores de contratos y/o convenios, reiterando la responsabilidad que les asiste  de verificar los requisitos de legalizacion y perfeccionamiento del contrato, los cuales se deben radicar en forma fisica y original en un término máximo de tres (3) días hábiles
Requerimiento al SUPERVISOR del contrato 2233 de 2021 de la presentación OPORTUNA de los documentos para que hagan parte del expediente contractual, al igual en la plataforma SECOP II y la plataforma PISAMI </t>
  </si>
  <si>
    <t xml:space="preserve">Direccion de Recuros Fisicos
Almacenista General
CONTRATACIÓN
Infraestructura </t>
  </si>
  <si>
    <t>02/09/2022 al 28/02/2023
02/09/2022  al 31/12/2022
05/09/2022 AL 31/12/2022</t>
  </si>
  <si>
    <t>1 Mesa de Trabajo
100%
 Cinco (2) circulares emitidas
100% documentos publicados en SECOP II y en PISAMI</t>
  </si>
  <si>
    <t>Hallazgo Administrativo No. 15 – Gestión Contractual. – Irregularidades en la publicación de documentos en el SECOP II del contrato 759 de 2021</t>
  </si>
  <si>
    <t xml:space="preserve">La Oficina de Contratación verificó cada una de las pólizas aportadas por el contratista y se procedio a realizar  las actas de aprobación de garantías del convenio  759/2021, las cuales se encuentran publicadas en el SECOP II
Requerimiento de la secretaria de infraestructura  al SUPERVISOR  del contrato de la presentación OPORTUNA  de los documentos para que hagan parte del expediente contractual,  al igual en la plataforma SECOP II y la plataforma PISAMI </t>
  </si>
  <si>
    <t xml:space="preserve"> INFRAESTRUCTURA
CONTRATACION</t>
  </si>
  <si>
    <t xml:space="preserve">15/09/2022/ 30/09/2022
31/12/2022
</t>
  </si>
  <si>
    <t>Dos (2) actas de aprobacion de garantias del convenio 759/2021
100% documentos publicados en SECOP II y en PISAMI</t>
  </si>
  <si>
    <t>Dos (2) actas de aprobacion de garantias del convenio 759/2021/ Dos (2) actas de aprobacion de garantias del convenio 759/2021 publicadas en el SECOP II
Documentos publicados / Documentos requeridos para publicación</t>
  </si>
  <si>
    <t>Hallazgo administrativo con incidencia disciplinaria No. 16 – Gestión Contractual. – Irregularidades en la legalización de documentos del contrato 759 de 2021</t>
  </si>
  <si>
    <t>15/09/2022/ 30/09/2022</t>
  </si>
  <si>
    <t>Dos (2) actas de aprobacion de garantias del convenio 759/2021</t>
  </si>
  <si>
    <t>Dos (2) actas de aprobación de garantías del convenio 759/2021 por suscribir/ Dos (2) actas de aprobación de garantías del convenio 759/2021 suscritas</t>
  </si>
  <si>
    <t>Hallazgo administrativo con incidencia disciplinaria y fiscal No. 17 por valor de $14.750.823.00 (Sin IVA) – Gestión contractual – entrega de dotación operativa a personal administrativo, contrato 007 de 2021.</t>
  </si>
  <si>
    <t xml:space="preserve">Realizar entrega del uniforme objeto del hallazgo al teniente  que ejerce funciones de Oficial de servicio, ya que es el bombero que requiere hacer presencia en todos las emergencias, por ende su uniforme esta espuesto a mayor desgaste y disponbilidad en eventos simultaneos. </t>
  </si>
  <si>
    <t>Comandante del cuerpo oficial de bomberos</t>
  </si>
  <si>
    <t>2/09/2022 - 15/09/2022</t>
  </si>
  <si>
    <t xml:space="preserve">100% de uniformes entregados </t>
  </si>
  <si>
    <t>Porcentaje de uniformes entregados=(Uniforme entregado / Un Uniforme programado para realizar entrega) X 100</t>
  </si>
  <si>
    <t>Hallazgo Administrativo con incidencia disciplinaria y fiscal No. 18 por valor de $218.823.529.00 (sin iva) – Gestión contractual – entrega de dotación operativa a personal administrativo, contrato 007 de 2021</t>
  </si>
  <si>
    <t>Realizar la entrega de uniformes a los bomberos que seran vinculados una vez culmine los procesos No. 2890 de Octubre del 2021 y el proceso 0890 del 22 de Enero del 2022 , cuyo objeto contractual es PRESTACION DE ACOMPAÑAMIENTO A LA SECRETARÍA TALENTO HUMANO, EN EL PROCESO TÉCNICO PARA EL REDISEÑO MUNICIPAL DE BAGUE, EN EL 1083 DE 2015 Y DEMÁS NORMATIVIDAD SERVICIOS PROFESIONALES, PARA EL ADMINISTRATIVA — DIRECCIÓN DÉ DE ACTUALIZACIÓN DEL ESTUDIO ORGANIZACIONAL DE LA ALCALDÍA MARCO DE LO DEFINIDO EN EL DECRETO VIGENTE,</t>
  </si>
  <si>
    <t>Secretario de ambiente y gestion del riesgo</t>
  </si>
  <si>
    <t>01/11/2022-28/02/2023</t>
  </si>
  <si>
    <t>Porcentaje  de entrega de uniformes a la nueva planta = Numero de uniformes entregados a personas de planta/ Total de uniformes adquiridos para la nueva planta x 100</t>
  </si>
  <si>
    <t>Hallazgo Administrativa con incidencia disciplinaria No. 19 – Gestión contractual – irregularidades en la etapa de planeación del contrato número 007 de 2021</t>
  </si>
  <si>
    <t>Dar cumplimiento al principio de la anualidad en los proximos contratos que realice la Secretaria de ambiente</t>
  </si>
  <si>
    <t xml:space="preserve">90% de cumplimiento del principio de anualidad en la contratación </t>
  </si>
  <si>
    <t>Indice de cumplimiento del principio de anualidad = ( contratos suscritos que cumplan el principio de la anualidad/ Total de  contratos suscritos) x 100</t>
  </si>
  <si>
    <t>Hallazgo Administrativo con incidencia disciplinaria y fiscal No. 20 por valor de $113.131.428.00 – Gestión contractual – Sobrevaloración al incluir el IVA en el precio unitario del activo a adquirir, contrato 007 de 2021.</t>
  </si>
  <si>
    <t xml:space="preserve">100% del iva recuperado </t>
  </si>
  <si>
    <t xml:space="preserve">% de recuperación del iva = ( Valor del iva recaudado/ Vr Total del iva sinb  recaudar) </t>
  </si>
  <si>
    <t>Hallazgo administrativo con incidencia disciplinaria y fiscal No21. por valor de $10.659.379.00. – Gestión contractual – Sobrevaloración en el valor total del contrato No.2221 de 2021</t>
  </si>
  <si>
    <t xml:space="preserve">Realizar una (1) mesa técnica interdisciplinaria en la que participe la parte juridica, financiera, técnica, supervisor del contrato y Oficina de Contratación, con el fin de socializar a  todos los actores del contrato que intervienen en la etapa precontractual y contractual del proceso, especificamente en los procesos de regimen especial; donde se elaborará conjuntamente una ficha de control debidamente formulada, y así verificar que los item unitarios concuerden con el valor total de la oferta del contrato. </t>
  </si>
  <si>
    <t>Dirección de Talento Humano</t>
  </si>
  <si>
    <t>02/09/2022 al 31/12/2022</t>
  </si>
  <si>
    <t>1 memorando de convocatoria
1 acta de reunion con 
asistencia
1 mesa técnica y 
1 ficha de control formulada
100%</t>
  </si>
  <si>
    <t>Acta de reinión con verificación/ asistencia/convocatoría realizada
Mesa técnica  de trabajo realizada/
Mesa de trabajo programada
Ficha tecnica verificada/ficha técnica presentada</t>
  </si>
  <si>
    <t>Hallazgo administrativa No.22 – gestión contractual – Falta de coherencia entre los estudios previos, pliego de condiciones definitivo y la minuta del contrato en lo correspondiente a las pólizas de amparo de los contratos números 1194 y 1009 de 2021</t>
  </si>
  <si>
    <t xml:space="preserve">Capacitación para los abogados de la  oficina de contratacion con el fin de brindar orientación en el diligenciamiento del clausulado de conformidad con la modalidad de contratacion aplicable y la matriz de riesgos del proceso que es la que establece las garantias del mismo
</t>
  </si>
  <si>
    <t xml:space="preserve">Jefe Oficina de Contratación 
</t>
  </si>
  <si>
    <t>02/09/2022  al 30/12/2022</t>
  </si>
  <si>
    <t xml:space="preserve">100% de los abogados de la oficina de contratación </t>
  </si>
  <si>
    <t>(Capacitación realizada / capacitación programada) x 100</t>
  </si>
  <si>
    <t>Hallazgo administrativo No. 23 – gestión contractual - irregularidades en el registro de almacén de los insumos adquiridos en el contrato 1343 de 2021</t>
  </si>
  <si>
    <t>Enviar 1 memorando a la Secretaria de Educacion Reitrerando la  responsabilidad de los supervisores de contratos de informar, solicitar y presentar los documentos necesaros al Almacen General, con el fin de dar  ingreso a los insumos adquiridos en el contrato 1343 de 2021.
 1 Circular a los supervisores sobre la responsabilidad de informar al almacen general de las compras que realice cada dependencia.
1 Circular donde se informa los conceptos que se deben tener en cuenta y que generan ingreso al Almacen</t>
  </si>
  <si>
    <t>1 Memorando 
2 Circulares</t>
  </si>
  <si>
    <t>1 memorando radicado 
2 circulares socializadas / 
1 memorando Proyectado
2 Circulares proyectadas</t>
  </si>
  <si>
    <t xml:space="preserve">Hallazgo administrativo con incidencia disciplinaria No. 24– gestión contractual – irregularidades de planeación para las actividades del contrato 3478 de 2021 </t>
  </si>
  <si>
    <t>Enviar  1 memorando a la Oficina de Contratacion con la acalaratoria del servicio de movilizacion según contrato 3478 de 2021, para archivar en expediente contractual  y posteriormente iniciar el proceso de liquidacion del contrato</t>
  </si>
  <si>
    <t>Direccion de Recursos Fisicos - Supervisor</t>
  </si>
  <si>
    <t>Contrato 3478 de 2021 liquidado</t>
  </si>
  <si>
    <t>1 contrato liquidado /
1  contrato ejecutado</t>
  </si>
  <si>
    <t xml:space="preserve">Hallazgo administrativo No. 25 gestión contractual – irregularidades en las pólizas que amparan el contrato No. 1718 de 2020. </t>
  </si>
  <si>
    <t>La oficina de contratación como medida preventiva, realizará circular trimestral a los supervisores de contratos y/o convenios, reiterando la responsabilidad que les asiste  de verificar que las pólizas esten actualizadas de acuerdo a las actuaciones contractuales que se genere dentro de la etapa contractual en terminos de : adiciones, prorrogas, suspensiones, reinicios, etc)</t>
  </si>
  <si>
    <t xml:space="preserve"> CONTRATACION</t>
  </si>
  <si>
    <t>15/09/2022/  al 28/02/2023</t>
  </si>
  <si>
    <t xml:space="preserve">Tres  (3)Circulares realizadas por la Oficina de  contratación/ Tres  (3)circulares programadas  por la  Oficina de  contratación. </t>
  </si>
  <si>
    <t>Observación administrativa No.26 gestión contractual – irregularidades en el informe del supervisor contrato 1992 de 2021.</t>
  </si>
  <si>
    <t>Enviar comuncacion mediante 1 oficio al contratista para el cargue respectivo de documentos en la pataforma SECOP II, según contrato 1992 de 2021 y posteriormente iniciar el proceso de liquidacion del contrato</t>
  </si>
  <si>
    <t>Contrato 1992 de 2021 actualizado en plataforma secop II
contrato 1992 de 2021 liquidado y cargado en plataforma secop II</t>
  </si>
  <si>
    <t>Hallazgo administrativo con incidencia disciplinaria– No. 27 gestión contractual – irregularidades en la aprobación de las pólizas y documentación de los contratos 1452 y 1453 de 2021.</t>
  </si>
  <si>
    <t>La Oficina de Contratación procedió a verificar cada una de las pólizas aportadas por el contratista el dia 05 de agosto de 2022 y se realizó  las actas de aprobación de garantías de los contratos 1452 y 1453 de 2021</t>
  </si>
  <si>
    <t xml:space="preserve">ADMINISTRATIVA Y CONTRATACION </t>
  </si>
  <si>
    <t>Dos (2) actas de aprobacion de garantias de los contratos 1452 y 1453/2021</t>
  </si>
  <si>
    <t>Dos (2) actas de aprobacion de garantias  de los contratos 1452 y 1453/2021 por suscribir/ Dos (2) actas de aprobacion de garantias  de los contratos 1452 y 1453/2021 suscritas</t>
  </si>
  <si>
    <t>Hallazgo administrativo No. 28: Se presenta debilidades en el cumplimiento parcial del Plan de acción e indicativo para la vigencia 2021</t>
  </si>
  <si>
    <t xml:space="preserve">Fortalecer los mecanismos de seguimiento realizando mesas de trabajo mensuales en cada una de las Secretarías,  con el fin de analizar el cumplimiento de  las metas bajo los lineamientos del Manual de Seguimiento al Plan de Desarrollo. </t>
  </si>
  <si>
    <t>Secretarías Ejecutoras 
Dirección Planeación del Desarrollo</t>
  </si>
  <si>
    <t>del 2 de septiembre al 31 de diciembre de 2022</t>
  </si>
  <si>
    <t xml:space="preserve">4 Actas mensuales de las mesas de seguimiento a las Secretarías. </t>
  </si>
  <si>
    <t xml:space="preserve">100% del seguimiento a las metas plan de desarrollo 
Indice de seguimiento al cumplimiento de metas propuestas= Metas cumplidas / Metas totales propuestas en el plan indicativo
</t>
  </si>
  <si>
    <t>Hacer un seguimiento  a la USI  a través de  la SSM para verificar los avances en la contratación de estudios y diseños para la construcción de la Unidad Intermedia Salado y ampliación de centro de salud Topacio</t>
  </si>
  <si>
    <t>Secretaria de Salud Municipal</t>
  </si>
  <si>
    <t>02 septiembre - 30 octubre del 2022</t>
  </si>
  <si>
    <t>100% de Seguimiento realizado para radicacion de estudios y diseños  de la construccion de la Unidad Intermedia del Salado y Ampliación del Centro de salud del Topacio</t>
  </si>
  <si>
    <t>100% de acta de seguimiento realizado 
una acta de seguimiento ejecutada / un acta de seguimiento programado  x 100</t>
  </si>
  <si>
    <t>Entrega de la nueva  Unidad Intermedia de Picaleña por parte de la USI</t>
  </si>
  <si>
    <t>2 de septiembre al 30 de diciembre del 2022</t>
  </si>
  <si>
    <t>100% de obras entregada USI en el año 2022</t>
  </si>
  <si>
    <t>Numero obras nuevas entregadas /Numero de obras programadas para entregar  x 100</t>
  </si>
  <si>
    <t>Realizar seguimiento bimensual a la ejecución de los recursos destinados para la  construcción de la Unidad Intermedia Salado y ampliación de centro de salud Topacio</t>
  </si>
  <si>
    <t>2 de septiembre al 28 de febrero del 2023</t>
  </si>
  <si>
    <t xml:space="preserve">100% de seguimientos realizados a la ejecución de recursos </t>
  </si>
  <si>
    <t>(Numero de seguimientos realizados / numero de seguimientos programados a realizar)   x  100</t>
  </si>
  <si>
    <t>Requerimiento a los profesionales designados para la entrega de la informacion de manera OPORTUNA y VERAZ para dar cumplimiento con los tiempos establecidos por la Secretaria de Planeación en la entrega de los instrumentos de planeación como son el Plan de Acción y el Plan Indcativo</t>
  </si>
  <si>
    <t>Secretario de Infraestructura - Directora Operativa - Director Técnico - Profesionales designados -</t>
  </si>
  <si>
    <t>100% en la oportunidad en la entrega de la información solicitada por la Secretaria de Planeación</t>
  </si>
  <si>
    <t>(Numero de informes entregados oportunamente / Numero de informes solicitados a entregar oportunamente ) x 100</t>
  </si>
  <si>
    <t xml:space="preserve">Hallazgo administrativo No.29: Evaluación de Control Fiscal Interno: debilidades en el Manual de Cartera y elaboración de Matriz de aspectos e impactos ambientales, les falta terminar el proceso de actualización y publicación de la Administración Central </t>
  </si>
  <si>
    <t>Realizar actualización y publicación del manual de cartera y la matriz de aspectos e impactos ambientales</t>
  </si>
  <si>
    <t>Director de Tesorería
Secretaria de Ambiente
Directora de Fortalecimiento Institucional</t>
  </si>
  <si>
    <t>100% de los documentos actualizados y aprobados</t>
  </si>
  <si>
    <t>(Documentos actualizados y aprobados /  documentos programados a actualizar y aprobar ) x  100</t>
  </si>
  <si>
    <t>Hallazgo administrativo No. 30: Evaluación de Control Fiscal Interno: Irregularidad en la entrega de activos por intermedio de comodatos en el Marco de la Implementación del Sistema Municipal de Planeación y Presupuesto Participativos.</t>
  </si>
  <si>
    <t xml:space="preserve">Enviar 1 memorando reiterando a la Direccion de Planeacion de Desarrollo la legalizacion y entrega de los bienes adquiridos a cargo de la Secretaria de Planeacion -Presupuestos Participativos correspondiendo a bienes comprados en administraciones anteriores a cargo de la dirección de  recursos físicos
Hacer entrega a través de la secretaria de Gobierno, de los equipos de cómputo pendientes a la fecha por intermedio de comodatos a las Juntas de acción comunal rurales. Total: 89
</t>
  </si>
  <si>
    <t xml:space="preserve">01/09/2022 al 28/02/2023 -  Memorando Dirección recursos físicos
Entregas de equipo por parte de secretaria de Gobierno: 
-a 31 de diciembre de 2022, se entregaran 50 equipos de cómputo
-a 28 de febrero de 2023, se entregaran 38 equipos de cóputo restantes
</t>
  </si>
  <si>
    <t xml:space="preserve">1 Memorando 
-Equipos programados para entregar / equipos entregados: 100%
</t>
  </si>
  <si>
    <t>1 Memorando radicado /
1 Memorando Proyectado
total de equipos entregados 89</t>
  </si>
  <si>
    <r>
      <rPr>
        <b/>
        <sz val="9"/>
        <rFont val="Arial"/>
        <family val="2"/>
      </rPr>
      <t>Asignación de Recursos vigencia 2014</t>
    </r>
    <r>
      <rPr>
        <sz val="9"/>
        <rFont val="Arial"/>
        <family val="2"/>
      </rPr>
      <t xml:space="preserve">: 16 comodatos de las comunas 1, 2,3, 6, 11 y 12  estructurado, legalizado y entregado. Contratos N. 1996 de 2014, 3245 de 2015,  3212 de 2015, 2249 de 2017 y 2262 de 2017. Nota: los recursos se asignaron desde el año 2014, y se han ido ejecutando hasta el 2018. 
</t>
    </r>
  </si>
  <si>
    <t xml:space="preserve">Director Planeación del Desarrollo de la secretaria de planeación </t>
  </si>
  <si>
    <t>del 1 de septiembre al 31 de diciembre de 2022</t>
  </si>
  <si>
    <t>Elementos entregados conforme a lo contratado / Elementos a entregar</t>
  </si>
  <si>
    <t xml:space="preserve">100% de los comodatos de esta vigencia entregados </t>
  </si>
  <si>
    <t>Hallazgo administrativo No 31. Control Fiscal Interno: Irregularidades en la gestión de las respuestas a Los PQR</t>
  </si>
  <si>
    <t>Elaborar un Informe de seguimiento quincenal con las PQRSD en estado vencido para que se tomen las acciones pertinentes de respuesta al peticionario</t>
  </si>
  <si>
    <t>Director (a) de Atencion al Ciudadano</t>
  </si>
  <si>
    <t>Disminuir un 3% los PQRSD vencidos.</t>
  </si>
  <si>
    <t># PQRSD vencidos/ # PQRSD radicados</t>
  </si>
  <si>
    <t>Hallazgo administrativo No. 32: control fiscal interno: Se presentaron algunas debilidades en el proceso de gestión documental</t>
  </si>
  <si>
    <t>Hacer 1 diagnostico de la plataforma pisami, como suministro para dar continuidad con  la implementación del Modelo de requisitos para SGDEA (Modelo de requisitos para la implementación
de un sistema de gestión de documentos
electrónicos de archivo)</t>
  </si>
  <si>
    <t>Direccion de Recursos Fisicos - Profesional Esp.Gestion Documental</t>
  </si>
  <si>
    <t>01/09/2022 al 28/02/2023</t>
  </si>
  <si>
    <t xml:space="preserve">1 diagnostico
</t>
  </si>
  <si>
    <t>1 Diagnostico presentado /
1 Diagnostico proyectado</t>
  </si>
  <si>
    <t xml:space="preserve">Hallazgo administrativo No. 33: rendición y revisión de la cuenta: Debilidades en la suficiencia y calidad de la información rendida en el SIREC </t>
  </si>
  <si>
    <t>Realizar dos (2) mesas de trabajo conjuntamente con la Dirección de Presupuesto y la Dirección de Talento Humano, en las cuales se solicite el apoyo y colaboración de la Secretaría TIC, con el fin de determinar la inconsistencia que se presenta en los valores que se genera en la Plataforma PISAMI al momento de efectuar el reporte de (sueldos, bonificación por serviicos, cesantias y prima de vacaciones) para corregir diferencias en los valores reportados del Formato F 14 A 3</t>
  </si>
  <si>
    <t>Dirección de Talento Humano
Dirección de Presupuesto</t>
  </si>
  <si>
    <t>2 memorandos de convocatoria
2 actas de reunion con 
asistencia
2 mesas de trabjao 
100%</t>
  </si>
  <si>
    <t xml:space="preserve">Acta de reunión con verificación de asistencia/convocatoría realizada
(Mesa de trabajo realizada/
Mesa de trabajo programada) x 100
</t>
  </si>
  <si>
    <t>se realizará un cruce de informacion mensual entre la plataforma PISAMI y SIA OBSERVA, para asi verificar que la Contratación que suscribe la entidad quede en estado RENDIDO,  como medida preventiva para evitar inconsistencias en la informacion rendida en el SIREC y SIA OBSERVA (Formato F 13),</t>
  </si>
  <si>
    <t xml:space="preserve">Oficina de Contratación </t>
  </si>
  <si>
    <t xml:space="preserve">Un (1)  cruce de información mensual entre la plataforma PISAMI y SIA OBSERVA   100% </t>
  </si>
  <si>
    <t>(Total contratos suscritos por la entidad / Total contratos rendidos en SIA OBSERVA) x 100</t>
  </si>
  <si>
    <t>Hallazgo administrativo con incidencia disciplinaria y sancionatoria No. 34 Extemporaneidad en la presentación de los informes de gestión.</t>
  </si>
  <si>
    <t>Se continuará informando a través de memorando a la Oficina de Control Interno, cada vez que se presente una situación administrativa en la que el funcionario tenga la obligación de presentar el informe de gestión, donde se indique el cargo, nombres y apellidos, documento de identificación, fecha hasta la que laboró el funcionario y la Dependencia donde se encontraba asignado.
Así mismo la Dirección de Talento Humano continuará informando al funcionario sobre el cumplimiento de la Ley 951 de 2005, respecto a la presentación del acta de informes de gestión dentro de los plazos previstos por la misma Ley.</t>
  </si>
  <si>
    <t>07/09/2022
28/02/2023</t>
  </si>
  <si>
    <t>1 Acto Administrativo de retiro del servico 
1 Comunicaciones de retiro del servicio
1 Memorando de comuniciación a Control Interno</t>
  </si>
  <si>
    <t>Comunicaciones retiro del servicio/Número de memorandos enviados</t>
  </si>
  <si>
    <t>PERIODO DE EJECUCION :  14-12-2022 a 28 - 02-2023</t>
  </si>
  <si>
    <t xml:space="preserve"> VIGENCIA EVALUADA:   
2022</t>
  </si>
  <si>
    <t xml:space="preserve">  MODALIDAD DE AUDITORIA :           
AUDITORIA DE CUMPLIMIENTO AL ADECUADO RECAUDO E INVERSIÓN DE LOS DINEROS PÚBLICOS MANEJADOS POR LA ADMINISTRACIÓN CENTRAL DEL MUNICIPIO DE IBAGUÉ, A TRAVÉS DEL FONDO DE SEGURIDAD CIUDADANA Y FONDO DE ESCOLARIDAD GRATUITA”</t>
  </si>
  <si>
    <t>FECHA DE SUSCRIPCION :14-12-2022</t>
  </si>
  <si>
    <t>HALLAZGO 01: Observación administrativa No.3 – El Decreto número 649 de octubre 09 de 2009
no se observa que haya sido	modificado y reglamentado</t>
  </si>
  <si>
    <t xml:space="preserve">1. Se realizara una mesa de trabajo con la Secretaria de Hacienda y Oficina Juridica, para la elaboracion del acto administrativo que modifica el Decreto 649 de octubre 9 de 2009 </t>
  </si>
  <si>
    <t>SECRETARIO DE GOBIERNO
SECRETARIO DE HACIENDA
JEFE OFICINA JURIDICA</t>
  </si>
  <si>
    <t>1.Elaborar Acto administrativo modificado o actualizado, a fin de tener más controles frente 
al recaudo y oportunidad del mismo
(100% a 31/12/2022)</t>
  </si>
  <si>
    <t>Acto Administrativo</t>
  </si>
  <si>
    <t>HALLAZGO 02: Observación Administrativa No.6 Irregularidad en el mencionado   nombre   de
FONSECON por FONSET</t>
  </si>
  <si>
    <t xml:space="preserve">1. Elaboración de acto administrativo y cambio del nombre en la fuente. </t>
  </si>
  <si>
    <t xml:space="preserve">
DIRECTORA DE PRESUPUESTO</t>
  </si>
  <si>
    <t>1, Elaborar Acto Administrativo de corrección  del nombre FONSECON por FONSET “Fondos Territoriales de Seguridad y Convivencia 
Ciudadana”
(100% a 31/12/2022)</t>
  </si>
  <si>
    <t>Acto administrativo</t>
  </si>
  <si>
    <t>1, Por medio de correo institucional se oficiará Mensualmente a todas las Instituciones Educativas públicas, recordando el pago oportuno de los valores descontados por concepto de Contribución Especial – Fondo de Seguridad Ciudadana, que se generan al momento del descuento en el pago de los contratos de obra que celebran las instituciones educativas.</t>
  </si>
  <si>
    <t xml:space="preserve">DIRECTOR DE TESORERIA
</t>
  </si>
  <si>
    <t>1,  correo  institucional mensual  masivo a Instituciones Educativas 
(100% a 31/12/2022)</t>
  </si>
  <si>
    <t>No. Correo institucional  enviado/
No. de correo institucional  proyectado</t>
  </si>
  <si>
    <t>HALLAZGO 04: Observación Administrativa con incidencia Disciplinaria No.8. Falta de Gestión en la inversión de los recursos recaudados en el Fondo de Seguridad Ciudadana por
$5.275.104.182</t>
  </si>
  <si>
    <t>1,. En el primer comité de orden publico se socializarar el  informe de auditoria, especificamente del hallazgo el cual tiene connotacion administrativa y disciplinaria, con el fin de que las entidades que hacen parte del comité, ajusten sus procedimientos internos con miras a agilizarar la persentacion de los proyectos para inversion de los recursos del fondo.
 2. La Secretaria de Hacienda debera reporta dentro de los primeros 15 dias de cada mes el corte de los recursos recaudados por concepto del fondo de seguridad. Enviar un reporte al Comite de orden publico de lo que se ha recaudado en el año con miras a tener un control de los recursos y poder hacer las inversiones que se requieran.
 3. Incluir en todas las sesiones de comite de orden publico en condicion de invitados a la Secretaria de Hacienda,  precisamente para que informen al comite sobre el reacaudo de los recusos del fondo de seguridad.</t>
  </si>
  <si>
    <t xml:space="preserve">SECRETARIO DE GOBIERNO
DIRECCION DE TESORERIA
</t>
  </si>
  <si>
    <t>1. Acta de comité de orden publico. (100% a 28/02/2023)</t>
  </si>
  <si>
    <t>acta de comité de orden publico aprobada y firmada / acta de comité de orden publico proyectada</t>
  </si>
  <si>
    <t>HALLAZGO 05: Observación Administrativa No10: Menor valor asignado a los rubros presupuestales de Fondo de Gratuidad, presentado una diferencia de $528.297.172
Dentro del presupuesto de gastos para la vigencia 2021, se incluyó el rubro 0209302001112 - FORTALECIMIENTO DEL PAE PARA LA PERMANENCIA Y BIENESTAR DE LOS NIÑOS,
JOVENES Y ADOLESCENTES. IBAGUE, como uno de los componentes del fondo de gratuidad educativa, sin embargo, no se le asignaron recursos y su ejecución final fue 0.00. sin embargo, dentro de los otros rubros relacionados con el tema, se observan gastos inherentes al PAE.
Dentro de la auditoria de cumplimiento realizada al fondo de gratuidad educativa, se observó que del total de los ICLD para la vigencia 021, certificados por la dirección de Presupuesto, ascendieron a $226.578.200.000, por lo que, y el 5% que se menciona en el acuerdo 003 de2009, es de $11.328.910.000, y en los rubros presupuestales donde se ejecuta el fondo de gratuidad, se registran partidas por valor de $10.800.612.828, presentándose una diferencia de $528.297.172,</t>
  </si>
  <si>
    <t>DIRECTORA DE PRESUPUESTO</t>
  </si>
  <si>
    <t xml:space="preserve"> Ejecución presupuestal de ingresos  totalmente revisada  en cuanto el recaudo real de los ingresos corrientes de libre inversión
 ( 100%28/02/2023)</t>
  </si>
  <si>
    <t>una  Ejecución presupuestal de ingresos cierre final /
una Ejecución presupuestal proyectada</t>
  </si>
  <si>
    <t xml:space="preserve">1.Acto Administrativo de prescripción de la cartera predial 
2. Acto Administrativo de caducidad de la cartera predial
3. Aplicación de lo ordenado en los actos administrativos en la plataforma de Información de la Alcaldía Municipal. 
NOTA: Teniendo en cuenta lo extenso de la meta y los recursos humanos necesarios para cumplirla, para el semestre 01 de la vigencia 2023 se programarán las sigientes actividades:
1.Acto Administrativo de prescripción de la cartera ICA y Sobretasa Bomberil
5. Aplicación de lo ordenado en los actos administrativos en la plataforma de Información de la Alcaldía Municipal.
</t>
  </si>
  <si>
    <t>1 Mesa de trabajo realizada /
1 Mesa de trabajo programada
Dos (2) Circulares realizadas por la Oficina de  contratación/
Dos (2)  circulares programadas  por la  Oficina de  contratación
Documentos publicados / Documentos requeridos para publicación</t>
  </si>
  <si>
    <t xml:space="preserve">REPRESENTANTE LEGAL:   ANDRES FABIAN HURTADO BARRERA </t>
  </si>
  <si>
    <t>PERIODO DE EJECUCION :2022</t>
  </si>
  <si>
    <t xml:space="preserve">  MODALIDAD DE AUDITORIA :  ESPECIAL       </t>
  </si>
  <si>
    <t>FECHA DE SUSCRIPCION : 24/12/2022</t>
  </si>
  <si>
    <t>OBSERVACIÓN ADMINISTRATIVA con incidencia disciplinaria No. 1. Irregularidades en la dispensación de alimentos a la comunidad estudiantil auditada</t>
  </si>
  <si>
    <t xml:space="preserve">Se Requerira  al operarador PAE  levantar previo al inicio del Calendario Escolar 2023 (23 enero 2023) un diagnóstico para el control integrado de vectores en la Sede Tulio Varón.
</t>
  </si>
  <si>
    <t>24/12/2022-31/03/2023</t>
  </si>
  <si>
    <t xml:space="preserve">1 institucion educativa </t>
  </si>
  <si>
    <t>Diagnostico integrado de vectores de plaga.</t>
  </si>
  <si>
    <t>22/12/2022</t>
  </si>
  <si>
    <t>1 de 1</t>
  </si>
  <si>
    <t>REPRESENTANTE LEGAL:   ANDRES FABIAN HURTADO BARRERO</t>
  </si>
  <si>
    <t>PERIODO DE EJECUCION : 22 de diciembre de 2022 al 21 de diciembre de 2023</t>
  </si>
  <si>
    <t xml:space="preserve">  MODALIDAD DE AUDITORIA :         Auditoria de Actuación Especial de
Fiscalización a la Administración Central del Municipio de Ibagué vigencia 2021</t>
  </si>
  <si>
    <t>FECHA DE SUSCRIPCION : 22 de diciembre de 2022</t>
  </si>
  <si>
    <t>Hallazgo Administrativo No. 1. GESTIÓN CONTRACTUAL: Debilidades en la no publicación en el SIA OBSERVA del expediente contractual</t>
  </si>
  <si>
    <t>Realizar la publicación de la documentacion generada en las etapas contractual y post contratual de los contratos de prestación de servicios  auditados de la vigencia 2021 en la plataforma de SIA OBSERVA, cumpliendo con el principio de publicidad en la contratación estatal</t>
  </si>
  <si>
    <t>22 de diciembre de 2022 al 21 de diciembre de 2023</t>
  </si>
  <si>
    <t>100% de los contratos de prestacion de servicios auditados de vigencia 2021,  publicados en SIA OBSERVA con la documentación de las etapas contractual y post contratual  conforme con el principio de publicidad en la contratación estatal</t>
  </si>
  <si>
    <t>Contratos de prestación de servicios auditados de la vigencia 2021 cumpliendo con el cargue de la documentación requerida en SIA OBSERVA/  Contratos de prestación de servicios auditados  vigencia 2021</t>
  </si>
  <si>
    <t xml:space="preserve">Direccion de Recuros Fisicos
Almacenista General
Gobierno/ Dirección Participación ciudadana
</t>
  </si>
  <si>
    <t xml:space="preserve">La Oficina de Contratación procedió a verificar cada una de las pólizas aportadas por el contratista el dia 05 de agosto de 2022 y se realizó  las actas de aprobación de garantías del convenio  759/2021,
</t>
  </si>
  <si>
    <t xml:space="preserve">
CONTRATACION</t>
  </si>
  <si>
    <t>ADMINISTRATIVA 100%</t>
  </si>
  <si>
    <t>ADMINISTRATIVA: 100%</t>
  </si>
  <si>
    <t>INFRAESTUCTURA 100%
CONTRATACION 100%</t>
  </si>
  <si>
    <t>CONTRTACION 100%</t>
  </si>
  <si>
    <t>AMBIENTE 100%</t>
  </si>
  <si>
    <t>PLANEACION: 71%</t>
  </si>
  <si>
    <t>PLANEACION MUNICIPAL: el periodo del 01 de Septiembre al 31 de Diciembre, se celebró 13 comodatos con las Comunas 1, 3, 6, 11 y 12 de la ciudad de Ibagué, para la entrega de kit tecnológicos adquirido con recursos de presupuesto participativo, los cuales se relacionan a continuación:
1.  La Vega 
4. Interlaken 
6. Combeima 
1. San Simon sector las Acacias 
1.Los Mandarinos 
2. Las Delicias 
3. Ambalá 
4, Barrio las Delicias
4. Altos de Ambalá 
1. El Bosque Parte Alta 
2. El Refugio Etapa I
3. La Isla 
1. Ricaurte 
CUMPLIMIENTO: 81%</t>
  </si>
  <si>
    <t>PLANEACION 81%</t>
  </si>
  <si>
    <t>ADMINISTRATIVA 100%
DESARROLLO SOCIAL: 99,75%</t>
  </si>
  <si>
    <t>HACIENDA: TESORERIA-31-12-2022: En cumplimiento hallazgo administrativo No 3, se realiza memorando 00209 solicitando identificación de terceros, informe conciliación bancaria con reportes realizados EPS-ARL, para su respectiva consolidación incluyendo la nómina de la Secretaria de Educación. (Ver anexo) Cumplimiento: 100%</t>
  </si>
  <si>
    <t>HACIENDA 100%</t>
  </si>
  <si>
    <t>EDUCACION 100%
HACIENDA 100%</t>
  </si>
  <si>
    <t xml:space="preserve">HACIENDA: 33%
</t>
  </si>
  <si>
    <t>AMBIENTE Y GEST RIESGO 100%
PLANEACION 100%
HACIENA 100%</t>
  </si>
  <si>
    <t>ADMINISTRATIVA 100%
HACIENDA 100%</t>
  </si>
  <si>
    <t>JURIDICA 100%
GOBIERNO 100%
HACIENDA 100%</t>
  </si>
  <si>
    <t>SALUD 100%</t>
  </si>
  <si>
    <t>TOTAL HALLAZGOS A 31/12/22</t>
  </si>
  <si>
    <t>Magda Gisela Herrera Jiménez</t>
  </si>
  <si>
    <t>Jefe Oficina de Control Interno</t>
  </si>
  <si>
    <t>HACIIENDA: 100%</t>
  </si>
  <si>
    <t>ADMINISTRATIVA 100%
GOBIERNO 67%</t>
  </si>
  <si>
    <t>ADMINISTRATIVIA 100%</t>
  </si>
  <si>
    <t xml:space="preserve">AMBIENTE Y GEST RIESGO:  Durante la vigencia 2022, en la Secretaria de ambiente y gestión del riesgo se celebraron un total de 105 contratos de los cuales 6 no cumplieron el principio de anualidad debido a que en su mayoría se encuentran suspendida la ejecución debido situaciones de fuerza mayor. Índice de cumplimiento 99”100/105 = 94.20%
</t>
  </si>
  <si>
    <t>SALUD 50%</t>
  </si>
  <si>
    <t xml:space="preserve">SALUD: 1. Se efectúo seguimiento a la USI para verificar avances en la contratación de estudios y diseño para la construcción de la unidad intermedia del salado y aplicación del centro de salud Topacio, se cuenta con las actas No. 01 del 16 de Agosto de 2022, Acta No. 02 del 01 de septiembre de 2022, Acta si número del 03 de octubre de 2022 (seguimiento proceso licitatorio para la adjudicación de estudios y diseños de la construcción de la unidad intermedia del salado y centro de salud del Topacio).
Mediante Resolución No. 73-682 del 15 de Septiembre de 2022, se dio apertura al proceso contractual de menor cuantía No.005 del 2022, para el estudio y diseños de de la construcción de la unidad intermedia del salado y centro de salud del Topacio
 Mediante Resolución No. 810 del 12 de octubre de 2022, se adjudica al Consorcio Arquitectura Hospitalaria, el proceso para estudios y diseños de la construcción de la unidad intermedia del salado y centro de salud del Topacio.
Acta No. 023 del 03 de febrero de 2023,  CUMPLIMIENTO 100%
</t>
  </si>
  <si>
    <t>SALUD: El 14 de octubre de 2022, se efectúo la entrega de la  Unidad Intermedia de Picaleña por parte de la USI, según consta en el acta de recibo final de obra.
Acta No. 023 del 03 de febrero de 2023,  CUMPLIMIENTO 100% CUMPLIMIENTO 100%</t>
  </si>
  <si>
    <t xml:space="preserve">HACIENDA: 1. Se emite la circular No. 002 del 03 de enero de 2023,  instando a todas unidades ejecutoras para que realicen  gestiones pertinentes que permitan la disposición o devolución de los saldos de las cuentas bancarias abiertas para el manejo de los múltiples CONVENIOS que se celebran en nombre de la administración municipal 100%
2. En ejecución
3. En ejecución
Una vez finalice la vigencia las Direcciones de Tesorería y Presupuesto adelantaran la conciliación del cierre fiscal, para constatar que las disponibilidades en caja correspondan en forma exacta a lo destinado a las cuentas por pagar, reserva de apropiación y recursos del balance, lo que dará lugar al cierre presupuestal y tesoral.
 Cumplimiento 33%
</t>
  </si>
  <si>
    <t>HACIENDA: 1 y 2, Se realiza auto de notificación No 002 notificación No. 35113 del 29 de diciembre de 2022,  por aviso pagina web sobre decisión de prescripción de oficio del impuesto predial unificado por las vigencias  1967 al 2007 Cantidad (116216). (Ver Anexo), cumplido 100%
Memorando 001134 del 11 de enero de 2023, informe de las Prescripciones del impuesto predial y resoluciones de caducidades del impuesto Predial Unificado concedidas en el año 2022.
3. Mediante memorando No.  2520-2023-00432 del 05 de enero de 2022, la Secretaría de las TIC informa que por el volumen de información no fue posible aplicar de forma masiva en la base de datos la información de prescripción del impuesto predial unificado. Cumplimiento 0%
Memorando 001134 del 11 de enero de 2023, informe de las Prescripciones del impuesto predial y resoluciones de caducidades del impuesto Predial Unificado concedidas en el año 2022.
3. Oficio 1340-008148 del 17 de febrero de 2023, solicitud a REALTIX la aplicacion del auto de preescripcion de oficio por concepto de I.P.U vigencias 1967-2007 en la plataforma REALSIT.
4. Aplicacion de acto administrativo de las preescripciones vigencias 1967 al 2007 en aplicativo REALSIT.
ACTA N°007-2024 CUMPLIMIENTO 100%</t>
  </si>
  <si>
    <t>TIC: Atendiendo a la solicitud efectuada por la Secretaria de hacienda mediante memorando No. 056767 del 20 de octubre de 2022, la Secretaria de las TIC, relazó la marcación de 354 predios como excluidos del pago de impuesto predial y emitió el memorando No. 63151 del 17 de noviembre de 2022, comunicando a la dirección de Rentas la aplicación de la resolución No.14000462 del 02 de junio de 2022 
CUMPLIMIENTO: 100%
HACIENDA: 
1. CONTABILIDAD-RENTAS-31-12-2022: MEMORANDO N° 057043 Solicitud acto administrativo. Cumplimiento 100%
2. No se ha dado cumplimiento debido a que la secretaría administrativa no ha enviado el acto administrativo de certificación de bienes inmuebles. Cumplimiento 0%.
3. No se ha dado cumplimiento, debido a que la secretaria administrativa no ha enviado  el Acto Administrativo de certificación de los bienes inmuebles de propiedad del Municipio, a fin de enviarlo a las TIC.  Mediante memorando No. 06341 del 18 de noviembre de 2022, se solicita nuevamente a la secretaría administrativa en envió de la certificación de los bienes inmuebles de propiedad del municipio.   Cumplimiento 0%
Cumplimiento 80%
ADMINISTRATIVA: Memorando N°058490 remitido a Secretaria de Hacienda, remision resolucion 2531 del 11 de diciembre 2023 "POR MEDIO DEL CUAL EMITE CERTIFICAR PARCIALMENTE UNOS BIENES INMUEBLES QUE FORMAN PARTE DEL INVENTARIO DE BIENES FISCALES Y DE USO PUBLICO DEL MUNICIPIO DE IBAGUE".
CUMPLIMIENTO 100%</t>
  </si>
  <si>
    <t xml:space="preserve">EDUCACION: 1. Se cuenta con el acta No. 51 del 23 de diciembre de 2022, comité de mejoramiento y saneamiento contable, conciliación de cuentas reciprocas con el FFIE y registro contable de los recursos administrados por el FFIE. CUMPLIMIENTO 100%
HACIENDA: CONTABILIDAD-31-12-2023: Se adjunto los siguientes documentos como soporte dando cumplimiento a las metas establecidas: 
Acta de conciliación de las cuentas reciprocas sobre recursos manejados por el FFIE con la secretaria de educación con sus debidos soportes, Acta No. 036 del 03 de Octubre de 2022,  acta de conciliación de las cuentas reciprocas con la gestora urbana No. 048 del 01 de diciembre de 2022, Acata 051 del 23 de diciembre de 2022, recurso FFIE., Acta Comité de sostenibilidad No.003  del 21 de diciembre de 2022. CUMPLIMIENTO 100%
</t>
  </si>
  <si>
    <t xml:space="preserve">ADMINISTRATIVA RECURSO SFISICOS: Se llevo a cabo mesa de trabajo con la Dirección de Rentas, Contabilidad, Tics y Recursos Físicos, soportando lo anterior se anexa 
* Acta 012 del 18 de noviembre de 2022
* Acta 013 del 21 de noviembre de 2022, mesa de trabajo con la Dirección de Contabilidad
* Con memorando 40169 del 03 de agosto de 2022 se envía al Secretario de hacienda, Dirección de Contabilidad y Rentas base de datos de la identificación de inmuebles para depuración.
* Con memorando 61827 del 09 de noviembre de 2022 se envía al Director de Contabilidad actualización de la base de datos en el sistema de información de Gestión de Activos CISA-SIGA. Cumplimiento: 100%
HACIENDA: 1. Se Anexa Acta No. 053 del 30 de diciembre de 2022, de mesa de trabajo conciliación de la cuenta de terrenos de la dirección de contabilidad y la dirección de recursos físicos. Cumplimiento 100%
2. Se Anexa Acta No. 012 del 18 de noviembre de 2022, mesa de trabajo dirección de rentas, contabilidad y Tic.
CUMPLIMIENTO 100%
</t>
  </si>
  <si>
    <t>HACIENDA: Mediante acta de mejoramiento y saneamiento contable N°028 del 13 de diciembre 202, se determino tener en cuenta los informes reportados en el sistema de informacion  de gestion de activos SIGA, el informe presentado por la direccion de recursos fisicos y el avaluo catastral de los bienes muebles, de esta manera se procedio a soportar los estados financieros con corte a 30 de noviembre 2023, cuya suma asciende a $513,199,703,716 dicha informacion quedo validada en el sistema de informacion de gestion de activos SIGA, operada por central de inversiones SA, CISA.
ACTA N°007-2024 CUMPLIMIENTO 100%
ADMINISTRATIVA: mediante Acta de Reunión N°05 del 06 de junio 2023, Tema: Procesos Desarrollo Entidades Avalúos Bienes Muebles e Inmuebles de la Administración Municipal, Memorando N°25356 del 22 de junio 2023, Informe Avaluó Técnico Bienes Muebles e Inmuebles de Almacén General, Memorando N°1400 – 2023 – 032014 Solicitud Incorporación de Recursos, Memorando N° 1400 – 2023 – 036165 Reiteración Solicitud Incorporación de recursos, Memorando N° 1423 – 2023 – 045109 Cotizaciones actualizadas solicitud presupuesto proceso. La Direccion de recursos fisicos avanzo en la accion correctiva panteada dejando a consideracion del ordenador del gasto, las cotizacion planteadas. ACTA N°008-2024 CUMPLIMIENTO 100%</t>
  </si>
  <si>
    <t>HACIENDA 1. Acta No. 001 del 27 de octubre de 2022, y acta No. 03 del 08 de noviembre de 2022,  suscrito entre la dirección de contabilidad y el almacén general, para tratar de tema de los activos pendientes de dar de baja en el Municipio de Ibagué, registrados en la cuenta 1637 Propiedad Planta y Equipo no explotados. Cumplimiento 100%
2. Mediante informe de aplicacion contable con afectacion a los estados financieros del municipio de ibague, registrado en la cuenta 1637 PROPIEDAD PLANTA Y EQUIPO NO EXPLOTADOS, con soporte contable consecutivo 22146 del 30 de noviembre 2023, concepto ajustes contables; se efectuo la aplicacion contable con afectacion a los estados financieros de los bienes muebles dados de baja, ACTA N°007-2024 CUMPLIMIENTO 100%
ADMINISTRATIVA: Mediante memorando 1320 – 2023 – 000634 del 11 de enero 2023. Solicitud Presentación Informe de Almacén a 31 de diciembre 2023. Administratira remite respuesta mediante memorando N°01733 del 17 de enero de 2023 a Direccion de Contabilidad remitiendo los informes respectivos relacionados con el hallazgo, según acta N°021 del 02 de febrero de 2023 el hallazgo se CUMPLIO al 100%.  ACTA N°008-2024 CUMPLIMIENTO 100%</t>
  </si>
  <si>
    <t xml:space="preserve">ADMINISTRTIVA: * Con memorando 59551 del 29 de octubre de 2022 se hace convocatoria a mesa de trabajo para el día 1  de noviembre.
* Acta de reunión No.001 del 01 de noviembre de 2022,  cumplimiento plan de mejoramiento hallazgo 9 
* Se expide circular 0057 del 26 de septiembre de 2022 socializando la política de uso adecuado de los bienes del Municipio.
* Se envía memorando 60360 del 02 de noviembre 2022 a la Directora de Atención al Ciudadano solicitando copia de las comunicaciones recibidas por ventanilla respecto al Formato de entrega del Cargo. CUMPLIMIENTO: 100%
</t>
  </si>
  <si>
    <t xml:space="preserve">EDUCACION: Se cuenta con el acta No. 51 del 23 de diciembre de 2022, comité de mejoramiento y saneamiento contable, conciliación de cuentas reciprocas con el FFIE y registro contable de los recursos administrados por el FFIE. CUMPLIMIENTO 100%
HACIENDA: Acta No. 036 del 03 de octubre de 202 y No.051 del 23 de Diciembre de 2022, suscrita entre la dirección de contabilidad y secretoria de educación, para la conciliación de las cuentas reciprocas sobre recursos manejados por el FFIE con la secretaria de educación, Acta de comité de sostenibilidad contable No. 003 del 21 de Diciembre de 2022.  
 Cumplimiento 100%
</t>
  </si>
  <si>
    <t xml:space="preserve">HACIENDA: 1. Se celebro acta No.052 del 27 de Diciembre de 2022, entre el IBAL y la Dirección de contabilidad para la conciliación de las cuentas reciprocas.
2. Acta No. 049 del 07 de diciembre de 2022, celebrada entre el IGAC, conciliación de las cuentas reciprocas con el Instituto Geográfico Agustín Codazz 
CUMPLIMIENTO 100%
</t>
  </si>
  <si>
    <t>ADMINISTRATIVA 100%
INFRAESTRUCTURA50%
CONTRATACION 100%</t>
  </si>
  <si>
    <t>CONTRATACION 100%</t>
  </si>
  <si>
    <t xml:space="preserve">SALUD: 3. En proceso de ejecución; a la fecha se ha efectuado tres actas de seguimiento al proceso de ejecución de los estudios y diseños arquitectónicos para la construcción de la Unidad Intermedia Salado y ampliación de centro de salud Topacio, según actas No. 01 del 16 de Agosto de 2022, Acta No. 02 del 01 de septiembre de 2022, Acta No.001 del 10 de enero de 2023, a la fecha no se han girado los recursos a la USI para iniciar el proceso de construcción.
Seguimiento mediante Acta de Reunión de abril 11 del 2023 y acta de mayo 6 del 2023.   Se realizaron mesas de trabajo con la USI, Secretaría de Infraestructura, Secretaría de Hacienda, Planeación, oficina jurídica, con el fin de aclarar dudas y soporte técnico. Desde la gerencia de Proyectos Estratégicos en cabeza del Ing Carlos José Corral, se ha realizado seguimiento permanente a los proyectos de la Unidad intermedia de salud del salado el cual fue radicado en la Curaduría 2. Según Rad. No. 73001-2-23-0101 y el centro de salud del Topacio, radicado ante la Curaduría No. 1 según Rad. No. 73001-1-23-115.   Se anexan actas de fecha Abril 11 del 2023 y memorando No. 013436 del 4 y 10 de abril del 2023, Acta de mayo 16 del 2023 y memorando No. 019411 de mayo 15, Memorando No. 019536 de mayo 16 y acta mesa de trabajo de mayo 16 del 2023; Acta de mayo 18 del 2023 y Acta de junio 5 del 2023.
CUMPLIMIENTO 50%, NOTA: Teniendo en cuenta que se ha realizado por parte de la Secretaría de salud el seguimiento bimensual al proyecto de construcción de la Unidad Intermedia Salado y ampliación del Centro de Salud Topacio, sin embargo no se ha iniciado el proceso de construcción debido a que la licencia de construcción se encuentra en trámite y es requisito para girar los recursos a través de la firma de convenio con la USI.
SALUD: Aporte acta – reunión – mesa de trabajo virtual del seguimiento realizado al proyecto dotación de la Unidad Intermedia de picaleña e infraestructura TOPACIO – SALADO.
Teniendo en cuenta que se ha realizado por parte de la Secretaría de salud el seguimiento bimensual al proyecto de construcción de la Unidad Intermedia Salado y ampliación del Centro de Salud Topacio, sin embargo, no se ha iniciado el proceso de construcción debido a que la licencia de construcción se encuentra en trámite y es requisito para girar los recursos a través de la firma de convenio con la USI. ACTA N°14-2024 CUMPLIMIENTO 50%
</t>
  </si>
  <si>
    <t xml:space="preserve">INFRAESTRUCTURA: presentación reporte tercer trimestre año 2022 instrumentos de planeación con el memo 2300-055164 del 12/10/2022 y cuarto trimestre año 2022 con el memo 2300-001909 del 24/01/2023 - toda la información se remite al correo electrónico estudiosestrategicos@ibague.gov.co, a la fecha se han entregado cuatro informes trimestrales a la Dirección de Estudios Estratégicos, correspondiente a la vigencia 2022.
CUMPLIMIENTO: 100%
</t>
  </si>
  <si>
    <t>INFRAESTRUCTURA 100%</t>
  </si>
  <si>
    <t>EDUCACION. 100%</t>
  </si>
  <si>
    <t>Director de Contabilidad
Secretaría de Educación</t>
  </si>
  <si>
    <r>
      <rPr>
        <b/>
        <sz val="9"/>
        <rFont val="Arial"/>
        <family val="2"/>
      </rPr>
      <t xml:space="preserve">ADMINISTRATIVA:  </t>
    </r>
    <r>
      <rPr>
        <sz val="9"/>
        <rFont val="Arial"/>
        <family val="2"/>
      </rPr>
      <t xml:space="preserve">La dirección  de recurso físico dio respuesta a la solicitud presentada por la dirección de contabilidad mediante memorando No. 65888 del 01 de diciembre de 2022, donde menciona que las fichas catastrales del predio parque santarita es del municipio, se adjunta los certificados de tradición y libertad. 
Cumplimiento: 100%
</t>
    </r>
    <r>
      <rPr>
        <b/>
        <sz val="9"/>
        <rFont val="Arial"/>
        <family val="2"/>
      </rPr>
      <t xml:space="preserve">HACIENDA: </t>
    </r>
    <r>
      <rPr>
        <sz val="9"/>
        <rFont val="Arial"/>
        <family val="2"/>
      </rPr>
      <t>1. Memorando No. 055656 del 13 de Octubre de 2022, enviado a la dirección de  recursos físicos y oficina jurídica No. 61864 del 09 de noviembre de 2022..
2. Respuesta de la dirección de recurso físico memorando No. 65888 del 01 de diciembre de 2022, donde menciona que las fichas catastrales del predio parque santarita es del municipio, se adjunta los certificados de tradición y libertad.
3. Se presento informe de la dirección de contabilidad respecto al análisis y registro contable con todos sus soportes
CUMPLIMIENTO 100%</t>
    </r>
    <r>
      <rPr>
        <b/>
        <sz val="9"/>
        <rFont val="Arial"/>
        <family val="2"/>
      </rPr>
      <t xml:space="preserve">
</t>
    </r>
  </si>
  <si>
    <t xml:space="preserve">ADMINISTRATIVA: * Se envía memorando 56329 del 19 de octubre de 2022 al Secretario de Hacienda para la solicitud de aprobación de vigencia futura ordinaria.
* Se envía memorando 56947 del 20 de octubre de 2022 al Secretario de Hacienda dando alcance al memorando 56329  para la solicitud de aprobación de vigencia futura ordinaria.
• La secretaria de hacienda emite respuesta afirmativa mediante memorandos No. 56947 del 20 de octubre de 2022 y No. 58141 del 26 de octubre de 2022, Cumplimiento: 100%
DESARROLLO SOCIAL: El día 5 de diciembre de 2022 se envía la circular No. 0009  por parte del Secretario Camilo Martínez a los directores Yesica Vinasco (Dirección de Mujer, Genero y Diversidad Sexual), Jorge Sabogal (Dirección de Infancia, Adolescencia y Juventud) y Eliana Rozo (Dirección de Grupos Étnicos y Población Vulnerable), recomendándoles la Aplicación del principio de planeación y economía en la contratación en todos los documentos previos de los procesos contractuales que se ejecuten en la Secretaría de Desarrollo Social Comunitario.
El convenio No.0857 del 26 de junio de 2020, fue liquidado mediante acta de fecha  09 de agosto de 2021.
El contrato No. 1194 del 29 de abril de 2021, fue liquidado mediante acta de fecha  24 de octubre de 2022.
Durante la vigencia 2022, se celebraron un total de 410 contratos de los cuales solo el Contrato 2410 de 09 de mayo de 2022 suscrito con la Corporación Jardín de los Abuelos el cual fue adicionado y prorrogado después de la vigencia en dos oportunidades, por falta de recursos, dado cumplimiento al indicador en un el 99.75% están dando cumplimiento al principio de planeación.
CUMPLIMIENTO 99.75%
</t>
  </si>
  <si>
    <t xml:space="preserve">INFRAESTRUCTURA: requerimiento mediante oficio2300-050013 del 26/07/2022 al supervisor, el contratista del conv comp 0759-2021 con radicado 2022-059254 de fecha 23/08/2022 presenta los documentos para pago final.                                                                         a la fecha se encuentra en proceso de liquidación - mediante memo 2320-069203 del 21/12/2022 se radica en la oficina de contratación para revisión y mediante memo 2320-002774 del 30/01/2023 se radican los ajustes solicitados por la oficina de contratación
CUMPLIMIENTO: 100%
CONTRATACION: Se realizó (2) actas, de fecha 05 de agosto de 2022, para la aprobación de garantías de los anexos 04 y 06 del Convenio 759/2021, las cuales se encuentran archivadas dentro del expediente contractual, y publicadas en el SECOP y plataforma PISAMI.Cumplimiento: 100%
</t>
  </si>
  <si>
    <t xml:space="preserve">CONTRATACION:   Se realizó (2) actas, de fecha 05 de agosto de 2022, para la aprobación de garantías de los anexos 04 y 06 del Convenio 759/2021, las cuales se encuentran archivadas dentro del expediente contractual, y publicadas en el SECOP y plataforma PISAMI. Cumplimiento: 100%
</t>
  </si>
  <si>
    <t xml:space="preserve">AMBIENTE Y GEST RIESGO: 
Se realizo por medio de acta de fecha 01 de noviembre de 2022, la entrega de los equipos de protección personal al teniente Pedronel Patiño Pinilla con el fin de que este ejerza la supervisión de los equipos antes mencionados, se anexa acta de recibido de los equipos de protección. CUMPLIMIENTO: 100%
</t>
  </si>
  <si>
    <t xml:space="preserve">CONTRATACION: Se realizo capacitación el día 04/11/2022 sobre el proceso de gestión contractual, en el cual se hizo énfasis para los abogados de la oficina de contratación , de cómo se debe diligenciar el formato de  clausulados FOR-33-PRO-GC-06-CLAUSULADO GENERAL y FOR-41-PRO-GC-001 FORMATO CLAUSULADO PROCESOS DE SELECCIÓN, con el fin de que se de aplicación dependiendo de la modalidad de contratación a aplicar y la matriz de riesgos del proceso que es la que establece las garantías del mismo, se anexa acta No. 19 del 04/11/2022. Cumplimiento: 100%
</t>
  </si>
  <si>
    <t xml:space="preserve">CONTRATACION: Se elaboro acta de fecha 05 de agosto de 2022, para la aprobación de las pólizas de los contratos 1452 y 1453 de 2021, la cuales fueron publicadas en el SECOP y plataforma PISAMI. Cumplimiento: 100%
</t>
  </si>
  <si>
    <t xml:space="preserve">AMBIENTE Y GEST RIESGO: Se actualizo y público en la página de la administración Municipal la MATRIZ DE IDENTIFICACIÓN Y VALORACIÓN DE ASPECTOS E IMPACTOS AMBIENTALES POR PROCESOS, en link
https://www.ibaüue.üov.co/portal/admin/archivos/publicaciones/2022/46052-DOC- 20221115094513.xls, código FOR-109-PRO-SIG-02 Versión 02 publicada en la página web el 03 de noviembre de 2022 CUMPLIMIENTO: 100º%
PLANEACION MUNICIPAL: : Los manuales de cartera y matriz de aspectos e impactos ambientales, se encuentra publicado en la página web de la entidad en los siguientes link, los cuales fueron actualizados y publicados el 01 y 03 de noviembre de 2022 respectivamente.
MANUAL DE CARTERA (1/11/2022)
https://www.ibague.gov.co/portal/admin/archivos/publicaciones/2022/46016-MAN-20221101094940.pdf- 
MATRIZ DE IMPACTOS AMBIENTALES: (3/11/2022)
https://www.ibague.gov.co/portal/seccion/contenido/index.php?type=3&amp;cnt=129#gsc.tab=0
Cumplimiento: 100%
HACIENDA: Se realiza memorando 1250-060015 como respuesta a memorando 059714 donde se informa el estado del proceso actualización y publicación del manual de cartera, el cual se encuentra publicado en el link, publicado con fecha 01 noviembre de 2022
https://www.ibague.gov.co/portal/admin/archivos/publicaciones/2022/46016-MAN-20221101094940.pdf
 Cumplimiento 100%
</t>
  </si>
  <si>
    <t xml:space="preserve">GOBIERNO: Mediante memorando No. 1530-001729 del 20 de enero de 2022, la secrearia de gobierno manifiesta que a 31 de dicimebre de 2022, habian entregado 23 equipos, el 30 de enero de 2023 se efectùo la entrega de  50 equipos de computo portàtiles a las diferente juntas de accion comunial rurales, las cuqles fueron entregadas mediante los  comodatos que figuran en relaciòn adjunta,  par aun total de entrega de 73 equipos,  los restantes 36 equipos a la fecha de seguimetno del presente plan no se han entregado debido a que s eencuentran en proceso de programaciòn de mantenimiento correctivo por tener las baterias en mal estado. .AVANCE  67%
ADMINISTRATIVA:  * Se envía memorando 57338 del 24 de octubre de 2022 al Director de Planeación del Desarrollo Reiterando la Legalización y entrega de los bienes adquiridos a cargo de la Secretaria de Planeación, presupuestos participativos, bienes comprados en administraciones anteriores.  cumplimeitno 100%
* Se adjuntan comprobantes de egreso del Almacén General. Cumplimiento: 100%
</t>
  </si>
  <si>
    <t xml:space="preserve">ADMINISTRATIVA: se realizaron dos mesas de trabajo conjuntamente con la Dirección de Presupuesto y la Secretaría de las TIC, donde se socializa con los asistentes el hallazgo en mención y se revisa detalladamente las diferencias presentadas al momento de generar el reporte del informe. 
Evidencias: Acta de reunión y listado de asistencia de 24 de noviembre de 2022 
Acta de reunión y listado de asistencia de 23 de diciembre de 2022
Como resultado de las mesas de trabajo se identifico que las diferencia presentada en el formulario del SIREC F14 A3, se debía a que al momento de cargar la información en la plataforma no se articulaba entre las dependencias d presupuesto y administrativa,  situación fue detectada con el apoyo de los ingenieros de las Secretaria de las TIC quienes sugieren al momento de generar el informe realizar la validación conjunta entre a dependencias involucradas. Cumplimiento: 100%
HACIENDA: Acta No. 001 del 22 de diciembre de 2022, se realizó una mesa de trabajo con la  Dirección de Talento Humano y la Secretaría de las Tic, en donde se socializó el hallazgo No.33 y se identificó la necesidad de que cada una de las direcciones revisará en el reporte que realizó en el SIREC, vigencia 2021,  posibles errores, para luego socializarlos en una nueva reunión. Se acordó realizar otra reunión el día 23-12-2022.
Acta No. 003 del  23-12-2022, se realizó la continuación de la mesa de trabajo con la  Dirección de Talento Humano y la Secretaría de las Tic,  en donde se socializó la verificación que la Dirección de Presupuesto hizo sobre el reporte SIREC 2021, y se identificó la necesidad de continuar en  comunicación para que en el reporte de la vigencia 2022, el encargado de reportar el informe en la dirección de talento humano y el encargado en la dirección de presupuesto, verifiquen y comparen previo a la rendición del informe, que información está ingresando cada uno, en lo correspondiente a sueldos, bonificación por servicios, etc. A fin de evitar incoherencias en los valores reportados. Cumplimiento 100%
</t>
  </si>
  <si>
    <t xml:space="preserve">CONTRATACION:  Se realiza por parte de la funcionaria encargada de SIA OBSERVA, un  cruce mensual de los contratos rendidos en la plataforma de SIA OBSERVA y los contratos suscritos que tiene registro presupuesta en PISAMI, identificando y depurando para rendir la información exacta de la contratación  en la plataforma SIA OBSERVA de la contraloría municipal. Cumplimiento: 100%
</t>
  </si>
  <si>
    <t xml:space="preserve">ADMINISTRATIVA: Se continúa informando a la Oficina de Control Interno mediante memorando, cada vez que se presenta una novedad o situación administrativa, específicamente en donde se requiere la presentación de los informes de gestión, es decir para el nivel directivo (directores, secretarios, jefes y gerente de proyectos).
Para el caso puntual se enviaron 9 memorandos a la Oficina de Control Interno, donde se relacionan los directivos que se han retirado de la entidad.
Evidencias: Memorandos N°. 836, 45699, 47041, 47044, 52941, 56506, 61954, 67356. 67841m comunicación novedades de retiro de personal del nivel directivo.
Cumplimiento: 100%
</t>
  </si>
  <si>
    <t>Director de Cobertura
Secretaría de  Educacion  Municipal</t>
  </si>
  <si>
    <t>EDUCACION: el día 3 de febrero 2023, se realizó verificación y seguimiento en el proceso de fumigación y control de plagas a la institución educativa jardín- sede tulio varón, se cuenta con el informe efectuado por el operador del PAE donde se efectúa el diagnóstico y la aplicación del control integrado de vectores para la I.E. Tulio Varón.
CUMPLIMENTO 100%</t>
  </si>
  <si>
    <t xml:space="preserve">  MODALIDAD DE AUDITORIA: AUDITORIA FINANCIERA Y DE GESTION</t>
  </si>
  <si>
    <r>
      <rPr>
        <b/>
        <sz val="8"/>
        <rFont val="Arial"/>
        <family val="2"/>
      </rPr>
      <t xml:space="preserve">CONTRATACION: 
</t>
    </r>
    <r>
      <rPr>
        <sz val="8"/>
        <rFont val="Arial"/>
        <family val="2"/>
      </rPr>
      <t>Anexan acta N°05 del 21 de 2023, anexando los compromisos del equipo de trabajo.
Aportan Certificación emitida por la jefe de oficina de contratación 27 octubre 2023, donde se certifica la publicación de los 753 contratos auditados de la vigencia 2021. Pantallazo muestra publicación de dos contratos. 
ACTA N°12-2024 CUMPLIMIENTO 100%</t>
    </r>
  </si>
  <si>
    <t>HACIENDA: Decreto No.0961 del 21 de diciembre de 2022, "por medio del cual se efectúan unos traslados presupuestales y una aclaración de descripción". Concretamente su artículo tercero, expresó: “Ajustar la Descripción de la fuente de financiación denominada a la fecha como "ICDE PROPIOS 5% CONTRATOS DE OBRA PÚBLICA FONSECON" por "ICDE PROPIOS 5% CONTRATOS DE OBRA PÚBLICA FONSET". Cumplimiento 100%</t>
  </si>
  <si>
    <t>1, GOBIERNO: 1. Se cuenta con Acta No, 001 del 08 de Mayo de 2023, en la cual se rinde informe por parte del Doctor Carlos Eduardo Casablanca, Asesor de la Secretaria de Hacienda, sobre el recaudo e inversión de los recursos del Fondo de Seguridad Ciudadana, sin embargo no se trató el hallazgo No. 4 de la CMI, en la  AUDITORIA DE CUMPLIMIENTO AL ADECUADO RECAUDO E INVERSIÓN DE LOS DINEROS PÚBLICOS MANEJADOS POR LA ADMINISTRACIÓN CENTRAL DEL MUNICIPIO DE IBAGUÉ, A TRAVÉS DEL FONDO DE SEGURIDAD CIUDADANA Y FONDO DE ESCOLARIDAD GRATUITA”, frente al ajuste los procedimientos internos con miras a agilizar la presentación de los proyectos para inversión de los recursos del fondo. CUMPLIMEINTO 50%
2,  HACIENDA: La Dirección de tesorería mediante memorando 022912 del 06 de junio de 2023 se hace envío de la información de ingresos Fondo de Seguridad Ciudadana cuenta bancaria N 300-87772-7 denominada “ALCALDÍA DE IBAGUÉ FONDO DE SEGURIDAD CIUDADANA “       Cumplimiento 100%  
3, GOBIERNO: 3 Mediante Oficio No. 1500-024552 del 05 de Mayo de 2023, se efectúo la convocatoria al Comité de Orden Públicos en la cual se efectuó la invitación al Doctor José Yesid Barragán Cortes como Secretario de Hacienda Municipal, en el orden del día, se incluyó el Informe del recaudo de los recurso del Fondo de Seguridad Ciudadana por parte de la secretaria de Hacienda Municipal. 100%</t>
  </si>
  <si>
    <t xml:space="preserve">La Dirección de Presupuesto junto a la Dirección de Tesorería revisarán una vez se efectúe el cierre fiscal de la vigencia 2022,  el recaudo real de los ingresos corrientes de libre destinación. </t>
  </si>
  <si>
    <r>
      <rPr>
        <sz val="9"/>
        <rFont val="Arial"/>
        <family val="2"/>
      </rPr>
      <t>HACIENDA: Se realiza envío a los correos institucionales educativos, de fecha referente  al pago oportuno de los porcentajes de  los valores descontados por concepto de Contribución especial -Fondo de Seguridad Ciudadana, que se descuenta al momento de efectuar los pagos por contratos de obra celebrados en las Instituciones Educativas.  Cumplimiento 100%</t>
    </r>
    <r>
      <rPr>
        <sz val="12"/>
        <rFont val="Arial"/>
        <family val="2"/>
      </rPr>
      <t xml:space="preserve"> 
</t>
    </r>
  </si>
  <si>
    <t xml:space="preserve">HACIENDA: Las Direcciones de Tesorería y Presupuesto efectuaron los correspondientes cierres de ingresos y gastos de la vigencia 2022, donde se suscribió acta del 28-feb/2023; en ella se consolida las cifras tanto proyectadas como ejecutadas de todas las fuentes de financiación entre ellas las de ingresos corrientes de libre destinación ICLD.             
Cumplimiento 100%
</t>
  </si>
  <si>
    <t>ADMINISTRATIVA 100%
TIC 100%
HACIENDA 80%</t>
  </si>
  <si>
    <t>ADMINISTRATIVA: 100%
HACIENDA: 100%</t>
  </si>
  <si>
    <t xml:space="preserve">ADMINISTRATIVA RECURSO FISICOS: 
Con memorando 27211 del 5 de julio de 2023, se citó a mesa de trabajo a la Directora de Contratación con el fin de tratar aspectos relacionados con el Hallazgo 14.  Se llevó a cabo la mesa de trabajo relacionada con el hallazgo 14: Gestión Contractual Irregularidades en la publicación de algunos documentos en el SECOP II según Acta número 008 del 10 de julio de 2023. Cumplimiento: 100%
INFRAESTRUCTURA: Mediante Memorando No.2300-013957 del 12 de abril de 2023, la Secretaria de Infraestructura Ing. Sharon Dayana Guzmán González, requiere al supervisor del contrato No.233 de 2021, para que informe las actuaciones realizadas frente a la publicación de documentos en el SECOP II, sin embargo a la fecha de seguimiento del plan de mejoramiento el supervisor no ha presentado el informe requerido. CUMPLIMIENTO 50%
CONTRATACION: La Oficina de Contratación, realizó las acciones correctivas en aras de su responsabilidad y que tenía previstas para la subsanación del hallazgo, se relaciona las circulares que fueron emitidas, así: Se realizó circular N: 00050 del 16/09/2022 y circular 00063 del 05/12/2022 para los supervisores, reiterando la responsabilidad de verificar los requisitos para la legalización de contratos y la obligatoriedad de publicar en SECOP II y PISAMI.  Cumplimiento: 100%
INFRAESTRUCTURA: A la fecha de seguimiento del hallazgo, aportan oficio N°53839 del 17 de agosto 2023 remitido a la Gerencia de IBAGUE LIMPIA S.A, Reiterando memorando 2310-059562 de septiembre 08 de 2022, solicitando la documentacion del contrato 2233, sin a la fecha obtener respuesta. ACTA N°0025-2024 CUMPLIMIENTO 50% </t>
  </si>
  <si>
    <t xml:space="preserve">AMBIENTE Y GEST RIESGO:  El dia 29 de diciembre 2023, se posesionaron 21 funcionarios de provisionalidad al cuerpo oficial de bomberos, a los cuales ese mismo dia se les hizo la entrega de los elementos y/o equipo especializado estructural para bomberos que consta de: Casco de bomberos, monja para bomberos, guantes, chaqueton para bombero, mameluco para bombero y pantalon para bombero. (Se anexa actas de entrega). ACTA N°0016-2024 CUMPLIMIENTO 100%
</t>
  </si>
  <si>
    <t>AMBIENTE 94,2%</t>
  </si>
  <si>
    <t>AMBIENTE 50%</t>
  </si>
  <si>
    <t xml:space="preserve">1. Realizar  consulta a la Oficial a la Dian, con el fin de obtener del  ente recaudador del iva,  el sustento legal para solicitar la devolución al contratista  de ser el caso 2. solicitar al contratista la devoluación del valor del iva de ser el caso </t>
  </si>
  <si>
    <t xml:space="preserve">AMBIENTE Y GEST RIESGO: 1. Mediante Oficio No. 2000- 2022-058061 del 31 de agosto de 2022, se elevo consulta a la DIAN con el fin de esclarecer los conceptos derivados de la excepción del IVA, recibiendo respuesta de la DIAM, mediante Oficio No. 100192467 del 13 de octubre de 2022
2. Acción correctiva en ejecución, según terminación del proceso de seguimiento por parte de la Contraloría Municipal, no present avancae al 30 de junio  de 2023
CUMPLIMIENTO: 50%
</t>
  </si>
  <si>
    <t>CONTRATACION: Se realiza circular N°00051 del 26/09/2022, circular 00064 del 13/12/2022, para supervisores y ordenadores del gasto, sobre verificacion de actualizacion de polizas de contratos y convenios. ACTA N°22-2023 CUMPLIMIENTO 100%</t>
  </si>
  <si>
    <t xml:space="preserve">ADMINISTRATIVA: Se llevó a cabo la mesa técnica interdisciplinaria, en la cual participaron quienes conforman en dicho proceso: Supervisor del contrato, parte técnica, parte jurídica, parte financiera.  De igual manera hizo parte de la reunión la asesora de la Oficina de Contratación.   En dicha mesa se socializó la ficha de control que se aplicará en los procesos de régimen especial, la cual fue aprobada por los asistentes, 
Evidencia: Acta N°. 001 y asistencia de dicha mesa técnica, la cual se llevó a cabo el 24 de noviembre de 2022 y ficha de control. CUMPLIMIENTO: 100%
</t>
  </si>
  <si>
    <t xml:space="preserve">ADMINISTRATIVA: * Se envía memorando 56757 del 20 de octubre de 2022 al Secretario de Educación Reiterando la responsabilidad de los supervisores frente al proceso de ingreso al Almacén General de las diferentes compras realizadas.
* Se expide Circular 56 del 26 de septiembre de 2022 para todos los servidores públicos con Asunto: conceptos que generan ingreso al Almacén General del Municipio.
* Se expide Circular 62 del 19 de octubre de 2022 para los Supervisores de Contratos de Suministros con Asunto: Responsabilidad de los Supervisores de contrato respecto al Ingreso de los Bienes muebles y/o de consumo al Almacén General. Cumplimiento: 100%
</t>
  </si>
  <si>
    <r>
      <rPr>
        <sz val="9"/>
        <rFont val="Arial"/>
        <family val="2"/>
      </rPr>
      <t>ADMINISTRATIVA:* Se envía memorando 44925 del 30 de agosto 2022 al Jefe de Oficina de contratación allegando documentos del contrato 3478 para que obren dentro del expediente contractual.
* Se envía memorando 64293 del 23 de noviembre 2022 al Jefe de Oficina de contratación remitiendo Acta de Liquidación del contrato 3478 para la respectiva revisión y aprobación
 • Se elaboró y suscribió acta de liquidación del contrato No. 3478 del 02 de diciembre de 2021, la cual fue publicada en el expediente del contrato.
Cumplimiento: 100%</t>
    </r>
    <r>
      <rPr>
        <b/>
        <sz val="9"/>
        <rFont val="Arial"/>
        <family val="2"/>
      </rPr>
      <t xml:space="preserve">
</t>
    </r>
  </si>
  <si>
    <t>Tres  (3) circulares emitidas 
100%</t>
  </si>
  <si>
    <t xml:space="preserve">ADMINISTRTIVA: 
* Se envía correo electrónico al contratista, solicitando se corrijan los documentos adjuntos y sean publicados en la plataforma Secop II correspondiente al contrato 1992 de 2021.
• Se cuenta con acta de liquidación del contrato No. 1992 del 04 de Agosto de 2021, la cual fue enviada para publicar en el expediente contractual
Cumplimiento: 100%
</t>
  </si>
  <si>
    <t>PLANEACION MUNICPAL: Se celebraron 26 acta de seguimeinto al cumplimeitno de metas del plan de desarrollo y demas instrumentos de planeciòn, par la vigencia 2022, el indice de ejecuciòn del plan de desarrollo se encuentra en 71,25%, psar un acumulado del 57%
Para la vigencia 2022 se 57/80= 71,25%
CUMPLIMIENTO 71%</t>
  </si>
  <si>
    <t>GENERAL 100%</t>
  </si>
  <si>
    <t xml:space="preserve">GENERAL - ATENCION AL CIUDADANO: De acuerdo al informe de oportunidd de respuesta primer semestre de la vigencia 2023, elaborado por a oficina de Control Interno, el numero de PQR vencidas y sin constestar se incremento en un 53%, frente al segundo semestre de la vigencia 2022; contrario a la meta propuesta con corte al 31 de dicimebre de 2022, que fue disminuir en un 3% los PQR vencidos,  por otra parte se dio cumplimiento a los informes quincenales entregado a cada una de las dependencias que presentaban PQR vencidos y sin respuesta, pero no se tomo acciones correctivas para disminuir la cantidad dePQR sin contestar Vencidos. CUMPLIMIENTO 50% 
Teniendo en cuenta los avances presentados a 31 de diciembre de 2023, se verifico que la Secretaria General a travez de la direccion de atencion al ciudadano, ha venido dando cumplimiento a la accion correctiva, enviando de forma quincenal los informes de las PQR vencidas y sin respuesta a las diferentes dependencias de la administracion municipal a fin de que se tomen los correctivos necesarios, revisando el informe de oportunidad de respuesta elaborado por la oficina de control interno con corte a 31 de diciembre 2023, encontramos que se ogro una disminucion significativa de las PQR sin contesta vencidas en un 21,45. Logrando el cumplimiento de la accion correctivo a 31/12/2023. ACTA N°021-2024 CUMPLIMIENTO 100%
</t>
  </si>
  <si>
    <t xml:space="preserve">ADMINISTRATIVA: Se cuenta con el documento denominado “Diagnostico software interno PISAMI – Proceso de evaluación para integración con sistema de gestión de documento electrónico de archivo (SGDEA).
Cumplimiento: 100%
</t>
  </si>
  <si>
    <t xml:space="preserve">GOBIERNO:Acción ejecutada: Se efectuó mesa de trabajo con la secretaria de hacienda y la oficina jurídica para la elaboración de acto administrativo de modificación del Decreto 649 de octubre 09 de 2009.
Se efectúo la modificación del Decreto 649 de 2009, mediante el Decreto No.1000-984 del 30 de Diciembre de 2022. Cumplimiento 100%
JURIDICA: 1. Se efectuó mesa de trabajo con la secretaria de hacienda y la oficina jurídica para la elaboración de acto administrativo de modificación del Decreto 649 de octubre 09 de 2008, según acta de fecha 14 de diciembre de 2022, la cual se anexa.
2. Se efectúo la modificación del Decreto 649 de 2008, mediante el Decreto No.1000-984 del 30 de Diciembre de 2022, la cual se anexa a la presente acta. Cumplimiento 100%
HACIENDA: Mediante decreto 1000-0984 de diciembre 30 de 2022 se actualización decreto 0649 de octubre 09 de 2018, por el cual se reglamento el Fondo de Seguridad Ciudadana.
Cumplimiento 100%
</t>
  </si>
  <si>
    <t>GOBIERNO 100%
HACIENDA 100%</t>
  </si>
  <si>
    <t>Responsable del seguimiento</t>
  </si>
  <si>
    <t>PORCENTAJE TOTAL ALCANZADO A 31/12/23</t>
  </si>
  <si>
    <t>TOTAL HALAZGOS EJECUTADOS A 31/12/23</t>
  </si>
  <si>
    <t>***</t>
  </si>
  <si>
    <t>TOTAL HALLAZGOS SIN EJECUTAR VIGENTES A 31/12/23</t>
  </si>
  <si>
    <t>3.927/41 = 95,77%</t>
  </si>
  <si>
    <t>% CUMPLIMIENTO AL 31-12-23</t>
  </si>
  <si>
    <t>34/41 = 82,93%</t>
  </si>
  <si>
    <t>HALLAZGO 03: Observación Administrativa No.7: Irregularidad en el pago de los valores descontados por concepto de Contribución Especial – Fondo de Seguridad Ciudadana por las Instituciones Educativas del Municipio de Ibagué a las respectivas cuentas asignadas para dicho fin.</t>
  </si>
  <si>
    <t>Jefe de Oficina de Contratación        
Auxiliar Administrativo de la Oficina de Contratación</t>
  </si>
  <si>
    <t>02/09/2022 a 
31/12/2022</t>
  </si>
  <si>
    <t>01/09/2022 a 
30/092022</t>
  </si>
  <si>
    <t>01/09/2022 a 
31/12/2022</t>
  </si>
  <si>
    <t>01/09/2022 al 
31/12/2022</t>
  </si>
  <si>
    <t>01/09/2022 a 
28/02/2022</t>
  </si>
  <si>
    <t>2/09/2022 -  
31/12/2022</t>
  </si>
  <si>
    <t>2/09/2022 - 
31/12/2022</t>
  </si>
  <si>
    <t>02/09/2022 
al 31/12/2022</t>
  </si>
  <si>
    <t>14-12-2022 a 
31/12/2022</t>
  </si>
  <si>
    <t>14-12-2022 
a 28/02/2023</t>
  </si>
  <si>
    <t>14-12-2022 a 
28/02/2023</t>
  </si>
  <si>
    <t xml:space="preserve">SEGUIMIENTO % AVANCE </t>
  </si>
  <si>
    <t>Responsable</t>
  </si>
  <si>
    <t>Avance</t>
  </si>
  <si>
    <t>Nro Hallazgos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</si>
</sst>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1" x14ac:knownFonts="1">
    <font>
      <sz val="11"/>
      <color theme="1"/>
      <name val="Calibri"/>
      <family val="2"/>
      <scheme val="minor"/>
    </font>
    <font>
      <sz val="9"/>
      <name val="Arial"/>
      <family val="2"/>
    </font>
    <font>
      <b/>
      <sz val="9"/>
      <name val="Arial"/>
      <family val="2"/>
    </font>
    <font>
      <sz val="9"/>
      <color indexed="81"/>
      <name val="Tahoma"/>
      <family val="2"/>
    </font>
    <font>
      <b/>
      <sz val="8"/>
      <name val="Arial"/>
      <family val="2"/>
    </font>
    <font>
      <sz val="8"/>
      <name val="Arial"/>
      <family val="2"/>
    </font>
    <font>
      <sz val="11"/>
      <color theme="1"/>
      <name val="Calibri"/>
      <family val="2"/>
      <scheme val="minor"/>
    </font>
    <font>
      <sz val="12"/>
      <name val="Arial"/>
      <family val="2"/>
    </font>
    <font>
      <b/>
      <sz val="11"/>
      <name val="Arial"/>
      <family val="2"/>
    </font>
    <font>
      <sz val="11"/>
      <name val="Arial"/>
      <family val="2"/>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bottom/>
      <diagonal/>
    </border>
    <border>
      <left style="medium">
        <color rgb="FF000000"/>
      </left>
      <right style="medium">
        <color rgb="FF000000"/>
      </right>
      <top style="double">
        <color rgb="FF000000"/>
      </top>
      <bottom style="medium">
        <color rgb="FF000000"/>
      </bottom>
      <diagonal/>
    </border>
    <border>
      <left style="medium">
        <color rgb="FFCCCCCC"/>
      </left>
      <right style="medium">
        <color rgb="FF000000"/>
      </right>
      <top style="double">
        <color rgb="FF000000"/>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227">
    <xf numFmtId="0" fontId="0" fillId="0" borderId="0" xfId="0"/>
    <xf numFmtId="0" fontId="1" fillId="0" borderId="0" xfId="0" applyFont="1"/>
    <xf numFmtId="0" fontId="1" fillId="0" borderId="0" xfId="0" applyFont="1" applyAlignment="1">
      <alignment vertical="center"/>
    </xf>
    <xf numFmtId="0" fontId="2" fillId="0" borderId="2" xfId="0" applyFont="1" applyBorder="1" applyAlignment="1"/>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0" xfId="0" applyFont="1" applyFill="1"/>
    <xf numFmtId="0" fontId="1" fillId="0" borderId="1" xfId="0" applyFont="1" applyFill="1" applyBorder="1" applyAlignment="1">
      <alignment horizontal="center" vertical="center"/>
    </xf>
    <xf numFmtId="9" fontId="1" fillId="0" borderId="1" xfId="0" applyNumberFormat="1" applyFont="1" applyFill="1" applyBorder="1" applyAlignment="1">
      <alignment horizontal="justify" vertical="top" wrapText="1"/>
    </xf>
    <xf numFmtId="0" fontId="1" fillId="0" borderId="2" xfId="0" applyFont="1" applyFill="1" applyBorder="1" applyAlignment="1">
      <alignment horizontal="justify" vertical="top" wrapText="1"/>
    </xf>
    <xf numFmtId="0" fontId="1" fillId="2" borderId="0" xfId="0" applyFont="1" applyFill="1"/>
    <xf numFmtId="0" fontId="1" fillId="0" borderId="1" xfId="0" applyFont="1" applyFill="1" applyBorder="1" applyAlignment="1">
      <alignment horizontal="justify" vertical="top" wrapText="1"/>
    </xf>
    <xf numFmtId="0" fontId="1" fillId="0" borderId="1" xfId="0" applyFont="1" applyFill="1" applyBorder="1" applyAlignment="1">
      <alignment horizontal="justify" vertical="top"/>
    </xf>
    <xf numFmtId="0" fontId="1" fillId="0" borderId="2" xfId="0" applyFont="1" applyFill="1" applyBorder="1" applyAlignment="1">
      <alignment horizontal="justify" vertical="top"/>
    </xf>
    <xf numFmtId="0" fontId="1" fillId="0" borderId="0" xfId="0" applyFont="1" applyFill="1" applyBorder="1"/>
    <xf numFmtId="0" fontId="1" fillId="0" borderId="2" xfId="0" applyFont="1" applyFill="1" applyBorder="1" applyAlignment="1">
      <alignment horizontal="center" vertical="center"/>
    </xf>
    <xf numFmtId="0" fontId="1" fillId="0" borderId="4" xfId="0" applyFont="1" applyFill="1" applyBorder="1" applyAlignment="1">
      <alignment horizontal="justify" vertical="top" wrapText="1"/>
    </xf>
    <xf numFmtId="0" fontId="1" fillId="0" borderId="0" xfId="0" applyFont="1" applyFill="1" applyBorder="1" applyAlignment="1">
      <alignment horizontal="center" vertical="top" wrapText="1"/>
    </xf>
    <xf numFmtId="0" fontId="1" fillId="0" borderId="4" xfId="0" applyFont="1" applyFill="1" applyBorder="1" applyAlignment="1">
      <alignment horizontal="justify" vertical="top"/>
    </xf>
    <xf numFmtId="0" fontId="1" fillId="0" borderId="0" xfId="0" applyFont="1" applyFill="1" applyAlignment="1">
      <alignment vertical="center"/>
    </xf>
    <xf numFmtId="0" fontId="1" fillId="2" borderId="0" xfId="0" applyFont="1" applyFill="1" applyAlignment="1">
      <alignment vertical="center"/>
    </xf>
    <xf numFmtId="9" fontId="1" fillId="0" borderId="1" xfId="0" applyNumberFormat="1" applyFont="1" applyFill="1" applyBorder="1" applyAlignment="1">
      <alignment horizontal="justify" vertical="top"/>
    </xf>
    <xf numFmtId="0" fontId="1" fillId="0" borderId="0" xfId="0" applyFont="1" applyFill="1" applyAlignment="1">
      <alignment horizontal="justify" vertical="top" wrapText="1"/>
    </xf>
    <xf numFmtId="0" fontId="1" fillId="4" borderId="0" xfId="0" applyFont="1" applyFill="1"/>
    <xf numFmtId="0" fontId="1" fillId="3" borderId="0" xfId="0" applyFont="1" applyFill="1"/>
    <xf numFmtId="0" fontId="1" fillId="5" borderId="0" xfId="0" applyFont="1" applyFill="1"/>
    <xf numFmtId="0" fontId="1" fillId="0" borderId="12" xfId="0" applyFont="1" applyFill="1" applyBorder="1" applyAlignment="1">
      <alignment horizontal="center" vertical="center"/>
    </xf>
    <xf numFmtId="0" fontId="1" fillId="0" borderId="12" xfId="0" applyFont="1" applyFill="1" applyBorder="1" applyAlignment="1">
      <alignment horizontal="justify" vertical="top"/>
    </xf>
    <xf numFmtId="0" fontId="1" fillId="0" borderId="0" xfId="0" applyFont="1" applyFill="1" applyBorder="1" applyAlignment="1">
      <alignment vertical="center"/>
    </xf>
    <xf numFmtId="0" fontId="2" fillId="3" borderId="1" xfId="0" applyFont="1" applyFill="1" applyBorder="1" applyAlignment="1">
      <alignment horizontal="center" vertical="top" wrapText="1"/>
    </xf>
    <xf numFmtId="0" fontId="2" fillId="3" borderId="1" xfId="0" applyFont="1" applyFill="1" applyBorder="1" applyAlignment="1">
      <alignment horizontal="justify"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justify" vertical="top"/>
    </xf>
    <xf numFmtId="0" fontId="1" fillId="3" borderId="1" xfId="0" applyFont="1" applyFill="1" applyBorder="1" applyAlignment="1">
      <alignment horizontal="justify" vertical="top" wrapText="1"/>
    </xf>
    <xf numFmtId="0" fontId="1" fillId="3" borderId="1" xfId="0" applyFont="1" applyFill="1" applyBorder="1" applyAlignment="1">
      <alignment horizontal="justify" vertical="top"/>
    </xf>
    <xf numFmtId="0" fontId="1" fillId="3" borderId="1" xfId="0" applyFont="1" applyFill="1" applyBorder="1" applyAlignment="1">
      <alignment horizontal="left" vertical="top" wrapText="1"/>
    </xf>
    <xf numFmtId="14" fontId="1" fillId="3" borderId="1" xfId="0" applyNumberFormat="1" applyFont="1" applyFill="1" applyBorder="1" applyAlignment="1">
      <alignment horizontal="justify" vertical="top" wrapText="1"/>
    </xf>
    <xf numFmtId="9" fontId="1" fillId="0" borderId="4" xfId="0" applyNumberFormat="1" applyFont="1" applyFill="1" applyBorder="1" applyAlignment="1">
      <alignment horizontal="justify" vertical="top" wrapText="1"/>
    </xf>
    <xf numFmtId="0" fontId="1" fillId="0" borderId="3" xfId="0" applyFont="1" applyFill="1" applyBorder="1" applyAlignment="1">
      <alignment horizontal="justify" vertical="top" wrapText="1"/>
    </xf>
    <xf numFmtId="0" fontId="1" fillId="0" borderId="7" xfId="0" applyFont="1" applyFill="1" applyBorder="1" applyAlignment="1">
      <alignment horizontal="justify" vertical="top" wrapText="1"/>
    </xf>
    <xf numFmtId="0" fontId="1" fillId="0" borderId="11" xfId="0" applyFont="1" applyFill="1" applyBorder="1" applyAlignment="1">
      <alignment horizontal="justify" vertical="top" wrapText="1"/>
    </xf>
    <xf numFmtId="0" fontId="1" fillId="0" borderId="5" xfId="0" applyFont="1" applyFill="1" applyBorder="1" applyAlignment="1">
      <alignment horizontal="justify" vertical="top" wrapText="1"/>
    </xf>
    <xf numFmtId="0" fontId="1" fillId="0" borderId="21" xfId="0" applyFont="1" applyFill="1" applyBorder="1" applyAlignment="1">
      <alignment horizontal="justify" vertical="top" wrapText="1"/>
    </xf>
    <xf numFmtId="0" fontId="1" fillId="0" borderId="24" xfId="0" applyFont="1" applyFill="1" applyBorder="1" applyAlignment="1">
      <alignment horizontal="justify" vertical="top" wrapText="1"/>
    </xf>
    <xf numFmtId="0" fontId="1" fillId="0" borderId="25" xfId="0" applyFont="1" applyFill="1" applyBorder="1" applyAlignment="1">
      <alignment horizontal="justify" vertical="top" wrapText="1"/>
    </xf>
    <xf numFmtId="0" fontId="1" fillId="0" borderId="26" xfId="0" applyFont="1" applyFill="1" applyBorder="1" applyAlignment="1">
      <alignment horizontal="justify" vertical="top"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2" xfId="0" applyFont="1" applyFill="1" applyBorder="1" applyAlignment="1"/>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3" borderId="2" xfId="0" applyFont="1" applyFill="1" applyBorder="1" applyAlignment="1">
      <alignment horizontal="left" vertical="top" wrapText="1"/>
    </xf>
    <xf numFmtId="0" fontId="2" fillId="0" borderId="1" xfId="0" applyFont="1" applyFill="1" applyBorder="1" applyAlignment="1">
      <alignment horizontal="center" vertical="center" wrapText="1"/>
    </xf>
    <xf numFmtId="0" fontId="1" fillId="0" borderId="12" xfId="0" applyFont="1" applyFill="1" applyBorder="1" applyAlignment="1">
      <alignment horizontal="justify" vertical="top" wrapText="1"/>
    </xf>
    <xf numFmtId="0" fontId="1" fillId="0" borderId="16" xfId="0" applyFont="1" applyFill="1" applyBorder="1" applyAlignment="1">
      <alignment horizontal="justify" vertical="top" wrapText="1"/>
    </xf>
    <xf numFmtId="0" fontId="1" fillId="0" borderId="27" xfId="0" applyFont="1" applyFill="1" applyBorder="1" applyAlignment="1">
      <alignment horizontal="justify" vertical="top" wrapText="1"/>
    </xf>
    <xf numFmtId="0" fontId="1" fillId="0" borderId="28" xfId="0" applyFont="1" applyFill="1" applyBorder="1" applyAlignment="1">
      <alignment horizontal="justify" vertical="top" wrapText="1"/>
    </xf>
    <xf numFmtId="0" fontId="1" fillId="0" borderId="0" xfId="0" applyFont="1" applyFill="1" applyAlignment="1">
      <alignment vertical="top" wrapText="1"/>
    </xf>
    <xf numFmtId="0" fontId="1" fillId="0" borderId="12" xfId="0" applyFont="1" applyFill="1" applyBorder="1" applyAlignment="1">
      <alignment horizontal="left" vertical="top" wrapText="1"/>
    </xf>
    <xf numFmtId="0" fontId="1" fillId="0" borderId="2" xfId="0" applyFont="1" applyFill="1" applyBorder="1" applyAlignment="1">
      <alignment horizontal="center" vertical="top"/>
    </xf>
    <xf numFmtId="0" fontId="1" fillId="0" borderId="4" xfId="0" applyFont="1" applyFill="1" applyBorder="1" applyAlignment="1">
      <alignment horizontal="center" vertical="top" wrapText="1"/>
    </xf>
    <xf numFmtId="15" fontId="1" fillId="0" borderId="1" xfId="0" applyNumberFormat="1" applyFont="1" applyFill="1" applyBorder="1" applyAlignment="1">
      <alignment horizontal="center" vertical="top" wrapText="1"/>
    </xf>
    <xf numFmtId="9" fontId="1" fillId="0" borderId="1"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2" xfId="0" applyFont="1" applyFill="1" applyBorder="1" applyAlignment="1">
      <alignment vertical="center" wrapText="1"/>
    </xf>
    <xf numFmtId="0" fontId="1" fillId="0" borderId="0" xfId="0" applyFont="1" applyFill="1" applyAlignment="1">
      <alignment horizontal="center" vertical="top"/>
    </xf>
    <xf numFmtId="0" fontId="1" fillId="0" borderId="0" xfId="0" applyFont="1" applyAlignment="1">
      <alignment vertical="top"/>
    </xf>
    <xf numFmtId="9" fontId="1" fillId="0" borderId="0" xfId="1" applyNumberFormat="1" applyFont="1" applyAlignment="1">
      <alignment vertical="top"/>
    </xf>
    <xf numFmtId="0" fontId="1" fillId="0" borderId="0" xfId="0" applyFont="1" applyFill="1" applyAlignment="1">
      <alignment vertical="top"/>
    </xf>
    <xf numFmtId="0" fontId="1" fillId="0" borderId="0" xfId="0" applyFont="1" applyAlignment="1">
      <alignment horizontal="center" vertical="top"/>
    </xf>
    <xf numFmtId="1" fontId="1" fillId="0" borderId="0" xfId="1" applyNumberFormat="1" applyFont="1" applyAlignment="1">
      <alignment vertical="top"/>
    </xf>
    <xf numFmtId="1" fontId="1" fillId="0" borderId="0" xfId="1" applyNumberFormat="1" applyFont="1" applyFill="1" applyAlignment="1">
      <alignment horizontal="center" vertical="top"/>
    </xf>
    <xf numFmtId="1" fontId="1" fillId="0" borderId="0" xfId="1" applyNumberFormat="1" applyFont="1" applyAlignment="1">
      <alignment horizontal="center" vertical="top"/>
    </xf>
    <xf numFmtId="0" fontId="1" fillId="0" borderId="2" xfId="0" applyFont="1" applyFill="1" applyBorder="1" applyAlignment="1">
      <alignment horizontal="left" vertical="top" wrapText="1"/>
    </xf>
    <xf numFmtId="9" fontId="1" fillId="0" borderId="16" xfId="1" applyFont="1" applyFill="1" applyBorder="1" applyAlignment="1">
      <alignment horizontal="justify" vertical="top" wrapText="1"/>
    </xf>
    <xf numFmtId="0" fontId="2" fillId="0" borderId="16" xfId="0" applyFont="1" applyFill="1" applyBorder="1" applyAlignment="1">
      <alignment horizontal="justify" vertical="top" wrapText="1"/>
    </xf>
    <xf numFmtId="0" fontId="1" fillId="0" borderId="29" xfId="0" applyFont="1" applyFill="1" applyBorder="1" applyAlignment="1">
      <alignment horizontal="justify" vertical="top" wrapText="1"/>
    </xf>
    <xf numFmtId="0" fontId="1" fillId="0" borderId="16" xfId="0" applyNumberFormat="1" applyFont="1" applyFill="1" applyBorder="1" applyAlignment="1">
      <alignment horizontal="justify" vertical="top" wrapText="1"/>
    </xf>
    <xf numFmtId="0" fontId="1" fillId="0" borderId="16" xfId="0" applyFont="1" applyFill="1" applyBorder="1" applyAlignment="1">
      <alignment horizontal="left" vertical="top" wrapText="1"/>
    </xf>
    <xf numFmtId="0" fontId="1" fillId="0" borderId="12" xfId="0" applyFont="1" applyFill="1" applyBorder="1" applyAlignment="1">
      <alignment horizontal="center" vertical="top" wrapText="1"/>
    </xf>
    <xf numFmtId="0" fontId="1" fillId="3" borderId="12" xfId="0" applyFont="1" applyFill="1" applyBorder="1" applyAlignment="1">
      <alignment horizontal="center" vertical="top"/>
    </xf>
    <xf numFmtId="0" fontId="5" fillId="0" borderId="2" xfId="0" applyFont="1" applyFill="1" applyBorder="1" applyAlignment="1">
      <alignment horizontal="justify" vertical="top" wrapText="1"/>
    </xf>
    <xf numFmtId="1" fontId="1" fillId="0" borderId="12" xfId="1" applyNumberFormat="1" applyFont="1" applyBorder="1" applyAlignment="1">
      <alignment horizontal="center" vertical="top"/>
    </xf>
    <xf numFmtId="0" fontId="1" fillId="0" borderId="12" xfId="0" applyFont="1" applyBorder="1" applyAlignment="1">
      <alignment horizontal="center" vertical="top"/>
    </xf>
    <xf numFmtId="0" fontId="1" fillId="3" borderId="5" xfId="0" applyFont="1" applyFill="1" applyBorder="1" applyAlignment="1">
      <alignment horizontal="justify" vertical="top" wrapText="1"/>
    </xf>
    <xf numFmtId="0" fontId="1" fillId="0" borderId="16" xfId="0" applyFont="1" applyBorder="1" applyAlignment="1">
      <alignment horizontal="justify" vertical="top"/>
    </xf>
    <xf numFmtId="0" fontId="7" fillId="0" borderId="16" xfId="0" applyFont="1" applyBorder="1" applyAlignment="1">
      <alignment horizontal="justify" vertical="top" wrapText="1"/>
    </xf>
    <xf numFmtId="0" fontId="1" fillId="0" borderId="16" xfId="0" applyFont="1" applyBorder="1" applyAlignment="1">
      <alignment horizontal="justify" vertical="top" wrapText="1"/>
    </xf>
    <xf numFmtId="0" fontId="1" fillId="3" borderId="8" xfId="0" applyFont="1" applyFill="1" applyBorder="1" applyAlignment="1">
      <alignment horizontal="justify" vertical="top" wrapText="1"/>
    </xf>
    <xf numFmtId="0" fontId="8" fillId="3" borderId="1" xfId="0" applyFont="1" applyFill="1" applyBorder="1" applyAlignment="1">
      <alignment horizontal="right" vertical="center"/>
    </xf>
    <xf numFmtId="1" fontId="8" fillId="3" borderId="1" xfId="0" applyNumberFormat="1" applyFont="1" applyFill="1" applyBorder="1" applyAlignment="1">
      <alignment horizontal="right" vertical="center"/>
    </xf>
    <xf numFmtId="0" fontId="2" fillId="3" borderId="1" xfId="0" applyFont="1" applyFill="1" applyBorder="1" applyAlignment="1">
      <alignment horizontal="left" vertical="center" wrapText="1"/>
    </xf>
    <xf numFmtId="0" fontId="8" fillId="3" borderId="1" xfId="0" applyFont="1" applyFill="1" applyBorder="1" applyAlignment="1">
      <alignment horizontal="left" vertical="center"/>
    </xf>
    <xf numFmtId="164" fontId="2" fillId="0" borderId="0" xfId="2" applyNumberFormat="1" applyFont="1" applyAlignment="1">
      <alignment vertical="top"/>
    </xf>
    <xf numFmtId="4" fontId="8" fillId="3" borderId="1" xfId="0" applyNumberFormat="1" applyFont="1" applyFill="1" applyBorder="1" applyAlignment="1">
      <alignment horizontal="right" vertical="center"/>
    </xf>
    <xf numFmtId="0" fontId="8" fillId="3" borderId="1" xfId="0" applyFont="1" applyFill="1" applyBorder="1" applyAlignment="1">
      <alignment horizontal="left" vertical="center" wrapText="1"/>
    </xf>
    <xf numFmtId="10" fontId="1" fillId="0" borderId="0" xfId="1" applyNumberFormat="1" applyFont="1"/>
    <xf numFmtId="0" fontId="8" fillId="3" borderId="8" xfId="0" applyFont="1" applyFill="1" applyBorder="1" applyAlignment="1"/>
    <xf numFmtId="0" fontId="9" fillId="3" borderId="10" xfId="0" applyFont="1" applyFill="1" applyBorder="1" applyAlignment="1"/>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2" xfId="0" applyFont="1" applyFill="1" applyBorder="1" applyAlignment="1">
      <alignment horizontal="left" vertical="top"/>
    </xf>
    <xf numFmtId="0" fontId="1" fillId="0" borderId="17" xfId="0" applyFont="1" applyFill="1" applyBorder="1" applyAlignment="1">
      <alignment horizontal="left" vertical="top" wrapText="1"/>
    </xf>
    <xf numFmtId="0" fontId="5" fillId="0" borderId="1" xfId="0" applyFont="1" applyFill="1" applyBorder="1" applyAlignment="1">
      <alignment horizontal="left" vertical="center" wrapText="1"/>
    </xf>
    <xf numFmtId="14" fontId="1" fillId="0" borderId="1" xfId="0" applyNumberFormat="1" applyFont="1" applyFill="1" applyBorder="1" applyAlignment="1">
      <alignment horizontal="left" vertical="top" wrapText="1"/>
    </xf>
    <xf numFmtId="14" fontId="1" fillId="0" borderId="12" xfId="0" applyNumberFormat="1" applyFont="1" applyFill="1" applyBorder="1" applyAlignment="1">
      <alignment horizontal="left" vertical="top" wrapText="1"/>
    </xf>
    <xf numFmtId="14" fontId="1" fillId="0" borderId="14" xfId="0" applyNumberFormat="1" applyFont="1" applyFill="1" applyBorder="1" applyAlignment="1">
      <alignment horizontal="left" vertical="top" wrapText="1"/>
    </xf>
    <xf numFmtId="14" fontId="1" fillId="3" borderId="1" xfId="0" applyNumberFormat="1" applyFont="1" applyFill="1" applyBorder="1" applyAlignment="1">
      <alignment horizontal="left" vertical="top" wrapText="1"/>
    </xf>
    <xf numFmtId="0" fontId="1" fillId="0" borderId="12" xfId="0" applyFont="1" applyFill="1" applyBorder="1" applyAlignment="1">
      <alignment horizontal="center" vertical="top"/>
    </xf>
    <xf numFmtId="0" fontId="1" fillId="0" borderId="12" xfId="0" applyFont="1" applyFill="1" applyBorder="1" applyAlignment="1">
      <alignment vertical="top"/>
    </xf>
    <xf numFmtId="1" fontId="1" fillId="0" borderId="12" xfId="1" applyNumberFormat="1" applyFont="1" applyFill="1" applyBorder="1" applyAlignment="1">
      <alignment horizontal="center" vertical="top"/>
    </xf>
    <xf numFmtId="0" fontId="1" fillId="0" borderId="12" xfId="0" applyFont="1" applyFill="1" applyBorder="1" applyAlignment="1">
      <alignment vertical="top" wrapText="1"/>
    </xf>
    <xf numFmtId="0" fontId="1" fillId="3" borderId="12" xfId="0" applyFont="1" applyFill="1" applyBorder="1" applyAlignment="1">
      <alignment vertical="top" wrapText="1"/>
    </xf>
    <xf numFmtId="0" fontId="1" fillId="3" borderId="12" xfId="0" applyFont="1" applyFill="1" applyBorder="1" applyAlignment="1">
      <alignment vertical="top"/>
    </xf>
    <xf numFmtId="1" fontId="1" fillId="3" borderId="12" xfId="1" applyNumberFormat="1" applyFont="1" applyFill="1" applyBorder="1" applyAlignment="1">
      <alignment horizontal="center" vertical="top"/>
    </xf>
    <xf numFmtId="0" fontId="1" fillId="3" borderId="12" xfId="0" applyFont="1" applyFill="1" applyBorder="1" applyAlignment="1">
      <alignment horizontal="left" vertical="top" wrapText="1"/>
    </xf>
    <xf numFmtId="1" fontId="1" fillId="3" borderId="12" xfId="1" applyNumberFormat="1" applyFont="1" applyFill="1" applyBorder="1" applyAlignment="1">
      <alignment horizontal="center" vertical="top" wrapText="1"/>
    </xf>
    <xf numFmtId="0" fontId="1" fillId="0" borderId="12" xfId="0" applyFont="1" applyBorder="1" applyAlignment="1">
      <alignment vertical="top"/>
    </xf>
    <xf numFmtId="0" fontId="1" fillId="0" borderId="12" xfId="0" applyFont="1" applyBorder="1" applyAlignment="1">
      <alignment vertical="top" wrapText="1"/>
    </xf>
    <xf numFmtId="0" fontId="1" fillId="0" borderId="12" xfId="0" applyFont="1" applyBorder="1" applyAlignment="1">
      <alignment horizontal="left" vertical="top" wrapText="1"/>
    </xf>
    <xf numFmtId="0" fontId="1" fillId="0" borderId="12" xfId="0" applyFont="1" applyBorder="1" applyAlignment="1">
      <alignment horizontal="center" vertical="top" wrapText="1"/>
    </xf>
    <xf numFmtId="1" fontId="1" fillId="0" borderId="12" xfId="1" applyNumberFormat="1" applyFont="1" applyBorder="1" applyAlignment="1">
      <alignment horizontal="center" vertical="top" wrapText="1"/>
    </xf>
    <xf numFmtId="0" fontId="1" fillId="0" borderId="26" xfId="0" applyFont="1" applyFill="1" applyBorder="1" applyAlignment="1">
      <alignment horizontal="left" vertical="top"/>
    </xf>
    <xf numFmtId="0" fontId="8" fillId="3" borderId="4" xfId="0" applyFont="1" applyFill="1" applyBorder="1" applyAlignment="1">
      <alignment horizontal="left" vertical="center"/>
    </xf>
    <xf numFmtId="0" fontId="8" fillId="3" borderId="1" xfId="0" applyFont="1" applyFill="1" applyBorder="1" applyAlignment="1">
      <alignment horizontal="left" vertical="center"/>
    </xf>
    <xf numFmtId="0" fontId="8" fillId="3" borderId="5" xfId="0" applyFont="1" applyFill="1" applyBorder="1" applyAlignment="1">
      <alignment horizontal="center"/>
    </xf>
    <xf numFmtId="0" fontId="8" fillId="3" borderId="7" xfId="0" applyFont="1" applyFill="1" applyBorder="1" applyAlignment="1">
      <alignment horizontal="center"/>
    </xf>
    <xf numFmtId="0" fontId="9" fillId="3" borderId="25" xfId="0" applyFont="1" applyFill="1" applyBorder="1" applyAlignment="1">
      <alignment horizontal="center"/>
    </xf>
    <xf numFmtId="0" fontId="9" fillId="3" borderId="24" xfId="0" applyFont="1" applyFill="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justify" vertical="top"/>
    </xf>
    <xf numFmtId="0" fontId="2" fillId="0" borderId="6" xfId="0" applyFont="1" applyBorder="1" applyAlignment="1">
      <alignment horizontal="justify" vertical="top"/>
    </xf>
    <xf numFmtId="0" fontId="2" fillId="0" borderId="7" xfId="0" applyFont="1" applyBorder="1" applyAlignment="1">
      <alignment horizontal="justify" vertical="top"/>
    </xf>
    <xf numFmtId="0" fontId="2" fillId="0" borderId="8" xfId="0" applyFont="1" applyBorder="1" applyAlignment="1">
      <alignment horizontal="justify" vertical="top"/>
    </xf>
    <xf numFmtId="0" fontId="2" fillId="0" borderId="9" xfId="0" applyFont="1" applyBorder="1" applyAlignment="1">
      <alignment horizontal="justify" vertical="top"/>
    </xf>
    <xf numFmtId="0" fontId="2" fillId="0" borderId="10" xfId="0" applyFont="1" applyBorder="1" applyAlignment="1">
      <alignment horizontal="justify" vertical="top"/>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left" vertical="top"/>
    </xf>
    <xf numFmtId="0" fontId="2" fillId="6" borderId="5" xfId="0" applyFont="1" applyFill="1" applyBorder="1" applyAlignment="1">
      <alignment horizontal="left" vertical="center"/>
    </xf>
    <xf numFmtId="0" fontId="2" fillId="6" borderId="6" xfId="0" applyFont="1" applyFill="1" applyBorder="1" applyAlignment="1">
      <alignment horizontal="left" vertical="center"/>
    </xf>
    <xf numFmtId="0" fontId="2" fillId="6" borderId="7" xfId="0" applyFont="1" applyFill="1" applyBorder="1" applyAlignment="1">
      <alignment horizontal="left" vertical="center"/>
    </xf>
    <xf numFmtId="0" fontId="2" fillId="6" borderId="8" xfId="0" applyFont="1" applyFill="1" applyBorder="1" applyAlignment="1">
      <alignment horizontal="left" vertical="center"/>
    </xf>
    <xf numFmtId="0" fontId="2" fillId="6" borderId="9" xfId="0" applyFont="1" applyFill="1" applyBorder="1" applyAlignment="1">
      <alignment horizontal="left" vertical="center"/>
    </xf>
    <xf numFmtId="0" fontId="2" fillId="6" borderId="10" xfId="0" applyFont="1" applyFill="1" applyBorder="1" applyAlignment="1">
      <alignment horizontal="left" vertical="center"/>
    </xf>
    <xf numFmtId="0" fontId="1" fillId="0" borderId="2" xfId="0" applyFont="1" applyFill="1" applyBorder="1" applyAlignment="1">
      <alignment horizontal="center"/>
    </xf>
    <xf numFmtId="0" fontId="1" fillId="0" borderId="6" xfId="0" applyFont="1" applyFill="1" applyBorder="1" applyAlignment="1">
      <alignment horizontal="center"/>
    </xf>
    <xf numFmtId="0" fontId="1" fillId="0" borderId="3" xfId="0" applyFont="1" applyFill="1" applyBorder="1" applyAlignment="1">
      <alignment horizontal="center"/>
    </xf>
    <xf numFmtId="0" fontId="1" fillId="0" borderId="7" xfId="0" applyFont="1" applyFill="1" applyBorder="1" applyAlignment="1">
      <alignment horizontal="center"/>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5"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10" xfId="0" applyFont="1" applyFill="1" applyBorder="1" applyAlignment="1">
      <alignment horizontal="left" vertical="top"/>
    </xf>
    <xf numFmtId="0" fontId="2" fillId="6" borderId="5" xfId="0" applyFont="1" applyFill="1" applyBorder="1" applyAlignment="1">
      <alignment horizontal="justify" vertical="top" wrapText="1"/>
    </xf>
    <xf numFmtId="0" fontId="2" fillId="6" borderId="6" xfId="0" applyFont="1" applyFill="1" applyBorder="1" applyAlignment="1">
      <alignment horizontal="justify" vertical="top"/>
    </xf>
    <xf numFmtId="0" fontId="2" fillId="6" borderId="7" xfId="0" applyFont="1" applyFill="1" applyBorder="1" applyAlignment="1">
      <alignment horizontal="justify" vertical="top"/>
    </xf>
    <xf numFmtId="0" fontId="2" fillId="6" borderId="8" xfId="0" applyFont="1" applyFill="1" applyBorder="1" applyAlignment="1">
      <alignment horizontal="justify" vertical="top"/>
    </xf>
    <xf numFmtId="0" fontId="2" fillId="6" borderId="9" xfId="0" applyFont="1" applyFill="1" applyBorder="1" applyAlignment="1">
      <alignment horizontal="justify" vertical="top"/>
    </xf>
    <xf numFmtId="0" fontId="2" fillId="6" borderId="10" xfId="0" applyFont="1" applyFill="1" applyBorder="1" applyAlignment="1">
      <alignment horizontal="justify" vertical="top"/>
    </xf>
    <xf numFmtId="0" fontId="1" fillId="0" borderId="4" xfId="0" applyFont="1" applyFill="1" applyBorder="1" applyAlignment="1">
      <alignment horizont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justify" vertical="top"/>
    </xf>
    <xf numFmtId="0" fontId="2" fillId="0" borderId="6" xfId="0" applyFont="1" applyFill="1" applyBorder="1" applyAlignment="1">
      <alignment horizontal="justify" vertical="top"/>
    </xf>
    <xf numFmtId="0" fontId="2" fillId="0" borderId="7" xfId="0" applyFont="1" applyFill="1" applyBorder="1" applyAlignment="1">
      <alignment horizontal="justify" vertical="top"/>
    </xf>
    <xf numFmtId="0" fontId="2" fillId="0" borderId="8" xfId="0" applyFont="1" applyFill="1" applyBorder="1" applyAlignment="1">
      <alignment horizontal="justify" vertical="top"/>
    </xf>
    <xf numFmtId="0" fontId="2" fillId="0" borderId="9" xfId="0" applyFont="1" applyFill="1" applyBorder="1" applyAlignment="1">
      <alignment horizontal="justify" vertical="top"/>
    </xf>
    <xf numFmtId="0" fontId="2" fillId="0" borderId="10" xfId="0" applyFont="1" applyFill="1" applyBorder="1" applyAlignment="1">
      <alignment horizontal="justify" vertical="top"/>
    </xf>
    <xf numFmtId="0" fontId="1" fillId="0" borderId="22"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5" xfId="0" applyFont="1" applyFill="1" applyBorder="1" applyAlignment="1">
      <alignment horizontal="left" vertical="top" wrapText="1"/>
    </xf>
    <xf numFmtId="0" fontId="1" fillId="0" borderId="23"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1" fillId="0" borderId="7" xfId="0" applyFont="1" applyBorder="1" applyAlignment="1">
      <alignment horizont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9" xfId="0" applyFont="1" applyFill="1" applyBorder="1" applyAlignment="1">
      <alignment horizontal="center" vertical="center"/>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1" fillId="0" borderId="12" xfId="0" applyFont="1" applyFill="1" applyBorder="1" applyAlignment="1">
      <alignment horizontal="center" vertical="top"/>
    </xf>
    <xf numFmtId="1" fontId="1" fillId="0" borderId="12" xfId="1" applyNumberFormat="1" applyFont="1" applyFill="1" applyBorder="1" applyAlignment="1">
      <alignment horizontal="center" vertical="top"/>
    </xf>
    <xf numFmtId="1" fontId="10" fillId="0" borderId="12" xfId="1" applyNumberFormat="1" applyFont="1" applyBorder="1" applyAlignment="1">
      <alignment horizontal="center" vertical="top"/>
    </xf>
    <xf numFmtId="0" fontId="2" fillId="6" borderId="5"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10" xfId="0" applyFont="1" applyFill="1" applyBorder="1" applyAlignment="1">
      <alignment horizontal="left" vertical="top" wrapText="1"/>
    </xf>
    <xf numFmtId="0" fontId="2" fillId="6" borderId="16"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38100</xdr:rowOff>
    </xdr:from>
    <xdr:to>
      <xdr:col>1</xdr:col>
      <xdr:colOff>9525</xdr:colOff>
      <xdr:row>1</xdr:row>
      <xdr:rowOff>190500</xdr:rowOff>
    </xdr:to>
    <xdr:pic>
      <xdr:nvPicPr>
        <xdr:cNvPr id="2" name="Imagen 3"/>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342900" cy="400050"/>
        </a:xfrm>
        <a:prstGeom prst="rect">
          <a:avLst/>
        </a:prstGeom>
        <a:noFill/>
        <a:ln w="9525">
          <a:noFill/>
          <a:miter lim="800000"/>
          <a:headEnd/>
          <a:tailEnd/>
        </a:ln>
      </xdr:spPr>
    </xdr:pic>
    <xdr:clientData/>
  </xdr:twoCellAnchor>
  <xdr:twoCellAnchor>
    <xdr:from>
      <xdr:col>0</xdr:col>
      <xdr:colOff>95250</xdr:colOff>
      <xdr:row>50</xdr:row>
      <xdr:rowOff>38100</xdr:rowOff>
    </xdr:from>
    <xdr:to>
      <xdr:col>1</xdr:col>
      <xdr:colOff>9525</xdr:colOff>
      <xdr:row>51</xdr:row>
      <xdr:rowOff>190500</xdr:rowOff>
    </xdr:to>
    <xdr:pic>
      <xdr:nvPicPr>
        <xdr:cNvPr id="4" name="Imagen 3"/>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342900" cy="400050"/>
        </a:xfrm>
        <a:prstGeom prst="rect">
          <a:avLst/>
        </a:prstGeom>
        <a:noFill/>
        <a:ln w="9525">
          <a:noFill/>
          <a:miter lim="800000"/>
          <a:headEnd/>
          <a:tailEnd/>
        </a:ln>
      </xdr:spPr>
    </xdr:pic>
    <xdr:clientData/>
  </xdr:twoCellAnchor>
  <xdr:twoCellAnchor>
    <xdr:from>
      <xdr:col>0</xdr:col>
      <xdr:colOff>95250</xdr:colOff>
      <xdr:row>61</xdr:row>
      <xdr:rowOff>38100</xdr:rowOff>
    </xdr:from>
    <xdr:to>
      <xdr:col>1</xdr:col>
      <xdr:colOff>9525</xdr:colOff>
      <xdr:row>62</xdr:row>
      <xdr:rowOff>190500</xdr:rowOff>
    </xdr:to>
    <xdr:pic>
      <xdr:nvPicPr>
        <xdr:cNvPr id="5" name="Imagen 3"/>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628650"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3"/>
  <sheetViews>
    <sheetView tabSelected="1" topLeftCell="A83" zoomScale="60" zoomScaleNormal="60" workbookViewId="0">
      <selection activeCell="A84" sqref="A84:H87"/>
    </sheetView>
  </sheetViews>
  <sheetFormatPr baseColWidth="10" defaultColWidth="12" defaultRowHeight="12" x14ac:dyDescent="0.2"/>
  <cols>
    <col min="1" max="1" width="15" style="1" customWidth="1"/>
    <col min="2" max="2" width="30.5703125" style="2" customWidth="1"/>
    <col min="3" max="3" width="47.7109375" style="1" customWidth="1"/>
    <col min="4" max="4" width="19.7109375" style="1" customWidth="1"/>
    <col min="5" max="5" width="17.5703125" style="1" customWidth="1"/>
    <col min="6" max="6" width="35.42578125" style="1" customWidth="1"/>
    <col min="7" max="7" width="46.5703125" style="1" customWidth="1"/>
    <col min="8" max="8" width="104.140625" style="1" customWidth="1"/>
    <col min="9" max="9" width="23.5703125" style="75" customWidth="1"/>
    <col min="10" max="10" width="12" style="79"/>
    <col min="11" max="11" width="14.85546875" style="75" customWidth="1"/>
    <col min="12" max="16384" width="12" style="1"/>
  </cols>
  <sheetData>
    <row r="1" spans="1:60" ht="15.75" customHeight="1" thickTop="1" thickBot="1" x14ac:dyDescent="0.25">
      <c r="A1" s="200" t="s">
        <v>0</v>
      </c>
      <c r="B1" s="200"/>
      <c r="C1" s="200"/>
      <c r="D1" s="200"/>
      <c r="E1" s="48" t="s">
        <v>1</v>
      </c>
      <c r="F1" s="49" t="s">
        <v>2</v>
      </c>
      <c r="G1" s="48" t="s">
        <v>3</v>
      </c>
      <c r="H1" s="50" t="s">
        <v>4</v>
      </c>
    </row>
    <row r="2" spans="1:60" ht="15.75" customHeight="1" thickTop="1" thickBot="1" x14ac:dyDescent="0.25">
      <c r="A2" s="200"/>
      <c r="B2" s="200"/>
      <c r="C2" s="200"/>
      <c r="D2" s="200"/>
      <c r="E2" s="48" t="s">
        <v>5</v>
      </c>
      <c r="F2" s="50" t="s">
        <v>6</v>
      </c>
      <c r="G2" s="48" t="s">
        <v>7</v>
      </c>
      <c r="H2" s="49" t="s">
        <v>8</v>
      </c>
    </row>
    <row r="3" spans="1:60" ht="13.5" thickTop="1" thickBot="1" x14ac:dyDescent="0.25">
      <c r="A3" s="156"/>
      <c r="B3" s="157"/>
      <c r="C3" s="157"/>
      <c r="D3" s="157"/>
      <c r="E3" s="157"/>
      <c r="F3" s="157"/>
      <c r="G3" s="157"/>
      <c r="H3" s="158"/>
    </row>
    <row r="4" spans="1:60" ht="13.5" thickTop="1" thickBot="1" x14ac:dyDescent="0.25">
      <c r="A4" s="3" t="s">
        <v>9</v>
      </c>
      <c r="B4" s="148" t="s">
        <v>10</v>
      </c>
      <c r="C4" s="148"/>
      <c r="D4" s="149"/>
      <c r="E4" s="150" t="s">
        <v>11</v>
      </c>
      <c r="F4" s="151"/>
      <c r="G4" s="151"/>
      <c r="H4" s="152"/>
    </row>
    <row r="5" spans="1:60" ht="13.5" thickTop="1" thickBot="1" x14ac:dyDescent="0.25">
      <c r="A5" s="156"/>
      <c r="B5" s="157"/>
      <c r="C5" s="157"/>
      <c r="D5" s="158"/>
      <c r="E5" s="153"/>
      <c r="F5" s="154"/>
      <c r="G5" s="154"/>
      <c r="H5" s="155"/>
    </row>
    <row r="6" spans="1:60" ht="13.5" thickTop="1" thickBot="1" x14ac:dyDescent="0.25">
      <c r="A6" s="145" t="s">
        <v>12</v>
      </c>
      <c r="B6" s="146"/>
      <c r="C6" s="147"/>
      <c r="D6" s="201">
        <v>2021</v>
      </c>
      <c r="E6" s="202"/>
      <c r="F6" s="163" t="s">
        <v>329</v>
      </c>
      <c r="G6" s="164"/>
      <c r="H6" s="165"/>
    </row>
    <row r="7" spans="1:60" ht="13.5" thickTop="1" thickBot="1" x14ac:dyDescent="0.25">
      <c r="A7" s="156"/>
      <c r="B7" s="157"/>
      <c r="C7" s="158"/>
      <c r="D7" s="203"/>
      <c r="E7" s="204"/>
      <c r="F7" s="166"/>
      <c r="G7" s="167"/>
      <c r="H7" s="168"/>
    </row>
    <row r="8" spans="1:60" ht="13.5" thickTop="1" thickBot="1" x14ac:dyDescent="0.25">
      <c r="A8" s="145" t="s">
        <v>13</v>
      </c>
      <c r="B8" s="146"/>
      <c r="C8" s="146"/>
      <c r="D8" s="146"/>
      <c r="E8" s="146"/>
      <c r="F8" s="146"/>
      <c r="G8" s="146"/>
      <c r="H8" s="147"/>
    </row>
    <row r="9" spans="1:60" ht="13.5" thickTop="1" thickBot="1" x14ac:dyDescent="0.25">
      <c r="A9" s="156"/>
      <c r="B9" s="157"/>
      <c r="C9" s="157"/>
      <c r="D9" s="157"/>
      <c r="E9" s="157"/>
      <c r="F9" s="157"/>
      <c r="G9" s="157"/>
      <c r="H9" s="205"/>
      <c r="I9" s="224" t="s">
        <v>377</v>
      </c>
      <c r="J9" s="225"/>
      <c r="K9" s="226"/>
    </row>
    <row r="10" spans="1:60" ht="25.5" thickTop="1" thickBot="1" x14ac:dyDescent="0.25">
      <c r="A10" s="61" t="s">
        <v>14</v>
      </c>
      <c r="B10" s="5" t="s">
        <v>15</v>
      </c>
      <c r="C10" s="61" t="s">
        <v>16</v>
      </c>
      <c r="D10" s="61" t="s">
        <v>17</v>
      </c>
      <c r="E10" s="61" t="s">
        <v>18</v>
      </c>
      <c r="F10" s="61" t="s">
        <v>19</v>
      </c>
      <c r="G10" s="6" t="s">
        <v>20</v>
      </c>
      <c r="H10" s="7" t="s">
        <v>21</v>
      </c>
      <c r="I10" s="136" t="s">
        <v>378</v>
      </c>
      <c r="J10" s="137" t="s">
        <v>379</v>
      </c>
      <c r="K10" s="136" t="s">
        <v>380</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row>
    <row r="11" spans="1:60" s="12" customFormat="1" ht="242.25" customHeight="1" thickTop="1" thickBot="1" x14ac:dyDescent="0.25">
      <c r="A11" s="9">
        <v>1</v>
      </c>
      <c r="B11" s="116" t="s">
        <v>22</v>
      </c>
      <c r="C11" s="13" t="s">
        <v>246</v>
      </c>
      <c r="D11" s="108" t="s">
        <v>23</v>
      </c>
      <c r="E11" s="108" t="s">
        <v>24</v>
      </c>
      <c r="F11" s="10" t="s">
        <v>25</v>
      </c>
      <c r="G11" s="11" t="s">
        <v>26</v>
      </c>
      <c r="H11" s="63" t="s">
        <v>299</v>
      </c>
      <c r="I11" s="125" t="s">
        <v>281</v>
      </c>
      <c r="J11" s="126">
        <v>100</v>
      </c>
      <c r="K11" s="124">
        <v>1</v>
      </c>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row>
    <row r="12" spans="1:60" s="12" customFormat="1" ht="409.5" customHeight="1" thickTop="1" thickBot="1" x14ac:dyDescent="0.25">
      <c r="A12" s="9">
        <v>2</v>
      </c>
      <c r="B12" s="114" t="s">
        <v>27</v>
      </c>
      <c r="C12" s="13" t="s">
        <v>28</v>
      </c>
      <c r="D12" s="108" t="s">
        <v>29</v>
      </c>
      <c r="E12" s="108" t="s">
        <v>366</v>
      </c>
      <c r="F12" s="13" t="s">
        <v>31</v>
      </c>
      <c r="G12" s="11" t="s">
        <v>32</v>
      </c>
      <c r="H12" s="83" t="s">
        <v>300</v>
      </c>
      <c r="I12" s="127" t="s">
        <v>336</v>
      </c>
      <c r="J12" s="126">
        <f>(100+100+80)/3</f>
        <v>93.333333333333329</v>
      </c>
      <c r="K12" s="124">
        <v>2</v>
      </c>
      <c r="L12" s="77" t="s">
        <v>359</v>
      </c>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row>
    <row r="13" spans="1:60" s="12" customFormat="1" ht="97.5" thickTop="1" thickBot="1" x14ac:dyDescent="0.25">
      <c r="A13" s="9">
        <v>3</v>
      </c>
      <c r="B13" s="116" t="s">
        <v>33</v>
      </c>
      <c r="C13" s="13" t="s">
        <v>34</v>
      </c>
      <c r="D13" s="109" t="s">
        <v>35</v>
      </c>
      <c r="E13" s="108" t="s">
        <v>367</v>
      </c>
      <c r="F13" s="14" t="s">
        <v>36</v>
      </c>
      <c r="G13" s="11" t="s">
        <v>37</v>
      </c>
      <c r="H13" s="63" t="s">
        <v>280</v>
      </c>
      <c r="I13" s="125" t="s">
        <v>281</v>
      </c>
      <c r="J13" s="126">
        <v>100</v>
      </c>
      <c r="K13" s="124">
        <v>3</v>
      </c>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row>
    <row r="14" spans="1:60" s="12" customFormat="1" ht="120.75" customHeight="1" thickTop="1" thickBot="1" x14ac:dyDescent="0.25">
      <c r="A14" s="9">
        <v>4</v>
      </c>
      <c r="B14" s="114" t="s">
        <v>38</v>
      </c>
      <c r="C14" s="13" t="s">
        <v>39</v>
      </c>
      <c r="D14" s="108" t="s">
        <v>314</v>
      </c>
      <c r="E14" s="108" t="s">
        <v>368</v>
      </c>
      <c r="F14" s="14" t="s">
        <v>40</v>
      </c>
      <c r="G14" s="15" t="s">
        <v>41</v>
      </c>
      <c r="H14" s="63" t="s">
        <v>301</v>
      </c>
      <c r="I14" s="127" t="s">
        <v>282</v>
      </c>
      <c r="J14" s="126">
        <f>(200/2)</f>
        <v>100</v>
      </c>
      <c r="K14" s="124">
        <v>4</v>
      </c>
      <c r="L14" s="16"/>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row>
    <row r="15" spans="1:60" s="12" customFormat="1" ht="142.5" customHeight="1" thickTop="1" thickBot="1" x14ac:dyDescent="0.25">
      <c r="A15" s="17">
        <v>5</v>
      </c>
      <c r="B15" s="67" t="s">
        <v>42</v>
      </c>
      <c r="C15" s="18" t="s">
        <v>43</v>
      </c>
      <c r="D15" s="108" t="s">
        <v>44</v>
      </c>
      <c r="E15" s="108" t="s">
        <v>366</v>
      </c>
      <c r="F15" s="13" t="s">
        <v>45</v>
      </c>
      <c r="G15" s="15" t="s">
        <v>46</v>
      </c>
      <c r="H15" s="63" t="s">
        <v>315</v>
      </c>
      <c r="I15" s="127" t="s">
        <v>285</v>
      </c>
      <c r="J15" s="126">
        <f>(200/2)</f>
        <v>100</v>
      </c>
      <c r="K15" s="88">
        <v>5</v>
      </c>
      <c r="L15" s="19"/>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row>
    <row r="16" spans="1:60" s="12" customFormat="1" ht="143.25" customHeight="1" thickTop="1" thickBot="1" x14ac:dyDescent="0.25">
      <c r="A16" s="17">
        <v>6</v>
      </c>
      <c r="B16" s="67" t="s">
        <v>47</v>
      </c>
      <c r="C16" s="18" t="s">
        <v>48</v>
      </c>
      <c r="D16" s="108" t="s">
        <v>49</v>
      </c>
      <c r="E16" s="108" t="s">
        <v>30</v>
      </c>
      <c r="F16" s="13" t="s">
        <v>50</v>
      </c>
      <c r="G16" s="11" t="s">
        <v>51</v>
      </c>
      <c r="H16" s="63" t="s">
        <v>302</v>
      </c>
      <c r="I16" s="127" t="s">
        <v>285</v>
      </c>
      <c r="J16" s="126">
        <f>(200/2)</f>
        <v>100</v>
      </c>
      <c r="K16" s="124">
        <v>6</v>
      </c>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row>
    <row r="17" spans="1:60" s="12" customFormat="1" ht="260.25" customHeight="1" thickTop="1" thickBot="1" x14ac:dyDescent="0.25">
      <c r="A17" s="17">
        <v>7</v>
      </c>
      <c r="B17" s="67" t="s">
        <v>52</v>
      </c>
      <c r="C17" s="18" t="s">
        <v>53</v>
      </c>
      <c r="D17" s="110" t="s">
        <v>54</v>
      </c>
      <c r="E17" s="110" t="s">
        <v>55</v>
      </c>
      <c r="F17" s="39" t="s">
        <v>56</v>
      </c>
      <c r="G17" s="40" t="s">
        <v>57</v>
      </c>
      <c r="H17" s="63" t="s">
        <v>303</v>
      </c>
      <c r="I17" s="127" t="s">
        <v>337</v>
      </c>
      <c r="J17" s="126">
        <f>(200/2)</f>
        <v>100</v>
      </c>
      <c r="K17" s="124">
        <v>7</v>
      </c>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row>
    <row r="18" spans="1:60" s="12" customFormat="1" ht="247.5" customHeight="1" thickTop="1" thickBot="1" x14ac:dyDescent="0.25">
      <c r="A18" s="17">
        <v>8</v>
      </c>
      <c r="B18" s="117" t="s">
        <v>58</v>
      </c>
      <c r="C18" s="18" t="s">
        <v>59</v>
      </c>
      <c r="D18" s="110" t="s">
        <v>60</v>
      </c>
      <c r="E18" s="110" t="s">
        <v>61</v>
      </c>
      <c r="F18" s="18" t="s">
        <v>62</v>
      </c>
      <c r="G18" s="40" t="s">
        <v>63</v>
      </c>
      <c r="H18" s="63" t="s">
        <v>304</v>
      </c>
      <c r="I18" s="127" t="s">
        <v>285</v>
      </c>
      <c r="J18" s="126">
        <f>(200/2)</f>
        <v>100</v>
      </c>
      <c r="K18" s="124">
        <v>8</v>
      </c>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row>
    <row r="19" spans="1:60" s="12" customFormat="1" ht="133.5" thickTop="1" thickBot="1" x14ac:dyDescent="0.25">
      <c r="A19" s="17">
        <v>9</v>
      </c>
      <c r="B19" s="67" t="s">
        <v>64</v>
      </c>
      <c r="C19" s="18" t="s">
        <v>65</v>
      </c>
      <c r="D19" s="110" t="s">
        <v>66</v>
      </c>
      <c r="E19" s="110" t="s">
        <v>67</v>
      </c>
      <c r="F19" s="18" t="s">
        <v>68</v>
      </c>
      <c r="G19" s="40" t="s">
        <v>69</v>
      </c>
      <c r="H19" s="63" t="s">
        <v>305</v>
      </c>
      <c r="I19" s="125" t="s">
        <v>271</v>
      </c>
      <c r="J19" s="126">
        <v>100</v>
      </c>
      <c r="K19" s="124">
        <v>9</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row>
    <row r="20" spans="1:60" s="12" customFormat="1" ht="121.5" customHeight="1" thickTop="1" thickBot="1" x14ac:dyDescent="0.25">
      <c r="A20" s="17">
        <v>10</v>
      </c>
      <c r="B20" s="67" t="s">
        <v>70</v>
      </c>
      <c r="C20" s="20" t="s">
        <v>71</v>
      </c>
      <c r="D20" s="108" t="s">
        <v>314</v>
      </c>
      <c r="E20" s="108" t="s">
        <v>369</v>
      </c>
      <c r="F20" s="14" t="s">
        <v>73</v>
      </c>
      <c r="G20" s="15" t="s">
        <v>74</v>
      </c>
      <c r="H20" s="63" t="s">
        <v>306</v>
      </c>
      <c r="I20" s="128" t="s">
        <v>282</v>
      </c>
      <c r="J20" s="126">
        <f>(200/2)</f>
        <v>100</v>
      </c>
      <c r="K20" s="124">
        <v>10</v>
      </c>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row>
    <row r="21" spans="1:60" s="12" customFormat="1" ht="73.5" thickTop="1" thickBot="1" x14ac:dyDescent="0.25">
      <c r="A21" s="17">
        <v>11</v>
      </c>
      <c r="B21" s="67" t="s">
        <v>75</v>
      </c>
      <c r="C21" s="13" t="s">
        <v>76</v>
      </c>
      <c r="D21" s="108" t="s">
        <v>77</v>
      </c>
      <c r="E21" s="108" t="s">
        <v>368</v>
      </c>
      <c r="F21" s="14" t="s">
        <v>40</v>
      </c>
      <c r="G21" s="15" t="s">
        <v>41</v>
      </c>
      <c r="H21" s="63" t="s">
        <v>307</v>
      </c>
      <c r="I21" s="125" t="s">
        <v>281</v>
      </c>
      <c r="J21" s="126">
        <v>100</v>
      </c>
      <c r="K21" s="124">
        <v>11</v>
      </c>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row>
    <row r="22" spans="1:60" s="22" customFormat="1" ht="272.25" customHeight="1" thickTop="1" thickBot="1" x14ac:dyDescent="0.3">
      <c r="A22" s="17">
        <v>12</v>
      </c>
      <c r="B22" s="67" t="s">
        <v>78</v>
      </c>
      <c r="C22" s="18" t="s">
        <v>79</v>
      </c>
      <c r="D22" s="108" t="s">
        <v>80</v>
      </c>
      <c r="E22" s="108" t="s">
        <v>370</v>
      </c>
      <c r="F22" s="13" t="s">
        <v>81</v>
      </c>
      <c r="G22" s="11" t="s">
        <v>82</v>
      </c>
      <c r="H22" s="63" t="s">
        <v>298</v>
      </c>
      <c r="I22" s="127" t="s">
        <v>283</v>
      </c>
      <c r="J22" s="126">
        <v>33</v>
      </c>
      <c r="K22" s="124">
        <v>12</v>
      </c>
      <c r="L22" s="77" t="s">
        <v>359</v>
      </c>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row>
    <row r="23" spans="1:60" s="12" customFormat="1" ht="294.75" customHeight="1" thickTop="1" thickBot="1" x14ac:dyDescent="0.25">
      <c r="A23" s="17">
        <v>13</v>
      </c>
      <c r="B23" s="67" t="s">
        <v>83</v>
      </c>
      <c r="C23" s="13" t="s">
        <v>84</v>
      </c>
      <c r="D23" s="108" t="s">
        <v>85</v>
      </c>
      <c r="E23" s="108" t="s">
        <v>86</v>
      </c>
      <c r="F23" s="10" t="s">
        <v>87</v>
      </c>
      <c r="G23" s="11" t="s">
        <v>88</v>
      </c>
      <c r="H23" s="63" t="s">
        <v>316</v>
      </c>
      <c r="I23" s="127" t="s">
        <v>279</v>
      </c>
      <c r="J23" s="126">
        <f>(100+99.75)/2</f>
        <v>99.875</v>
      </c>
      <c r="K23" s="124">
        <v>13</v>
      </c>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row>
    <row r="24" spans="1:60" s="12" customFormat="1" ht="285" customHeight="1" thickTop="1" thickBot="1" x14ac:dyDescent="0.25">
      <c r="A24" s="17">
        <v>14</v>
      </c>
      <c r="B24" s="67" t="s">
        <v>89</v>
      </c>
      <c r="C24" s="18" t="s">
        <v>90</v>
      </c>
      <c r="D24" s="110" t="s">
        <v>91</v>
      </c>
      <c r="E24" s="110" t="s">
        <v>92</v>
      </c>
      <c r="F24" s="18" t="s">
        <v>93</v>
      </c>
      <c r="G24" s="40" t="s">
        <v>247</v>
      </c>
      <c r="H24" s="63" t="s">
        <v>338</v>
      </c>
      <c r="I24" s="127" t="s">
        <v>308</v>
      </c>
      <c r="J24" s="126">
        <f>(100+50+100)/3</f>
        <v>83.333333333333329</v>
      </c>
      <c r="K24" s="124">
        <v>14</v>
      </c>
      <c r="L24" s="77" t="s">
        <v>359</v>
      </c>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row>
    <row r="25" spans="1:60" s="12" customFormat="1" ht="133.5" thickTop="1" thickBot="1" x14ac:dyDescent="0.25">
      <c r="A25" s="17">
        <v>15</v>
      </c>
      <c r="B25" s="67" t="s">
        <v>94</v>
      </c>
      <c r="C25" s="18" t="s">
        <v>95</v>
      </c>
      <c r="D25" s="67" t="s">
        <v>96</v>
      </c>
      <c r="E25" s="108" t="s">
        <v>97</v>
      </c>
      <c r="F25" s="13" t="s">
        <v>98</v>
      </c>
      <c r="G25" s="11" t="s">
        <v>99</v>
      </c>
      <c r="H25" s="63" t="s">
        <v>317</v>
      </c>
      <c r="I25" s="127" t="s">
        <v>273</v>
      </c>
      <c r="J25" s="126">
        <f>(100+100)/2</f>
        <v>100</v>
      </c>
      <c r="K25" s="124">
        <v>15</v>
      </c>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row>
    <row r="26" spans="1:60" s="26" customFormat="1" ht="159.75" customHeight="1" thickTop="1" thickBot="1" x14ac:dyDescent="0.25">
      <c r="A26" s="17">
        <v>16</v>
      </c>
      <c r="B26" s="67" t="s">
        <v>100</v>
      </c>
      <c r="C26" s="18" t="s">
        <v>269</v>
      </c>
      <c r="D26" s="67" t="s">
        <v>270</v>
      </c>
      <c r="E26" s="108" t="s">
        <v>101</v>
      </c>
      <c r="F26" s="13" t="s">
        <v>102</v>
      </c>
      <c r="G26" s="11" t="s">
        <v>103</v>
      </c>
      <c r="H26" s="63" t="s">
        <v>318</v>
      </c>
      <c r="I26" s="129" t="s">
        <v>309</v>
      </c>
      <c r="J26" s="130">
        <v>100</v>
      </c>
      <c r="K26" s="89">
        <v>16</v>
      </c>
    </row>
    <row r="27" spans="1:60" s="22" customFormat="1" ht="112.5" customHeight="1" thickTop="1" thickBot="1" x14ac:dyDescent="0.3">
      <c r="A27" s="17">
        <v>17</v>
      </c>
      <c r="B27" s="67" t="s">
        <v>104</v>
      </c>
      <c r="C27" s="18" t="s">
        <v>105</v>
      </c>
      <c r="D27" s="108" t="s">
        <v>106</v>
      </c>
      <c r="E27" s="120" t="s">
        <v>107</v>
      </c>
      <c r="F27" s="23" t="s">
        <v>108</v>
      </c>
      <c r="G27" s="13" t="s">
        <v>109</v>
      </c>
      <c r="H27" s="11" t="s">
        <v>319</v>
      </c>
      <c r="I27" s="125" t="s">
        <v>275</v>
      </c>
      <c r="J27" s="126">
        <v>100</v>
      </c>
      <c r="K27" s="124">
        <v>17</v>
      </c>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row>
    <row r="28" spans="1:60" s="12" customFormat="1" ht="175.5" customHeight="1" thickTop="1" thickBot="1" x14ac:dyDescent="0.25">
      <c r="A28" s="17">
        <v>18</v>
      </c>
      <c r="B28" s="67" t="s">
        <v>110</v>
      </c>
      <c r="C28" s="24" t="s">
        <v>111</v>
      </c>
      <c r="D28" s="108" t="s">
        <v>112</v>
      </c>
      <c r="E28" s="108" t="s">
        <v>113</v>
      </c>
      <c r="F28" s="13" t="s">
        <v>108</v>
      </c>
      <c r="G28" s="13" t="s">
        <v>114</v>
      </c>
      <c r="H28" s="43" t="s">
        <v>339</v>
      </c>
      <c r="I28" s="125" t="s">
        <v>275</v>
      </c>
      <c r="J28" s="126">
        <v>100</v>
      </c>
      <c r="K28" s="124">
        <v>18</v>
      </c>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row>
    <row r="29" spans="1:60" s="12" customFormat="1" ht="61.5" thickTop="1" thickBot="1" x14ac:dyDescent="0.25">
      <c r="A29" s="17">
        <v>19</v>
      </c>
      <c r="B29" s="67" t="s">
        <v>115</v>
      </c>
      <c r="C29" s="18" t="s">
        <v>116</v>
      </c>
      <c r="D29" s="108" t="s">
        <v>112</v>
      </c>
      <c r="E29" s="120" t="s">
        <v>371</v>
      </c>
      <c r="F29" s="10" t="s">
        <v>117</v>
      </c>
      <c r="G29" s="24" t="s">
        <v>118</v>
      </c>
      <c r="H29" s="63" t="s">
        <v>294</v>
      </c>
      <c r="I29" s="131" t="s">
        <v>340</v>
      </c>
      <c r="J29" s="132">
        <v>94.2</v>
      </c>
      <c r="K29" s="124">
        <v>19</v>
      </c>
      <c r="L29" s="77" t="s">
        <v>359</v>
      </c>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row>
    <row r="30" spans="1:60" s="12" customFormat="1" ht="97.5" thickTop="1" thickBot="1" x14ac:dyDescent="0.25">
      <c r="A30" s="17">
        <v>20</v>
      </c>
      <c r="B30" s="67" t="s">
        <v>119</v>
      </c>
      <c r="C30" s="24" t="s">
        <v>342</v>
      </c>
      <c r="D30" s="108" t="s">
        <v>112</v>
      </c>
      <c r="E30" s="120" t="s">
        <v>372</v>
      </c>
      <c r="F30" s="10" t="s">
        <v>120</v>
      </c>
      <c r="G30" s="13" t="s">
        <v>121</v>
      </c>
      <c r="H30" s="66" t="s">
        <v>343</v>
      </c>
      <c r="I30" s="131" t="s">
        <v>341</v>
      </c>
      <c r="J30" s="132">
        <v>50</v>
      </c>
      <c r="K30" s="124">
        <v>20</v>
      </c>
      <c r="L30" s="77" t="s">
        <v>359</v>
      </c>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row>
    <row r="31" spans="1:60" s="12" customFormat="1" ht="174" customHeight="1" thickTop="1" thickBot="1" x14ac:dyDescent="0.25">
      <c r="A31" s="17">
        <v>21</v>
      </c>
      <c r="B31" s="67" t="s">
        <v>122</v>
      </c>
      <c r="C31" s="18" t="s">
        <v>123</v>
      </c>
      <c r="D31" s="110" t="s">
        <v>124</v>
      </c>
      <c r="E31" s="67" t="s">
        <v>125</v>
      </c>
      <c r="F31" s="18" t="s">
        <v>126</v>
      </c>
      <c r="G31" s="40" t="s">
        <v>127</v>
      </c>
      <c r="H31" s="63" t="s">
        <v>345</v>
      </c>
      <c r="I31" s="125" t="s">
        <v>272</v>
      </c>
      <c r="J31" s="126">
        <v>100</v>
      </c>
      <c r="K31" s="124">
        <v>21</v>
      </c>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row>
    <row r="32" spans="1:60" s="12" customFormat="1" ht="111" customHeight="1" thickTop="1" thickBot="1" x14ac:dyDescent="0.25">
      <c r="A32" s="17">
        <v>22</v>
      </c>
      <c r="B32" s="67" t="s">
        <v>128</v>
      </c>
      <c r="C32" s="18" t="s">
        <v>129</v>
      </c>
      <c r="D32" s="108" t="s">
        <v>130</v>
      </c>
      <c r="E32" s="120" t="s">
        <v>131</v>
      </c>
      <c r="F32" s="13" t="s">
        <v>132</v>
      </c>
      <c r="G32" s="11" t="s">
        <v>133</v>
      </c>
      <c r="H32" s="63" t="s">
        <v>320</v>
      </c>
      <c r="I32" s="125" t="s">
        <v>309</v>
      </c>
      <c r="J32" s="126">
        <v>100</v>
      </c>
      <c r="K32" s="124">
        <v>22</v>
      </c>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row>
    <row r="33" spans="1:60" s="12" customFormat="1" ht="177" customHeight="1" thickTop="1" thickBot="1" x14ac:dyDescent="0.25">
      <c r="A33" s="17">
        <v>23</v>
      </c>
      <c r="B33" s="67" t="s">
        <v>134</v>
      </c>
      <c r="C33" s="18" t="s">
        <v>135</v>
      </c>
      <c r="D33" s="110" t="s">
        <v>66</v>
      </c>
      <c r="E33" s="110" t="s">
        <v>67</v>
      </c>
      <c r="F33" s="18" t="s">
        <v>136</v>
      </c>
      <c r="G33" s="40" t="s">
        <v>137</v>
      </c>
      <c r="H33" s="63" t="s">
        <v>346</v>
      </c>
      <c r="I33" s="125" t="s">
        <v>272</v>
      </c>
      <c r="J33" s="126">
        <v>100</v>
      </c>
      <c r="K33" s="124">
        <v>23</v>
      </c>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row>
    <row r="34" spans="1:60" s="12" customFormat="1" ht="165.75" customHeight="1" thickTop="1" thickBot="1" x14ac:dyDescent="0.25">
      <c r="A34" s="17">
        <v>24</v>
      </c>
      <c r="B34" s="67" t="s">
        <v>138</v>
      </c>
      <c r="C34" s="18" t="s">
        <v>139</v>
      </c>
      <c r="D34" s="108" t="s">
        <v>140</v>
      </c>
      <c r="E34" s="108" t="s">
        <v>67</v>
      </c>
      <c r="F34" s="10" t="s">
        <v>141</v>
      </c>
      <c r="G34" s="11" t="s">
        <v>142</v>
      </c>
      <c r="H34" s="84" t="s">
        <v>347</v>
      </c>
      <c r="I34" s="125" t="s">
        <v>272</v>
      </c>
      <c r="J34" s="126">
        <v>100</v>
      </c>
      <c r="K34" s="124">
        <v>24</v>
      </c>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row>
    <row r="35" spans="1:60" s="12" customFormat="1" ht="107.25" customHeight="1" thickTop="1" thickBot="1" x14ac:dyDescent="0.25">
      <c r="A35" s="17">
        <v>25</v>
      </c>
      <c r="B35" s="67" t="s">
        <v>143</v>
      </c>
      <c r="C35" s="18" t="s">
        <v>144</v>
      </c>
      <c r="D35" s="108" t="s">
        <v>145</v>
      </c>
      <c r="E35" s="108" t="s">
        <v>146</v>
      </c>
      <c r="F35" s="13" t="s">
        <v>348</v>
      </c>
      <c r="G35" s="82" t="s">
        <v>147</v>
      </c>
      <c r="H35" s="63" t="s">
        <v>344</v>
      </c>
      <c r="I35" s="125" t="s">
        <v>309</v>
      </c>
      <c r="J35" s="126">
        <v>100</v>
      </c>
      <c r="K35" s="124">
        <v>25</v>
      </c>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row>
    <row r="36" spans="1:60" s="12" customFormat="1" ht="71.25" customHeight="1" thickTop="1" thickBot="1" x14ac:dyDescent="0.25">
      <c r="A36" s="17">
        <v>26</v>
      </c>
      <c r="B36" s="67" t="s">
        <v>148</v>
      </c>
      <c r="C36" s="18" t="s">
        <v>149</v>
      </c>
      <c r="D36" s="108" t="s">
        <v>140</v>
      </c>
      <c r="E36" s="108" t="s">
        <v>67</v>
      </c>
      <c r="F36" s="10" t="s">
        <v>150</v>
      </c>
      <c r="G36" s="11" t="s">
        <v>142</v>
      </c>
      <c r="H36" s="63" t="s">
        <v>349</v>
      </c>
      <c r="I36" s="125" t="s">
        <v>293</v>
      </c>
      <c r="J36" s="126">
        <v>100</v>
      </c>
      <c r="K36" s="124">
        <v>26</v>
      </c>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row>
    <row r="37" spans="1:60" s="12" customFormat="1" ht="114" customHeight="1" thickTop="1" thickBot="1" x14ac:dyDescent="0.25">
      <c r="A37" s="17">
        <v>27</v>
      </c>
      <c r="B37" s="111" t="s">
        <v>151</v>
      </c>
      <c r="C37" s="41" t="s">
        <v>152</v>
      </c>
      <c r="D37" s="111" t="s">
        <v>153</v>
      </c>
      <c r="E37" s="112" t="s">
        <v>101</v>
      </c>
      <c r="F37" s="42" t="s">
        <v>154</v>
      </c>
      <c r="G37" s="43" t="s">
        <v>155</v>
      </c>
      <c r="H37" s="63" t="s">
        <v>321</v>
      </c>
      <c r="I37" s="125" t="s">
        <v>274</v>
      </c>
      <c r="J37" s="126">
        <v>100</v>
      </c>
      <c r="K37" s="124">
        <v>27</v>
      </c>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row>
    <row r="38" spans="1:60" s="12" customFormat="1" ht="165" customHeight="1" thickTop="1" thickBot="1" x14ac:dyDescent="0.25">
      <c r="A38" s="206">
        <v>28</v>
      </c>
      <c r="B38" s="208" t="s">
        <v>156</v>
      </c>
      <c r="C38" s="18" t="s">
        <v>157</v>
      </c>
      <c r="D38" s="112" t="s">
        <v>158</v>
      </c>
      <c r="E38" s="108" t="s">
        <v>159</v>
      </c>
      <c r="F38" s="13" t="s">
        <v>160</v>
      </c>
      <c r="G38" s="11" t="s">
        <v>161</v>
      </c>
      <c r="H38" s="63" t="s">
        <v>350</v>
      </c>
      <c r="I38" s="125" t="s">
        <v>276</v>
      </c>
      <c r="J38" s="216">
        <f>(71+100+100)/3</f>
        <v>90.333333333333329</v>
      </c>
      <c r="K38" s="215">
        <v>28</v>
      </c>
      <c r="L38" s="138" t="s">
        <v>359</v>
      </c>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row>
    <row r="39" spans="1:60" s="25" customFormat="1" ht="170.25" customHeight="1" thickTop="1" x14ac:dyDescent="0.2">
      <c r="A39" s="207"/>
      <c r="B39" s="208"/>
      <c r="C39" s="62" t="s">
        <v>162</v>
      </c>
      <c r="D39" s="67" t="s">
        <v>163</v>
      </c>
      <c r="E39" s="67" t="s">
        <v>164</v>
      </c>
      <c r="F39" s="62" t="s">
        <v>165</v>
      </c>
      <c r="G39" s="62" t="s">
        <v>166</v>
      </c>
      <c r="H39" s="85" t="s">
        <v>296</v>
      </c>
      <c r="I39" s="125" t="s">
        <v>287</v>
      </c>
      <c r="J39" s="217"/>
      <c r="K39" s="215"/>
      <c r="L39" s="13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row>
    <row r="40" spans="1:60" s="26" customFormat="1" ht="66" customHeight="1" x14ac:dyDescent="0.2">
      <c r="A40" s="207"/>
      <c r="B40" s="209"/>
      <c r="C40" s="62" t="s">
        <v>167</v>
      </c>
      <c r="D40" s="67" t="s">
        <v>163</v>
      </c>
      <c r="E40" s="67" t="s">
        <v>168</v>
      </c>
      <c r="F40" s="62" t="s">
        <v>169</v>
      </c>
      <c r="G40" s="62" t="s">
        <v>170</v>
      </c>
      <c r="H40" s="63" t="s">
        <v>297</v>
      </c>
      <c r="I40" s="125" t="s">
        <v>287</v>
      </c>
      <c r="J40" s="217"/>
      <c r="K40" s="215"/>
      <c r="L40" s="13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row>
    <row r="41" spans="1:60" s="27" customFormat="1" ht="305.25" customHeight="1" x14ac:dyDescent="0.2">
      <c r="A41" s="207"/>
      <c r="B41" s="209"/>
      <c r="C41" s="62" t="s">
        <v>171</v>
      </c>
      <c r="D41" s="67" t="s">
        <v>163</v>
      </c>
      <c r="E41" s="67" t="s">
        <v>172</v>
      </c>
      <c r="F41" s="62" t="s">
        <v>173</v>
      </c>
      <c r="G41" s="62" t="s">
        <v>174</v>
      </c>
      <c r="H41" s="63" t="s">
        <v>310</v>
      </c>
      <c r="I41" s="125" t="s">
        <v>295</v>
      </c>
      <c r="J41" s="217"/>
      <c r="K41" s="215"/>
      <c r="L41" s="13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row>
    <row r="42" spans="1:60" s="27" customFormat="1" ht="72.75" thickBot="1" x14ac:dyDescent="0.25">
      <c r="A42" s="207"/>
      <c r="B42" s="209"/>
      <c r="C42" s="62" t="s">
        <v>175</v>
      </c>
      <c r="D42" s="67" t="s">
        <v>176</v>
      </c>
      <c r="E42" s="121">
        <v>44926</v>
      </c>
      <c r="F42" s="62" t="s">
        <v>177</v>
      </c>
      <c r="G42" s="62" t="s">
        <v>178</v>
      </c>
      <c r="H42" s="86" t="s">
        <v>311</v>
      </c>
      <c r="I42" s="125" t="s">
        <v>312</v>
      </c>
      <c r="J42" s="217"/>
      <c r="K42" s="215"/>
      <c r="L42" s="13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row>
    <row r="43" spans="1:60" s="12" customFormat="1" ht="289.5" thickTop="1" thickBot="1" x14ac:dyDescent="0.25">
      <c r="A43" s="28">
        <v>29</v>
      </c>
      <c r="B43" s="118" t="s">
        <v>179</v>
      </c>
      <c r="C43" s="20" t="s">
        <v>180</v>
      </c>
      <c r="D43" s="108" t="s">
        <v>181</v>
      </c>
      <c r="E43" s="108" t="s">
        <v>373</v>
      </c>
      <c r="F43" s="29" t="s">
        <v>182</v>
      </c>
      <c r="G43" s="29" t="s">
        <v>183</v>
      </c>
      <c r="H43" s="87" t="s">
        <v>322</v>
      </c>
      <c r="I43" s="127" t="s">
        <v>284</v>
      </c>
      <c r="J43" s="126">
        <f>(300/3)</f>
        <v>100</v>
      </c>
      <c r="K43" s="124">
        <v>29</v>
      </c>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row>
    <row r="44" spans="1:60" s="12" customFormat="1" ht="201" customHeight="1" thickTop="1" thickBot="1" x14ac:dyDescent="0.25">
      <c r="A44" s="197">
        <v>30</v>
      </c>
      <c r="B44" s="208" t="s">
        <v>184</v>
      </c>
      <c r="C44" s="18" t="s">
        <v>185</v>
      </c>
      <c r="D44" s="110" t="s">
        <v>268</v>
      </c>
      <c r="E44" s="110" t="s">
        <v>186</v>
      </c>
      <c r="F44" s="18" t="s">
        <v>187</v>
      </c>
      <c r="G44" s="40" t="s">
        <v>188</v>
      </c>
      <c r="H44" s="63" t="s">
        <v>323</v>
      </c>
      <c r="I44" s="127" t="s">
        <v>292</v>
      </c>
      <c r="J44" s="216">
        <f>(100+67+81)/3</f>
        <v>82.666666666666671</v>
      </c>
      <c r="K44" s="215">
        <v>30</v>
      </c>
      <c r="L44" s="138" t="s">
        <v>359</v>
      </c>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row>
    <row r="45" spans="1:60" s="12" customFormat="1" ht="210.75" customHeight="1" thickTop="1" thickBot="1" x14ac:dyDescent="0.25">
      <c r="A45" s="210"/>
      <c r="B45" s="208"/>
      <c r="C45" s="18" t="s">
        <v>189</v>
      </c>
      <c r="D45" s="108" t="s">
        <v>190</v>
      </c>
      <c r="E45" s="108" t="s">
        <v>191</v>
      </c>
      <c r="F45" s="13" t="s">
        <v>192</v>
      </c>
      <c r="G45" s="11" t="s">
        <v>193</v>
      </c>
      <c r="H45" s="63" t="s">
        <v>277</v>
      </c>
      <c r="I45" s="125" t="s">
        <v>278</v>
      </c>
      <c r="J45" s="216"/>
      <c r="K45" s="215"/>
      <c r="L45" s="13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row>
    <row r="46" spans="1:60" s="12" customFormat="1" ht="165.75" customHeight="1" thickTop="1" thickBot="1" x14ac:dyDescent="0.25">
      <c r="A46" s="17">
        <v>31</v>
      </c>
      <c r="B46" s="67" t="s">
        <v>194</v>
      </c>
      <c r="C46" s="18" t="s">
        <v>195</v>
      </c>
      <c r="D46" s="108" t="s">
        <v>196</v>
      </c>
      <c r="E46" s="108" t="s">
        <v>72</v>
      </c>
      <c r="F46" s="13" t="s">
        <v>197</v>
      </c>
      <c r="G46" s="43" t="s">
        <v>198</v>
      </c>
      <c r="H46" s="63" t="s">
        <v>352</v>
      </c>
      <c r="I46" s="125" t="s">
        <v>351</v>
      </c>
      <c r="J46" s="126">
        <v>100</v>
      </c>
      <c r="K46" s="124">
        <v>31</v>
      </c>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row>
    <row r="47" spans="1:60" s="12" customFormat="1" ht="96.75" customHeight="1" thickTop="1" thickBot="1" x14ac:dyDescent="0.25">
      <c r="A47" s="17">
        <v>32</v>
      </c>
      <c r="B47" s="67" t="s">
        <v>199</v>
      </c>
      <c r="C47" s="18" t="s">
        <v>200</v>
      </c>
      <c r="D47" s="113" t="s">
        <v>201</v>
      </c>
      <c r="E47" s="108" t="s">
        <v>202</v>
      </c>
      <c r="F47" s="11" t="s">
        <v>203</v>
      </c>
      <c r="G47" s="44" t="s">
        <v>204</v>
      </c>
      <c r="H47" s="63" t="s">
        <v>353</v>
      </c>
      <c r="I47" s="125" t="s">
        <v>271</v>
      </c>
      <c r="J47" s="126">
        <v>100</v>
      </c>
      <c r="K47" s="124">
        <v>32</v>
      </c>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row>
    <row r="48" spans="1:60" s="12" customFormat="1" ht="289.5" thickTop="1" thickBot="1" x14ac:dyDescent="0.25">
      <c r="A48" s="196">
        <v>33</v>
      </c>
      <c r="B48" s="198" t="s">
        <v>205</v>
      </c>
      <c r="C48" s="62" t="s">
        <v>206</v>
      </c>
      <c r="D48" s="67" t="s">
        <v>207</v>
      </c>
      <c r="E48" s="67" t="s">
        <v>72</v>
      </c>
      <c r="F48" s="18" t="s">
        <v>208</v>
      </c>
      <c r="G48" s="40" t="s">
        <v>209</v>
      </c>
      <c r="H48" s="63" t="s">
        <v>324</v>
      </c>
      <c r="I48" s="127" t="s">
        <v>285</v>
      </c>
      <c r="J48" s="216">
        <v>100</v>
      </c>
      <c r="K48" s="215">
        <v>33</v>
      </c>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row>
    <row r="49" spans="1:60" s="12" customFormat="1" ht="73.5" thickTop="1" thickBot="1" x14ac:dyDescent="0.25">
      <c r="A49" s="197"/>
      <c r="B49" s="199"/>
      <c r="C49" s="45" t="s">
        <v>210</v>
      </c>
      <c r="D49" s="114" t="s">
        <v>211</v>
      </c>
      <c r="E49" s="122" t="s">
        <v>67</v>
      </c>
      <c r="F49" s="46" t="s">
        <v>212</v>
      </c>
      <c r="G49" s="47" t="s">
        <v>213</v>
      </c>
      <c r="H49" s="63" t="s">
        <v>325</v>
      </c>
      <c r="I49" s="125" t="s">
        <v>309</v>
      </c>
      <c r="J49" s="216"/>
      <c r="K49" s="215"/>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row>
    <row r="50" spans="1:60" s="12" customFormat="1" ht="157.5" thickTop="1" thickBot="1" x14ac:dyDescent="0.25">
      <c r="A50" s="28">
        <v>34</v>
      </c>
      <c r="B50" s="67" t="s">
        <v>214</v>
      </c>
      <c r="C50" s="64" t="s">
        <v>215</v>
      </c>
      <c r="D50" s="115" t="s">
        <v>124</v>
      </c>
      <c r="E50" s="115" t="s">
        <v>216</v>
      </c>
      <c r="F50" s="65" t="s">
        <v>217</v>
      </c>
      <c r="G50" s="65" t="s">
        <v>218</v>
      </c>
      <c r="H50" s="63" t="s">
        <v>326</v>
      </c>
      <c r="I50" s="125" t="s">
        <v>271</v>
      </c>
      <c r="J50" s="126">
        <v>100</v>
      </c>
      <c r="K50" s="124">
        <v>34</v>
      </c>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row>
    <row r="51" spans="1:60" ht="13.5" customHeight="1" thickTop="1" thickBot="1" x14ac:dyDescent="0.25">
      <c r="A51" s="200" t="s">
        <v>0</v>
      </c>
      <c r="B51" s="200"/>
      <c r="C51" s="200"/>
      <c r="D51" s="200"/>
      <c r="E51" s="51" t="s">
        <v>1</v>
      </c>
      <c r="F51" s="52" t="s">
        <v>2</v>
      </c>
      <c r="G51" s="51" t="s">
        <v>3</v>
      </c>
      <c r="H51" s="53" t="s">
        <v>4</v>
      </c>
      <c r="I51" s="77"/>
      <c r="J51" s="80"/>
      <c r="K51" s="74"/>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row>
    <row r="52" spans="1:60" ht="13.5" customHeight="1" thickTop="1" thickBot="1" x14ac:dyDescent="0.25">
      <c r="A52" s="200"/>
      <c r="B52" s="200"/>
      <c r="C52" s="200"/>
      <c r="D52" s="200"/>
      <c r="E52" s="51" t="s">
        <v>5</v>
      </c>
      <c r="F52" s="53" t="s">
        <v>6</v>
      </c>
      <c r="G52" s="51" t="s">
        <v>7</v>
      </c>
      <c r="H52" s="52" t="s">
        <v>8</v>
      </c>
      <c r="I52" s="77"/>
      <c r="J52" s="80"/>
      <c r="K52" s="74"/>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row>
    <row r="53" spans="1:60" ht="13.5" thickTop="1" thickBot="1" x14ac:dyDescent="0.25">
      <c r="A53" s="156"/>
      <c r="B53" s="157"/>
      <c r="C53" s="157"/>
      <c r="D53" s="157"/>
      <c r="E53" s="157"/>
      <c r="F53" s="157"/>
      <c r="G53" s="157"/>
      <c r="H53" s="158"/>
      <c r="I53" s="77"/>
      <c r="J53" s="80"/>
      <c r="K53" s="74"/>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row>
    <row r="54" spans="1:60" ht="13.5" customHeight="1" thickTop="1" thickBot="1" x14ac:dyDescent="0.25">
      <c r="A54" s="3" t="s">
        <v>9</v>
      </c>
      <c r="B54" s="148" t="s">
        <v>10</v>
      </c>
      <c r="C54" s="148"/>
      <c r="D54" s="149"/>
      <c r="E54" s="150" t="s">
        <v>248</v>
      </c>
      <c r="F54" s="151"/>
      <c r="G54" s="151"/>
      <c r="H54" s="152"/>
      <c r="I54" s="77"/>
      <c r="J54" s="80"/>
      <c r="K54" s="74"/>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row>
    <row r="55" spans="1:60" ht="13.5" thickTop="1" thickBot="1" x14ac:dyDescent="0.25">
      <c r="A55" s="156"/>
      <c r="B55" s="157"/>
      <c r="C55" s="157"/>
      <c r="D55" s="158"/>
      <c r="E55" s="153"/>
      <c r="F55" s="154"/>
      <c r="G55" s="154"/>
      <c r="H55" s="155"/>
      <c r="I55" s="77"/>
      <c r="J55" s="80"/>
      <c r="K55" s="74"/>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row>
    <row r="56" spans="1:60" ht="13.5" customHeight="1" thickTop="1" thickBot="1" x14ac:dyDescent="0.25">
      <c r="A56" s="145" t="s">
        <v>249</v>
      </c>
      <c r="B56" s="146"/>
      <c r="C56" s="147"/>
      <c r="D56" s="159"/>
      <c r="E56" s="160"/>
      <c r="F56" s="163" t="s">
        <v>250</v>
      </c>
      <c r="G56" s="164"/>
      <c r="H56" s="165"/>
      <c r="I56" s="77"/>
      <c r="J56" s="80"/>
      <c r="K56" s="74"/>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row>
    <row r="57" spans="1:60" ht="13.5" thickTop="1" thickBot="1" x14ac:dyDescent="0.25">
      <c r="A57" s="156"/>
      <c r="B57" s="157"/>
      <c r="C57" s="158"/>
      <c r="D57" s="161"/>
      <c r="E57" s="162"/>
      <c r="F57" s="166"/>
      <c r="G57" s="167"/>
      <c r="H57" s="168"/>
      <c r="I57" s="77"/>
      <c r="J57" s="80"/>
      <c r="K57" s="74"/>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row>
    <row r="58" spans="1:60" ht="13.5" thickTop="1" thickBot="1" x14ac:dyDescent="0.25">
      <c r="A58" s="145" t="s">
        <v>251</v>
      </c>
      <c r="B58" s="146"/>
      <c r="C58" s="146"/>
      <c r="D58" s="146"/>
      <c r="E58" s="146"/>
      <c r="F58" s="146"/>
      <c r="G58" s="146"/>
      <c r="H58" s="147"/>
      <c r="I58" s="77"/>
      <c r="J58" s="80"/>
      <c r="K58" s="74"/>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row>
    <row r="59" spans="1:60" ht="13.5" thickTop="1" thickBot="1" x14ac:dyDescent="0.25">
      <c r="A59" s="156"/>
      <c r="B59" s="157"/>
      <c r="C59" s="157"/>
      <c r="D59" s="157"/>
      <c r="E59" s="157"/>
      <c r="F59" s="157"/>
      <c r="G59" s="157"/>
      <c r="H59" s="205"/>
      <c r="J59" s="81"/>
      <c r="K59" s="78"/>
    </row>
    <row r="60" spans="1:60" ht="75.75" customHeight="1" thickTop="1" thickBot="1" x14ac:dyDescent="0.25">
      <c r="A60" s="4" t="s">
        <v>14</v>
      </c>
      <c r="B60" s="5" t="s">
        <v>15</v>
      </c>
      <c r="C60" s="4" t="s">
        <v>16</v>
      </c>
      <c r="D60" s="4" t="s">
        <v>17</v>
      </c>
      <c r="E60" s="4" t="s">
        <v>18</v>
      </c>
      <c r="F60" s="4" t="s">
        <v>19</v>
      </c>
      <c r="G60" s="6" t="s">
        <v>20</v>
      </c>
      <c r="H60" s="7" t="s">
        <v>21</v>
      </c>
      <c r="J60" s="81"/>
      <c r="K60" s="78"/>
    </row>
    <row r="61" spans="1:60" ht="110.25" customHeight="1" thickTop="1" thickBot="1" x14ac:dyDescent="0.25">
      <c r="A61" s="68">
        <v>1</v>
      </c>
      <c r="B61" s="88" t="s">
        <v>252</v>
      </c>
      <c r="C61" s="69" t="s">
        <v>253</v>
      </c>
      <c r="D61" s="108" t="s">
        <v>327</v>
      </c>
      <c r="E61" s="70" t="s">
        <v>254</v>
      </c>
      <c r="F61" s="71" t="s">
        <v>255</v>
      </c>
      <c r="G61" s="72" t="s">
        <v>256</v>
      </c>
      <c r="H61" s="62" t="s">
        <v>328</v>
      </c>
      <c r="I61" s="129" t="s">
        <v>313</v>
      </c>
      <c r="J61" s="91">
        <v>100</v>
      </c>
      <c r="K61" s="92">
        <v>35</v>
      </c>
    </row>
    <row r="62" spans="1:60" ht="13.5" thickTop="1" thickBot="1" x14ac:dyDescent="0.25">
      <c r="A62" s="187" t="s">
        <v>0</v>
      </c>
      <c r="B62" s="187"/>
      <c r="C62" s="187"/>
      <c r="D62" s="187"/>
      <c r="E62" s="54" t="s">
        <v>1</v>
      </c>
      <c r="F62" s="55" t="s">
        <v>2</v>
      </c>
      <c r="G62" s="54" t="s">
        <v>3</v>
      </c>
      <c r="H62" s="56" t="s">
        <v>257</v>
      </c>
      <c r="J62" s="81"/>
      <c r="K62" s="78"/>
    </row>
    <row r="63" spans="1:60" ht="13.5" thickTop="1" thickBot="1" x14ac:dyDescent="0.25">
      <c r="A63" s="187"/>
      <c r="B63" s="187"/>
      <c r="C63" s="187"/>
      <c r="D63" s="187"/>
      <c r="E63" s="54" t="s">
        <v>5</v>
      </c>
      <c r="F63" s="56" t="s">
        <v>6</v>
      </c>
      <c r="G63" s="54" t="s">
        <v>7</v>
      </c>
      <c r="H63" s="55" t="s">
        <v>258</v>
      </c>
      <c r="J63" s="81"/>
      <c r="K63" s="78"/>
    </row>
    <row r="64" spans="1:60" ht="13.5" thickTop="1" thickBot="1" x14ac:dyDescent="0.25">
      <c r="A64" s="169"/>
      <c r="B64" s="171"/>
      <c r="C64" s="171"/>
      <c r="D64" s="171"/>
      <c r="E64" s="171"/>
      <c r="F64" s="171"/>
      <c r="G64" s="171"/>
      <c r="H64" s="186"/>
      <c r="J64" s="81"/>
      <c r="K64" s="78"/>
    </row>
    <row r="65" spans="1:11" ht="13.5" thickTop="1" thickBot="1" x14ac:dyDescent="0.25">
      <c r="A65" s="57" t="s">
        <v>9</v>
      </c>
      <c r="B65" s="188" t="s">
        <v>10</v>
      </c>
      <c r="C65" s="188"/>
      <c r="D65" s="189"/>
      <c r="E65" s="190" t="s">
        <v>259</v>
      </c>
      <c r="F65" s="191"/>
      <c r="G65" s="191"/>
      <c r="H65" s="192"/>
      <c r="J65" s="81"/>
      <c r="K65" s="78"/>
    </row>
    <row r="66" spans="1:11" ht="13.5" thickTop="1" thickBot="1" x14ac:dyDescent="0.25">
      <c r="A66" s="169"/>
      <c r="B66" s="171"/>
      <c r="C66" s="171"/>
      <c r="D66" s="186"/>
      <c r="E66" s="193"/>
      <c r="F66" s="194"/>
      <c r="G66" s="194"/>
      <c r="H66" s="195"/>
      <c r="J66" s="81"/>
      <c r="K66" s="78"/>
    </row>
    <row r="67" spans="1:11" ht="13.5" thickTop="1" thickBot="1" x14ac:dyDescent="0.25">
      <c r="A67" s="173" t="s">
        <v>260</v>
      </c>
      <c r="B67" s="174"/>
      <c r="C67" s="175"/>
      <c r="D67" s="176">
        <v>2022</v>
      </c>
      <c r="E67" s="177"/>
      <c r="F67" s="180" t="s">
        <v>261</v>
      </c>
      <c r="G67" s="181"/>
      <c r="H67" s="182"/>
      <c r="J67" s="81"/>
      <c r="K67" s="78"/>
    </row>
    <row r="68" spans="1:11" ht="13.5" thickTop="1" thickBot="1" x14ac:dyDescent="0.25">
      <c r="A68" s="169"/>
      <c r="B68" s="171"/>
      <c r="C68" s="186"/>
      <c r="D68" s="178"/>
      <c r="E68" s="179"/>
      <c r="F68" s="183"/>
      <c r="G68" s="184"/>
      <c r="H68" s="185"/>
      <c r="J68" s="81"/>
      <c r="K68" s="78"/>
    </row>
    <row r="69" spans="1:11" ht="13.5" thickTop="1" thickBot="1" x14ac:dyDescent="0.25">
      <c r="A69" s="173" t="s">
        <v>262</v>
      </c>
      <c r="B69" s="174"/>
      <c r="C69" s="174"/>
      <c r="D69" s="174"/>
      <c r="E69" s="174"/>
      <c r="F69" s="174"/>
      <c r="G69" s="174"/>
      <c r="H69" s="175"/>
      <c r="J69" s="81"/>
      <c r="K69" s="78"/>
    </row>
    <row r="70" spans="1:11" ht="13.5" thickTop="1" thickBot="1" x14ac:dyDescent="0.25">
      <c r="A70" s="169"/>
      <c r="B70" s="170"/>
      <c r="C70" s="171"/>
      <c r="D70" s="171"/>
      <c r="E70" s="171"/>
      <c r="F70" s="171"/>
      <c r="G70" s="171"/>
      <c r="H70" s="172"/>
      <c r="J70" s="81"/>
      <c r="K70" s="78"/>
    </row>
    <row r="71" spans="1:11" ht="25.5" thickTop="1" thickBot="1" x14ac:dyDescent="0.25">
      <c r="A71" s="6" t="s">
        <v>14</v>
      </c>
      <c r="B71" s="7" t="s">
        <v>15</v>
      </c>
      <c r="C71" s="58" t="s">
        <v>16</v>
      </c>
      <c r="D71" s="4" t="s">
        <v>17</v>
      </c>
      <c r="E71" s="4" t="s">
        <v>18</v>
      </c>
      <c r="F71" s="4" t="s">
        <v>19</v>
      </c>
      <c r="G71" s="6" t="s">
        <v>20</v>
      </c>
      <c r="H71" s="7" t="s">
        <v>21</v>
      </c>
      <c r="J71" s="81"/>
      <c r="K71" s="78"/>
    </row>
    <row r="72" spans="1:11" ht="69" thickTop="1" thickBot="1" x14ac:dyDescent="0.25">
      <c r="A72" s="17">
        <v>1</v>
      </c>
      <c r="B72" s="73" t="s">
        <v>263</v>
      </c>
      <c r="C72" s="59" t="s">
        <v>264</v>
      </c>
      <c r="D72" s="119" t="s">
        <v>365</v>
      </c>
      <c r="E72" s="55" t="s">
        <v>265</v>
      </c>
      <c r="F72" s="55" t="s">
        <v>266</v>
      </c>
      <c r="G72" s="55" t="s">
        <v>267</v>
      </c>
      <c r="H72" s="90" t="s">
        <v>330</v>
      </c>
      <c r="I72" s="133" t="s">
        <v>309</v>
      </c>
      <c r="J72" s="91">
        <v>100</v>
      </c>
      <c r="K72" s="92">
        <v>36</v>
      </c>
    </row>
    <row r="73" spans="1:11" ht="13.5" thickTop="1" thickBot="1" x14ac:dyDescent="0.25">
      <c r="A73" s="16"/>
      <c r="B73" s="30"/>
      <c r="C73" s="30"/>
      <c r="D73" s="30"/>
      <c r="E73" s="30"/>
      <c r="F73" s="30"/>
      <c r="G73" s="30"/>
      <c r="H73" s="16"/>
      <c r="J73" s="81"/>
      <c r="K73" s="78"/>
    </row>
    <row r="74" spans="1:11" ht="46.5" customHeight="1" thickTop="1" thickBot="1" x14ac:dyDescent="0.25">
      <c r="A74" s="145" t="s">
        <v>219</v>
      </c>
      <c r="B74" s="146"/>
      <c r="C74" s="147"/>
      <c r="D74" s="211" t="s">
        <v>220</v>
      </c>
      <c r="E74" s="212"/>
      <c r="F74" s="218" t="s">
        <v>221</v>
      </c>
      <c r="G74" s="219"/>
      <c r="H74" s="220"/>
      <c r="J74" s="81"/>
      <c r="K74" s="78"/>
    </row>
    <row r="75" spans="1:11" ht="13.5" thickTop="1" thickBot="1" x14ac:dyDescent="0.25">
      <c r="A75" s="156"/>
      <c r="B75" s="157"/>
      <c r="C75" s="158"/>
      <c r="D75" s="213"/>
      <c r="E75" s="214"/>
      <c r="F75" s="221"/>
      <c r="G75" s="222"/>
      <c r="H75" s="223"/>
      <c r="J75" s="81"/>
      <c r="K75" s="78"/>
    </row>
    <row r="76" spans="1:11" ht="13.5" thickTop="1" thickBot="1" x14ac:dyDescent="0.25">
      <c r="A76" s="145" t="s">
        <v>222</v>
      </c>
      <c r="B76" s="146"/>
      <c r="C76" s="146"/>
      <c r="D76" s="146"/>
      <c r="E76" s="146"/>
      <c r="F76" s="146"/>
      <c r="G76" s="146"/>
      <c r="H76" s="147"/>
      <c r="J76" s="81"/>
      <c r="K76" s="78"/>
    </row>
    <row r="77" spans="1:11" ht="13.5" thickTop="1" thickBot="1" x14ac:dyDescent="0.25">
      <c r="A77" s="156"/>
      <c r="B77" s="157"/>
      <c r="C77" s="157"/>
      <c r="D77" s="157"/>
      <c r="E77" s="157"/>
      <c r="F77" s="157"/>
      <c r="G77" s="157"/>
      <c r="H77" s="158"/>
      <c r="J77" s="81"/>
      <c r="K77" s="78"/>
    </row>
    <row r="78" spans="1:11" ht="25.5" thickTop="1" thickBot="1" x14ac:dyDescent="0.25">
      <c r="A78" s="31" t="s">
        <v>14</v>
      </c>
      <c r="B78" s="31" t="s">
        <v>15</v>
      </c>
      <c r="C78" s="32" t="s">
        <v>16</v>
      </c>
      <c r="D78" s="31" t="s">
        <v>17</v>
      </c>
      <c r="E78" s="31" t="s">
        <v>18</v>
      </c>
      <c r="F78" s="31" t="s">
        <v>19</v>
      </c>
      <c r="G78" s="33" t="s">
        <v>20</v>
      </c>
      <c r="H78" s="31" t="s">
        <v>21</v>
      </c>
      <c r="J78" s="81"/>
      <c r="K78" s="78"/>
    </row>
    <row r="79" spans="1:11" ht="181.5" thickTop="1" thickBot="1" x14ac:dyDescent="0.25">
      <c r="A79" s="34">
        <v>1</v>
      </c>
      <c r="B79" s="37" t="s">
        <v>223</v>
      </c>
      <c r="C79" s="36" t="s">
        <v>224</v>
      </c>
      <c r="D79" s="100" t="s">
        <v>225</v>
      </c>
      <c r="E79" s="123" t="s">
        <v>374</v>
      </c>
      <c r="F79" s="37" t="s">
        <v>226</v>
      </c>
      <c r="G79" s="37" t="s">
        <v>227</v>
      </c>
      <c r="H79" s="93" t="s">
        <v>354</v>
      </c>
      <c r="I79" s="134" t="s">
        <v>286</v>
      </c>
      <c r="J79" s="91">
        <v>100</v>
      </c>
      <c r="K79" s="92">
        <v>37</v>
      </c>
    </row>
    <row r="80" spans="1:11" ht="73.5" thickTop="1" thickBot="1" x14ac:dyDescent="0.25">
      <c r="A80" s="34">
        <v>2</v>
      </c>
      <c r="B80" s="37" t="s">
        <v>228</v>
      </c>
      <c r="C80" s="36" t="s">
        <v>229</v>
      </c>
      <c r="D80" s="100" t="s">
        <v>230</v>
      </c>
      <c r="E80" s="38" t="s">
        <v>374</v>
      </c>
      <c r="F80" s="35" t="s">
        <v>231</v>
      </c>
      <c r="G80" s="60" t="s">
        <v>232</v>
      </c>
      <c r="H80" s="94" t="s">
        <v>331</v>
      </c>
      <c r="I80" s="133" t="s">
        <v>281</v>
      </c>
      <c r="J80" s="91">
        <v>100</v>
      </c>
      <c r="K80" s="92">
        <v>38</v>
      </c>
    </row>
    <row r="81" spans="1:11" ht="109.5" thickTop="1" thickBot="1" x14ac:dyDescent="0.25">
      <c r="A81" s="34">
        <v>3</v>
      </c>
      <c r="B81" s="37" t="s">
        <v>364</v>
      </c>
      <c r="C81" s="35" t="s">
        <v>233</v>
      </c>
      <c r="D81" s="100" t="s">
        <v>234</v>
      </c>
      <c r="E81" s="38" t="s">
        <v>374</v>
      </c>
      <c r="F81" s="35" t="s">
        <v>235</v>
      </c>
      <c r="G81" s="60" t="s">
        <v>236</v>
      </c>
      <c r="H81" s="95" t="s">
        <v>334</v>
      </c>
      <c r="I81" s="133" t="s">
        <v>281</v>
      </c>
      <c r="J81" s="91">
        <v>100</v>
      </c>
      <c r="K81" s="92">
        <v>39</v>
      </c>
    </row>
    <row r="82" spans="1:11" ht="226.5" customHeight="1" thickTop="1" thickBot="1" x14ac:dyDescent="0.25">
      <c r="A82" s="34">
        <v>4</v>
      </c>
      <c r="B82" s="37" t="s">
        <v>237</v>
      </c>
      <c r="C82" s="35" t="s">
        <v>238</v>
      </c>
      <c r="D82" s="100" t="s">
        <v>239</v>
      </c>
      <c r="E82" s="38" t="s">
        <v>375</v>
      </c>
      <c r="F82" s="36" t="s">
        <v>240</v>
      </c>
      <c r="G82" s="60" t="s">
        <v>241</v>
      </c>
      <c r="H82" s="96" t="s">
        <v>332</v>
      </c>
      <c r="I82" s="135" t="s">
        <v>355</v>
      </c>
      <c r="J82" s="91">
        <f>(100+100)/2</f>
        <v>100</v>
      </c>
      <c r="K82" s="92">
        <v>40</v>
      </c>
    </row>
    <row r="83" spans="1:11" ht="409.6" thickTop="1" thickBot="1" x14ac:dyDescent="0.25">
      <c r="A83" s="34">
        <v>5</v>
      </c>
      <c r="B83" s="37" t="s">
        <v>242</v>
      </c>
      <c r="C83" s="35" t="s">
        <v>333</v>
      </c>
      <c r="D83" s="33" t="s">
        <v>243</v>
      </c>
      <c r="E83" s="38" t="s">
        <v>376</v>
      </c>
      <c r="F83" s="35" t="s">
        <v>244</v>
      </c>
      <c r="G83" s="37" t="s">
        <v>245</v>
      </c>
      <c r="H83" s="97" t="s">
        <v>335</v>
      </c>
      <c r="I83" s="133" t="s">
        <v>291</v>
      </c>
      <c r="J83" s="91">
        <v>100</v>
      </c>
      <c r="K83" s="92">
        <v>41</v>
      </c>
    </row>
    <row r="84" spans="1:11" ht="16.5" thickTop="1" thickBot="1" x14ac:dyDescent="0.3">
      <c r="A84" s="141" t="s">
        <v>289</v>
      </c>
      <c r="B84" s="142"/>
      <c r="C84" s="139" t="s">
        <v>288</v>
      </c>
      <c r="D84" s="140"/>
      <c r="E84" s="140"/>
      <c r="F84" s="98">
        <v>41</v>
      </c>
      <c r="G84" s="101"/>
      <c r="H84" s="101"/>
      <c r="J84" s="102">
        <f>SUM(J11:J83)</f>
        <v>3926.7416666666668</v>
      </c>
    </row>
    <row r="85" spans="1:11" ht="16.5" thickTop="1" thickBot="1" x14ac:dyDescent="0.25">
      <c r="A85" s="143" t="s">
        <v>290</v>
      </c>
      <c r="B85" s="144"/>
      <c r="C85" s="139" t="s">
        <v>357</v>
      </c>
      <c r="D85" s="140"/>
      <c r="E85" s="140"/>
      <c r="F85" s="103">
        <f>(J84/F84)*100%</f>
        <v>95.774186991869925</v>
      </c>
      <c r="G85" s="104" t="s">
        <v>362</v>
      </c>
      <c r="H85" s="101" t="s">
        <v>361</v>
      </c>
    </row>
    <row r="86" spans="1:11" ht="16.5" thickTop="1" thickBot="1" x14ac:dyDescent="0.25">
      <c r="A86" s="143" t="s">
        <v>356</v>
      </c>
      <c r="B86" s="144"/>
      <c r="C86" s="139" t="s">
        <v>358</v>
      </c>
      <c r="D86" s="140"/>
      <c r="E86" s="140"/>
      <c r="F86" s="99">
        <v>34</v>
      </c>
    </row>
    <row r="87" spans="1:11" ht="16.5" thickTop="1" thickBot="1" x14ac:dyDescent="0.3">
      <c r="A87" s="106"/>
      <c r="B87" s="107"/>
      <c r="C87" s="139" t="s">
        <v>360</v>
      </c>
      <c r="D87" s="140"/>
      <c r="E87" s="140"/>
      <c r="F87" s="99">
        <v>7</v>
      </c>
      <c r="G87" s="104" t="s">
        <v>362</v>
      </c>
      <c r="H87" s="101" t="s">
        <v>363</v>
      </c>
    </row>
    <row r="88" spans="1:11" ht="12.75" thickTop="1" x14ac:dyDescent="0.2"/>
    <row r="93" spans="1:11" x14ac:dyDescent="0.2">
      <c r="G93" s="105"/>
      <c r="J93" s="76"/>
    </row>
  </sheetData>
  <mergeCells count="61">
    <mergeCell ref="A76:H76"/>
    <mergeCell ref="A77:H77"/>
    <mergeCell ref="D74:E75"/>
    <mergeCell ref="K38:K42"/>
    <mergeCell ref="J38:J42"/>
    <mergeCell ref="J44:J45"/>
    <mergeCell ref="K44:K45"/>
    <mergeCell ref="K48:K49"/>
    <mergeCell ref="J48:J49"/>
    <mergeCell ref="A57:C57"/>
    <mergeCell ref="A58:H58"/>
    <mergeCell ref="A59:H59"/>
    <mergeCell ref="F74:H75"/>
    <mergeCell ref="A75:C75"/>
    <mergeCell ref="A8:H8"/>
    <mergeCell ref="A9:H9"/>
    <mergeCell ref="A38:A42"/>
    <mergeCell ref="B38:B42"/>
    <mergeCell ref="A44:A45"/>
    <mergeCell ref="B44:B45"/>
    <mergeCell ref="A6:C6"/>
    <mergeCell ref="D6:E7"/>
    <mergeCell ref="F6:H7"/>
    <mergeCell ref="A7:C7"/>
    <mergeCell ref="A1:D2"/>
    <mergeCell ref="A3:H3"/>
    <mergeCell ref="B4:D4"/>
    <mergeCell ref="E4:H5"/>
    <mergeCell ref="A5:D5"/>
    <mergeCell ref="I9:K9"/>
    <mergeCell ref="A70:H70"/>
    <mergeCell ref="A67:C67"/>
    <mergeCell ref="D67:E68"/>
    <mergeCell ref="F67:H68"/>
    <mergeCell ref="A68:C68"/>
    <mergeCell ref="A69:H69"/>
    <mergeCell ref="A62:D63"/>
    <mergeCell ref="A64:H64"/>
    <mergeCell ref="B65:D65"/>
    <mergeCell ref="E65:H66"/>
    <mergeCell ref="A66:D66"/>
    <mergeCell ref="A48:A49"/>
    <mergeCell ref="B48:B49"/>
    <mergeCell ref="A51:D52"/>
    <mergeCell ref="A53:H53"/>
    <mergeCell ref="L38:L42"/>
    <mergeCell ref="L44:L45"/>
    <mergeCell ref="C87:E87"/>
    <mergeCell ref="A84:B84"/>
    <mergeCell ref="C84:E84"/>
    <mergeCell ref="A85:B85"/>
    <mergeCell ref="C85:E85"/>
    <mergeCell ref="A86:B86"/>
    <mergeCell ref="C86:E86"/>
    <mergeCell ref="A74:C74"/>
    <mergeCell ref="B54:D54"/>
    <mergeCell ref="E54:H55"/>
    <mergeCell ref="A55:D55"/>
    <mergeCell ref="A56:C56"/>
    <mergeCell ref="D56:E57"/>
    <mergeCell ref="F56:H57"/>
  </mergeCells>
  <pageMargins left="0.7" right="0.7" top="0.75" bottom="0.75" header="0.3" footer="0.3"/>
  <pageSetup paperSize="9" orientation="portrait" horizontalDpi="200" verticalDpi="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2024-02-05T16:06:18Z</dcterms:modified>
</cp:coreProperties>
</file>