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drawings/drawing5.xml" ContentType="application/vnd.openxmlformats-officedocument.drawing+xml"/>
  <Override PartName="/xl/embeddings/oleObject5.bin" ContentType="application/vnd.openxmlformats-officedocument.oleObject"/>
  <Override PartName="/xl/drawings/drawing6.xml" ContentType="application/vnd.openxmlformats-officedocument.drawing+xml"/>
  <Override PartName="/xl/embeddings/oleObject6.bin" ContentType="application/vnd.openxmlformats-officedocument.oleObject"/>
  <Override PartName="/xl/drawings/drawing7.xml" ContentType="application/vnd.openxmlformats-officedocument.drawing+xml"/>
  <Override PartName="/xl/embeddings/oleObject7.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quipo 60\Desktop\Instrumentos de Planeación 2023 - cierre\PA para Contraloría\"/>
    </mc:Choice>
  </mc:AlternateContent>
  <bookViews>
    <workbookView xWindow="0" yWindow="0" windowWidth="21600" windowHeight="7530" tabRatio="768"/>
  </bookViews>
  <sheets>
    <sheet name="67 - Modernización" sheetId="78" r:id="rId1"/>
    <sheet name="70- Infraestructura" sheetId="76" r:id="rId2"/>
    <sheet name="66 - PAE" sheetId="75" r:id="rId3"/>
    <sheet name="65 - Superior" sheetId="73" r:id="rId4"/>
    <sheet name="64 - Acceso Permanencia" sheetId="74" r:id="rId5"/>
    <sheet name="63 - Calidad Educativa" sheetId="59" r:id="rId6"/>
    <sheet name="41- TICS" sheetId="71" r:id="rId7"/>
    <sheet name="Anexos" sheetId="69" r:id="rId8"/>
    <sheet name="Hoja1" sheetId="79" state="hidden" r:id="rId9"/>
  </sheets>
  <definedNames>
    <definedName name="_xlnm._FilterDatabase" localSheetId="7" hidden="1">Anexos!$A$3:$D$3</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A7" i="76" l="1"/>
  <c r="L18" i="59" l="1"/>
  <c r="H22" i="78" l="1"/>
  <c r="G25" i="59"/>
  <c r="L20" i="71" l="1"/>
  <c r="L18" i="71"/>
  <c r="L44" i="59"/>
  <c r="L42" i="59"/>
  <c r="L40" i="59"/>
  <c r="L38" i="59"/>
  <c r="L36" i="59"/>
  <c r="L34" i="59"/>
  <c r="L32" i="59"/>
  <c r="L30" i="59"/>
  <c r="L28" i="59"/>
  <c r="L26" i="59"/>
  <c r="L24" i="59"/>
  <c r="L22" i="59"/>
  <c r="L20" i="59"/>
  <c r="L36" i="74"/>
  <c r="L34" i="74"/>
  <c r="L32" i="74"/>
  <c r="L30" i="74"/>
  <c r="M28" i="74"/>
  <c r="L28" i="74"/>
  <c r="N28" i="74" s="1"/>
  <c r="L26" i="74"/>
  <c r="L24" i="74"/>
  <c r="L22" i="74"/>
  <c r="L20" i="74"/>
  <c r="L18" i="74"/>
  <c r="L20" i="73"/>
  <c r="L18" i="73"/>
  <c r="L22" i="75"/>
  <c r="L20" i="75"/>
  <c r="L18" i="75"/>
  <c r="L22" i="76"/>
  <c r="L20" i="76"/>
  <c r="L18" i="76"/>
  <c r="M37" i="78"/>
  <c r="M35" i="78"/>
  <c r="M33" i="78"/>
  <c r="M31" i="78"/>
  <c r="M29" i="78"/>
  <c r="M27" i="78"/>
  <c r="M25" i="78"/>
  <c r="M23" i="78"/>
  <c r="M21" i="78"/>
  <c r="M19" i="78"/>
  <c r="G40" i="78" l="1"/>
  <c r="H40" i="78"/>
  <c r="I40" i="78"/>
  <c r="J40" i="78"/>
  <c r="H39" i="78"/>
  <c r="I39" i="78"/>
  <c r="J39" i="78"/>
  <c r="G39" i="78"/>
  <c r="G24" i="76"/>
  <c r="G24" i="75"/>
  <c r="G39" i="74"/>
  <c r="F39" i="74"/>
  <c r="G38" i="74"/>
  <c r="F38" i="74"/>
  <c r="E35" i="74"/>
  <c r="E34" i="74"/>
  <c r="F47" i="59"/>
  <c r="G47" i="59"/>
  <c r="H47" i="59"/>
  <c r="I47" i="59"/>
  <c r="I46" i="59"/>
  <c r="H46" i="59"/>
  <c r="G46" i="59"/>
  <c r="F46" i="59"/>
  <c r="M34" i="74" l="1"/>
  <c r="N34" i="74" s="1"/>
  <c r="F24" i="75"/>
  <c r="F36" i="78"/>
  <c r="F35" i="78"/>
  <c r="N35" i="78" l="1"/>
  <c r="O35" i="78" s="1"/>
  <c r="E18" i="59"/>
  <c r="E19" i="59"/>
  <c r="M18" i="59" s="1"/>
  <c r="N18" i="59" s="1"/>
  <c r="E21" i="73"/>
  <c r="E20" i="73"/>
  <c r="M20" i="73" l="1"/>
  <c r="N20" i="73" s="1"/>
  <c r="E41" i="59"/>
  <c r="E40" i="59"/>
  <c r="M40" i="59" l="1"/>
  <c r="N40" i="59" s="1"/>
  <c r="F34" i="78"/>
  <c r="F33" i="78"/>
  <c r="N33" i="78" l="1"/>
  <c r="O33" i="78" s="1"/>
  <c r="E45" i="59"/>
  <c r="E44" i="59"/>
  <c r="E43" i="59"/>
  <c r="E42" i="59"/>
  <c r="M44" i="59" l="1"/>
  <c r="N44" i="59" s="1"/>
  <c r="M42" i="59"/>
  <c r="N42" i="59" s="1"/>
  <c r="F23" i="71"/>
  <c r="G23" i="71"/>
  <c r="H23" i="71"/>
  <c r="G22" i="71"/>
  <c r="H22" i="71"/>
  <c r="I23" i="71"/>
  <c r="I22" i="71"/>
  <c r="E20" i="59" l="1"/>
  <c r="E39" i="59"/>
  <c r="E38" i="59"/>
  <c r="M38" i="59" l="1"/>
  <c r="N38" i="59" s="1"/>
  <c r="F25" i="73"/>
  <c r="F24" i="73"/>
  <c r="E23" i="59" l="1"/>
  <c r="E24" i="59"/>
  <c r="E30" i="59"/>
  <c r="E31" i="59"/>
  <c r="E37" i="74"/>
  <c r="E36" i="74"/>
  <c r="M36" i="74" l="1"/>
  <c r="N36" i="74" s="1"/>
  <c r="M30" i="59"/>
  <c r="N30" i="59" s="1"/>
  <c r="F38" i="78"/>
  <c r="F37" i="78"/>
  <c r="N37" i="78" l="1"/>
  <c r="O37" i="78" s="1"/>
  <c r="E22" i="59"/>
  <c r="M22" i="59" s="1"/>
  <c r="N22" i="59" s="1"/>
  <c r="H24" i="75" l="1"/>
  <c r="I24" i="75"/>
  <c r="E18" i="71"/>
  <c r="E19" i="71"/>
  <c r="M18" i="71" l="1"/>
  <c r="N18" i="71" s="1"/>
  <c r="E24" i="75"/>
  <c r="E46" i="59" l="1"/>
  <c r="E33" i="74" l="1"/>
  <c r="E32" i="74"/>
  <c r="I25" i="75"/>
  <c r="H25" i="75"/>
  <c r="G25" i="75"/>
  <c r="F25" i="75"/>
  <c r="I25" i="76"/>
  <c r="H25" i="76"/>
  <c r="G25" i="76"/>
  <c r="F25" i="76"/>
  <c r="I24" i="76"/>
  <c r="H24" i="76"/>
  <c r="F24" i="76"/>
  <c r="E36" i="59"/>
  <c r="E37" i="59"/>
  <c r="E32" i="59"/>
  <c r="E33" i="59"/>
  <c r="E28" i="59"/>
  <c r="E29" i="59"/>
  <c r="E21" i="59"/>
  <c r="M20" i="59" s="1"/>
  <c r="N20" i="59" s="1"/>
  <c r="E25" i="59"/>
  <c r="M24" i="59" s="1"/>
  <c r="N24" i="59" s="1"/>
  <c r="E26" i="59"/>
  <c r="E27" i="59"/>
  <c r="F19" i="78"/>
  <c r="F20" i="78"/>
  <c r="F21" i="78"/>
  <c r="F22" i="78"/>
  <c r="E22" i="74"/>
  <c r="E18" i="74"/>
  <c r="E19" i="74"/>
  <c r="M18" i="74" s="1"/>
  <c r="N18" i="74" s="1"/>
  <c r="E20" i="75"/>
  <c r="E21" i="75"/>
  <c r="M20" i="75" s="1"/>
  <c r="N20" i="75" s="1"/>
  <c r="E20" i="76"/>
  <c r="E21" i="76"/>
  <c r="M20" i="76" s="1"/>
  <c r="N20" i="76" s="1"/>
  <c r="F25" i="78"/>
  <c r="F32" i="78"/>
  <c r="F31" i="78"/>
  <c r="F30" i="78"/>
  <c r="F29" i="78"/>
  <c r="F28" i="78"/>
  <c r="F27" i="78"/>
  <c r="F26" i="78"/>
  <c r="F24" i="78"/>
  <c r="F23" i="78"/>
  <c r="E23" i="76"/>
  <c r="E22" i="76"/>
  <c r="E19" i="76"/>
  <c r="E18" i="76"/>
  <c r="E23" i="75"/>
  <c r="E22" i="75"/>
  <c r="E19" i="75"/>
  <c r="E18" i="75"/>
  <c r="E31" i="74"/>
  <c r="E30" i="74"/>
  <c r="E27" i="74"/>
  <c r="E26" i="74"/>
  <c r="E25" i="74"/>
  <c r="E24" i="74"/>
  <c r="E23" i="74"/>
  <c r="E21" i="74"/>
  <c r="E20" i="74"/>
  <c r="E19" i="73"/>
  <c r="E18" i="73"/>
  <c r="E21" i="71"/>
  <c r="E34" i="59"/>
  <c r="E35" i="59"/>
  <c r="E23" i="71"/>
  <c r="H6" i="79" s="1"/>
  <c r="H11" i="79" s="1"/>
  <c r="A7" i="75" l="1"/>
  <c r="A7" i="74" s="1"/>
  <c r="A7" i="73" s="1"/>
  <c r="A7" i="71" s="1"/>
  <c r="A7" i="59" s="1"/>
  <c r="N31" i="78"/>
  <c r="O31" i="78" s="1"/>
  <c r="M24" i="74"/>
  <c r="N24" i="74" s="1"/>
  <c r="N27" i="78"/>
  <c r="O27" i="78" s="1"/>
  <c r="M20" i="74"/>
  <c r="N20" i="74" s="1"/>
  <c r="N19" i="78"/>
  <c r="O19" i="78" s="1"/>
  <c r="M32" i="59"/>
  <c r="N32" i="59" s="1"/>
  <c r="M22" i="74"/>
  <c r="N22" i="74" s="1"/>
  <c r="M18" i="76"/>
  <c r="N18" i="76" s="1"/>
  <c r="M34" i="59"/>
  <c r="N34" i="59" s="1"/>
  <c r="M18" i="73"/>
  <c r="N18" i="73" s="1"/>
  <c r="N25" i="78"/>
  <c r="O25" i="78" s="1"/>
  <c r="N29" i="78"/>
  <c r="O29" i="78" s="1"/>
  <c r="M18" i="75"/>
  <c r="N18" i="75" s="1"/>
  <c r="M30" i="74"/>
  <c r="N30" i="74" s="1"/>
  <c r="M22" i="75"/>
  <c r="N22" i="75" s="1"/>
  <c r="M22" i="76"/>
  <c r="N22" i="76" s="1"/>
  <c r="N21" i="78"/>
  <c r="O21" i="78" s="1"/>
  <c r="M26" i="59"/>
  <c r="N26" i="59" s="1"/>
  <c r="M28" i="59"/>
  <c r="N28" i="59" s="1"/>
  <c r="M36" i="59"/>
  <c r="N36" i="59" s="1"/>
  <c r="M26" i="74"/>
  <c r="N26" i="74" s="1"/>
  <c r="N23" i="78"/>
  <c r="O23" i="78" s="1"/>
  <c r="M32" i="74"/>
  <c r="N32" i="74" s="1"/>
  <c r="E25" i="73"/>
  <c r="A61" i="73" s="1"/>
  <c r="E25" i="75"/>
  <c r="E6" i="79" s="1"/>
  <c r="E11" i="79" s="1"/>
  <c r="E24" i="73"/>
  <c r="E38" i="74"/>
  <c r="F5" i="79" s="1"/>
  <c r="F10" i="79" s="1"/>
  <c r="E39" i="74"/>
  <c r="F6" i="79" s="1"/>
  <c r="F11" i="79" s="1"/>
  <c r="E5" i="79"/>
  <c r="E10" i="79" s="1"/>
  <c r="E24" i="76"/>
  <c r="E25" i="76"/>
  <c r="D6" i="79" s="1"/>
  <c r="D11" i="79" s="1"/>
  <c r="F39" i="78"/>
  <c r="C5" i="79" s="1"/>
  <c r="C10" i="79" s="1"/>
  <c r="F40" i="78"/>
  <c r="E47" i="59"/>
  <c r="I6" i="79" s="1"/>
  <c r="I11" i="79" s="1"/>
  <c r="I5" i="79"/>
  <c r="I10" i="79" s="1"/>
  <c r="D5" i="79" l="1"/>
  <c r="D10" i="79" s="1"/>
  <c r="C6" i="79"/>
  <c r="C11" i="79" s="1"/>
  <c r="B63" i="73"/>
  <c r="G6" i="79"/>
  <c r="G11" i="79" s="1"/>
  <c r="A59" i="76"/>
  <c r="B61" i="76"/>
  <c r="A58" i="76"/>
  <c r="B60" i="76"/>
  <c r="B62" i="73"/>
  <c r="A60" i="73"/>
  <c r="G5" i="79"/>
  <c r="G10" i="79" s="1"/>
  <c r="J6" i="79" l="1"/>
  <c r="F22" i="71" l="1"/>
  <c r="E20" i="71"/>
  <c r="M20" i="71" s="1"/>
  <c r="N20" i="71" s="1"/>
  <c r="E22" i="71" l="1"/>
  <c r="H5" i="79" s="1"/>
  <c r="H10" i="79" s="1"/>
  <c r="J5" i="79" l="1"/>
  <c r="K7" i="79" s="1"/>
</calcChain>
</file>

<file path=xl/comments1.xml><?xml version="1.0" encoding="utf-8"?>
<comments xmlns="http://schemas.openxmlformats.org/spreadsheetml/2006/main">
  <authors>
    <author>JESSICA</author>
  </authors>
  <commentList>
    <comment ref="B23" authorId="0" shapeId="0">
      <text>
        <r>
          <rPr>
            <b/>
            <sz val="9"/>
            <color indexed="81"/>
            <rFont val="Tahoma"/>
            <family val="2"/>
          </rPr>
          <t>JESSICA:</t>
        </r>
        <r>
          <rPr>
            <sz val="9"/>
            <color indexed="81"/>
            <rFont val="Tahoma"/>
            <family val="2"/>
          </rPr>
          <t xml:space="preserve">
MGA - Garantizar el pago de servicios públicos y arriendos de las IE Oficiales
</t>
        </r>
      </text>
    </comment>
  </commentList>
</comments>
</file>

<file path=xl/sharedStrings.xml><?xml version="1.0" encoding="utf-8"?>
<sst xmlns="http://schemas.openxmlformats.org/spreadsheetml/2006/main" count="3297" uniqueCount="682">
  <si>
    <t>PRINCIPALES ACTIVIDADES</t>
  </si>
  <si>
    <t>UNIDAD DE MEDIDA</t>
  </si>
  <si>
    <t>CANT.</t>
  </si>
  <si>
    <t>PROGRAMACION (dd/mm/aa)</t>
  </si>
  <si>
    <t>INDICADORES DE GESTION</t>
  </si>
  <si>
    <t>INDICE FISICO</t>
  </si>
  <si>
    <t>INDICE INVERSION</t>
  </si>
  <si>
    <t>EFICIENCIA</t>
  </si>
  <si>
    <t>MPIO</t>
  </si>
  <si>
    <t>SGP</t>
  </si>
  <si>
    <t xml:space="preserve">INICIO </t>
  </si>
  <si>
    <t>TERMINACION</t>
  </si>
  <si>
    <t>P</t>
  </si>
  <si>
    <t>E</t>
  </si>
  <si>
    <t>TOTAL  PLAN  DE  ACCION</t>
  </si>
  <si>
    <t>SECRETARIO DESPACHO / GERENTE</t>
  </si>
  <si>
    <t>FIRMA</t>
  </si>
  <si>
    <t>METAS DE PRODUCTO</t>
  </si>
  <si>
    <t>METAS DE RESULTADO</t>
  </si>
  <si>
    <t>INDICADORES</t>
  </si>
  <si>
    <t>No</t>
  </si>
  <si>
    <t>OBJETO</t>
  </si>
  <si>
    <t>VALOR</t>
  </si>
  <si>
    <t xml:space="preserve">RELACION DE CONTRATOS Y CONVENIOS </t>
  </si>
  <si>
    <t>REGALIAS</t>
  </si>
  <si>
    <t>OTROS</t>
  </si>
  <si>
    <t xml:space="preserve">OBSERVACIONES: </t>
  </si>
  <si>
    <t>Objetivos: Garantizar la cobertura y permanencia educativa de los niños, niñas y adolescentes y jóvenes, impulsando desde la educación inicial la garantía del derecho al desarrollo integral. Mediante la ampliación de los Modelos Flexibles acordes a las necesidades de las Instituciones Educativas, estimular prácticas de permanencia estudiantil para disminuir la deserción, fomentar la formación integral y ofrecer espacios de participación, recreación y deportes e Incrementar la oferta de transporte escolar rural.</t>
  </si>
  <si>
    <t>SECRETARÍA / ENTIDAD:      EDUCACIÓN                                       / GRUPO: Calidad Educativa</t>
  </si>
  <si>
    <t>Anexo 1</t>
  </si>
  <si>
    <t>Anexo 3</t>
  </si>
  <si>
    <t>ejecutado</t>
  </si>
  <si>
    <t>PPTO</t>
  </si>
  <si>
    <t>EJECUTADO</t>
  </si>
  <si>
    <t>Presupuestado</t>
  </si>
  <si>
    <t>ANEXO</t>
  </si>
  <si>
    <t>DIMENSIÓN: Ibagué Socio Cultural</t>
  </si>
  <si>
    <t>SECTOR:Educación que Vibra para el Desarrollo Humano</t>
  </si>
  <si>
    <t>NOMBRE  DEL PROYECTO POAI:  Transformación de la calidad educativa para la generación de oportunidades en los niños, adolescentes jóvenes Ibagué</t>
  </si>
  <si>
    <t>CODIGO BPPIM: 2020730010063</t>
  </si>
  <si>
    <t>DEPENDENCIA / GRUPO:  CALIDAD  EDUCATIVA</t>
  </si>
  <si>
    <t>Aumentar cobertura escolar bruta para educación media</t>
  </si>
  <si>
    <t>Estrategia implementada de metodologías flexibles para las instituciones educativas en el sector rural</t>
  </si>
  <si>
    <t>Número de Estrategias implementadas</t>
  </si>
  <si>
    <t>Aumentar la tasa de Cobertura Tecnologica</t>
  </si>
  <si>
    <t>Instituciones educativas fortalecidas en ambientes de formación técnica y con doble titulación, para un nuevo comienzo y proyectar a los jóvenes para el fortalecimiento de reactivación económica.</t>
  </si>
  <si>
    <t>Número de instituciones educativas beneficiadas</t>
  </si>
  <si>
    <t>Aumentar el % de Estudiantes en nivel satisfactorio y avanzado en lectura crítica saber grado 11</t>
  </si>
  <si>
    <t>Redefinir 20 proyectos educativos institucionales (en el marco de la inclusión)</t>
  </si>
  <si>
    <t>Número de proyectos educativos redefinidos</t>
  </si>
  <si>
    <t>Aumentar el % de Estudiantes en nivel satisfactorio y avanzado en Ciencias Naturales saber grado 11</t>
  </si>
  <si>
    <t>59  IE Oficiales que fortalecen  la Política Ambiental en el sector educativo ( revisión, ajuste e implementación del programa de educación ambiental a través  de los PRAES)</t>
  </si>
  <si>
    <t>Número de estrategias implementadas</t>
  </si>
  <si>
    <t>Aumentar el % de Estudiantes en nivel satisfactorio y avanzado en Sociales y Ciudadanas saber grado 11</t>
  </si>
  <si>
    <t>59 Instituciones Educativas Oficiales fortalecidas en la prevención, promoción y atención de riesgos psicosociales</t>
  </si>
  <si>
    <t>Número de Instituciones Educativas Oficiales fortalecidas</t>
  </si>
  <si>
    <t>Disminuir la tasa de repitencia en educación básica primaria</t>
  </si>
  <si>
    <t>59 Instituciones Educativas Oficiales con Escuelas de Familia fortalecidas</t>
  </si>
  <si>
    <t>Número de Instituciones Educativas Oficiales  fortalecidas en Escuelas de Familia</t>
  </si>
  <si>
    <t>Aumentar el % de Estudiantes en nivel satisfactorio y avanzado en Ingles saber grado 11</t>
  </si>
  <si>
    <t>Diseño e implementación de la estrategia de Bilingüismo para las IE</t>
  </si>
  <si>
    <t>Número de Estrategia  de Bilingüismo para las IE diseñada e implementada</t>
  </si>
  <si>
    <t>Disminuir la tasa de repitencia secundaria</t>
  </si>
  <si>
    <t>Diseño e implementación de estrategia  para la Prevención, mitigación, y atención especializada de trabajo infantil</t>
  </si>
  <si>
    <t>Número de estrategia diseñada e implementada</t>
  </si>
  <si>
    <t>Disminuir la tasa de repitencia media</t>
  </si>
  <si>
    <t>construir e implementar estrategia pedagógica flexible  para la atención de la población  del sistema de responsabilidad penal adolescente (Cód KPT 2201055)</t>
  </si>
  <si>
    <t>Número de Estrategia diseñada e implementada</t>
  </si>
  <si>
    <t>PROGRAMA: Calidad, cobertura y fortalecimiento de la educación preescolar, basica y media / Mas niños y niñas con bienestar, acceso y permanencia / Atención integral para una educación inicial</t>
  </si>
  <si>
    <t>Aumentar cobertura escolar bruta en preescolar</t>
  </si>
  <si>
    <t>Elaboración e Implementación de un plan gradual para la educación inicial en los grados pre jardín y jardín de las instituciones educativas oficiales.</t>
  </si>
  <si>
    <t>Plan elaborado e implementado</t>
  </si>
  <si>
    <t>DEPENDENCIA / GRUPO:  CALIDAD  EDUCATIVA y ADIMINISTRATIVO Y FINANCIERO</t>
  </si>
  <si>
    <t>PROGRAMA: Calidad, cobertura y fortalecimiento de la educación preescolar, basica y media / Mas niños y niñas con bienestar, acceso y permanencia /Modernización del sector educativo</t>
  </si>
  <si>
    <t>NOMBRE  DEL PROYECTO POAI:  Fortalecimiento de la apropiación de las TICs  en las instituciones educativas oficiales en el municipio de Ibagué</t>
  </si>
  <si>
    <t>CODIGO BPPIM: 2020730010041</t>
  </si>
  <si>
    <t>Disminuir la tasa de deserción en educación media</t>
  </si>
  <si>
    <t>Sedes educativas del sector rural fortalecidas con herramientas de apoyo tecnológico, capacidades y plataformas digitales (Atención emergencia COVID-19)</t>
  </si>
  <si>
    <t>Número de sedes fortalecidas</t>
  </si>
  <si>
    <t>Incrementar la tasa neta en media</t>
  </si>
  <si>
    <t>Instituciones educativas del sector urbano fortalecidas con herramientas de apoyo tecnológico, capacidades y plataformas digitales (Atención emergencia COVID-19)</t>
  </si>
  <si>
    <t>Número de instituciones educativas fortalecidas</t>
  </si>
  <si>
    <t>Mantenerla cobertura escolar bruta para educación básica secundaria</t>
  </si>
  <si>
    <t>57 Instituciones educativas con servicio de conectividad (y/o conectividad domiciliaria a estudiantes priorizados durante emergencia COVID-19)</t>
  </si>
  <si>
    <t>Número de Instituciones educativas con servicio de conectividad</t>
  </si>
  <si>
    <t>CODIGO BPPIM: 2020730010065</t>
  </si>
  <si>
    <t>PROGRAMA: Calidad y Fomento en la Educación Superior</t>
  </si>
  <si>
    <t>NOMBRE  DEL PROYECTO POAI:  Transformación de la calidad educativa para la generación de oportunidades en educación superior Ibagué</t>
  </si>
  <si>
    <t>Aumentar la tasa de Cobertura de educación superior</t>
  </si>
  <si>
    <t>1000 Estudiantes apoyados con cupos educación superior</t>
  </si>
  <si>
    <t xml:space="preserve">Número de estudiantes apoyados </t>
  </si>
  <si>
    <t>NOMBRE  DEL PROYECTO POAI: Fortalecimiento de estrategias de acceso y permanencia para los niveles de preescolar basica y media en el sector oficial Ibagué</t>
  </si>
  <si>
    <t>PROGRAMA: Calidad, cobertura y fortalecimiento de la educación preescolar, basica y media / Mas niños y niñas con bienestar, acceso y permanencia</t>
  </si>
  <si>
    <t>DEPENDENCIA / GRUPO:  COBERTURA  EDUCATIVA</t>
  </si>
  <si>
    <t>CODIGO BPPIM: 2020730010064</t>
  </si>
  <si>
    <t>Aumentar cobertura escolar bruta para educación básica primaria</t>
  </si>
  <si>
    <t>Estrategia implementada para el desarrollo de programa para estudiantes con discapacidad</t>
  </si>
  <si>
    <t xml:space="preserve">Número de Estrategia implementada </t>
  </si>
  <si>
    <t xml:space="preserve">P </t>
  </si>
  <si>
    <t>Estrategia implementada de metodologías flexibles para población en extra edad</t>
  </si>
  <si>
    <t>Estrategia implementada</t>
  </si>
  <si>
    <t>Incrementar la tasa neta de preescolar</t>
  </si>
  <si>
    <t>100% Niños y niñas del ICBF con transito efectivo a educación preescolar</t>
  </si>
  <si>
    <t>% de Niños y Niñas con transito efectivo en educación preescolar</t>
  </si>
  <si>
    <t>Disminuir deserción en educación básica secundaria</t>
  </si>
  <si>
    <t>15.000 estudiantes beneficiados con transporte escolar (prioridad para las víctimas del conflicto armado, población con enfoque diferencial, y grupos de atención de atención, reinsertados y reincorporados)</t>
  </si>
  <si>
    <t>Número de estudiantes beneficiados</t>
  </si>
  <si>
    <t xml:space="preserve">Realizar el  giro de subsidio de transporte a beneficiarios que cumplan con los criterios establecidos por la resolucion </t>
  </si>
  <si>
    <t>NOMBRE  DEL PROYECTO POAI: Fortalecimiento del PAE para la permanencia y bienestar de los niños, jóvenes y adolescentes Ibagué</t>
  </si>
  <si>
    <t>CODIGO BPPIM: 2020730010066</t>
  </si>
  <si>
    <t>Entregar raciones de complemento alimentario</t>
  </si>
  <si>
    <t>Dotar con equipos y menaje las instituciones educativas</t>
  </si>
  <si>
    <t>NOMBRE  DEL PROYECTO POAI: Construcción y Adecuación de la Infraestructura Educativa Oficial para el mejoramiento de ambientes de aprendizaje Ibagué</t>
  </si>
  <si>
    <t>CODIGO BPPIM: 2020730010070</t>
  </si>
  <si>
    <t>Incrementar la tasa neta de básica primaria</t>
  </si>
  <si>
    <t>80 sedes educativas con mejoramiento y/o mantenimiento de su ambiente escolar (Cód KPT2201052) (Cód KPT2201062)</t>
  </si>
  <si>
    <t>Número de Sedes educativas mejoradas y/o mantenidas</t>
  </si>
  <si>
    <t>Aumentar el número de IE Oficiales en nivel A+ y A en pruebas saber 11</t>
  </si>
  <si>
    <t>DEPENDENCIA / GRUPO:  ADMINISTRATIVO Y FINANCIERO</t>
  </si>
  <si>
    <t>NOMBRE  DEL PROYECTO POAI: Modernizacíón de la gestión educativa para el siglo XXI  Ibagué</t>
  </si>
  <si>
    <t>PROGRAMA: Calidad, cobertura y fortalecimiento de la educación preescolar, basica y media / Modernización de la Gestión del Sector Educativo</t>
  </si>
  <si>
    <t>Instituciones educativas con plan de formación para rectores en temas relacionados con la gerencia administrativa y financiera.</t>
  </si>
  <si>
    <t>Número de Instituciones educativas beneficiadas</t>
  </si>
  <si>
    <t>CODIGO BPPIM: 2020730010067</t>
  </si>
  <si>
    <t>Mantener la certificación en los procesos de calidad en el marco de SIGAMI</t>
  </si>
  <si>
    <t>Garantizar la continuidad del servicio educativo por medio de la planta global en 59 Instituciones Educativas oficiales</t>
  </si>
  <si>
    <t>Número de Instituciones Educativas con continuidad del servicio educativo</t>
  </si>
  <si>
    <t>Apoyar el Servicio de vigilancia , aseo y mantenimiento para las IE Oficiales</t>
  </si>
  <si>
    <t>Programa de bienestar que fortalezca la prestación del servicio educativo en 57 Instituciones Educativas</t>
  </si>
  <si>
    <t>Número de Programa implementado</t>
  </si>
  <si>
    <t>Anexo 2</t>
  </si>
  <si>
    <t>Anexo 4</t>
  </si>
  <si>
    <t>Anexo 6</t>
  </si>
  <si>
    <t>Anexo 7</t>
  </si>
  <si>
    <t>Garantizar el pago de servicios publicos de las IE Oficiales</t>
  </si>
  <si>
    <t>MODERNIZACIÓN</t>
  </si>
  <si>
    <t>INFRAESTRUCTURA</t>
  </si>
  <si>
    <t>PAE</t>
  </si>
  <si>
    <t>COBERTURA</t>
  </si>
  <si>
    <t>SUPERIOR</t>
  </si>
  <si>
    <t>TICS</t>
  </si>
  <si>
    <t>CALIDAD</t>
  </si>
  <si>
    <t>Disminuir la tasa deserción en educación básica primaria</t>
  </si>
  <si>
    <t>Estudiantes atendidos con alimentación escolar anualmente ((Ajuste lineamiento por emergencia COVID-19)</t>
  </si>
  <si>
    <t>Número de estudiantes atendidos</t>
  </si>
  <si>
    <t>Actualizar el Sistema de información Unificados para la gestion educativa</t>
  </si>
  <si>
    <t>Numero de sistemas de información unificados actualizado</t>
  </si>
  <si>
    <t>57 IE dotadas con material escolar, bibliográfico y didáctico.</t>
  </si>
  <si>
    <t xml:space="preserve">Número de Instituciones Educativas oficiales dotadas </t>
  </si>
  <si>
    <t>5 Emprendimientos Implementados con jóvenes rurales</t>
  </si>
  <si>
    <t xml:space="preserve">Número de Emprendimientos Realizados </t>
  </si>
  <si>
    <t>OBSERVACIONES:</t>
  </si>
  <si>
    <t>10 Instituciones Educativas con enfoque de atención integral en preescolar básica y media</t>
  </si>
  <si>
    <t>Número de Instituciones educativas con enfoque de atención integral preescolar básica y media</t>
  </si>
  <si>
    <t>Implementar 4 estrategias para escolarizar niños con prioridad para las víctimas del conflicto armado, población con enfoque diferencial, y grupos de atención, reinsertados y reincorporados</t>
  </si>
  <si>
    <t>18.000 estudiantes de la zona rural con uniformes escolares</t>
  </si>
  <si>
    <t>Número de Estudiantes de la zona rural beneficiados</t>
  </si>
  <si>
    <t>11  Instituciones educativas oficiales del sector rural realizando alianzas con el sector productivo para un nuevo comienzo, que integre a los jóvenes en  la reactivación económica del municipio.</t>
  </si>
  <si>
    <t>Numero de Instituciones Educativas</t>
  </si>
  <si>
    <t>10 Instituciones educativas fortalecidas en procesos pedagógicos para todos los niveles</t>
  </si>
  <si>
    <t>Diseñar estrategia de orientación escolar para los estudiantes de grados 9 y 11 para el proyecto de vida y exploración vocacional</t>
  </si>
  <si>
    <t>Número de estrategias diseñadas</t>
  </si>
  <si>
    <t>Implementar tres estrategias de (ciencia, tecnología e innovación; artístico y cultural; y deportivo) en las 57 IE.</t>
  </si>
  <si>
    <t>Proyecto modelo fortalecimiento competencias informáticas – prestación de servicio autosostenible.</t>
  </si>
  <si>
    <t>Número de proyectos implementados</t>
  </si>
  <si>
    <t>30 Instituciones Educativas oficiales con apoyo para los talentos artísticos de los estudiantes ( música, teatro, danzas, pintura, artes plásticas)</t>
  </si>
  <si>
    <t>2100 docentes formados y capacitados en las áreas básicas y de educación inicial</t>
  </si>
  <si>
    <t>Numero de docentes beneficiados</t>
  </si>
  <si>
    <t>Aumentar el % de Estudiantes en nivel satisfactorio y avanzado en Matemáticas saber grado 11</t>
  </si>
  <si>
    <t>FUENTES DE FINANCIACION</t>
  </si>
  <si>
    <t xml:space="preserve">8 IE Oficiales fortalecidas con Ambientes Pedagógicos para la primera infancia (Dotación material pedagógico, infraestructura, cualificación docente, mobiliario) </t>
  </si>
  <si>
    <t>SUMA</t>
  </si>
  <si>
    <t xml:space="preserve">OBSERVACIONES:  </t>
  </si>
  <si>
    <t>Desarrollar estrategia para escolarizar NNA   por fuera del servicio educativo</t>
  </si>
  <si>
    <t>Asegurar servicio de conectividad a Instituciones Educativas Oficiales</t>
  </si>
  <si>
    <t>Número de Planes Ejecutados</t>
  </si>
  <si>
    <t>Número de Instituciones Educativas Dotadas</t>
  </si>
  <si>
    <t xml:space="preserve">Número de Pagos de Nomina </t>
  </si>
  <si>
    <t>Número de Instituciones Educativas Apoyadas</t>
  </si>
  <si>
    <t>Número de Instituciones Educativas con Arriendos pagados</t>
  </si>
  <si>
    <t>Implementación  de la  herramienta de exploracion vocacional</t>
  </si>
  <si>
    <t xml:space="preserve">Número de Herramientas Implementadas </t>
  </si>
  <si>
    <t>Fortalecer las  escuelas de familia en las Instituciones Educativas Oficiales</t>
  </si>
  <si>
    <t>Número de Escuelas de Familia Fortalecidas</t>
  </si>
  <si>
    <t>Implementar la estrategia de bilinguismo en las Instituciones Educativas Oficiales</t>
  </si>
  <si>
    <t xml:space="preserve">Apoyar y garantizar programas especiales para los talentos artisticos en IE Oficiales </t>
  </si>
  <si>
    <t>Número de Instituciones Educativas Beneficiadas</t>
  </si>
  <si>
    <t>Beneficiar Estudiantes con Subsidio de Educación Superior</t>
  </si>
  <si>
    <t>Número de Estudiantes Beneficiados</t>
  </si>
  <si>
    <t>Número de Raciones Entregadas</t>
  </si>
  <si>
    <t>Realizar seguimiento al Programa PAE en Instituciones Educativas Oficiales</t>
  </si>
  <si>
    <t>Número de Instituciones Educativas Visitadas</t>
  </si>
  <si>
    <t>Realizar seguimiento y auditoria al proceso de asignación de cupo escolar y  registro de matrícula en el SIMAT de los niños y niñas identificados en el proceso</t>
  </si>
  <si>
    <t>Número de Procesos de Auditoria Realizados</t>
  </si>
  <si>
    <t>Número de Estrategias Desarrolladas</t>
  </si>
  <si>
    <t>Número de Estrategias Realizadas</t>
  </si>
  <si>
    <t>Garantizar los profesionales para apoyar la prestación del servicio a estudiantes  con discapacidad en las diferentes Instituciones Educativas</t>
  </si>
  <si>
    <t xml:space="preserve">Implementar Estrategia con el ICBF para  asignación de  cupos escolares </t>
  </si>
  <si>
    <t xml:space="preserve">Número de Instituciones Educativas Visitadas </t>
  </si>
  <si>
    <t>Realizar seguimiento a las Obras de construcción y mantenimiento de Instituciones educativas oficiales.</t>
  </si>
  <si>
    <t>Número de Instituciones Educativas Construidas</t>
  </si>
  <si>
    <t>Numero de Instituciones Educativas dotadas</t>
  </si>
  <si>
    <t>Número de Instituciones Educativas con Conectividad</t>
  </si>
  <si>
    <t>Dotar  ambientes escolares de Instituciones Educativas Oficiales con Pupitres, Tableros, Sillas, escritoriios y demas enseres de tipo administrativo</t>
  </si>
  <si>
    <t>OBSERVACIONES</t>
  </si>
  <si>
    <t>Implementar modelo de metodologia flefible en extra edad en IE Oficiales</t>
  </si>
  <si>
    <t>Numero de Modelos Implementados</t>
  </si>
  <si>
    <t>Ejecución plan de bienestar</t>
  </si>
  <si>
    <t>Número de Instituciones Educativas con pago de Servicios Publicos</t>
  </si>
  <si>
    <t>Número de Procesos Adminsitrativos Apoyados</t>
  </si>
  <si>
    <t>Numero de Estrategia Implementada</t>
  </si>
  <si>
    <t xml:space="preserve">RUBROS: </t>
  </si>
  <si>
    <t>APROBADO</t>
  </si>
  <si>
    <t>COMPROMISOS</t>
  </si>
  <si>
    <t xml:space="preserve">RUBROS: 209320202009
</t>
  </si>
  <si>
    <t>RUBRO: 209320202009</t>
  </si>
  <si>
    <t>RUBRO: 209320202005</t>
  </si>
  <si>
    <t xml:space="preserve">RUBRO:209320202005
</t>
  </si>
  <si>
    <t>Gestionar el pago de nomina de la planta global de las IE oficiales</t>
  </si>
  <si>
    <t>Construir Infraestructura de Instituciones Educativas Oficiales FFIE</t>
  </si>
  <si>
    <t>Realizar giro de Recursos de Gratuidad a IE Oficiales</t>
  </si>
  <si>
    <t>Brindar asistencia tecnica al proceso</t>
  </si>
  <si>
    <t>Numero de proyectos implementados</t>
  </si>
  <si>
    <t>Apoyar los Emprendimientos de las Instituciones Educativas Oficiales sector rural</t>
  </si>
  <si>
    <t>Arrendar instalaciones para la prestación del servicio educativo oficial</t>
  </si>
  <si>
    <t>Implementación proyecto " Jornada Unica"  en IE oficiales</t>
  </si>
  <si>
    <t>Creaciòn de correos electronicos para el proceso deGestion Educativa</t>
  </si>
  <si>
    <t>Numero de procesos con correos electronicos</t>
  </si>
  <si>
    <t>Implementación software educativo</t>
  </si>
  <si>
    <t>Numero de software implementados</t>
  </si>
  <si>
    <t>Numero de proceso apoyado</t>
  </si>
  <si>
    <t>SECRETARÍA / ENTIDAD:      EDUCACIÓN                                       / GRUPO: Administrativo y Financiero</t>
  </si>
  <si>
    <t>SECRETARÍA / ENTIDAD:      EDUCACIÓN                                       / GRUPO: Cobertura Educativa</t>
  </si>
  <si>
    <t>NÓMINA DE INTERESES CESANTIAS 2022 ADMINISTRATIVOS MODERNIZACIÓN;</t>
  </si>
  <si>
    <t>NÓMINA DE INTERESES CESANTIAS 2022 ADMINISTRATIVOS COLEGIOS;</t>
  </si>
  <si>
    <t>PAGO DE SERVICIOS PÚBLICOS PARA LAS INSTITUCIONES EDUCATIVAS OFICIALES DEL MUNICIPIO DE IBAGUÉ;PAGO DE SERVICIO DE ENERGÍA Y ASEO DE LAS INSTITUCIONES EDUCATIVAS DEL MUNICIPIO DE IBAGUÉ DEL MES DE OCTUBRE, NOVIEMBRE Y DICIEMBRE DE 2022. SE EXCLUYE EL PAGO DE ALUMBRADO PÚBLICO E INTERESES (ENERGÍA $566.964.273 Y ASEO $121.805.049).</t>
  </si>
  <si>
    <t>PAGO DE SERVICIOS PÚBLICOS PARA LAS INSTITUCIONES EDUCATIVAS OFICIALES DEL MUNICIPIO DE IBAGUÉ;PAGO DEL SERVICIO DE ACUEDUCTO Y ALCANTARILLADO IBAL S.A. E.S.P. OFICIAL DE LAS INSTITUCIONES Y CENTROS EDUCATIVOS OFICIALES DEL MUNICIPIO DE IBAGUÉ, PERIODO DE FACTURACIÓN MESES DE OCTUBRE, NOVIEMBRE Y DICIEMBRE DE 2022</t>
  </si>
  <si>
    <t>NÓMINA DE ENERO DE 2023 ADMINISTRATIVOS MODERNIZACIÓN;</t>
  </si>
  <si>
    <t>NÓMINA DE ENERO 2023 ADMINISTRATIVOS COLEGIOS;</t>
  </si>
  <si>
    <t>NÓMINA DE ENERO 2023 DOCENTES;</t>
  </si>
  <si>
    <t>NÓMINA DE ENERO DE 2023 DIRECTIVOS DOCENTES;</t>
  </si>
  <si>
    <t>PAGO DIFERENCIA ARL DE LOS ESTUDIANTES DEL MES DE NOVIEMBRE DE 2022 DE LAS INSTITUCIONES EDUCATIVAS OFICIALES DE IBAGUÉ, SEGÚN DECRETO NO. 055 DE 2015.;</t>
  </si>
  <si>
    <t>NOMINA DE 1% ADMINISTRATIVOS COLEGIOS ;</t>
  </si>
  <si>
    <t>ORDENAR LA TRANSFERENCIA DE LOS RECURSOS AL FONDO DE SERVICIOS EDUCATIVOS DE LA INSTITUCION EDUCATIVA OFICIAL SAN BERNARDO SEDE LA HELENA PARA EL PAGO DE ARRENDAMIENTO.;</t>
  </si>
  <si>
    <t xml:space="preserve">OBJETO PAGAR LA TARIFA DE EVALUACIÓN PARA LA EXPEDICIÓN DE LA RESOLUCIÓN DE APROVECHAMIENTO FORESTAL MADERABLE DE LAS INSTITUCIONES EDUCATIVAS.
;PAGAR LA TARIFA DE EVALUACIÓN PARA LA EXPEDICIÓN DE LA RESOLUCIÓN DE APROVECHAMIENTO FORESTAL MADERABLE DE LAS INSTITUCION EDUCATIVA JOSÉ JOAQUÍN FLÓREZ HERNÁNDEZ.
</t>
  </si>
  <si>
    <t>PAGO DE SERVICIOS PÚBLICOS PARA LAS INSTITUCIONES EDUCATIVAS OFICIALES DEL MUNICIPIO DE IBAGUÉ;PAGO DEL SERVICIO DE ACUEDUCTO DEL BARRIO LA GAVIOTA QUIEN PRESTA EL SERVICIO EN LA INSTITUCIÓN EDUCATIVA ISMAEL SANTOFIMIO TRUJILLO SEDE RODRIGO LARA BONILLA Y SAN VICENTE DE PAUL DEL MUNICIPIO DE IBAGUÉ PERIODO DE FACTURACIÓN MES DE JUNIO, JULIO AGOSTO, SEPTIEMBRE, OCTUBRE NOVIEMBRE Y DICIEMBRE DE 2022.</t>
  </si>
  <si>
    <t>PAGO DE SERVICIOS PÚBLICOS PARA LAS INSTITUCIONES EDUCATIVAS OFICIALES DEL MUNICIPIO DE IBAGUÉ;PAGO DEL SERVICIO DE ACUEDUCTO DEL BARRIO MIRAMAR, QUIEN PRESTA EL SERVICIO EN LA INSTITUCIÓN EDUCATIVA JOSÉ CELESTINO MUTIS SEDE ESCUELA FELIX DE BEDOUT DEL MUNICIPIO DE IBAGUÉ PERIODO DE FACTURACIÓN MES DE, OCTUBRE NOVIEMBRE Y DICIEMBRE DE 2022 Y ENERO 2023.</t>
  </si>
  <si>
    <t>PAGO DE SERVICIOS PÚBLICOS PARA LAS INSTITUCIONES EDUCATIVAS OFICIALES DEL MUNICIPIO DE IBAGUÉ;PAGO DEL SERVICIO DE ACUEDUCTO Y ALCANTARILLADO DE LA INSTITUCIÓN EDUCATIVA MODELIA DEL MUNICIPIO DE IBAGUÉ PERIODO DE FACTURACIÓN MES DE, ENERO A DICIEMBRE DE 2022 CÓDIGOS OIEM -1 Y OIEM -2</t>
  </si>
  <si>
    <t>PAGO DE SERVICIOS PÚBLICOS PARA LAS INSTITUCIONES EDUCATIVAS OFICIALES DEL MUNICIPIO DE IBAGUÉ;PAGO DEL SERVICIO DE ACUEDUCTO Y ALCANTARILLADO IBAL S.A. E.S.P OFICIAL DE LAS INSTITUCIONES Y CENTROS EDUCATIVOS OFICIALES DEL MUNICIPIO DE IBAGUÉ PERIODO DE FACTURACIÓN MES ENERO 2023</t>
  </si>
  <si>
    <t>NOMINA DE FEBRERO DEL 2023 ADMINISTRATIVOS COLEGIOS;</t>
  </si>
  <si>
    <t>NOMINA FEBRERO DEL 2023 DOCENTES;</t>
  </si>
  <si>
    <t>NOMINA DE FEBRERO DEL 2023 DIRECTIVOS DOCENTES;</t>
  </si>
  <si>
    <t>NOMINA DE FEBRERO DE 2023 ADMINISTRATIVOS MODERINIZACION;</t>
  </si>
  <si>
    <t>ORDENAR EL PAGO DE LICENCIA URBANISTICA CON RADICACION NO 73001-1-22-0284 PARA LA CONSTRUCCION DE LA SEDE EL TEJAR DE LA INSTITUCION EDUCATIVA OFICIAL CIUDAD IBAGUE.;</t>
  </si>
  <si>
    <t>ORDENAR LA TRANSFERENCIA DE LOS RECURSOS AL FONDO DE SERVICIOS EDUCATIVOS DE LA INSTITUCIÓN EDUCATIVA JOAQUIN PARIS PARA EL PAGO DE LOS CANONES DE ARRIENDO DE LA SEDE ORFANATO SAGRADO CORAZON 2023;</t>
  </si>
  <si>
    <t>PAGO DE SERVICIOS PÚBLICOS PARA LAS INSTITUCIONES EDUCATIVAS OFICIALES DEL MUNICIPIO DE IBAGUÉ;PAGO DEL SERVICIO DE ACUEDUCTO Y ALCANTARILLADO BARRIO AMBALA QUIEN 
PRESTA EL SERVICIO EN LA INSTITUCIÓN EDUCATIVA LUIS CARLOS GALÁN SARMIENTO PERIODO 
FACTURACIÓN MARZO, ABRIL, MAYO, JUNIO, JULIO, AGOSTO, SEPTIEMBRE, OCTUBRE, NOVIEMBRE DE 2022, $1.974.400 INSTITUCIÓN EDUCATIVA SANTIAGO VILA ESCOBAR DEL MUNICIPIO DE IBAGUÉ PERIODO DE FACTURACIÓN MES DE MARZO, ABRIL, MAYO, JUNIO, JULIO, AGOSTO, SEPTIEMBRE, OCTUBRE, NOVIEMBRE DE 2022 $1.974.400</t>
  </si>
  <si>
    <t>PAGO DE SERVICIOS PÚBLICOS PARA LAS INSTITUCIONES EDUCATIVAS OFICIALES DEL MUNICIPIO DE IBAGUÉ;PAGO DEL SERVICIO DE ACUEDUCTO DEL BARRIO CHAPETON QUIEN PRESTA EL SERVICIO EN LA INSTITUCIÓN EDUCATIVA TECNICA AMBIENTAL COMBEIMA PERIODO FACTURACIÓN ENERO A DICIEMBRE 2021, ENERO A DICIEMBRE 2022 Y ENERO DE 2023 E INSTITUCIÓN EDUCATIVA MARIANO MELENRO DEL MUNICIPIO DE IBAGUÉ PERIODO DE FACTURACIÓN ENERO A DICIEMBRE 2021, ENERO A DICIEMBRE 2022 Y ENERO DE 2023, ESCUELA RAFAEL URIBE URIBE, PERIODO FACTURACIÓN FEBRERO A DICIEMBRE 2021, ENERO A DICIEMBRE 2022 Y ENERO 2023</t>
  </si>
  <si>
    <t>PAGO DE SERVICIOS PÚBLICOS PARA LAS INSTITUCIONES EDUCATIVAS OFICIALES DEL MUNICIPIO DE IBAGUÉ;PAGO DE SERVICIO DE ENERGÍA Y ASEO DE LAS INSTITUCIONES EDUCATIVAS DEL MUNICIPIO DE IBAGUÉ DEL MES DE ENERO DE 2023 SE EXCLUYE PAGO DE ALUMBRADO PÚBLICO E INTERESES (ENERGÍA $207.008.621 ASEO $ 52.846.153).</t>
  </si>
  <si>
    <t>ORDENAR LA TRANSFERENCIA DE LOS RECURSOS AL FONDO DE SERVICIOS EDUCATIVOS DE LA INSTITUCION EDUCATIVA DARIO ECHANDIA OLAYA PARA EL PAGO DE LOS CANONES DE ARRENDAMIENTO;</t>
  </si>
  <si>
    <t>ORDENAR LA TRANSFERENCIA DE LOS RECURSOS AL FONDO DE SERVICIOS EDUCATIVOS DE LA INSTITUCION EDUCATIVA JOSE JOAQUIN FFLOREZ HERNANDEZ PARA EL PAGO DE LOS CANONES DE ARRIENDO;</t>
  </si>
  <si>
    <t>ORDENAR LA TRANSFERENCIA DE LOS RECURSOS AL FONDO DE SERVICIOS EDUCATIVOS DE LA INSTITUCION EDUCATIVA JOSE ANTONIO RICAURTE PARA EL PAGO DE CANONES DE ARRENDAMIENTO;</t>
  </si>
  <si>
    <t>PAGO DE SERVICIOS PÚBLICOS PARA LAS INSTITUCIONES EDUCATIVAS OFICIALES DEL MUNICIPIO DE IBAGUÉ;PAGO DEL SERVICIO DE ACUEDUCTO Y ALCANTARILLADO IBAL S.A. E.S.P OFICIAL DE LAS INSTITUCIONES Y CENTROS EDUCATIVOS OFICIALES DEL MUNICIPIO DE IBAGUÉ PERIODO DE FACTURACIÓN MES FEBRERO 2023</t>
  </si>
  <si>
    <t>SEM 03 - CONTRATAR EL SERVICIO GENERAL DE ASEO PARA LAS INSTITUCIONES EDUCATIVAS OFICIALES Y BIBIOTECA VIRTUAL DEL MUNICIPIO DE IBAGUÉ.;</t>
  </si>
  <si>
    <t>PAGO DE SERVICIOS PÚBLICOS PARA LAS INSTITUCIONES EDUCATIVAS OFICIALES DEL MUNICIPIO DE IBAGUÉ;PAGO DE SERVICIO DE ENERGIA Y ASEO DE LAS INSTITUCIONES EDUCATIVAS DEL MUNICIPIO DE IBAGUE DEL MES DE FEBRERO DE 2023 SE EXCLUYE PAGO DE ALUMBRADO PUBLICO E INTERESES (ENERGIA $190.295.757 ASEO $26.924271</t>
  </si>
  <si>
    <t>GASTOS INHERENTES ADMINISTRATIVOS PARA LA BOLSA MERCANTIL DE COLOMBIA SEM  03 - CONTRATAR EL SERVICIO GENERAL DE ASEO PARA LAS INSTITUCIONES EDUCATIVAS OFICIALES Y BIBLIOTECA VIRTUAL DEL MUNICIPIO DE IBAGUÉ.;</t>
  </si>
  <si>
    <t>NOMINA DE MARZO 2023 ADMINISTRATIVOS MODERNIZACION;</t>
  </si>
  <si>
    <t>NOMINA DE MARZO DEL 2023 ADMINISTRATIVOS COLEGIOS;</t>
  </si>
  <si>
    <t>NOMINA MARZO DEL 2023 DOCENTES;</t>
  </si>
  <si>
    <t>ORDENAR LA TRANSFERENCIA DE RECURSOS PROPIOS DEL PRESUPUESTO MUNICIPAL DE RENTAS Y RECURSOS DE CAPITAL Y DE GASTOS DE LA VIGENCIA 2023, A LOS FONDOS DE SERVICIOS EDUCATIVOS DE LAS INSTITUCIONES EDUCATIVAS CON DESTINO AL MEJORAMIENTO, REPARACIÓN Y/O ADECUACIÓN DE LA INFRAESTRUCTURA EDUCATIVA.;</t>
  </si>
  <si>
    <t>ORDENAR LA TRANSFERENCIA DE  RECURSOS PROPIOS DEL PRESUPUESTO MUNICIPAL DE RENTAS Y RECURSOS DE CAPITAL Y DE GASTOS DE LA VIGENCIA 2023, A LOS FONDOS DE SERVICIOS EDUCATIVOS DE LAS INSTITUCIONES  EDUCATIVAS CON DESTINO AL MEJORAMIENTO, REPARACION Y/O ADECUACION DE LA INFRAESTRUCTURA EDUCATIVA;</t>
  </si>
  <si>
    <t>ADICIÓN 01 Y PRÓRROGA 02 AL CONTRATO NO. 2400 DEL 01/04/2022 CUYO OBJETO ES CONTRATAR LA PRESTACIÓN DE SERVICIO Y EJECUCIÓN DEL PROGRAMA DE ALIMENTACIÓN ESCOLAR (PAE) CON DESTINO A LOS NIÑOS, NIÑAS, ADOLESCENTES Y JÓVENES FOCALIZADOS Y REGISTRADOS EN EL SISTEMA INTEGRADO DE MATRÍCULA (SIMAT) COMO ESTUDIANTES DE LAS INSTITUCIONES EDUCATIVAS OFICIALES DEL MUNICIPIO DE IBAGUÉ;</t>
  </si>
  <si>
    <t>ADICIÓN 01 Y PRÓRROGA 02 AL CONTRATO NO. 2400 DEL 01/04/2022 CUYO OBJETO ES GASTOS INHERENTES ADMINISTRATIVOS DE LA BOLSA MERCANTIL DE COLOMBIA PARA CONTRATAR LA PRESTACIÓN DEL SERVICIO Y EJECUCIÓN DEL PROGRAMA DE ALIMENTACIÓN ESCOLAR (PAE) CON DESTINO A LOS NIÑOS, NIÑAS, ADOLESCENTES Y JÓVENES FOCALIZADOS Y REGISTRADOS EN EL SISTEMA INTEGRADO DE MATRÍCULA (SIMAT) COMO ESTUDIANTES DE LAS INSTITUCIONES EDUCATIVAS OFICIALES DEL MUNICIPIO DE IBAGUÉ;</t>
  </si>
  <si>
    <t>NOMINA DE MARZO DEL 2023 DIRECTIVOS DOCENTES ;</t>
  </si>
  <si>
    <t>ORDENAR LA TRANSFERENCIA DE LOS RECURSOS ASIGNADOS POR EL CONCEJO MUNICIPAL DE IBAGUE MEDIANTE ACUERDO 032 DE 2009 AL CONSERVATORIO DE IBAGUE INSTITUCION EDUCATIVATECNICA MUSICAL AMINA MELENDRO DE PULECIO (VIGENCIA 2022).;</t>
  </si>
  <si>
    <t>ORDENAR LA TRANSFERENCIA DE RECURSOS AL FONDO DE SERVICIOS EDUCATIVOS DE LA INSTITUCION TECNICA EDUCATIVA CARLOS LLERAS RESTREPO DEL MUNICIPIO DE IBAGUÉ DESTINADOS PARA EL DESARROLLO DEL PROYECTO DE CREACIÓN DE HUERTA ESCOLAR COMO COMO AMBIENTE DE APRENDIZAJE.;</t>
  </si>
  <si>
    <t>ORDENAR LA TRANSFERENCIA DE RECURSOS AL FONDO DE SERVICIOS EDUCATIVOS DE LAS INSTITUCIONES EDUCATIVAS OFICIALES DEL MUNICIPIO DE IBAGUÉ PARA EL FORTALECIMIENTO DE LA GESTIÓN ESCOLAR.;</t>
  </si>
  <si>
    <t>REALIZAR EL RECONOCIMIENTO Y PAGO DE LOS COSTOS ASOCIADOS AL PROGRAMA DE FORMACION COMPLEMENTARIA A LA INSTITUCION EDUCATIVA OFICIAL NORMAL SUPERIOR DE IBAGUE;</t>
  </si>
  <si>
    <t>Modernización</t>
  </si>
  <si>
    <t>Infraestructura</t>
  </si>
  <si>
    <t>Calidad</t>
  </si>
  <si>
    <t>Superior</t>
  </si>
  <si>
    <t>Acceso y Permanencia</t>
  </si>
  <si>
    <t>SEM-C-10- CONTRATAR LA PRESTACIÓN DE SERVICIOSDE UN PROFESIONAL PARA APOYAR LAS ACTIVIDADES DE LA DIRECCIÓN ADMINISTRATIVA Y FINANCIERA DE LA SECRETARÍA DE EDUCACIÓN EN EL DESARROLLO DEL PROYECTO  MODERNIZACION DE LA GESTION EDUCATIVA PARA EL SIGLO XXI IBAGUÉ ;</t>
  </si>
  <si>
    <t>SEM-C-36- 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t>
  </si>
  <si>
    <t>SEM-C-37- CONTRATAR LA PRESTACIÓN DE SERVICIOS DE UN PROFESIONAL PARA GARANTIZAR EL APOYO PEDAGÓGICO REQUERIDO Y BRINDAR LA ATENCIÓN A ESTUDIANTES CON DISCAPACIDAD EN EL DESARROLLO DEL PROYECTO  FORTALECIMIENTO DE ESTRATEGIAS DE ACCESO Y PERMANENCIA PARA LOS NIVELES DE PREESCOLAR BASICA Y MEDIA EN EL SECTOR OFICIAL DE IBAGUE;</t>
  </si>
  <si>
    <t>SEM-C-47- CONTRATAR LA PRESTACIÓN DE SERVICIOS DE UN PROFESIONAL PARA GARANTIZAR EL APOYO PEDAGÓGICO REQUERIDO Y BRINDAR LA ATENCIÓN A ESTUDIANTES CON DISCAPACIDAD EN EL DESARROLLO DEL PROYECTO  FORTALECIMIENTO DE ESTRATEGIAS DE ACCESO Y PERMANENCIA PARA LOS NIVELES DE PREESCOLAR BASICA Y MEDIA EN EL SECTOR OFICIAL DE IBAGUE ;</t>
  </si>
  <si>
    <t>SEM-C-55- CONTRATAR  LA PRESTACIÓN DE SERVICIOS DE UN PROFESIONAL PARA GARANTIZAR EL APOYO PEDAGÓGICO REQUERIDO Y BRINDAR LA ATENCIÓN A ESTUDIANTES CON DISCAPACIDAD EN EL DESARROLLO DEL PROYECTO  FORTALECIMIENTO DE ESTRATEGIAS DE ACCESO Y PERMANENCIA PARA LOS NIVELES DE PREESCOLAR BASICA Y MEDIA EN EL SECTOR OFICIAL DE IBAGUE
;</t>
  </si>
  <si>
    <t>SEM-C-61- CONTRATAR LA PRESTACIÓN DE SERVICIOS DE UN PROFESIONAL PARA GARANTIZAR EL APOYO PEDAGÓGICO REQUERIDO Y BRINDAR LA ATENCIÓN A ESTUDIANTES CON DISCAPACIDAD EN EL DESARROLLO DEL PROYECTO  FORTALECIMIENTO DE ESTRATEGIAS DE ACCESO Y PERMANENCIA PARA LOS NIVELES DE PREESCOLAR BASICA Y MEDIA EN EL SECTOR OFICIAL DE IBAGUE;</t>
  </si>
  <si>
    <t>SEM-C-04-CONTRATAR LA PRESTACION DE SERVICIOS DE UN PROFESIONAL PARA APOYAR LAS ACTIVIDADES DE LA DIRECCION ADMINISTRATIVA Y FINANCIERA DE LA SECRETARIA DE EDUCACION EN EL DESARROLLO DEL PROYECTO   MODERNIZACION DE LA GESTION EDUCATIVA PARA EL SIGLO XXI IBAGUE ;</t>
  </si>
  <si>
    <t>SEM-C-53- CONTRATAR LA PRESTACIÓN DE SERVICIOS DE UN PROFESIONAL PARA GARANTIZAR EL APOYO PEDAGÓGICO REQUERIDO Y BRINDAR LA ATENCIÓN A ESTUDIANTES CON DISCAPACIDAD EN EL DESARROLLO DEL PROYECTO  FORTALECIMIENTO DE ESTRATEGIAS DE ACCESO Y PERMANENCIA PARA LOS NIVELES DE PREESCOLAR BASICA Y MEDIA EN EL SECTOR OFICIAL DE IBAGUE;</t>
  </si>
  <si>
    <t>SEM-C-29- 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
;</t>
  </si>
  <si>
    <t>SEM-C-31- 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t>
  </si>
  <si>
    <t>SEM-C-60- CONTRATAR  LA  PRESTACION DE SERVICIOS DE UN PROFESIONAL  PARA GARANTIZAR EL APOYO PEDAGOGICO REQUERIDO Y BRINDAR LA ATENCION A ESTUDIANTES CON DISCAPACIDAD EN EL DESARROLLO DEL PROYECTO “FORTALECIMIENTO DE ESTRATEGIAS DE ACCESO Y PERMANENCIA PARA LOS NIVELES DE PREESCOLAR BASICA Y MEDIA EN EL SECTOR OFICIAL DE IBAGUE
;</t>
  </si>
  <si>
    <t>SEM-C-51- CONTRATAR  LA PRESTACIÓN DE SERVICIOS DE UN PROFESIONAL  PARA GARANTIZAR EL APOYO PEDAGÓGICO REQUERIDO Y BRINDAR LA ATENCIÓN A ESTUDIANTES CON DISCAPACIDAD EN EL DESARROLLO DEL PROYECTO  FORTALECIMIENTO DE ESTRATEGIAS DE ACCESO Y PERMANENCIA PARA LOS NIVELES DE PREESCOLAR BASICA Y MEDIA EN EL SECTOR OFICIAL DE IBAGUE
;</t>
  </si>
  <si>
    <t>SEM-C-54- CONTRATAR LA PRESTACIÓN DE SERVICIOSDE UN PROFESIONAL PARA GARANTIZAR EL APOYO PEDAGÓGICO REQUERIDO Y BRINDAR LA ATENCIÓN A ESTUDIANTES CON DISCAPACIDAD EN EL DESARROLLO DEL PROYECTO  FORTALECIMIENTO DE ESTRATEGIAS DE ACCESO Y PERMANENCIA PARA LOS NIVELES DE PREESCOLAR BASICA Y MEDIA EN EL SECTOR OFICIAL DE IBAGUE;</t>
  </si>
  <si>
    <t>SEM-C-45- CONTRATAR  LA PRESTACIÓN DE SERVICIOS DE UN PROFESIONAL PARA GARANTIZAR EL APOYO PEDAGÓGICO REQUERIDO Y BRINDAR LA ATENCIÓN A ESTUDIANTES CON DISCAPACIDAD, EN CONDICIÓN DE ENFERMEDAD Y CAPACIDADES Y TALENTOS EXCEPCIONALES,  EN EL DESARROLLO DEL PROYECTO  FORTALECIMIENTO DE ESTRATEGIAS DE ACCESO Y PERMANENCIA PARA LOS NIVELES DE PREESCOLAR BASICA Y MEDIA EN EL SECTOR OFICIAL DE IBAGUE
;</t>
  </si>
  <si>
    <t>SEM-C-34- 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t>
  </si>
  <si>
    <t>SEM-C-48- CONTRATAR LA PRESTACIÓN DE SERVICIOS DE UN PROFESIONAL PARA GARANTIZAR EL APOYO PEDAGÓGICO REQUERIDO Y BRINDAR LA ATENCIÓN A ESTUDIANTES CON DISCAPACIDAD SORDOCEGUERA EN EL DESARROLLO DEL PROYECTO  FORTALECIMIENTO DE ESTRATEGIAS DE ACCESO Y PERMANENCIA PARA LOS NIVELES DE PREESCOLAR BASICA Y MEDIA EN EL SECTOR OFICIAL DE IBAGUE;</t>
  </si>
  <si>
    <t>SEM-C-52- CONTRATAR LA PRESTACIÓN DE SERVICIOS DE UN PROFESIONAL PARA GARANTIZAR EL APOYO PEDAGÓGICO REQUERIDO Y BRINDAR LA ATENCIÓN A ESTUDIANTES CON DISCAPACIDAD EN EL DESARROLLO DEL PROYECTO  FORTALECIMIENTO DE ESTRATEGIAS DE ACCESO Y PERMANENCIA PARA LOS NIVELES DE PREESCOLAR BASICA Y MEDIA EN EL SECTOR OFICIAL DE IBAGUE;</t>
  </si>
  <si>
    <t>SEM-C-42- CONTRATAR  LA  PRESTACIÓN DE SERVICIOS DE UN PROFESIONAL  PARA GARANTIZAR EL APOYO PEDAGÓGICO REQUERIDO Y BRINDAR LA ATENCIÓN A ESTUDIANTES CON DISCAPACIDAD, EN CONDICIÓN DE ENFERMEDAD Y CAPACIDADES Y TALENTOS EXCEPCIONALES,  EN EL DESARROLLO DEL PROYECTO  FORTALECIMIENTO DE ESTRATEGIAS DE ACCESO Y PERMANENCIA PARA LOS NIVELES DE PREESCOLAR BASICA Y MEDIA EN EL SECTOR OFICIAL DE IBAGUE
;</t>
  </si>
  <si>
    <t>SEM-C-38- 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
;</t>
  </si>
  <si>
    <t>SEM-C-39- CONTRATAR LA PRESTACIÓN DE SERVICIOS DE UN PROFESIONAL PARA GARANTIZAR EL APOYO PEDAGÓGICO REQUERIDO Y BRINDAR LA ATENCIÓN A ESTUDIANTES CON DISCAPACIDAD EN EL DESARROLLO DEL PROYECTO  FORTALECIMIENTO DE ESTRATEGIAS DE ACCESO Y PERMANENCIA PARA LOS NIVELES DE PREESCOLAR BASICA Y MEDIA EN EL SECTOR OFICIAL DE IBAGUE;</t>
  </si>
  <si>
    <t>SEM-C-41- 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
;</t>
  </si>
  <si>
    <t>SEM-C-32- 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t>
  </si>
  <si>
    <t>SEM-C-24-  CONTRATAR  LA PRESTACIÓN DE SERVICIOS PARA GARANTIZAR EL APOYO PEDAGÓGICO  REQUERIDO Y BRINDAR LA ATENCIÓN A ESTUDIANTES CON DISCAPACIDAD SORDOCEGUERA EN EL DESARROLLO DEL PROYECTO  FORTALECIMIENTO DE ESTRATEGIAS DE ACCESO Y PERMANENCIA PARA LOS NIVELES DE PREESCOLAR BASICA Y MEDIA EN EL SECTOR OFICIAL DE IBAGUE
;</t>
  </si>
  <si>
    <t>SEM-C-56- CONTRATAR  LA PRESTACIÓN DE SERVICIOS DE UN PROFESIONAL  PARA GARANTIZAR EL APOYO PEDAGÓGICO REQUERIDO Y BRINDAR LA ATENCIÓN A ESTUDIANTES CON DISCAPACIDAD EN EL DESARROLLO DEL PROYECTO  FORTALECIMIENTO DE ESTRATEGIAS DE ACCESO Y PERMANENCIA PARA LOS NIVELES DE PREESCOLAR BASICA Y MEDIA EN EL SECTOR OFICIAL DE IBAGUE
;</t>
  </si>
  <si>
    <t>SEM-C-83- CONTRATAR LA PRESTACION DE SERVICIOS DE UN PROFESIONAL PARA APOYAR LA EJECUCION, ORGANIZACION Y SEGUIMIENTO AL DESARROLLO DEL PROGRAMA DE ALIMENTACION ESCOLAR REALIZADO POR LA SECRETARIA DE EDUCACION Y LAS INSTITUCIONES Y CENTROS EDUCATIVOS OFICIALES DEL MUNICIPIO DE IBAGUE, EN EL DESARROLLO DEL PROYECTO  FORTALECIMIENTO DEL PAE PARA LA PERMANENCIA Y BIENESTAR DE LOS NIÑOS, JOVENES Y ADOLESCENTES IBAGUE ;</t>
  </si>
  <si>
    <t>SEM-C-78- CONTRATA LA PRESTACION DE SERVICIOS DE UN PROFESIONAL PARA APOYAR LA EJECUCION, ORGANIZACION Y SEGUIMIENTO AL DESARROLLO DEL PROGRAMA DE ALIMENTACION ESCOLAR REALIZADO POR LA SECRETARIA DE EDUCACION Y LAS INSTITUCIONES Y CENTROS EDUCATIVOS OFICIALES DEL MUNICIPIO DE IBAGUE, EN EL DESARROLLO DEL PROYECTO  FORTALECIMIENTO DEL PAE PARA LA PERMANENCIA Y BIENESTAR DE LOS NIÑOS, JOVENES Y ADOLESCENTES IBAGUE ;</t>
  </si>
  <si>
    <t>SEM-C-74- CONTRATAR LA PRESTACION DE SERVICIOS DE UN PROFESIONAL PARA APOYAR LA EJECUCION, ORGANIZACION Y SEGUIMIENTO AL DESARROLLO DEL PROGRAMA DE ALIMENTACION ESCOLAR REALIZADO POR LA SECRETARIA DE EDUCACION Y LAS INSTITUCIONES Y CENTROS EDUCATIVOS OFICIALES DEL MUNICIPIO DE IBAGUE, EN EL DESARROLLO DEL PROYECTO  FORTALECIMIENTO DEL PAE PARA LA PERMANENCIA Y BIENESTAR DE LOS NIÑOS, JOVENES Y ADOLESCENTES IBAGUE ;</t>
  </si>
  <si>
    <t>SEM-C-97- CONTRATAR LA PRESTACION DE SERVICIOS DE UN PROFESIONAL PARA APOYAR LAS ACTIVIDADES DEL PROGRAMA DE ALIMENTACION ESCOLAR REALIZADO POR LA SECRETARIA DE EDUCACION EN EL DESARROLLO DEL PROYECTO  FORTALECIMIENTO DEL PAE PARA LA PERMANENCIA Y BIENESTAR DE LOS NIÑOS, JOVENES Y ADOLESCENTES IBAGUE ;</t>
  </si>
  <si>
    <t>SEM-C-73- CONTRATAR LA PRESTACION DE SERVICIOS DE UN PROFESIONAL PARA APOYAR LAS ACTIVIDADES DEL PROGRAMA DE ALIMENTACION ESCOLAR REALIZADO POR LA SECRETARIA DE EDUCACION EN EL DESARROLLO DEL PROYECTO  FORTALECIMIENTO DEL PAE PARA LA PERMANENCIA Y BIENESTAR DE LOS NIÑOS, JOVENES Y ADOLESCENTES IBAGUE ;</t>
  </si>
  <si>
    <t>SEM-C-25- 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t>
  </si>
  <si>
    <t>SEM-C-80-CONTRATAR LA PRESTACION DE SERVICIOS DE UN PROFESIONAL PARA APOYAR LAS ACTIVIDADES DEL PROGRAMA DE ALIMENTACION ESCOLAR REALIZADO POR LA  LA SECRETARIA DE EDUCACION EN EL DESARROLLO DEL PROYECTO  FORTALECIMIENTO DEL PAE PARA LA PERMANENCIA Y BIENESTAR DE LOS NIÑOS, JOVENES Y ADOLESCENTES IBAGUE ;</t>
  </si>
  <si>
    <t>SEM-C-90- CONTRATAR LA PRESTACION DE SERVICIOS DE UN PROFESIONAL PARA APOYAR LA EJECUCION, ORGANIZACION Y SEGUIMIENTO AL DESARROLLO DEL PROGRAMA DE ALIMENTACION ESCOLAR REALIZADO POR LA SECRETARIA DE EDUCACION Y LAS INSTITUCIONES Y CENTROS EDUCATIVOS OFICIALES DEL MUNICIPIO DE IBAGUE, EN EL DESARROLLO DEL PROYECTO  FORTALECIMIENTO DEL PAE PARA LA PERMANENCIA Y BIENESTAR DE LOS NIÑOS, JOVENES Y ADOLESCENTES IBAGUE ;</t>
  </si>
  <si>
    <t>SEM-C-28- 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t>
  </si>
  <si>
    <t>SEM C-16 - CONTRATAR LA PRESTACION DE SERVICIOS DE UN PROFESIONAL PARA APOYAR LAS ACTIVIDADES DE LA DIRECCION ADMINISTRATIVA Y FINANCIERA DE LA SECRETRIA DE EDUCACION EN EL DESARROLLO DEL PROYECTO  MODERNIZACIÓN DE LA GESTIÓN EDUCATIVA PARA EL SIGLO XXI IBAGUÉ .;</t>
  </si>
  <si>
    <t>SEM-C-85-CONTRATAR LA PRESTACION DE SERVICIOS DE UN PROFESIONAL PARA APOYAR LA EJECUCION, ORGANIZACION Y SEGUIMIENTO AL DESARROLLO DEL PROGRAMA DE ALIMENTACION ESCOLAR REALIZADO POR LA SECRETARIA DE EDUCACION Y LAS INSTITUCIONES Y CENTROS EDUCATIVOS OFICIALES DEL MUNICIPIO DE IBAGUE, EN EL DESARROLLO DEL PROYECTO  FORTALECIMIENTO DEL PAE PARA LA PERMANENCIA Y BIENESTAR DE LOS NIÑOS, JOVENES Y ADOLESCENTES IBAGUE ;</t>
  </si>
  <si>
    <t>SEM-C-33- 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
;</t>
  </si>
  <si>
    <t>SEM-C-84- CONTRATAR LA PRESTACION DE SERVICIOS DE UN PROFESIONAL PARA APOYAR LA EJECUCION, ORGANIZACION Y SEGUIMIENTO AL DESARROLLO DEL PROGRAMA DE ALIMENTACION ESCOLAR REALIZADO POR LA SECRETARIA DE EDUCACION Y LAS INSTITUCIONES Y CENTROS EDUCATIVOS OFICIALES DEL MUNICIPIO DE IBAGUE, EN EL DESARROLLO DEL PROYECTO  FORTALECIMIENTO DEL PAE PARA LA PERMANENCIA Y BIENESTAR DE LOS NIÑOS, JOVENES Y ADOLESCENTES IBAGUE ;</t>
  </si>
  <si>
    <t>SEM-C-30-CONTRATAR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t>
  </si>
  <si>
    <t>SEM-C-76- CONTRATAR LA PRESTACION DE SERVICIOS DE APOYO A LA GESTION PARA APOYAR LA EJECUCION, ORGANIZACION Y SEGUIMIENTO AL DESARROLLO DEL PROGRAMA DE ALIMENTACION ESCOLAR REALIZADO POR LA SECRETARIA DE EDUCACION Y LAS INSTITUCIONES Y CENTROS EDUCATIVOS OFICIALES DEL MUNICIPIO DE IBAGUE, EN EL DESARROLLO DEL PROYECTO  FORTALECIMIENTO DEL PAE PARA LA PERMANENCIA Y BIENESTAR DE LOS NIÑOS, JOVENES Y ADOLESCENTES IBAGUE ;</t>
  </si>
  <si>
    <t>SEM-C-26-CONTRATAR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t>
  </si>
  <si>
    <t>SEM-C-43- CONTRATAR  LA PRESTACIÓN DE SERVICIOSDE UN PROFESIONAL PARA GARANTIZAR EL APOYO PEDAGÓGICO REQUERIDO Y BRINDAR LA ATENCIÓN A ESTUDIANTES CON DISCAPACIDAD, EN CONDICIÓN DE ENFERMEDAD Y CAPACIDADES Y TALENTOS EXCEPCIONALES,  EN EL DESARROLLO DEL PROYECTO  FORTALECIMIENTO DE ESTRATEGIAS DE ACCESO Y PERMANENCIA PARA LOS NIVELES DE PREESCOLAR BASICA Y MEDIA EN EL SECTOR OFICIAL DE IBAGUE;</t>
  </si>
  <si>
    <t>SEM-C-27- 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
;</t>
  </si>
  <si>
    <t>SEM-C-58- CONTRATAR LA PRESTACIÓN DE SERVICIOS DE UN PROFESIONAL PARA GARANTIZAR EL APOYO PEDAGÓGICO REQUERIDO Y BRINDAR LA ATENCIÓN A ESTUDIANTES CON DISCAPACIDAD EN EL DESARROLLO DEL PROYECTO  FORTALECIMIENTO DE ESTRATEGIAS DE ACCESO Y PERMANENCIA PARA LOS NIVELES DE PREESCOLAR BASICA Y MEDIA EN EL SECTOR OFICIAL DE IBAGUE;</t>
  </si>
  <si>
    <t>SEM-C-11- CONTRATAR LA PRESTACION DE SERVICIOS DE UN PROFESIONAL PARA APOYAR LAS ACTIVIDADESDE LA DIRECCION ADMINISTRATIVA Y FINANCIERA  DE LA SECRETARIA DE EDUCACION  EN EL DESARROLLO DEL PROYECTO  MODERNIZACION DE LA GESTION EDUCATIVA PARA EL SIGLO XXI IBAGUE  
;</t>
  </si>
  <si>
    <t>SEM-C-69- CONTRATAR LA PRESTACION DE SERVICIOS DE UN PROFESIONAL   PARA APOYAR LOS PROCESOS DE JORNADA UNICA DE LA SECRETARIA DE EDUCACION;</t>
  </si>
  <si>
    <t>SEM-C-87- CONTRATAR LA PRESTACION DE SERVICIOS DE UN PROFESIONAL   PARA APOYAR LA SUPERVISIÓN DE LAS OBRAS DE INFRAESTRUCTURA DE LA SECRETARIA DE EDUCACION EN EL DESARROLLO DEL PROYECTO  CONSTRUCCION Y ADECUACION DE LA INFRAESTRUCTURA EDUCATIVA OFICIAL PARA EL MEJORAMIENTO DE AMBIENTE DE APRENDIZAJE IBAGUE ;</t>
  </si>
  <si>
    <t>SEM-C-64- CONTRATAR LA PRESTACION DE SERVICIOS DE UN PROFESIONAL   PARA APOYAR  LAS ACTIVIDADES DE LA DIRECCION DE CALIDAD EDUCATIVA DE LA SECRETARIA DE EDUCACION EN EL DESARROLLO DEL PROYECTO   TRANSFORMACION DE LA CALIDAD EDUCATIVA PARA LA GENERACION DE OPORTUNIDADES EN LOS NIÑOS, ADOLESCENTES JOVENES IBAGUE .
;</t>
  </si>
  <si>
    <t>SEM 38 - CONTRATAR LA PRESTACIÓN DE SERVICIOS PARA LA ATENCIÓN INTEGRAL COMO TAMBIEN TERAPIAS OCUPACIONALES DIFERENCIADAS DIRIGIDAS A NNA EN CONDICIÓN DE DISCAPACIDAD EN CUMPLIMIENTO DE FALLOS JUDICIALES PROFERIDOS EN CONTRA DEL MUNICIPIO QUE CONTRIBUYAN AL ACCESO A LA EDUCACIÓN INCLUSIVA Y CUMPLIMIENTO DE FALLOS JUDICIALES;</t>
  </si>
  <si>
    <t>SEM-C-77-CONTRATAR LA PRESTACION DE SERVICIOS DE UN PROFESIONAL PARA APOYAR LA SUPERVISION DE LAS OBRAS DE INFRAESTRUCTURA DE LA SECRETARIA DE EDUCACION EN EL DESARROLLO DEL PROYECTO CONSTRUCCION Y ADECUACION DE LA INFRAESTRUCTURA EDUCATIVA OFICIAL PARA EL MEJORAMIENTO DE AMBIENTE DE APRENDIZAJE IBAGUE ;</t>
  </si>
  <si>
    <t>SEM-C-06-CONTRATAR LA PRESTACION DE SERVICIOS DE UN PROFESIONAL PARA APOYAR LAS ACTIVIDADESDE LA DIRECCION ADMINISTRATIVA Y FINANCIERA  DE LA SECRETARIA DE EDUCACION   EN EL DESARROLLO DEL PROYECTO  MODERNIZACION DE LA GESTION EDUCATIVA PARA EL SIGLO XXI IBAGUE  
;</t>
  </si>
  <si>
    <t>SEM-C-113- CONTRATAR LA PRESTACIÓN DE SERVICIOS PROFESIONALES PARA APOYAR EL DESARROLLO DE LAS ACTIVIDADES DE LA SECRETARÍA DE EDUCACION EN EL DESARROLLO DEL PROYECTO   TRANSFORMACION DE LA CALIDAD EDUCATIVA PARALA GENERACION DE OPORTUNIDADES EN LOS NIÑOS, ADOLESCENTES JOVENES IBAGUE .;</t>
  </si>
  <si>
    <t>SEM-C-115- CONTRATAR LA PRESTACION DE SERVICIOS DE UN PROFESIONAL PARA APOYAR LOS PROCESOS DE JORNADA UNICA DE LA SECRETARIA DE EDUCACION;</t>
  </si>
  <si>
    <t>SEM-C-17- CONTRATAR LA PRESTACION DE SERVICIOS DE UN PROFESIONAL PARA APOYAR LAS ACTIVIDADESDE LA DIRECCION ADMINISTRATIVA Y FINANCIERA DE LA SECRETARIA DE EDUCACION EN EL DESARROLLO DEL PROYECTO  MODERNIZACION DE LA GESTION EDUCATIVA PARA EL SIGLO XXI IBAGUE  ;</t>
  </si>
  <si>
    <t>SEM-C-57- CONTRATAR LA PRESTACIÓN DE SERVICIOSDE UN PROFESIONAL PARA GARANTIZAR EL APOYO PEDAGÓGICO REQUERIDO Y BRINDAR LA ATENCIÓN A ESTUDIANTES CON DISCAPACIDAD EN EL DESARROLLO DEL PROYECTO  FORTALECIMIENTO DE ESTRATEGIAS DE ACCESO Y PERMANENCIA PARA LOS NIVELES DE PREESCOLAR BASICA Y MEDIA EN EL SECTOR OFICIAL DE IBAGUE;</t>
  </si>
  <si>
    <t>CONSECUCIÓN DE UN COMISIONISTA SEM 03 - CONTRATAR EL SERVICIO GENERAL DE ASEO PARA LAS INSTITUCIONES EDUCATIVAS OFICIALES Y BIBLIOTECA VIRTUAL DEL MUNICIPIO DE IBAGUÉ.;</t>
  </si>
  <si>
    <t>SEM-C-82- CONTRATAR LA PRESTACION DE SERVICIOS DE UN PROFESIONAL PARA APOYAR LA EJECUCION, ORGANIZACION Y SEGUIMIENTO AL DESARROLLO DEL PROGRAMA DE ALIMENTACION ESCOLAR REALIZADO POR LA SECRETARIA DE EDUCACION Y LAS INSTITUCIONES Y CENTROS EDUCATIVOS OFICIALES DEL MUNICIPIO DE IBAGUE, EN EL DESARROLLO DEL PROYECTO  FORTALECIMIENTO DEL PAE PARA LA PERMANENCIA Y BIENESTAR DE LOS NIÑOS, JOVENES Y ADOLESCENTES IBAGUE ;</t>
  </si>
  <si>
    <t>SEM-C-89- CONTRATAR LA PRESTACION DE SERVICIOS DE UN PROFESIONAL PARA APOYAR LAS AUDITORIAS DE MATRICULA EN LAS INSTITUCIONES EDUCATIVAS DE LA SECRETARIA DE EDUCACION EN EL DESARROLLO DEL PROYECTO  FORTALECIMIENTO DE ESTRATEGIAS DE ACCESO Y PERMANENCIA PARA LOS NIVELES DE PREESCOLAR BASICA Y MEDIA EN EL SECTOR OFICIAL IBAGUE ;</t>
  </si>
  <si>
    <t>SEM-C-91- CONTRATAR LA PRESTACION DE SERVICIOS DE UN PROFESIONAL PARA APOYAR LA SUPERVISIÓN DE LAS OBRAS DE INFRAESTRUCTURA DE LA SECRETARIA DE EDUCACION EN EL DESARROLLO DEL PROYECTO  CONSTRUCCION Y ADECUACION DE LA INFRAESTRUCTURA EDUCATIVA OFICIAL PARA EL MEJORAMIENTO DE AMBIENTE DE APRENDIZAJE IBAGUE ;</t>
  </si>
  <si>
    <t>SEM-C-93-CONTRATAR LA PRESTACION DE SERVICIOS DE UN PROFESIONAL PARA APOYAR LA SUPERVISIÓN DE LAS OBRAS DE INFRAESTRUCTURA DE LA SECRETARIA DE EDUCACION EN EL DESARROLLO DEL PROYECTO  CONSTRUCCION Y ADECUACION DE LA INFRAESTRUCTURA EDUCATIVA OFICIAL PARA EL MEJORAMIENTO DE AMBIENTE DE APRENDIZAJE IBAGUE ;</t>
  </si>
  <si>
    <t>SEM-C-23- CONTRATAR LA PRESTACIÓN DE SERVICIOS PROFESIONALES PARA APOYAR EL DESARROLLO DE  LAS ACTIVIDADES DE LA  SECRETARÍA DE EDUCACION  EN EL DESARROLLO DEL PROYECTO   TRANSFORMACION DE LA CALIDAD EDUCATIVA PARALA GENERACION DE OPORTUNIDADES EN LOS NIÑOS, ADOLESCENTES JOVENES IBAGUE .
;</t>
  </si>
  <si>
    <t>SEM C-40 - CONTRATAR CON LA COMUNIDAD DOMINICA HIJA DE NUESTRA SEÑORA DE NAZARETH PROVINCIA NUESTRA SEÑORA DEL ROSARIO DE CHIQUINQUIRÁ LA PROMOCION E IMPLEMENTACIÓN DE ESTRATEGIAS DE DESARROLLO PEDAGÓGICO EN LA INSTITUCIÓN EDUCATIVA OFICIAL SANTA TERESA DE JESUS DEL MUNICIPIO DE IBAGUE, PARA LA VIGENCIA 2023 DE ACUERDO A LO ESTABLECIDO EN EL DECRETO 1851 DE 2015.;</t>
  </si>
  <si>
    <t>SEM-C-95- CONTRATAR LA PRESTACION DE SERVICIOS DE UN PROFESIONAL PARA APOYAR LA SUPERVISIÓN DE LAS OBRAS DE INFRAESTRUCTURA DE LA SECRETARIA DE EDUCACION EN EL DESARROLLO DEL PROYECTO  CONSTRUCCION Y ADECUACION DE LA INFRAESTRUCTURA EDUCATIVA OFICIAL PARA EL MEJORAMIENTO DE AMBIENTE DE APRENDIZAJE IBAGUE ;</t>
  </si>
  <si>
    <t>SEM-C-12- CONTRATAR LA PRESTACION DE SERVICIOS DE UN PROFESIONAL PARA APOYAR LAS ACTIVIDADES DE LA DIRECCION ADMINISTRATIVA Y FINANCIERA DE LA SECRETARIA DE EDUCACION EN EL DESARROLLO DEL PROYECTO  MODERINIZACION DE LA GESTION EDUCATIVA PARA EL SIGLO XXI IBAGUE ;</t>
  </si>
  <si>
    <t>SEM-C-94- CONTRATAR LA PRESTACION DE SERVICIOS DE UN PROFESIONAL PARA APOYAR LA SUPERVISIÓN DE LAS OBRAS DE INFRAESTRUCTURA DE LA SECRETARIA DE EDUCACION EN EL DESARROLLO DEL PROYECTO  CONSTRUCCION Y ADECUACION DE LA INFRAESTRUCTURA EDUCATIVA OFICIAL PARA EL MEJORAMIENTO DE AMBIENTE DE APRENDIZAJE IBAGUE ;</t>
  </si>
  <si>
    <t>SEM-C-88- CONTRATAR LA PRESTACION DE SERVICIOS DE UN PROFESIONAL PARA APOYAR LA EJECUCION, ORGANIZACION Y SEGUIMIENTO AL DESARROLLO DEL PROGRAMA DE ALIMENTACION ESCOLAR REALIZADO POR LA SECRETARIA DE EDUCACION Y LAS INSTITUCIONES Y CENTROS EDUCATIVOS OFICIALES DEL MUNICIPIO DE IBAGUE, EN EL DESARROLLO DEL PROYECTO  FORTALECIMIENTO DEL PAE PARA LA PERMANENCIA Y BIENESTAR DE LOS NIÑOS, JOVENES Y ADOLESCENTES IBAGUE ;</t>
  </si>
  <si>
    <t>SEM -C15 - CONTRATAR LA PRESTACION DE SERVICIOS DE APOYO A LA GESTION PARA APOYAR LAS ACTIVIDADES DE LA SECRETARIA DE EDUCACION DE IBAGUE EN EL DESARROLO DEL PROYECTO  MODERNIZACIÓN DE LA GESTIÓN EDUCATIVA PARA EL SIGLO XXI IBAGUÉ .;</t>
  </si>
  <si>
    <t>SEM-C-68- CONTRATAR LA PRESTACION DE SERVICIOS DE UN PROFESIONAL   PARA APOYAR LAS ACTIVIDADES DE LA DIRECCION DE CALIDAD EDUCATIVA DE LA SECRETARIA DE EDUCACION EN EL DESARROLLO DEL PROYECTO   TRANSFORMACION DE LA CALIDAD EDUCATIVA PARALA GENERACION DE OPORTUNIDADES EN LOS NIÑOS, ADOLESCENTES JOVENES IBAGUE .;</t>
  </si>
  <si>
    <t>SEM-C-65- CONTRATAR LA PRESTACION DE SERVICIOS DE UN PROFESIONAL   PARA APOYAR LAS ACTIVIDADES DE LA DIRECCION DE CALIDAD EDUCATIVA DE LA SECRETARIA DE EDUCACION EN EL DESARROLLO DEL PROYECTO   TRANSFORMACION DE LA CALIDAD EDUCATIVA PARALA GENERACION DE OPORTUNIDADES EN LOS NIÑOS, ADOLESCENTES JOVENES IBAGUE .;</t>
  </si>
  <si>
    <t>SEM-C-71-CONTRATAR LA PRESTACION DE SERVICIOS DE UN PROFESIONAL   PARA APOYAR LAS ACTIVIDADES DE LA DIRECCION DE CALIDAD EDUCATIVA DE LA SECRETARIA DE EDUCACION EN EL DESARROLLO DEL PROYECTO   TRANSFORMACION DE LA CALIDAD EDUCATIVA PARALA GENERACION DE OPORTUNIDADES EN LOS NIÑOS, ADOLESCENTES JOVENES IBAGUE .;</t>
  </si>
  <si>
    <t>SEM-C-92-CONTRATAR LA PRESTACION DE SERVICIOS DE UN PROFESIONAL   PARA APOYAR LA SUPERVISIÓN DE LAS OBRAS DE INFRAESTRUCTURA DE LA SECRETARIA DE EDUCACION EN EL DESARROLLO DEL PROYECTO  CONSTRUCCION Y ADECUACION DE LA INFRAESTRUCTURA EDUCATIVA OFICIAL PARA EL MEJORAMIENTO DE AMBIENTE DE APRENDIZAJE IBAGUE ;</t>
  </si>
  <si>
    <t>SEM 17 - CONTRATAR LA COMPRAVENTA DE MOBILIARIO ESCOLAR PARA LAS INSTITUCIONES EDUCATIVAS OFICIALES DEL MUNICIPIO DE IBAGUÉ.;</t>
  </si>
  <si>
    <t>SEM-C-112- CONTRATAR LA PRESTACIÓN DE SERVICIOS PROFESIONALES PARA APOYAR EL DESARROLLO DE LAS ACTIVIDADES DE LA SECRETARÍA DE EDUCACION EN EL DESARROLLO DEL PROYECTO  FORTALECIMIENTO DE ESTRATEGIAS DE ACCESO Y PERMANENCIA PARA LOS NIVELES DE PREESCOLAR BASICA Y MEDIA EN EL SECTOR OFICIAL IBAGUE ;</t>
  </si>
  <si>
    <t>SEM-C-96-CONTRATAR LA PRESTACION DE UN PROFESIONAL PARA APOYAR LAS ACTIVIDADES DE LA DIRECCION DE COBERTURA DE LA SECRETARIA DE EDUCACION EN EL DESARROLLO DEL PROYECTO  CONSTRUCCION Y ADECUACION DE LA INFRAESTRUCTURA EDUCATIVA OFICIAL PARA EL MEJORAMIENTO DE AMBIENTES DE APRENDIZAJE IBAGUE ;</t>
  </si>
  <si>
    <t>SEM-C-08- CONTRATAR LA PRESTACION DE SERVICIOS DE UN PROFESIONAL PARA APOYAR LAS ACTIVIDADESDE LA DIRECCION ADMINISTRATIVA Y FINANCIERA  DE LA SECRETARIA DE EDUCACION  EN EL DESARROLLO DEL PROYECTO  MODERNIZACION DE LA GESTION EDUCATIVA PARA EL SIGLO XXI IBAGUE  
;</t>
  </si>
  <si>
    <t>SEM-C-40- 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t>
  </si>
  <si>
    <t>SEM-C-03- CONTRATAR LA PRESTACION DE SERVICIOS DE UN PROFESIONAL PARA APOYAR LAS ACTIVIDADES DE LA SECRETARIA DE EDUCACIÓN EN EL DESARROLLO DEL PROYECTO  FORTALECIMIENTO DE ESTRATEGIAS DE ACCESO Y PERMANENCIA PARA LOS NIVELES DE PREESCOLAR BASICA Y MEDIA EN EL SECTOR OFICIAL IBAGUE ;</t>
  </si>
  <si>
    <t>SEM-C-21-CONTRATAR LA PRESTACION DE SERVICIOS DE UN PROFESIONAL PARA APOYAR LOS PROCESOS DE JORNADA UNICA DE LA SECRETARIA DE EDUCACION ;</t>
  </si>
  <si>
    <t>SEM-C-117- CONTRATAR LA PRESTACIÓN DE SERVICIOS PROFESIONALES PARA APOYAR EL DESARROLLO DE LAS ACTIVIDADES DE LA SECRETARÍA DE EDUCACIONEN EL DESARROLLO DEL PROYECTO  FORTALECIMIENTO DE ESTRATEGIAS DE ACCESO Y PERMANENCIA PARA LOS NIVELES DE PREESCOLAR BASICA Y MEDIA EN EL SECTOR OFICIAL IBAGUE ;</t>
  </si>
  <si>
    <t>CONTRATAR EL SERVICIO DE CUENTAS DE CORREO ELECTRÓNICO PARA LA ALCALDÍA MUNICIPAL DE IBAGUÉ BAJO EL DOMINIO IBAGUE.GOV.CO;</t>
  </si>
  <si>
    <t>SEM-C-07-CONTRATAR LA PRESTACION DE SERVICIOS DE UN PROFESIONAL PARA APOYAR LAS ACTIVIDADES DE LA DIRECCION ADMINISTRATIVA Y FINANCIERA DE LA SECRETARIA DE EDUCACION EN EL DESARROLLO DEL PROYECTO  MODERNIZACION DE LA GESTION EDUCATIVA PARA EL SIGLO XXI IBAGUE ;</t>
  </si>
  <si>
    <t>SEM-C-02-CONTRATAR LA PRESTACION DE SERVICIOS DE APOYO A LA GESTION, PARA APOYAR LAS ACTIVIDADES DE LA DIRECCION ADMINISTRATIVA Y FINANCIERA DE LA SECRETARIA DE EDUCACION EN EL DESARROLLO DEL PROYECTO   MODERNIZACION DE LA GESTION EDUCATIVA PARA EL SIGLO XXI IBAGUE ;</t>
  </si>
  <si>
    <t>ENTREGA POR EL CONCEDENTE EN CONCESIÓN AL CONCESIONARIO DE LA INFRAESTRUCTURA FÍSICA EDUCATIVA DEL MUNICIPIO DENOMINADA ANTONIO NARIÑO LA CEIBITA, DEBIDAMENTE DOTADA SEGÚN SE ESPECIFICARA EN EL ACTA DE INICIO, PARA QUE ÉSTE DE ORGANICE, OPERE Y PRESTE EN ELLA EL SERVICIO PÚBLICO DE EDUCACIÓN FORMAL, EN LOS NIVELES DE PREESCOLAR, BÁSICA PRIMARIA, BÁSICA SECUNDARIA Y MEDIA, A CAMBIO DE UNA REMUNERACIÓN, EN LOS TÉRMINOS Y CONDICIONES PREVISTOS EN ESTE CONTRATO. CONTRATO 1415 DE 2009.;</t>
  </si>
  <si>
    <t>ENTREGA POR EL CONCEDENTE EN CONCESIÓN AL CONCESIONARIO DE LA INFRAESTRUCTURA FÍSICA EDUCATIVA DEL MUNICIPIO DENOMINADA BICENTENARIO MIRADOR AMBALÁ, DEBIDAMENTE DOTADA SEGÚN SE ESPECIFICARA EN EL ACTA DE INICIO, PARA QUE ÉSTE DE ORGANICE, OPERE Y PRESTE EN ELLA EL SERVICIO PÚBLICO DE EDUCACIÓN FORMAL, EN LOS NIVELES DE PREESCOLAR, BÁSICA PRIMARIA, BÁSICA SECUNDARIA Y MEDIA, A CAMBIO DE UNA REMUNERACIÓN, EN LOS TÉRMINOS Y CONDICIONES PREVISTOS EN ESTE CONTRATO. CONTRATO 1416 DE 2009.;</t>
  </si>
  <si>
    <t>ADICIÓN 01 Y PRÓRROGA 02 AL CONTRATO NO. 2400 DEL 01/04/2022 CUYO OBJETO CONSECUCIÓN DE UN COMISIONISTA QUIEN APOYARA EL CONTRATO DE PRESTACIÓN DE SERVICIO Y EJECUCIÓN DEL PROGRAMA DE ALIMENTACIÓN ESCOLAR (PAE) CON DESTINO A LOS NIÑOS, NIÑAS, ADOLESCENTES Y JÓVENES FOCALIZADOS Y REGISTRADOS EN EL SISTEMA INTEGRADO DE MATRÍCULA (SIMAT) COMO ESTUDIANTES DE LAS INSTITUCIONES EDUCATIVAS OFICIALES DEL MUNICIPIO DE IBAGUÉ;</t>
  </si>
  <si>
    <t>ADICIÓN 02 Y PRÓRROGA 02 DEL CONTRATO 2405 DE 2022  PRESTACIÓN DEL SERVICIO DE VIGILANCIA Y SEGURIDAD PRIVADA CON LA UTILIZACIÓN DE MEDIOS TECNOLOGICOS (MONITOREO DE ALARMAS Y CCTV) PARA LAS INSTITUCIONES EDUCATIVAS Y LA SEDE ADMINISTRATIVA DE LA SECRETARÍA DE EDUCACIÓN DEL MUNICIPIO DE IBAGUÉ.;</t>
  </si>
  <si>
    <t>PAGO DE LA ARL DE LOS ESTUDIANTES DEL MES DE MARZO DE 2023 DE LAS INSTITUCIONES EDUCATIVAS OFICIALES DE IBAGUE, SEGUN DECRETO N. 055 DEL 2015;</t>
  </si>
  <si>
    <t>PAGO DE LA ARL DE LOS ESTUDIANTES DEL MES DE ABRIL DE 2023 DE LAS INSTITUCIONES EDUCATIVAS OFICIALES DE IBAGUE, SEGUN DECRETO N. 055 DEL 2015;</t>
  </si>
  <si>
    <t>NOMINA PERSONAL RETIRADO A JUNIO 2023;</t>
  </si>
  <si>
    <t>ORDENAR LA TRASFERENCIA DE RECURSOS PROPIOS DEL PRESUPUESTO MUNICIPAL DE RENTAS Y RECURSOS DE CAPITAL Y DE GASTOS DE LA VIGENCIA 2023, A LOS FONDOS DE SERVICIOS EDUCATIVOS DE LAS INSTITUCIONES EDUCATIVAS CON DESTINO AL MEJORAMIENTO, REPARACIÓN Y/O ADECUACIÓN DE LA INFRAESTRUCTURA EDUCATIVA;</t>
  </si>
  <si>
    <t>REALIZAR LA TRANSFERENCIA DE RECURSOS PROPIOS DEL PRESUPUESTO MUNICIPAL DE RENTA Y RECURSOS DE CAPITAL Y DE GASTOS DE LA VIGENCIA 2023, A LOS FONDOS DE SERVICIOS EDUCATIVOS DE LA INSTITUCION EDUCATIVA JOSE JOAQUIN FLOREZ CON DESTINO A LA ADQUISICION DE MOBILIARIO PARA RESTAURANTE ESCOLAR JORNADA UNICA;</t>
  </si>
  <si>
    <t>REALIZAR LA TRANSFERENCIA DE RECURSOS PROPIOS DEL PRESUPUESTO MUNICIPAL DE RENTA Y RECURSOS DE CAPITAL Y DE GASTOS DE LA VIGENCIA 2023, A LOS FONDOS DE SERVICIO EDUCATIVOS DE LA INSTITUCION EDUCATIVA LUIS CARLOS GALAN SARMIENTO CON DESTINO A LA ADQUISICION DE MENAJE  PARA LA SEDE ANDRES LOPEZ DE GALARZA.;</t>
  </si>
  <si>
    <t>ORDENAR LA TRANSFERENCIA DE LOS RECURSOS AL FONDO DE SERVICIOS EDUCATIVOS DE LA INSTITUCION EDUCATIVA DARIO ECHANDIA PARA EL PAGO DE LOS CANONES DE ARRENDAMIENTO;</t>
  </si>
  <si>
    <t>PAGO DE VIATICOS Y GASTOS DE VIAJE PARA EL PERSONAL DOCENTE Y ADMINISTRATIVO DE LA SECRETARIA DE EDUCACION ;PAGO DE VIATICOS Y GASTOS DE VIAJE PARA LA FUNCIONARIA QUIEN SE DESPLAZA A LA CIUDAD DE BOGOTA LOS DIAS 22 Y 23 DE JUNIO 2023 RESPECTIVAMENTE CON EL OBJETO DE ASISTIR AL II ENCUENTRO DE LIDERES DE SERVICIO AL CIUDADANO A NIVEL NACIONAL ASI: GASTOS DE VIAJE $180.000 VIATICOS PERNOCTANDO EL DIA 22 DE JUNIO $198.167 Y EL DIA 23 DE JUNIO SIN PERNOCTAR $99.083</t>
  </si>
  <si>
    <t>LEGALIZAR LOS RECURSOS SIN SITUACION DE FONDOS PROVENIENTES DEL SISTEMA GENERAL DE PARTICIPACIONES PARA EDUCACION POR CONCEPTO DE GRATUIDAD EDUCATIVA, GIRADOS POR EL MINISTERIO DE EDUCACION NACIONAL A LAS INSTITUCIONES EDUCATIVAS OFICIALES DEL MUNICIPIO DE IBAGUE VIGENCIA 2023;</t>
  </si>
  <si>
    <t>NOMINA DE JUNIO DE 2023 ADMINISTRATIVOS MODERNIZACION;</t>
  </si>
  <si>
    <t>NOMINA DE JUNIO DE 2023 ADMINISTRATIVOS COLEGIOS;</t>
  </si>
  <si>
    <t>NOMINA JUNIO DE 2023 DOCENTES;</t>
  </si>
  <si>
    <t>NOMINA DE JUNIO DE 2023 DIRECTIVOS DOCENTES;</t>
  </si>
  <si>
    <t>NOMINA PRIMA DE SERVICIOS DEL 2023 DOCENTES;</t>
  </si>
  <si>
    <t>NOMINA PRIMA DE SERVICIOS 2023 DIRECTIVOS DOCENTES;</t>
  </si>
  <si>
    <t>NOMINA RETROACTIVO 2023 DOCENTES;</t>
  </si>
  <si>
    <t>NOMINA RETROACTIVO 2023 ADMINISTRATIVOS COLEGIOS;</t>
  </si>
  <si>
    <t>NOMINA RETROACTIVO 2023 DIRECTIVOS DOCENTES;</t>
  </si>
  <si>
    <t>PAGO DE VIATICOS Y GASTOS DE VIAJE PARA EL PERSONAL DOCENTE Y ADMINISTRATIVO DE LA SECRETARIA DE EDUCACION ;pago de viaticos y gastos de viaje para la funcionaria quien se desplaza a la ciudad de bogota los dias 22 y 23 de junio de 2023, con el objeto de asistir al ii encuentro de servicio al ciudadano a nivel nacional así: gastos de viaje $180.000, gastos pernoctando el dia 22 de junio $163.323 y el dia 23 sin pernoctar $81.661</t>
  </si>
  <si>
    <t>PAGO DIFERENCIA ARL DE LOS ESTUDIANTES DEL MES DE MARZO DE 2023 DE LAS INSTITUCIONES EDUCATIVAS OFICIALES DE IBAGUE, SEGUN DECRETO NO. 055 DE 2015;</t>
  </si>
  <si>
    <t>PAGO DIFERENCIA DE LA ARL DE LOS ESTUDIANTES DEL MES DE ABRIL DE 2023 DE LAS INSTITUCIONES EDUCATIVAS OFICIALES DE IBAGUE, SEGUN DECRETO NO. 055 DE 2015;</t>
  </si>
  <si>
    <t>PAGO DE LA ARL DE LOS ESTUDIANTES DEL MES DE MAYO DE 2023 DE LAS INSTITUCIONES EDUCATIVAS OFICIALES DE IBAGUE, SEGUN DECRETO NO. 055 DE 2015;</t>
  </si>
  <si>
    <t>NOMINA PRIMA DE SERVICIO DE 2023 ADMINISTRATIVOS MODERNIZACION;</t>
  </si>
  <si>
    <t>NOMINA PRIMA DE SERVICIO DE 2023 ADMINISTRATIVOS COLEGIOS;</t>
  </si>
  <si>
    <t>ORDENAR LA TRASFERENCIA DE RECURSOS PROPIOS DEL PRESUPUESTO MUNICIPAL DE RENTAS Y RECURSOS DE CAPITAL Y DE GASTOS DE LA VIGENCIA 2023 Y LA TRANSFERENCIA DE RECURSOS DEL SISTEMA GENERAL DE PARTICIPACIONES  PARA LA VIGENCIA 2023,  A LOS FONDOS DE SERVICIOS EDUCATIVOS DE LAS INSTITUCIONES EDUCATIVAS  DEL MUNICIPIO DE IBAGUE CON DESTINO AL FORTALECIMIENTO DE LA GESTIÓN ESCOLAR EN PROYECTOS EDUCATIVOS MUSICALES;</t>
  </si>
  <si>
    <t>ORDENAR LA TRASFERENCIA DE RECURSOS PROPIOS DEL PRESUPUESTO MUNICIPAL DE RENTAS Y RECURSOS DE CAPITAL Y DE GASTOS DE LA VIGENCIA 2023 Y LA TRANSFERENCIA DE RECURSOS DEL CREDITO PARA LA VIGENCIA 2023, A LOS FONDOS DE SERVICIOS EDUCATIVOS DE LAS INSTITUCIONES EDUCATIVAS  DEL MUNICIPIO DE IBAGUE CON DESTINO AL MEJORAMIENTO, REPARACIÓN Y/O ADECUACIÓN DE LA INFRAESTRUCTURA EDUCATIVA;</t>
  </si>
  <si>
    <t>PAGO DE SERVICIOS PUBLICOS PARA LAS INSTITUCIONES EDUCATIVAS OFICIALES DEL MUNICIPIO DE IBAGUE;PAGO DE SERVICIO DE ENERGIA Y ASEO DE LAS INSTITUCIONES EDUCATIVAS DEL MUNICIPIO DE IBAGUE DEL MES DE MAYO DE 2023, SE EXCLUYE EL PAGO DE ALUMBRADO PUBLICO E INTERESES (ENERGIA $245.877.846 Y ASEO $43.329.640)</t>
  </si>
  <si>
    <t>ORDENAR LA TRANSFERENCIA DE RECURSOS PARA EL SUBSIDIO DE TRANSPORTE ESCOLAR A LOS NIÑOS, NIÑAS Y JOVENES DE LA ZONA RURAL Y CON NECESIDADES EDUCATIVAS ESPECIALES DE LA ZONA URBANA EN EL MUNICIPIO DE IBAGUE;</t>
  </si>
  <si>
    <t>REALIZAR LA TRANSFERENCIA DE RECURSOS PROPIOS DEL PRESUPUESTO MUNICIPAL DE RENTAS Y RECURSOS DE CAPITAL Y DE GASTOS DE LA VIGENCIA 2023, A LOS FONDOS DE SERVICIOS EDUCATIVOS DE LA INSTITUCION EDUCATIVA CARLOS LLERAS RESTREPO CON DESTINO AL PROYECTO DE DOTACION TECNOLOGICA;</t>
  </si>
  <si>
    <t>PAGO DE SERVICIOS PUBLICOS PARA LAS INSTITUCIONES EDUCATIVAS OFICIALES DEL MUNICIPIO DE IBAGUE;PAGO DE SERVICIO DE ACUEDUCTO Y ALCANTARILLADO IBAL S.A. E.S.P OFICIAL DE LAS INSTITUCIONES Y CENTROS EDUCATIVOS OFICIALES DEL MUNICIPIO DE IBAGUE PERIODO DE FACTURACION MES MAYO 2023</t>
  </si>
  <si>
    <t>NOMINA RETROACTIVIDAD 2023 ADMINISTRATIVOS MODERNIZACION;</t>
  </si>
  <si>
    <t>ORDENAR LA TRASFERENCIA DE RECURSOS PROPIOS DEL PRESUPUESTO MUNICIPAL DE RENTAS Y RECURSOS DE CAPITAL Y DE GASTOS DE LA VIGENCIA 2023, A LOS FONDOS DE SERVICIOS EDUCATIVOS DE LAS INSTITUCIONES EDUCATIVAS  DEL MUNICIPIO DE IBAGUE CON DESTINO AL MEJORAMIENTO, REPARACIÓN Y/O ADECUACIÓN DE LA INFRAESTRUCTURA EDUCATIVA;</t>
  </si>
  <si>
    <t>tic</t>
  </si>
  <si>
    <t>SEM C-126 CONTRATAR LA PRESTACIÓN DE SERVICIOS DE UN PROFESIONAL PARA APOYAR LAS ACTIVIDADES DE LA DIRECCION DE COBERTURA DE LA SECRETARIA DE EDUCACIÓN EN EL DESARROLLO DEL PROYECTO  FORTALECIMIENTO DE ESTRATEGIAS DE ACCESO Y PERMANENCIA PARA LOS NIVELES DE PREESCOLAR BASICA Y MEDIA EN EL SECTOR OFICIAL IBAGUE ;</t>
  </si>
  <si>
    <t>SEM C 67 CONTRATAR LA PRESTACIÓN DE SERVICIOS DE UN PROFESIONAL PARA APOYAR LAS ACTIVIDADES DE LA DIRECCION DE CALIDAD EDUCATIVA DE LA SECRETARIA DE EDUCACION EN EL DESARROLLO DEL PROYECTO  TRANSFORMACIÓN DE LA CALIDAD EDUCATIVA PARA LA GENERACIÓN DE OPORTUNIDADES EN LOS NIÑOS, ADOLESCENTES JÓVENES IBAGUÉ ;</t>
  </si>
  <si>
    <t>SEM-C-123- CONTRATAR LA PRESTACION DE SERVICIOS DE UN PROFESIONAL PARA APOYAR LOS PROCESOS DESARROLLADOS EN LA SECRETARIA DE EDUCACION EN EL DESARROLLO DEL PROYECTO   TRANSFORMACION DE LA CALIDAD EDUCATIVA PARALA GENERACION DE OPORTUNIDADES EN LOS NIÑOS, ADOLESCENTES JOVENES IBAGUE .;</t>
  </si>
  <si>
    <t>SEM-C-114- CONTRATAR LA PRESTACION DE SERVICIOS DE APOYO A LA GESTION PARA APOYAR LAS ACTIVIDADES DE LA DIRECCION DE COBERTURA  DE LA  SECRETARIA DE EDUCACION  EN EL  DESARROLLO DEL PROYECTO  FORTALECIMIENTO DE ESTRATEGIAS DE ACCESO Y PERMANENCIA PARA LOS NIVELES DE PREESCOLAR BASICA Y MEDIA EN EL SECTOR OFICIAL IBAGUE ;</t>
  </si>
  <si>
    <t>CONTRATAR LA PRESTACION DEL SERVICIO PARA LLEVAR A CABO LOS JUEGOS DEPORTIVOS Y CULTURALES DEL MAGISTERIO EN LA FASE MUNICIPAL, REGIONAL Y NACIONAL DE LA SECRETARIA DE EDUCACIÓN DE IBAGUE AÑO 2023.;</t>
  </si>
  <si>
    <t>SEM-C-137-CONTRATAR LA PRESTACION DE SERVICIOS DE UN PROFESIONAL PARA APOYAR LAS ACTIVIDADES DE  LA DIRECCION DE COBERTURA DE LA SECRETARIA DE EDUCACION EN EL DESARROLLO DEL PROYECTO “FORTALECIMIENTO DE ESTRATEGIAS DE ACCESO Y PERMANENCIA PARA LOS NIVELES DE PREESCOLAR BASICA Y MEDIA EN EL SECTOR OFICIAL IBAGUE”;</t>
  </si>
  <si>
    <t>SEM-C-131-CONTRATAR LA PRESTACION DE SERVICIOS DE UN PROFESIONAL PARA APOYAR LA SUPERVISION DE LAS OBRAS DE LAS OBRAS DE INFRAESTRUCTURA DE LA SECRETARIA DE EDUCACION EN EL DESARROLLO DEL PROYECTO “CONSTRUCCION Y ADECUACION DE LA INFRAESTRUCTURA EDUCATIVA OFICIAL PARA EL MEJORAMIENTO DE AMBIENTE DE APRENDIZAJE IBAGUE”;</t>
  </si>
  <si>
    <t>CONSECUCION DE UN COMISIONISTA QUIEN APOYARA EL CONTRATO DE PRESTACION DE SERVICIO Y EJECUCION DEL PROGRAMA DE ALIMENTACION ESCOLAR (PAE) CON DESTINO A LOS NIÑOS, NIÑAS Y ADOLESCENTES Y JOVENES FOCALIZADOS Y REGISTRADOS EN EL SISTEMA INTEGRADO DE MATRICULA (SIMAT) COMO ESTUDIANTES DE LAS INSTITUCIONES EDUCATIVAS OFICIALES DEL MUNICIPIO DE IBAGUE;</t>
  </si>
  <si>
    <t>SEM-C-125- CONTRATAR LA PRESTACION DE SERVICIOS DE UN PROFESIONAL PARA APOYAR LAS ACTIVIDADESDE LA DIRECCION ADMINISTRATIVA Y FINANICERA   DE LA SECRETARIA DE EDUCACION EN EL DESAEN EL DESARROLLO DEL PROYECTO  MODERNIZACION DE LA GESTION EDUCATIVA PARA EL SIGLO XXI IBAGUE ;</t>
  </si>
  <si>
    <t>AUNAR ESFUERZOS FINANCIEROS PEDAGOGICOS Y ADMINISTRATIVOS ENTRE EL MUNICIPIO DE IBAGUE Y LA CORPORACION UNIVERSITARIA MINUTO DE DIOS UNIMINUTO PARA GARANTIZAR LA CONTINUIDAD Y PERMANENCIA ACADEMICA PROFESIONAL A EGRESADOS DE LAS TECNOLOGIAS DE CONTABILIDAD Y FINANZAS Y DE GESTION EMPRESARIAL DEL SENA A LOS PROGRAMAS DE CONTADURIA PUBLICA Y ADMINISTRACION DE EMPRESAS;</t>
  </si>
  <si>
    <t>AUNAR ESFUERZOS FINANCIEROS, PEDAGÓGICOS Y ADMINISTRATIVOS ENTRE EL MUNICIPIO DE IBAGUE Y LA CORPORACIÓN UNIVERSITARIA MINUTO DE DIOS PARA GARANTIZAR EL ACCESO, EPERMANENCIA Y CONTINUIDADN PROCESOS DE EDUCACIÓN SUPERIOR PARA JÓVENES Y ADULTOS DE LA CIUDAD DE IBAGUÉ;</t>
  </si>
  <si>
    <t>SEM-C-50-CONTRATAR CON UNA ENTIDAD SIN ANIMO DE LUCRO EL ACCESO Y PERMANENCIA DE LA EDUCACION TECNOLOGICA EN COMEPTENCIAS TOPOGRAFICAS, OFERTADOS POR UN CENTRO DE EDUCACION SUPERIOR;</t>
  </si>
  <si>
    <t>SEM-C-105-CONTRATAR LA PRESTACION DE SERVICIOS DE UN PROFESIONAL PARA APOYAR LA ACTIVIDADES DE LA DIRECCION DE CALIDAD EDUCATIVA DE LA SECRETARIA DE EDUCACION EN EL DESARROLLO DEL PROYECTO “TRANSFORMACION DE LA CALIDAD EDUCATIVA PARA LA GENERACION DE OPORTUNIDADES EN LOS NIÑOS, ADOLESCENTES JOVENES IBAGUE”;</t>
  </si>
  <si>
    <t>REALIZAR EL RECONOCIMIENTO DE LOS COMPROMISOS ADQUIRIDOS MEDIANTE LOS ÍTEM DEL LIBRO II  “ACUERDOS CONSOLIDADOS SECTOR EDUCACION 2022”  51 DEL DECRETO MUNICIPAL NO. 1.000-0340 DEL 21/06/2022, AL SINDICATO UNICO DE LOS TRABAJADORES DE LA EDUCACION DEL TOLIMA – SIMATOL CON NIT NO. 890.704.027-1;</t>
  </si>
  <si>
    <t>ORDENAR LA TRANSFERENCIA DE RECURSOS AL FONDO DE SERVICIOS EDUCATIVOS DE LA INSTITUCION EDUCATIVA SAN BERNARDO DEL MUNICIPIO DE IBAGUÉ DESTINADOS PARA EL DESARROLLO DEL PROYECTO DE CREACIÓN DE HUERTA ESCOLAR COMO COMO AMBIENTE DE APRENDIZAJE.;</t>
  </si>
  <si>
    <t>SEM-C-18- CONTRATAR LA PRESTACIÓN DE SERVICOS DE APOYO A LA GESTION, PARA APOYAR LAS ACTIVIDADES DE LA DIRECCIÓN ADMINISTRATIVA Y FINANCIERA DE LA SECRETARIA DE EDUCACIÓN EN EL DESARROLLO DEL PROYECTO  MODERNIZACION DE LA GESTION EDUCATIVA PARA EL SIGLO XXI IBAGUE ;</t>
  </si>
  <si>
    <t>SEM-C-111- PRESTACION DE SERVICIOS PROFESIONALES PARA APOYAR LAS ACTIVIDADES DE LA DIRECCION DE CALIDAD EDUCATIVA DE LA SECRETARIA DE EDUCACION DE IBAGUE EN EL DESARROLLO DEL PROYECTO  TRANSFORMACIÓN DE LA CALIDAD EDUCATIVA PARA LA GENERACIÓN DE OPORTUNIDADES EN LOS NIÑOS, ADOLESCENTES JÓVENES IBAGUÉ ;</t>
  </si>
  <si>
    <t>ORDENAR LA TRANSFERENCIA A LA CUENTA DE LOS FONDOS DE SERVICIOS EDUCATIVOS APERTURADAS PARA RECIBIR LA TRANSFERENCIA DE RECURSOS DEL MUNICIPIO DE IBAGUÉ A LAS INSTITUCIONES EDUCATIVAS
;</t>
  </si>
  <si>
    <t>SEM-C-70- CONTRATAR LA PRESTACION DE SERVICIOS DE UN PROFESIONAL   PARA APOYAR LAS ACTIVIDADES DE LA DIRECCION DE CALIDAD EDUCATIVA DE LA SECRETARIA DE EDUCACION EN EL DESARROLLO DEL PROYECTO   TRANSFORMACION DE LA CALIDAD EDUCATIVA PARALA GENERACION DE OPORTUNIDADES EN LOS NIÑOS, ADOLESCENTES JOVENES IBAGUE .;</t>
  </si>
  <si>
    <t>ORDENAR LA TRASFERENCIA DE RECURSOS PROPIOS DEL PRESUPUESTO MUNICIPAL DE RENTAS Y RECURSOS DE CAPITAL Y DE GASTOS DE LA VIGENCIA 2023, A LOS FONDOS DE SERVICIOS EDUCATIVOS DE LAS INSTITUCIONES EDUCATIVAS CON DESTINO AL MEJORAMIENTO, REPARACIÓN Y/O ADECUACIÓN DE LA INFRAESTRUCTURA EDUCATIVA
;</t>
  </si>
  <si>
    <t>ORDENAR LA TRANSFERENCIA DE RECURSOS PARA EL SUBSIDIO DE TRANSPORTE ESCOLAR A LOS NIÑOS, NIÑAS Y JÓVENES DE LA ZONA RURAL Y CON NECESIDADES EDUCATIVAS ESPECIALES DE LA ZONA URBANA EN EL MUNICIPIO DE IBAGUÉ;</t>
  </si>
  <si>
    <t>CONTRATAR LA PRESTACION DE SERVICIO DE INTERNET PARA LAS INSTITUCIONES EDUCATIVAS OFICIALES DE IBAGUE;</t>
  </si>
  <si>
    <t>PAGO DE SERVICIOS PÚBLICOS PARA LAS INSTITUCIONES EDUCATIVAS OFICIALES DEL MUNICIPIO DE IBAGUÉ;PAGO DE SERVICIO DE ENERGÍA Y ASEO DE LAS INSTITUCIONES EDUCATIVAS DEL MUNICIPIO DE IBAGUÉ DEL MES DE MARZO DE 2023 SE EXCLUYE PAGO DE ALUMBRADO PÚBLICO E INTERESES (ENERGÍA $238.953.854 ASEO $ 43.241.283</t>
  </si>
  <si>
    <t>ADICIONAL N. 01 AL CONTRATO N.573 DEL 10/03/2023, CUYO OBJETO ES  SEM 17-CONTRATAR LA COMPRAVENTA DE MOBILIARIO ESCOLAR PARA LAS INSTITUCIONES EDUCATIVAS OFICIALES DEL MUNICIPIO DE IBAGUE  ;</t>
  </si>
  <si>
    <t>ADICIONAL N 01 AL CONTRATO N 572 DEL 10/03/2023, CUYO OBJETO ES  SEM17-CONTRATAR LA COMPRAVENTA DE MOBILIARIO ESCOLAR PARA LAS INSTITUCIONES EDUCATIVAS OFICIALES DEL MUNICIPIO DE IBAGUE ;</t>
  </si>
  <si>
    <t>NÓMINA DE ABRL DE 2023 ADMINISTRATIVOS MODERNIZACIÓN;</t>
  </si>
  <si>
    <t>NÓMINA DE ABRIL DE 2023 ADMINISTRATIVOS COLEGIOS;</t>
  </si>
  <si>
    <t>NÓMINA DE ABRIL DE 2023 DOCENTES;</t>
  </si>
  <si>
    <t>NÓMINA DE ABRIL DE 2023 DIRECTIVOS DOCENTES;</t>
  </si>
  <si>
    <t>PAGO DE SERVICIOS PÚBLICOS PARA LAS INSTITUCIONES EDUCATIVAS OFICIALES DEL MUNICIPIO DE IBAGUÉ;PAGO DEL SERVICIO DE ACUEDUCTO Y ALCANTARILLADO IBAL S.A. E.S.P OFICIAL DE LAS INSTITUCIONES Y CENTROS EDUCATIVOS OFICIALES DEL MUNICIPIO DE IBAGUÉ PERIODO DE FACTURACIÓN MES MARZO 2023</t>
  </si>
  <si>
    <t>SEM-C-120-CONTRATAR LA PRESTACION DE SERVICIOS DE APOYO A LA GESTION PARA APOYAR LAS ACTIVIDADES DEL PROGRAMA DE ALIMENTACION ESCOLAR REALIZADO POR LA SECRETARIA DE EDUCACION EN EL DESARROLLO DEL PROYECTO  FORTALECIMENTO DEL PAE PARA LA PERMANENCIA Y BIENESTAR DE LOS NIÑOS, JOVENES Y ADOLESCENTES IBAGUE ;</t>
  </si>
  <si>
    <t>REALIZAR EL RECONOCIMIENTO ECONÓMICO PARA LA VIGENCIA 2023, CON OCASIÓN AL LITERAL E) DEL ARTÍCULO 7º DE LA CONVENCIÓN COLECTIVA DEL 17 DE MARZO DE 2008, A LA ORGANIZACIÓN SINDICAL, SINDICATO DE TRABAJADORES OFICIALES Y EMPLEADOS PÚBLICOS DE LOS MUNICIPIOS DEL DEPARTAMENTO DEL TOLIMA “SINTRAMUNICIPALES TOLIMA” IDENTIFICADO CON NIT NO. 809010577-5;</t>
  </si>
  <si>
    <t>SEM-C-75-CONTRATAR LA PRESTACION DE SERVICIOS DE UN PROFESIONAL PARA APOYAR LA EJECUCION, ORGANIZACION Y SEGUIMIENTO AL DESARROLLO DEL PROGRAMA DE ALIMENTACION ESCOLAR REALIZADO POR LA SECRETARIA DE EDUCACION Y LAS INSTITUCIONES Y CENTROS EDUCATIVOS OFICIALES DEL MUNICIPIO DE IBAGUE, EN EL DESARROLLO DEL PROYECTO  FORTALECIMIENTO DEL PAE PARA LA PERMANENCIA Y BIENESTAR DE LOS NIÑOS, JOVENES Y ADOLESCENTES IBAGUE ;</t>
  </si>
  <si>
    <t>SEM-C-81-CONTRATAR LA PRESTACION DE SERVICIOS DE UN PROFESIONAL PARA APOYAR LA EJECUCION, ORGANIZACION Y SEGUIMIENTO AL DESARROLLO DEL PROGRAMA DE ALIMENTACION ESCOLAR REALIZADO POR LA SECRETARIA DE EDUCACION Y LAS INSTITUCIONES Y CENTROS EDUCATIVOS OFICIALES DEL MUNICIPIO DE IBAGUE, EN EL DESARROLLO DEL PROYECTO  FORTALECIMIENTO DEL PAE PARA LA PERMANENCIA Y BIENESTAR DE LOS NIÑOS, JOVENES Y ADOLESCENTES IBAGUE ;</t>
  </si>
  <si>
    <t>SEM-C-19-CONTRATAR LA PRESTACION DE SERVICIOS DE APOYO A LA GESTION PARA APOYAR LAS ACTIVIDADES DE LA DIRECCION ADMINISTRATIVA Y FINANCIERA DE LA SECRETARIA DE EDUCACION EN EL DESARROLLO DEL PROYECTO  MODERNIZACION DE LA GESTION EDUCATIVA PARA EL SIGLO XXI IBAGUE ;</t>
  </si>
  <si>
    <t>SEM-C-20-CONTRATAR LA PRESTACION DE SERVICIOS DE APOYO A LA GESTION PARA APOYAR LAS ACTIVIDADES DE LA DIRECCION DE COBERTURA DE LA SECRETARIA DE EDUCACION EN EL DESARROLLO DEL PROYECTO  FORTALECIMIENTO DE ESTRATEGIAS DE ACCESO Y PERMANENCIA PARA LOS NIVELES DE PREESCOLAR BASICA Y MEDIA EN EL SECTOR OFICIAL IBAGUE;</t>
  </si>
  <si>
    <t>ADICIÓN 02 Y PRÓRROGA 03 AL CONTRATO NO. 2400 DEL 01/04/2022 CUYO OBJETO ES CONSECUCIÓN DE UN COMISIONISTA QUIEN APOYARÁ EL CONTRATO DE PRESTACIÓN DE SERVICIO Y EJECUCIÓN DEL PROGRAMA DE ALIMENTACIÓN ESCOLAR (PAE) CON DESTINO A LOS NIÑOS, NIÑAS, ADOLESCENTES Y JÓVENES FOCALIZADOS Y REGISTRADOS EN EL SISTEMA INTEGRADO DE MATRÍCULA (SIMAT) COMO ESTUDIANTES DE LAS INSTITUCIONES EDUCATIVAS OFICIALES DEL MUNICIPIO DE IBAGUÉ.;</t>
  </si>
  <si>
    <t>ADICIÓN 02 Y PRÓRROGA 03 AL CONTRATO NO. 2400 DEL 04/04/2022 CUYO OBJETO ES CONTRATAR LA PRESTACIÓN DEL SERVICIO Y EJECUCIÓN DEL PROGRAMA DE ALIMENTACIÓN ESCOLAR (PAE) CON DESTINO A LOS NIÑOS, NIÑAS, ADOLESCENTES Y JÓVENES FOCALIZADOS Y REGISTRADOS ENE EL SISTEMA INTEGRADO DE MATRÍCULA (SIMAT) COMO ESTUDIANTES DE LAS INSTITUCIONES EDUCATIVAS OFICIALES DEL MUNICIPIO DE IBAGUÉ.;</t>
  </si>
  <si>
    <t>ADICIÓN 02 Y PRÓRROGA 03 AL CONTRATO NO. 2400 DEL 04/04/2022 CUYO OBJETO ES GASTOS INHERENTES ADMINISTRATIVOS PARA LA BOLSA MERCANTIL DE COLOMBIA PARA CONTRATAR LA PRESTACIÓN DEL SERVICIO Y EJECUCIÓN DEL PROGRAMA DE ALIMENTACIÓN ESCOLAR (PAE) CON DESTINO A LOS NIÑOS, NIÑAS, ADOLESCENTES Y JÓVENES FOCALIZADOS Y REGISTRADOS ENE EL SISTEMA INTEGRADO DE MATRÍCULA (SIMAT) COMO ESTUDIANTES DE LAS INSTITUCIONES EDUCATIVAS OFICIALES DEL MUNICIPIO DE IBAGUÉ.;</t>
  </si>
  <si>
    <t>ORDENAR LA TRANSFERENCIA DE RECURSOS A LA CUENTA DE LOS FONDOS DE SERVICIOS EDUCATIVOS DE LA INSTITUCIÓN EDUCATIVA INEM MANUEL MURILLO TORO, PARA REALIZAR LA CELEBRACIÓN DE LOS 50 AÑOS DE CREACIÓN DE LA INSTITUCIÓN EDUCATIVA.;</t>
  </si>
  <si>
    <t>SEM C-98 CONTRATAR LA PRESTACIÓN DE SERVICIOS DE APOYO A LA GESTIÓN PARA APOYAR LAS ACTIVIDADES DEL PROGRAMA DE ALIMENTACIÓN ESCOLAR REALIZADO POR LA SECRETARÍA DE EDUCACIÓN EN DESARROLLO DEL PROYECTO “FORTALECIMIENTO DEL PAE PARA LA PERMANENCIA Y BIENESTAR DE LOS NIÑOS, JÓVENES Y ADOLESCENTES IBAGUÉ”;</t>
  </si>
  <si>
    <t>SEM-C-103-CONTRATAR LA PRESTACION DE SERVICIOS DE UN PROFESIONAL PARA APOYAR LA ACTIVIDADES DE LA DIRECCION DE CALIDAD EDUCATIVA DE LA SECRETARIA DE EDUCACION EN EL DESARROLLO DEL PROYECTO “TRANSFORMACION DE LA CALIDAD EDUCATIVA PARA LA GENERACION DE OPORTUNIDADES EN LOS NIÑOS, ADOLESCENTES JOVENES IBAGUE”;</t>
  </si>
  <si>
    <t>SEM-C-116-CONTRATAR LA PRESTACION DE SERVICIOS PROFESIONALES PARA APOYAR LAS ACTIVIDADES DE LA SECRETARIA DE EDUCACION EN EL DESARROLLO DEL PROYECTO “MODERNIZACION DE LA GESTION EDUCATIVA PARA SIGLO XXI IBAGUE”;</t>
  </si>
  <si>
    <t>REALIZAR EL RECONOCIMIENTO DE LOS COMPROMISOS ADQUIRIDOS MEDIANTE LOS ÍTEM DEL LIBRO II  “ACUERDOS CONSOLIDADOS SECTOR EDUCACION 2022”  17,18,19,20,21,58,66 DEL DECRETO MUNICIPAL NO. 1.000-0340 DEL 21/06/2022, A LAS ORGANIZACIONES SINDICALES SINDICATO UNITARIO NACIONAL DE TRABAJADORES DEL ESTADO – SUNET CON NIT NO. 900.481.871-6, SINDICATO DE TRABAJADORES Y EMPLEADOS DE LA EDUCACION – SINTRENAL CON NIT NO. 900.097.416-1 Y ASOCIACIÓN SINDICAL DE DIRECTIVOS DOCENTES DEL TOLIMA ASDDETOL CON NIT NO. 900.911.136-7, ASOCIACION SINDICAL DE EMPLEADOS ACTIVOS Y PENSIONADOS DE IBAGUE Y DEL TOLIMA – APEI CON NIT 901.550.178-1, SINDICATO DE EMPLEADOS DE EDUCACION DEL TOLIMA – SINTRAEDUCACION CON NIT 900.393.884-4 Y SINDICATO UNICO DE TRABAJADORES DE LA EDUCACION DEL TOLIMA “SIMATOL” CON NIT 890.704.027-1;</t>
  </si>
  <si>
    <t>ORDENAR LA TRANSFERENCIA DE RECURSOS AL FONDO DE SERVICIOS EDUCATIVOS DE LA INSTITUCION EDUCATIVA ANTONIO NARIÑO DEL MUNICIPIO DE IBAGUÉ DESTINADOS PARA EL DESARROLLO DEL PROYECTO DE CREACIÓN DE HUERTA ESCOLAR COMO COMO AMBIENTE DE APRENDIZAJE.;</t>
  </si>
  <si>
    <t>SEM-C-66-CONTRATAR LA PRESTACION DE SERVICIOS DE UN PROFESIONAL PARA APOYAR LAS ACTIVIDADES DE LA DIRECCION DE CALIDAD EDUCATIVA DE LA SECRETARIA DE EDUCACION EN EL DESARROLLO DEL PROYECTO  TRANSFORMACION DE LA CALIDAD EDUCATIVA PARA LA GENERACION DE OPORTUNIDADES EN LOS NIÑOS, ADOLESCENTES JOVENES IBAGUE ;</t>
  </si>
  <si>
    <t>NÓMINA DE MAYO DE 2023 ADMINISTRATIVOS MODERNIZACIÓN;</t>
  </si>
  <si>
    <t>NOMINA DE MAYO DE 2023 ADMINISTRATIVOS COLEGIOS;</t>
  </si>
  <si>
    <t>NÓMINA DE MAYO DE 2023 DIRECTIVOS DOCENTES;</t>
  </si>
  <si>
    <t>NÓMINA DE MAYO DE 2023 DOCENTES;</t>
  </si>
  <si>
    <t>SEM 54 - SUMINISTRO DE LICENCIAMIENTO DEL SOFTWARE EDUCATIVO CON TUTORIALES PARA EL APRENDIZAJE DEL IDIOMA INGLES  CHIIP  COMO HERRAMIENTA DE APOYO AL PROCESO DE ENSEÑANZA Y AL FORTALECIMIENTO DEL BILINGUISMO EN LAS INSTITUCIONES EDUCATIVAS OFICIALES DEL MUNICIPIO DE IBAGUE, EN EL DESARROLLO DEL PROYECTO  TRANSFORMACIÓN DE LA CALIDAD EDUCATIVA PARA LA GENERACIÓN DE OPORTUNIDADES EN LOS NIÑOS, ADOLESCENTES JÓVENES IBAGUÉ .;</t>
  </si>
  <si>
    <t>SEM13 - CELEBRAR UN CONTRATO DE ARRENDAMIENTO PARA LA AMPLIEACION COBERTURA EN EL SECTOR OFICIAL SEDE BATALLON ROOKE PERTENECIENTE A LA INSTITUCION EDUCATIVA SAN ISIDRO EN EL MUNICIPIO DE IBAGUÉ.;</t>
  </si>
  <si>
    <t>REALIZAR EL RECONOCIMIENTO DE LOS COMPROMISOS ADQUIRIDOS MEDIANTE LOS ÍTEM DEL LIBRO II  “ACUERDOS CONSOLIDADOS SECTOR EDUCACION 2022”  51 DEL DECRETO MUNICIPAL NO. 1.000-0340 DEL 21/06/2022, AL SINDICATO UNITARIO NACIONAL DE TRABAJADORES DEL ESTADO - SUNET CON NIT NO. 900.481.871;</t>
  </si>
  <si>
    <t>SEM C-100 - CONTRATAR LA PRESTACIÓN DE SERVICIOS DE UN PROFESIONAL PARA GARANTIZAR EL APOYO PEDAGOGICO REQUERIDO Y BRINDAR LA ATENCION A ESTUDIANTES CON DISCAPACIDAD EN EL DESARROLLO DEL PROYECTO “FORTALECIMIENTO DE ESTRATEGIAS DE ACCESO Y PERMANENCIA PARA LOS NIVELES DE PREESCOLAR, BÁSICA Y MEDIA EN EL SECTOR OFICIAL DE IBAGUÉ”.;</t>
  </si>
  <si>
    <t>SEM-C-106- CONTRATAR LA PRESTACION DE SERVICIOS DE UN PROFESIONAL   PARA APOYAR  LAS ACTIVIDADES DE LA DIRECCION DE CALIDAD EDUCATIVA DE LA SECRETARIA DE EDUCACION EN EL DESARROLLO DEL PROYECTO   TRANSFORMACION DE LA CALIDAD EDUCATIVA PARALA GENERACION DE OPORTUNIDADES EN LOS NIÑOS, ADOLESCENTES JOVENES IBAGUE .;</t>
  </si>
  <si>
    <t>PAGO DE SERVICIOS PÚBLICOS PARA LAS INSTITUCIONES EDUCATIVAS OFICIALES DEL MUNICIPIO DE IBAGUÉ;PAGO DEL SERVICIO DE ACUEDUCTO Y ALCANTARILLADO IBAL S.A. E.S.P OFICIAL DE LAS INSTITUCIONES Y CENTROS EDUCATIVOS OFICIALES DEL MUNICIPIO DE IBAGUÉ PERIODO DE FACTURACIÓN MES ABRIL 2023</t>
  </si>
  <si>
    <t>REALIZAR EL RECONOCIMIENTO DEL COMPROMISO ADQUIRIDO MEDIANTE EL ÍTEM NO. 20 DEL LIBRO II  “ACUERDOS CONSOLIDADOS SECTOR EDUCACION 2022”  DEL DECRETO MUNICIPAL NO. 1.000-0340 DEL 21/06/2022, A LAS ORGANIZACIONES SINDICALES SINDICATO UNITARIO NACIONAL DE TRABAJADORES DEL ESTADO – SUNET CON NIT NO. 900.481.871-6, SINDICATO DE TRABAJADORES Y EMPLEADOS DE LA EDUCACION – SINTRENAL CON NIT NO. 900.097.416-1 Y ASOCIACIÓN SINDICAL DE DIRECTIVOS DOCENTES DEL TOLIMA ASDDETOL CON NIT NO. 900.911.136-7, ASOCIACION SINDICAL DE EMPLEADOS ACTIVOS Y PENSIONADOS DE IBAGUE Y DEL TOLIMA – APEI CON NIT 901.550.178-1, SINDICATO DE EMPLEADOS DE EDUCACION DEL TOLIMA – SINTRAEDUCACION CON NIT 900.393.884-4 Y SINDICATO UNICO DE TRABAJADORES DE LA EDUCACION DEL TOLIMA “SIMATOL” CON NIT 890.704.027-1;</t>
  </si>
  <si>
    <t>PAGO DE SERVICIOS PUBLICOS PARA LAS INSTITUCIONES EDUCATIVAS OFICIALES DEL MUNICIPIO DE IBAGUE;PAGO DE SERVICIO DE ENERGÍA Y ASEO DE LAS INSTITUCIONES EDUCATIVAS DEL MUNICIPIO DE IBAGUÉ DEL MES DE ABRIL DE 2023 SE EXCLUYE PAGO DE ALUMBRADO PÚBLICO E INTERESES (ENERGÍA $229.162.795 Y ASEO $43.463.478)</t>
  </si>
  <si>
    <t>SEM-C-104-CONTRATAR LA PRESTACION DE SERVICIOS DE UN PROFESIONAL PARA APOYAR LA ACTIVIDADES DE LA DIRECCION DE CALIDAD EDUCATIVA DE LA SECRETARIA DE EDUCACION EN EL DESARROLLO DEL PROYECTO “TRANSFORMACION DE LA CALIDAD EDUCATIVA PARA LA GENERACION DE OPORTUNIDADES EN LOS NIÑOS, ADOLESCENTES JOVENES IBAGUE”;</t>
  </si>
  <si>
    <t>SEM-C-01- CONTRATAR LA PRESTACIÓN DE SERVICIOS DE UN PROFESIONAL  PARA APOYAR LAS ACTIVIDADES DE LA DIRECCIÓN ADMINISTRATIVA Y FINANCIERA DE LA SECRETARÍA DE EDUCACIÓN  EN EL DESARROLLO DEL PROYECTO  MODERNIZACION DE LA GESTION EDUCATIVA PARA EL SIGLO XXI IBAGUE ;</t>
  </si>
  <si>
    <t>SEM C -62 CONTRATAR LA PRESTACIÓN DE SERVICIOS DE UN PROFESIONAL PARA APOYAR LA SUPERVISIÓN DE LAS OBRAS DE INFRAESTRUCTURA DE LA SECRETARÍA DE EDUCACIÓN EN EL DESARROLLO DEL PROYECTO  CONSTRUCCION Y ADECUACION DE LA INFRAESTRUCTURA EDUCATIVA OFICIAL PARA EL MEJORAMIENTO DE AMBIENTES DE APRENDIZAJE IBAGUE ;</t>
  </si>
  <si>
    <t>SEM-C-05-CONTRATAR LA PRESTACION DE SERVICIOS DE UN PROFESIONAL PARA APOYAR  LA SECRETARIA DE EDUCACION EN EL DESARROLLO DEL PROYECTO  CONSTRUCCION Y ADECUACION DE LA INFRAESTRUCTURA EDUCATIVA OFICIAL PARA EL MEJORAMIENTO DE AMBIENTE DE APRENDIZAJE IBAGUE .;</t>
  </si>
  <si>
    <t>SEM-C-140-CONTRATAR LA PRESTACION DE SERVICIOS PROFESIONALES PARA APOYAR LA PARTE TÉCNICA DE LOS PROCESOS CONTRACTUALES “UNIFORMES ESCOLARES, DOTACION DE CALZADO Y VESTUARIO DOCENTES Y ADMINISTRATIVOS DE LAS INSTITUCIONES EDUCATIVAS OFICIALES DE LA SECRETARIA DE EDUCACION DE IBAGUE;</t>
  </si>
  <si>
    <t>REALIZAR LA TRANSFERENCIA DE RECURSOS PROPIOS DEL PRESUPUESTO MUNICIPAL DE RENTA Y RECURSOS DE CAPITAL Y DE GASTOS DE LA VIGENCIA 2023, A LOS FONDOS DE SERVICIOS EDUCATIVOS DE LA INSTITUCION EDUCATIVA TECNICA LA SAGRADA FAMILIA CON DESTINO A LA ADQUISICION DE MOBILIARIO ADMINISTRATIVO PARA LA SEDE;</t>
  </si>
  <si>
    <t>ORDENAR LA TRANSFERENCIA DE RECURSOS AL FONDO DE SERVICIOS EDUCATIVOS DE LA INSTITUCION EDUCATIVA SAN SIMON DEL MUNICIPIO DE IBAGUÉ DESTINADOS PARA EL DESARROLLO DEL PROYECTO HACIA LA RECUPERACION DEL ENTORNO NATURAL EN LA INSTITUCION EDUCATIVA DEL COLEGIO SAN SIMON 2023;</t>
  </si>
  <si>
    <t>SEM-C-63-CONTRATAR LA PRESTACION DE SERVICIOS DE UN PROFESIONAL   PARA APOYAR  LAS ACTIVIDADES DE LA DIRECCION DE CALIDAD EDUCATIVA DE LA SECRETARIA DE EDUCACION EN EL DESARROLLO DEL PROYECTO   TRANSFORMACION DE LA CALIDAD EDUCATIVA PARALA GENERACION DE OPORTUNIDADES EN LOS NIÑOS, ADOLESCENTES JOVENES IBAGUE .;</t>
  </si>
  <si>
    <t>superior</t>
  </si>
  <si>
    <t>pae</t>
  </si>
  <si>
    <t>Asegurar el apoyo de procesos (personal jurídico, técnico, financiero, consultoria, asesorías externas, comision) en la secretaria de educación e IE Oficiales</t>
  </si>
  <si>
    <t>Fortalecer la gestion escolar en proyectos educativos</t>
  </si>
  <si>
    <t>Numero de proyectos educativos fortalecidos</t>
  </si>
  <si>
    <t>Realizar Festival Escolar de Producciones Audiovisuales Y Multimedia -FEPAM</t>
  </si>
  <si>
    <t>Numero de Feria Realizada</t>
  </si>
  <si>
    <t>Apoyo al proyecto de implementación de ambientes integrados</t>
  </si>
  <si>
    <t>Implementación del Software para el proceso de Gestión Educativa</t>
  </si>
  <si>
    <t>Número de Software implementado</t>
  </si>
  <si>
    <t>Garantizar los gastos asociados a trámites en el proceso de Gestion Educativa</t>
  </si>
  <si>
    <t>Número de Procesos con tramites garantizados</t>
  </si>
  <si>
    <t>Apoyar proyectos ambientales de IE Oficiales</t>
  </si>
  <si>
    <t>Número de Instituciones Educativas con proyectos apoyados</t>
  </si>
  <si>
    <t>Numero de proyectos apoyados</t>
  </si>
  <si>
    <t>FECHA DE  SEGUIMIENTO: Enero 10 2024</t>
  </si>
  <si>
    <t>Apoyar el proceso de Gestión Educativa en actividades TICS</t>
  </si>
  <si>
    <t>Número de Procesos Apoyados</t>
  </si>
  <si>
    <t>NOMBRE: Maria Isabel Peña Garzon</t>
  </si>
  <si>
    <t>NOMBRE JEFE GRUPO:   Diana Roció López</t>
  </si>
  <si>
    <t>Ejecutar Estrategia de huerta escolar  en IE oficiales</t>
  </si>
  <si>
    <t>Numero de IE con Huertas Escolares Ejecutadas</t>
  </si>
  <si>
    <t xml:space="preserve">Estrategia para fortalecer la educación inicial de IE Oficiales </t>
  </si>
  <si>
    <t>Número de estrategia implementada</t>
  </si>
  <si>
    <t>Implementar estrategias de dotación de material pedagogico</t>
  </si>
  <si>
    <t>Numero de estrategias implementadas</t>
  </si>
  <si>
    <t>Brindar apoyo tecnico al proceso</t>
  </si>
  <si>
    <t>Dotar de Material Pedagogico a IE Oficial</t>
  </si>
  <si>
    <t>Numero de IE Dotada</t>
  </si>
  <si>
    <t>Girar recursos para Obras de mantenimiento en Instituciones Educativas Oficiales</t>
  </si>
  <si>
    <t>Número de giro de recursos para mantenimiento</t>
  </si>
  <si>
    <t>CONTRATAR LA PRESTACIÓN DEL SERVICIO Y EJECUCIÓN DEL PROGRAMA DE ALIMENTACIÓN ESCOLAR (PAE) CON DESTINO A LOS NIÑOS, NIÑAS, ADOLESCENTES Y JÓVENES FOCALIZADOS Y REGISTRADOS ENE EL SISTEMA INTEGRADO DE MATRÍCULA (SIMAT) COMO ESTUDIANTES DE LAS INSTITUCIONES EDUCATIVAS OFICIALES DEL MUNICIPIO DE IBAGUÉ.;</t>
  </si>
  <si>
    <t>ADICION Y PRORROGA 01 AL CONTRATO NO. 179 DEL 20/02/2023 SEM-C-84-CONTRATAR LA PRESTACION DE SERVICIOS DE UN PROFESIONAL PARA APOYAR LA EJECUCION, ORGANIZACIÓN Y SEGUIMIENTO AL DESARROLLO DEL PROGRAMA DE ALIMENTACION ESCOLAR REALIZADO POR LA SECRETARIA DE EDUCACION DE IBAGUE Y LAS INSTITUCIONES Y CENTROS EDUCATIVOS OFICIALES DEL MUNICIPIO DE IBAGUE, EN EL DESARROLLO DEL PROYECTO “FORTALECIMIENTO DEL PAE PARA LA PERMANENCIA Y BIENESTAR DE LOS NIÑOS, JOVENES Y ADOLESCENTES IBAGUE”;</t>
  </si>
  <si>
    <t>ADICION Y PRORROGA 01 AL CONTRATO NO 1348 DEL 21/04/2023 SEM-C-120-CONTRATAR LA PRESTACION DE SERVICIOS DE APOYO A LA GESTION PARA APOYAR LAS ACTIVIDADES DEL PROGRAMA DE ALIMENTACION ESCOLAR REALIZADO POR LA SECRETARIA DE EDUCACION EN EL DESARROLLO DEL PROYECTO   FORTALECIMIENTO DEL PAE PARA LA PERMANENCIA Y BIENESTAR DE LOS NIÑOS, JOVENES Y ADOLESCENTES IBAGUE ;</t>
  </si>
  <si>
    <t>ADICION Y PRORROGA N 01 AL CONTRATO N 1350 DEL 24/04/2023 SEM-C-81- CONTRATAR LA PRESTACION DE SERVICIOS DE UN PROFESIONAL PARA APOYAR LA EJECUCION, ORGANIZACION Y SEGUIMIENTO AL DESARROLLO DEL PROGRAMA DE ALIMENTACION ESCOLAR REALIZADO POR LA SECRETARIA DE EDUCACION Y LAS INSTITUCIONES Y CENTROS EDUCATIVOS OFICIALES DEL MUNICIPIO DE IBAGUE, EN EL DESARROLLO DEL PROYECTO  FORTALECIMIENTO DEL PAE PARA LA PERMANENCIA Y BIENES DE LOS NIÑOS, JOVENES Y ADOLESCENTES IBAGUE ;</t>
  </si>
  <si>
    <t>ADICIÓN Y PRORROGA 01 AL CONTRATO NO 105 DEL 14/02/2023 SEM-C-83-CONTRATAR LA PRESTACION DE SERVICIOS DE UN PROFESIONAL PARA APOYAR LA EJECUCION, ORGANIZACION Y SEGUIMIENTO AL DESARROLLO DEL PROGRAMA DE ALIMENTACION ESCOLAR REALIZADO POR LA SECRETARIA DE EDUCACION Y LAS INSTITUCIONES Y CENTROS EDUCATIVOS OFICIALES DEL MUNICIPIO DE IBAGUE, EN EL DESARROLLO DEL PROYECTO  FORTALECIMIENTO DEL PAE PARA LA PERMANENCIA Y BIENESTAR DE LOS NIÑOS, JOVENES Y ADOLESCENTES IBAGUE ;</t>
  </si>
  <si>
    <t>ADICION Y PRORROGA 01 AL CONTRATO NO. 459 DEL 06/03/2023, CUYO OBJETO ES: SEM-C-82-CONTRATAR LA PRESTACION DE SERVICIOS DE UN PROFESIONAL PARA APOYAR LA EJECUCION, ORGANIZACIÓN Y SEGUIMIENTO AL DESARROLLO DEL PROGRAMA DE ALIMENTACION ESCOLAR REALIZADO POR LA SECRETARIA DE EDUCACION Y LAS INSITITUCIONES  Y CENTROS EDUCATIVOS OFICIALES DEL MUNICIPIO DE IBAGUE, EN EL DESARROLLO DEL PROYECTO “FORTALECIMIENTO DEL PAE PARA LA PERMANENCIA Y BIENESTAR DE LOS NIÑOS, JOVENES Y ADOLESCENTES IBAGUE”;</t>
  </si>
  <si>
    <t>ADICIÓN Y PRORROGA 01 AL CONTRATO NO 554 DEL 09/03/2023  SEM-C-88- CONTRATAR  LA  PRESTACION DE SERVICIOS DE UN PROFESIONAL PARA APOYAR  LA EJECUCION, ORGANIZACION Y SEGUIMIENTO AL DESARROLLO DEL PROGRAMA DE ALIMENTACION ESCOLAR  REALIZADO POR LA SECRETARIA DE EDUCACION  Y LAS INSTITUCIONES Y CENTROS EDUCATIVOS OFICIALES DEL MUNICIPIO DE IBAGUE,   EN EL DESARROLLO DEL PROYECTO  FORTALECIMIENTO DEL PAE PARA LA PERMANENCIA Y BIENESTAR DE LOS NIÑOS, JOVENES Y ADOLESCENTES IBAGUE ;</t>
  </si>
  <si>
    <t>ADICION Y PRORROGA 02 DEL CONTRATO NO. 116 DEL 15/02/2023, CUYO OBJETO ES: SEM-C-97-CONTRATAR LA PRESTACION DE SERVICIOS DE UN PROFESIONAL PARA APOYAR LAS ACTIVIDADES DEL PROGRAMA DE ALIMENTACION ESCOLAR REALIZADO POR LA SECRETARIA DE EDUCACION EN EL DESARROLLO DEL PROYECTO “FORTALECIMIENTO DEL PAE PARA LA PERMANENCIA Y BIENESTAR DE LOS NIÑOS, JOVENES Y ADOLESCENTES IBAGUE”;</t>
  </si>
  <si>
    <t>RECONOCER A FAVOR DE LA SEÑORA PINZON LOZANO ANA MARIA CEDULA 1110522166 TECNICO OPERATIVO GRADO 4 ADSCRITO A LA SECRETARIA DE EDUCACION IBAGUE, EL RECONOCIMIENTO CONTEMPLADO EN EL ARTICULO 43 DEL CAPITULO V DENOMINADO “BIENESTAR SOCIAL YLABORAL” DEL DECRETO 0542 DEL 11/03/2020 POR LAS RAZONES EXPUESTAS EN EL PRESENTE ACTO ADMINISTRATIVO POR LA SUMA DE UN  SALARIO MINIMO DE LA FECHA POR UN VALOR DE $908.526;</t>
  </si>
  <si>
    <t>RECONOCER A FAVOR DEL EL SEÑOR OSCAR FABIAN SANDOVAL CORDOBA CEDULA 14295229 PROFESIONAL UNIVERSITARIO GRADO 10 EN LA SECRETARIA DE EDUCACION IBAGUE, EL RECONOCIMIENTO CONTEMPLADO EN EL ARTICULO 43 DEL CAPITULO V DENOMINADO “BIENESTAR SOCIAL YLABORAL” DEL DECRETO 0542 DEL 11/03/2020 POR LAS RAZONES EXPUESTAS EN EL PRESENTE ACTO ADMINISTRATIVO POR LA SUMA DE UN MEDIO SALARIO MINIMO DELA FECHA POR UN VALOR DE $438.901.;</t>
  </si>
  <si>
    <t>GASTOS INHERENTES ADMINISTRATIVOS PARA LA BOLSA MERCANTIL DE COLOMBIA PARA CONTRATAR LA PRESTACIÓN DEL SERVICIO Y EJECUCIÓN DEL PROGRAMA DE ALIMENTACIÓN ESCOLAR (PAE) CON DESTINO A LOS NIÑOS, NIÑAS, ADOLESCENTES Y JÓVENES FOCALIZADOS Y REGISTRADOS ENE EL SISTEMA INTEGRADO DE MATRÍCULA (SIMAT) COMO ESTUDIANTES DE LAS INSTITUCIONES EDUCATIVAS OFICIALES DEL MUNICIPIO DE IBAGUÉ.;</t>
  </si>
  <si>
    <t>PAGO DE LA ARL DE LOS ESTUDIANTES DEL MES DE JUNIO DE 2023 DE LAS INSTITUCIONES EDUCATIVAS OFICIALES DE IBAGUE, SEGUN DECRETO 055 DE 2015;</t>
  </si>
  <si>
    <t xml:space="preserve">PAGO DE VIATICOS Y GASTOS DE VIAJE PARA EL PERSONAL DOCENTE Y ADMINISTRATIVO DE LA SECRETARIA DE EDUCACION ;PAGO DE GASTOS DE VIAJE PARA LA FUNCIONARIA QUIEN SE DESPLAZA A LA CIUDAD DE BOGOTA LOS DIAS 26,27 Y 28 DE JULIO DE 2023, CON EL OBJETO DE ASISTIR AL  ENCUENTRO DE LIDERES DE BIENESTAR  ASI GASTOS DE VIAJE $300.000 </t>
  </si>
  <si>
    <t>ORDENAR LA TRASFERENCIA DE RECURSOS PROPIOS DEL PRESUPUESTO MUNICIPAL DE RENTAS Y RECURSOS DE CAPITAL Y DE GASTOS DE LA VIGENCIA 2023, A LOS FONDOS DE SERVICIOS EDUCATIVOS DE LA INSTITUCION EDUCATIVA DARIO ECHANDIA OLAYA PARA APOYAR LOS GASTOS ADMINISTRATIVOS;</t>
  </si>
  <si>
    <t>SEM-C-14-CONTRATAR LA PRESTACION DE SERVICIOS DE UN PROFESIONAL PARA APOYAR LAS ACTIVIDADES DE LA DIRECCION ADMINISTRATIVA Y FINANCIERA DE LA SECRETARIA DE EDUCACION EN EL DESARROLLO DEL PROYECTO  MODERNIZACION DE LA GESTION EDUCATIVA PARA EL SIGLO XXI IBAGUE ;</t>
  </si>
  <si>
    <t>NOMINA DE JULIO DEL 2023 ADMINISTRATIVOS COLEGIOS;</t>
  </si>
  <si>
    <t>NOMINA DE JULIO DEL 2023 ADMINISTRATIVOS MODERNIZACION;</t>
  </si>
  <si>
    <t>SEM-02-CONTRATAR LA PRESTACION DEL SERVICIO DE VIGILANCIA Y SEGURIDAD PRIVADA CON LA UTILIZACION DE MEDIOS TECNOLOGICOS (MONITOREO DE ALARMAS, Y CCTV PARA LAS INSTITUCIONES EDUCATIVAS Y LA SEDE ADMINISTRATIVA DE LA SECRETARIA DE EDUCACION DEL MUNICIPIO DE IBAGUE;</t>
  </si>
  <si>
    <t>PAGO DE SERVICIOS PÚBLICOS PARA LAS INSTITUCIONES EDUCATIVAS OFICIALES DEL MUNICIPIO DE IBAGUÉ;PAGO SERVICIO DE ACUEDUCTO Y ALCANTARILLADO IBAL S.A. E.S.P. OFICIAL DE LAS INSTITUCIONES Y CENTROS EDUCATIVOS OFICIALES DEL MUNICIPIO DE IBAGUE PERIODO DE FACTURACION MES JUNIO 2023</t>
  </si>
  <si>
    <t>NOMINA DE JULIO DEL 2023 DIRECTIVOS DOCENTES;</t>
  </si>
  <si>
    <t>NOMINA DE JULIO DEL 2023 DOCENTES;</t>
  </si>
  <si>
    <t>PAGO DE VIATICOS Y GASTOS DE VIAJE PARA EL PERSONAL DOCENTE Y ADMINISTRATIVO DE LA SECRETARIA DE EDUCACION ;PAGO GASTOS DE VIAJE PARA LA FUNCIONARIA QUIEN SE DESPLAZA A LA CIUDAD DE BOGOTA LOS DIAS 02,03 Y 04 DEL MES DE AGOSTO DEL AÑO 2023CON EL OBJETO DE PARTICIPAR EN EL  ENCUENTRO DE LIDERES DE INSPECCION Y VIGILANCIA 2023  ASI: GASTOS DE VIAJE $150.000</t>
  </si>
  <si>
    <t>SEM-55-ACTUALIZACION DE SOFTWARE SISTEMAS DE INFORMACION INTEGRADO PARA LA SECRETARIA DE EDUCACION DEL MUNICIPIO DE IBAGUE;</t>
  </si>
  <si>
    <t>SEM-C-142-CONTRATAR LA PRESTACION DE SERVICIOS DE APOYO A LA GESTION, PARA APOYAR LAS ACTIVIDADES DE LA DIRECCION ADMINISTRATIVA Y FINANCIERA DE LA SECRETARIA DE EDUCACION EN EL DESARROLLO DEL PROYECTO  MODERNIZACION DE LA GESTION EDUCATIVA PARA EL SIGLO XXI IBAGUE ;</t>
  </si>
  <si>
    <t>SEM-C-152-CONTRATAR LA PRESTACION DE SERVICIOS DE APOYO  A LA GESTION PARA APOYAR LAS ACTIVIDADES DE LA DIRECCION ADMINISTRATIVA Y FINANCIERA DE LA SECRETARIA DE EDUCACION EN EL DESARROLLO DEL PROYECTO “ MODERNIZACION DE LA GESTION EDUCATIVA PARA EL SIGLO XXI IBAGUE”;</t>
  </si>
  <si>
    <t>PAGO DE VIATICOS Y GASTOS DE VIAJE PARA EL PERSONAL DOCENTE Y ADMINISTRATIVO DE LA SECRETARIA DE EDUCACION ;PAGO VIATICOS Y GASTOS DE VIAJE PARA EL DOCENTE ORIENTADOR QUIEN SE DESPLAZA A LA CIUDAD DE PEREIRA LOS DIAS 17,18 Y 19 DEL MES DE AGOSTO DEL AÑO 2023 CON EL OBJETO DE ASISTIR AL  CONGRESO COLOMBIA DE PSICOLOGIA 2023  EVENTO EN EL QUE SE PARTICIPARA Y REPRESENTARA A LA SECRETARIA DE IBAGUE CON EL TRABAJO LIBRE - 605 “PA´DELANTE: UNA ESTRATEGIA DE ORIENTACIÓN SOCIO OCUPACIONAL BÁSICA, PRÁCTICA Y SENCILLA PARA ESTUDIANTES DE NOVENO, DECIMO Y ONCE DE LAS INSTITUCIONES EDUCATIVAS PÚBLICAS DE IBAGUÉ – TOLIMA. ASI GASTOS DE VIAJE $70.000 VIATICOS PERNOCTANDO EL 17 DE AGOSTO $230.000, VIATICOS PERNOCTANDO EL 18 DE AGOSTO $230.000 Y VIATICOS SIN PERNOCTAR EL DIA 19 DE AGOSTO $115.000</t>
  </si>
  <si>
    <t>ADMINISTRATIVOS COLEGIOS RETIRADOS RETROACTIVIDAD 2023;</t>
  </si>
  <si>
    <t xml:space="preserve">PAGO DE SERVICIOS PUBLICOS PARA LAS INSTITUCIONES EDUCATIVAS OFICIALES DEL MUNICIPIO DE IBAGUE;PAGO DEL SERVICIO DE ACUEDUCTO Y ALCANTARILLADO DE LA INSTITUCION EDUCATVICA SAN FRANCISCO (SEDE CURAL LA TIGRERA) PERIODO JULIO 2022 A JUNIO 2023 </t>
  </si>
  <si>
    <t>NOMINA DE AGOSTO DE 2023 ADMINISTRATIVOS MODERNIZACION;</t>
  </si>
  <si>
    <t>REALIZAR LA TRANSFERENCIA DE RECURSOS PROPIOS DEL PRESUPUESTO MUNICIPAL DE RENTAS Y RECURSOS DE CAPITAL Y DE GASTOS DE LA VIGENCIA 2023, A LOS FONDOS DE SERVICIOS EDUCATIVOS DE LA INSTITUCION EDUCATIVA TECNICA ANTONIO REYES UMAÑA CON DESTINO A LA INSTALACION DE CIRCUITO CERRADO DE VIGILANCIA;</t>
  </si>
  <si>
    <t>ADICION NO 1 DEL CONTRATO NO 382 DEL 1 DE MARZO DE 2023-SEM-03- CONTRATAR EL SERVICIO GENERAL DE ASEO PARA LAS INSTITUCIONES EDUCATIVAS OFICIALES Y BIBLIOTECA VIRTUAL DEL MUNICIPIO DE IBAGUE;</t>
  </si>
  <si>
    <t>ADICION NO 1 DEL CONTRATO NO 382 DEL 1 DE MARZO DE 2023 - GASTOS INHERENTES ADMINISTRATIVOS PARA LA BOLSA MERCANTIL DE COLOMBIA-SEM 03-CONTRATAR EL SERVICIO GENERAL DE ASEO PARA LAS INSTITUCIONES EDUCATIVAS OFICIALES Y BIBLIOTECA VIRTUAL DEL MUNICIPIO DE IBAGUE;</t>
  </si>
  <si>
    <t>ADICION NO 1 DEL CONTRATO NO 382 DEL 1 DE MARZO DE 2023 – CONSECUCION DE UN COMISIONISTA -SEM 03-CONTRATAR EL SERVICIO GENERAL DE ASEO PARA LAS INSTITUCIONES EDUCATIVAS OFICIALES Y BIBLIOTECA VIRTUAL DEL MUNICIPIO DE IBAGUE;</t>
  </si>
  <si>
    <t>NOMINA DE AGOSTO DE 2023 DIRECTIVOS DOCENTES;</t>
  </si>
  <si>
    <t>NOMINA DE AGOSTO DEL 2023 ADMINISTRATIVOS COLEGIOS;</t>
  </si>
  <si>
    <t>NOMINA DE AGOSTO DE 2023 DOCENTES;</t>
  </si>
  <si>
    <t>PAGO DE SERVICIOS PUBLICOS PARA LAS INSTITUCIONES EDUCATIVAS OFICIALES DEL MUNICIPIO DE IBAGUE;PAGO DE SERVICIO DE ACUEDUCTO DEL BARRIO MIRAMAR QUIEN PRESTA EL SERVICIO EN LA INSTITUCION EDUCATIVA CELESTINO MUTIS SEDE ESCUELA FELIX DE BEDOUTH DEL MUNICIPIO DE IBAGUE PERIODO DE FACTURACION MES DE FEBRERO, MARZO, ABRIL Y MAYO DE 2023</t>
  </si>
  <si>
    <t>SEM-C-151-CONTRATAR LA PRESTACION DE SERVICIOS DE APOYO  A LA GESTION PARA APOYAR LAS ACTIVIDADES DE LA DIRECCION ADMINISTRATIVA Y FINANCIERA DE LA SECRETARIA DE EDUCACION EN EL DESARROLLO DEL PROYECTO “ MODERNIZACION DE LA GESTION EDUCATIVA PARA EL SIGLO XXI IBAGUE”;</t>
  </si>
  <si>
    <t>RECONOCIMIENTO DE CESANTIAS PARCIALES Y DEFINITIVAS DE FUNCIONARIOS ADMINISTRATIVOS CON REGIMEN DE RETROACTIVIDAD;</t>
  </si>
  <si>
    <t>REALIZAR EL RECONOCIMIENTO DE LOS COMPROMISOS ADQUIRIDOS A LA ORGANIZACION SINDICAL ASOCIACION SINDICAL DE DIRECTIVOS DOCENTES DEL TOLIMA  ASDDETOL  CON NIT N 900.911.136.7;</t>
  </si>
  <si>
    <t>NOMINA DE SEPTIEMBRE DEL 2023 DOCENTES;</t>
  </si>
  <si>
    <t>NOMINA DE SEPTIEMBRE DE 2023 ADMINISTRATIVOS MODERNIZACION;</t>
  </si>
  <si>
    <t>NOMINA DE SEPTIEMBRE DE 2023 ADMINISTRATIVOS COLEGIOS;</t>
  </si>
  <si>
    <t>NOMINA DE SEPTIEMBRE DEL 2023 DIRECTIVOS DOCENTES;</t>
  </si>
  <si>
    <t>PAGO DE LA ARL DE LOS ESTUDIANTES DEL MES DE JULIO DE 2023 DE LAS INSTITUCIONES EDUCATIVAS OFICIALES DE IBAGUE, SEGUN DECRETO 055 DE 2015;</t>
  </si>
  <si>
    <t>PAGO DE VIÁTICOS Y GASTOS DE VIAJE PARA EL PERSONAL DOCENTE Y ADMINISTRATIVO DE LA SECRETARIA DE EDUCACIÓN;PAGO GASTOS DE VIAJE PARA EL FUNCIONARIO QUIEN SE DESPLAZA A LA CIUDAD DE BOGOTA LOS DIAS 03,04,05 Y 06 DEL MES DE OCTUBRE DEL AÑO 2023 CON EL OBJETO DE PARTICIPAR EN EL  SEGUNDO ENCUENTRO DE LIDERES DE COBERTURA 2023  ASI GASTOS DE VIAJE $240.000</t>
  </si>
  <si>
    <t>ADICIÓN NO. 02 DEL CONTRATO NO. 382 DEL 1 DE MARZO DE 2023 - CONSECUCIÓN DE UN COMISIONISTA - SEM 03- CONTRATAR EL SERVICIO GENERAL DE ASEO PARA LAS INSTITUCIONES EDUCATIVAS OFICIALES Y BIBLIOTECA VIRTUAL DEL MUNICIPIO DE IBAGUÉ;</t>
  </si>
  <si>
    <t>ADICIÓN NO. 02 DEL CONTRATO NO. 382 DEL 1 DE MARZO DE 2023 - SEM 03- CONTRATAR EL SERVICIO GENERAL DE ASEO PARA LAS INSTITUCIONES EDUCATIVAS OFICIALES Y BIBLIOTECA VIRTUAL DEL MUNICIPIO DE IBAGUÉ;</t>
  </si>
  <si>
    <t>ADICIÓN 02 CONTRATO NO. 382 DEL 1 DE MARZO DE 2023 - GASTOS INHERENTES ADMINISTRATIVOS PARA LA BOLSA MERCANTIL DE COLOMBIA SEM 03- CONTRATAR EL SERVICIO GENERAL DE ASEO PARA LAS INSTITUCIONES EDUCATIVAS OFICIALES Y BIBLIOTECA VIRTUAL DEL MUNICIPIO DE IBAGUÉ;</t>
  </si>
  <si>
    <t>ADICIONAL NO 1 DEL CONTRATO 1866 DEL 13/06/2023, CUYO OBJETO ES CONTRATAR LA PRESTACION DEL SERVICIO PARA LLEVAR A CABO LOS JUEGOS DEPORTIVOS Y CULTURALES DEL MAGISTERIO EN LA FASE MUNICIPAL, REGIONAL Y NACIONAL DE LA SECRETARIA DE EDUCACION DE IBAGUE AÑO 2023;</t>
  </si>
  <si>
    <t>PAGO DE SERVICIOS PUBLICOS PARA LAS INSTITUCIONES EDUCATIVAS OFICIALES DEL MUNICIPIO DE IBAGUE;PAGO DE SERVICIO DE ACUEDUCTO DEL BARRIO LA MIRAMAR QUIEN PRESTA EL SERVICIO EN LA INSTITUCION EDUCATIVA CELESTINO MUTIS SEDE ESCUELA FELIZ DE BEDOUT DEL MUNICIPIO DE IBAGUE PERIODO DE FACTURACION MES DE JUNIO, JULIO, AGOSTO Y SEPTIEMBRE 2023</t>
  </si>
  <si>
    <t>SEM-C-17- CONTRATAR LA PRESTACION DE SERVICIOS DE UN PROFESIONAL PARA APOYAR LAS ACTIVIDADES DE LA DIRECCION ADMINISTRTIVA Y FINANCIERA DE LA SECRETARIA DE EDUCACION DE IBAGUE EN EL DESARROLLO DEL PROYECTO  MODERNIZACION DE LA GESTION EDUCATIVA PARA EL SIGLO XXI IBAGUE ;</t>
  </si>
  <si>
    <t>SEM-C-02- CONTRATAR LA PRESTACION DE SERVICIOS DE APOYO A LA GESTION  PARA APOYAR LAS ACTIVIDADES DE LA DIRECCION ADMINISTRTIVA Y FINANCIERA DE LA SECRETARIA DE EDUCACION DE IBAGUE EN EL DESARROLLO DEL PROYECTO  MODERNIZACION DE LA GESTION EDUCATIVA PARA EL SIGLO XXI IBAGUE ;</t>
  </si>
  <si>
    <t>NOMINA DE OCTUBRE DE 2023 ADMINISTRATIVOS COLEGIOS;</t>
  </si>
  <si>
    <t>NOMINA DE OCTUBRE DE 2023 DOCENTES;</t>
  </si>
  <si>
    <t>NOMINA DE OCTUBRE DE 2023 DIRECTIVOS DOCENTES;</t>
  </si>
  <si>
    <t>NOMINA DE OCTUBRE DE 2023 ADMINISTRATIVOS MODERNIZACION;</t>
  </si>
  <si>
    <t>PAGO DE VIÁTICOS Y GASTOS DE VIAJE PARA EL PERSONAL DOCENTE Y ADMINISTRATIVO DE LA SECRETARIA DE EDUCACIÓN;PAGO GASTOS DE VIAJE PARA EL FUNCIONARIO QUIEN SE DESPLAZA A LA CIUDAD DE BOGOTÁ LOS DIAS 01 Y 02 DEL MES DE NOVIEMBRE DEL AÑO 2023, CON EL OBJETO DE PARTICIPAR EN EL  II TALLER DE FORTALECIMIENTO A LA GESTIÓN FINANCIERA 2023 - ENTIDADES TERRITORIALES CERTIFICADAS  ASÍ: GASTOS DE VIAJE $200.000</t>
  </si>
  <si>
    <t>PAGO DE VIÁTICOS Y GASTOS DE VIAJE PARA EL PERSONAL DOCENTE Y ADMINISTRATIVO DE LA SECRETARIA DE EDUCACIÓN;PAGO GASTOS DE VIAJE PARA EL FUNCIONARIO QUIEN SE DESPLAZA A LA CIUDAD DE BOGOTA LOS DIAS 07 AL 09 DE NOVIEMBRE DE 2023 CON EL OBJETO DE PARTICIPAR EN EL ENCUENTRO  ENCUENTRO DE LIDERES DE EDUCACION INICIAL , SEGUN LOS DIAS QUE SE ESTABLECEN ASI: GASTOS DE VIAJE $260.000</t>
  </si>
  <si>
    <t xml:space="preserve">PAGO DE SERVICIOS PUBLICOS PARA LAS INSTITUCIONES EDUCATIVAS OFICIALES DEL MUNICIPIO DE IBAGUE;PAGO DE SERVICIO DE ACUEDUCTO Y ALCANTARILLADO BARRIO AMBALA QUIEN PRESTA EL SERVICIO EN LA INSTITUCION EDUCATIVA LUIS CARLOS GALAN SARMIENTO PERIODO DE FACTURACION DICIEMBRE 2022, ENERO, FEBRERO, MARZO, ABRIL, MAYO, JUNIO, JULIO, AGOSTO, SEPTIEMBRE Y OCTUBRE DE 2023 $3.282.000 E INSTITUCION EDUCATIVA SANTIAGO VILA ESCOBAR DEL MUNICIPIO DE IBAGUE PERIODO DE FACTURACION DICIEMBRE 2022, ENERO, FEBRERO, MARZO, ABRIL, MAYO, JUNIO, JULIO, AGOSTO, SEPTIEMBRE Y OCTUBRE DE 2023 $3.282.000 </t>
  </si>
  <si>
    <t xml:space="preserve">PAGO DE SERVICIOS PUBLICOS PARA LAS INSTITUCIONES EDUCATIVAS OFICIALES DEL MUNICIPIO DE IBAGUE;PAGO DEL SERVICIO DE ACUEDUCTO A LA ASOCIACION DEL ACUEDUCTO URBANO BARRIO LA PAZ, DEL MUNICIPIO DE IBAGUE DEPARTAMENTO TOLIMA  ACUAPAZ  QUIEN PRESTA EL SERVICIO EN LA INSTITUCION EDUCATIVA GERMAN PARDO GARCIA SEDE LA PAZ DEL MUNICIPIO DE IBAGUE - PERIODO DE FACTURACION MES DE SEPTIEMBRE DE 2023 </t>
  </si>
  <si>
    <t>PAGO DE VIÁTICOS Y GASTOS DE VIAJE PARA EL PERSONAL DOCENTE Y ADMINISTRATIVO DE LA SECRETARIA DE EDUCACIÓN;PAGO DE GASTOS DE VIAJE PARA EL FUNCIONARIO QUIEN SE DESPLAZA A LA CIUDAD DE BARRANQUILLA LOS DÍAS 10 AL 17 DE NOVIEMBRE DE 2023, CON EL OBJETO DE PARTICIPAR EN EL ENCUENTRO FOLCLÓRICO Y CULTURAL DEL MAGISTERIO 2023, SEGÚN LOS DÍAS QUE SE ESTABLECEN ASÍ: GASTOS DE VIAJE $96.500.</t>
  </si>
  <si>
    <t>PAGO DE VIÁTICOS Y GASTOS DE VIAJE PARA EL PERSONAL DOCENTE Y ADMINISTRATIVO DE LA SECRETARIA DE EDUCACIÓN;</t>
  </si>
  <si>
    <t>CONTRATAR LA COMPRA DE SILLAS ERGONOMICAS PARA FUNCIONARIOS DE LA SECRETARIA DE EDUCACION DE IBAGUE;</t>
  </si>
  <si>
    <t>PAGO DE VIÁTICOS Y GASTOS DE VIAJE PARA EL PERSONAL DOCENTE Y ADMINISTRATIVO DE LA SECRETARIA DE EDUCACIÓN;PAGO GASTOS DE VIAJE PARA LA FUNCIONARIA QUIEN SE DESPLAZA A LA CIUDAD DE BOGOTA LOS DIAS 21 AL 24 DE NOVIEMBRE DE 2023 CON EL OBJETO DE ASISTIR AL  VII ENCUENTRO NACIONAL DE LIDERES DE EVALUACION - ENLE 2023: LA APROBACION DE LOS RESULTADOS COMO HERRAMIENTA DE VALOR PARA LA TOMA DE DECISIONES A NOVEL TERRITORIAL  EVENTO ORGANIZADO POR EL MINISTERIO DE EDUCACION NACIONAL - SUBDIRECCION DE ANALISIS Y DIVULGACION. ASI GASTOS DE VIAJE $140.000</t>
  </si>
  <si>
    <t>ADICION Y PRORROGA 01 AL CONTRATO NO. 308 DEL 27/02/2023, CUYO OBJETO ES: SEM-C-11-CONTRATAR LA PRESTACION DE SERVICIOS DE UN PROFESIONAL PARA APOYAR LAS ACTIVIDADES DE LA DIRECCION ADMINISTRATIVA Y FINANCIERA DE LA SECRETARIA DE EDUCACION, EN EL DESARROLLO DEL PROYECTO  MODERNIZACION DE LA GESTION EDUCATIVA PARA EL SIGLO XXI IBAGUE ;</t>
  </si>
  <si>
    <t>CONTRATAR LA PRESTACION DE SERVICIOS PARA EL DESARROLLO DE ACTIVIDADES EN EL MARCO DEL PROGRAMA DE ESTÍMULOS, QUE PERMITAN MEJORAR LA CALIDAD DE VIDA DE LOS SERVIDORES PÚBLICOS - ADMINISTRATIVOS DE LA SECRETARIA DE EDUCACIÓN DE IBAGUE.;</t>
  </si>
  <si>
    <t>NOMINA DE NOVIEMBRE DEL 2023 ADMINISTRATIVOS Y MODERNIZACION;</t>
  </si>
  <si>
    <t>NOMINA DE NOVIEMBRE DEL 2023 ADMINISTRATIVOS COLEGIOS;</t>
  </si>
  <si>
    <t>NOMINA DE NOVIEMBRE DEL 2023 DIRECTIVOS DOCENTES;</t>
  </si>
  <si>
    <t>ADICION Y PRORROGA 01 AL CONTRATO NO. 1073 DEL 30/03/2023, CUYO OBJETO ES: SEM-C-07-CONTRATAR LA PRESTACION DE SERVICIOS DE UN PROFESIONAL PARA APOYAR LA ACTIVIDADES DE LA DIRECCION ADMINISTRATIVA Y FINANCIERA DE LA SECRETARIA DE EDUCACION EN EL DESARROLLO DEL PROYECTO “MODERNIZACION DE LA GESTION EDUCATIVA PARA EL SIGLO XXI IBAGUE”;</t>
  </si>
  <si>
    <t>NOMINA DE NOVIEMBRE DEL 2023 DOCENTES;</t>
  </si>
  <si>
    <t>CONTRATAR EL SUMINISTRO DE LA DOTACION DE VESTUARIO Y CALZADO PARA DAMA Y CABALLERO PARA LA VIGENCIA 2023 Y VIGENCIAS ANTERIORES DEL PERSONAL ADMINISTRATIVO Y DOCENTE DE LAS DIFERENTES INSTITUCIONES Y/O CENTROS EDUCATIVOS OFICIALES MEDIANTE EL USO DE BONOS PERSONALIZADOS EN EL MUNICIPIO DE IBAGUE;</t>
  </si>
  <si>
    <t>NOMINA DE PRIMA DE VACACIONES DEL 2023 DOCENTES Y DIRECTIVOS DOCENTES;</t>
  </si>
  <si>
    <t>ADICION Y PRORROGA 01 AL CONTRATO NO. 170 DEL 20/02/2023, CUYO OBJETO ES: SEM-C-16-CONTRATAR LA PRESTACION DE SERVICIOS DE UN PROFESIONAL PARA APOYAR LAS ACTIVIDADES DE LA DIRECCION ADMINISTRATIVA Y FINANCIERA DE LA SECRETARIA DE EDUCACION EN EL DESARROLLO DEL PROYECTO “MODERNIZACION DE LA GESTION EDUCATIVA PARA EL SIGLO XXI IBAGUE”;</t>
  </si>
  <si>
    <t>ADICION Y PRORROGA NO.01 DEL CONTRATO NO. 1351 DEL 24/04/2023, CUYO OBJETO ES: SEM-C-19-CONTRATAR LA PRESTACION DE SERVICIOS DE APOYO A LA GESTION, PARA APOYAR LAS ACTIVIDADES DE LA DIRECCION ADMINISTRATIVA Y FINANCIERA DE LA SECRETARIA DE EDUCACION EN EL DESARROLLO DEL PROYECTO  MODERNIZACION DE LA GESTION EDUCATIVA PARA EL SIGLO XXI IBAGUE ;</t>
  </si>
  <si>
    <t>SEM-C-06-CONTRATAR LA PRESTACION DE SERVICIOS DE UN PROFESIONAL PARA APOYAR LAS ACTIVIDADES DE LA DIRECCION ADMINISTRATIVA Y FINANCIERA DE LA SECRETARIA DE EDUCACION EN EL DESARROLLO DEL PROYECTO “MODERNIZACION DE LA GESTION EDUCATIVA PARA EL SIGLO XXI IBAGUE”;</t>
  </si>
  <si>
    <t>SEM-C-64-CONTRATAR LA PRESTACION DE SERVICIOS DE UN PROFESIONAL PARA APOYAR LAS ACTIVIDADES DE LA DIRECCION DE CALIDAD EDUCATIVA DE LA SECRETARIA DE EDUCACION EN EL DESARROLLO DEL PROYECTO  TRANSFORMACION DE LA CALIDAD EDUCATIVA PARA LA GENERACION DE OPORTUNIDADES EN LOS NIÑOS, ADOLESCENTES JOVENES IBAGUE ;</t>
  </si>
  <si>
    <t>ADICIONAL Y PRORROGA NO. 01 DEL CONTRATO NO.533 DEL 09/03/2023, CUYO OBJETO ES: SEM-C-12-CONTRATAR LA PRESTACION DE SERVICIOS DE UN PROFESIONAL PARA APOYAR LAS ACTIVIDADES DE LA DIRECCION ADMINISTRATIVA Y FINANCIERA DE LA SECRETARIA DE EDUCACION EN EL DESARROLO DEL PROYECTO  MODERNIZACION DE LA GESTION EDUCATIVA PARA EL SIGLO XXI IBAGUE ;</t>
  </si>
  <si>
    <t>ORDENAR LA TRASFERENCIA RECURSOS DEL SISTEMA GENERAL DE PARTICIPACIONES CALIDAD PARA LA VIGENCIA 2023,  AL FONDO DE SERVICIOS EDUCATIVOS DE LAS INSTITUCIONES EDUCATIVAS DARIO ECHANDIA Y ANTONIO REYES UMAÑA DEL MUNICIPIO DE IBAGUE CON DESTINO AL FORTALECIMIENTO DE LA GESTIÓN ESCOLAR Y AMBIENTES DE APRENDIZAJE;</t>
  </si>
  <si>
    <t>PRIMA DE NAVIDAD DEL 2023 ADMINISTRATIVOS MODERNIZACION;</t>
  </si>
  <si>
    <t>PRIMA DE NAVIDAD DEL 2023 ADMINISTRATIVOS COLEGIOS;</t>
  </si>
  <si>
    <t>PAGO DE LA ARL DE LOS ESTUDIANTES DDEL MES DE AGOSTO DE 2023 DE LAS INSTITUCIONES EDUCATIVAS OFICIALES DE IBAGUE, SEGUN DECRETO 055 DE 2015;</t>
  </si>
  <si>
    <t>PRIMA DE NAVIDAD DEL 2023 DOCENTES Y DIRECTIVOS DOCENTES;</t>
  </si>
  <si>
    <t>NOMINA DE DICIEMBRE DEL 2023 ADMINISTRATIVOS MODERNIZACION;</t>
  </si>
  <si>
    <t>NOMINA DE DICIEMBRE DEL 2023 ADMINISTRATIVOS COLEGIOS;</t>
  </si>
  <si>
    <t>NOMINA DE DICIEMBRE DEL 2023 DOCENTES;</t>
  </si>
  <si>
    <t>NOMINA DE DICIEMBRE DEL 2023 DIRECTIVOS DOCENTES;</t>
  </si>
  <si>
    <t xml:space="preserve"> LEGALIZAR CONTABLE Y PRESUPUESTALMENTE RECURSOS SIN SITUACIÓN DE FONDOS, CORRESPONDIENTES A LOS APORTES PATRONALES Y DOCENTES DEL SISTEMA GENERAL DE PARTICIPACIONES POR CONCEPTO DE APORTES PATRONALES SALUD, PENSIÓN Y ARL, EN EL PRESUPUESTO MUNICIPAL DE RENTAS Y RECURSOS DE CAPITAL Y DE GASTOS DE LA VIGENCIA 2023, CONFORME A LOS GIROS DEL MINISTERIO DE EDUCACIÓN NACIONAL ;</t>
  </si>
  <si>
    <t>PAGO DE SERVICIOS PUBLICOS PARA LAS INSTITUCIONES EDUCATIVAS OFICIALES DEL MUNICIPIO DE IBAGUE;PAGO DEL SERVICIO DE ACUEDUCTO A LA JUNTA ADMINISTRADORA DE SERVICIOS PUBLICOS MIRAMAR QUIEN PRESTA EL SERVICIO EN LA INSTITUCION EDUCATIVA JOSE CELESTINO MUTIS SEDE ESCUELA FELIX DE BEDOUT DEL MUNICIPIO DE IBAGUE PERIODO DE FACTURACION OCTUBRE-NOVIEMBRE DE 2023</t>
  </si>
  <si>
    <t>PAGO DE SERVICIOS PUBLICOS PARA LAS INSTITUCIONES EDUCATIVAS OFICIALES DEL MUNICIPIO DE IBAGUE;PAGO DEL SERVICIO DE ACUEDUCTO A JUNTA ADMINISTRADORA ACUEDUCTO Y ALCANTARILLADO CHAPETON QUIEN PRESTA EL SERVICIO EN LA INSTITUCION EDUCATIVA TECNICA AMBIENTAL COMBEIMA, INSTITUCION EDUCATIVA MARIANO MELENDRO Y ESCUELA RAFAEL URIBE URIBE (PERIODO FACTURADO FEBRERO A NOVIEMBRE 2023)</t>
  </si>
  <si>
    <t>ADICIÓN Y PRORROGA NO. 01 AL CONTRATO NO. 2364 DEL 25 DE JULIO DE 2023 CUYO OBJETO ES: SEM 02 CONTRATAR LA PRESTACIÓN DEL SERVICIO DE VIGILANCIA Y SEGURIDAD PRIVADA CON LA UTILIZACIÓN DE MEDIOS TECNOLÓGICOS (MONITOREO DE ALARMAS, Y CCTV) PARA LAS INSTITUCIONES EDUCATIVAS Y LA SEDE ADMINISTRATIVA DE LA SECRETARIA DE EDUCACIÓN DEL MUNICIPIO DE IBAGUÉ.;</t>
  </si>
  <si>
    <t>PAGO DE SERVICIOS PÚBLICOS PARA LAS INSTITUCIONES EDUCATIVAS OFICIALES DEL MUNICIPIO DE IBAGUÉ;ABONO DE $500.000.000 SEGÚN NEGOCIACIÓN Y/O ACUERDO DE PAGO DE SERVICIO DE ENERGÍA Y ASEO DE LAS INSTITUCIONES EDUCATIVAS DEL MUNICIPIO DE IBAGUÉ VIGENCIA 2023. SE EXCLUYE PAGO DE ALUMBRADO PÚBLICO E INTERESES.</t>
  </si>
  <si>
    <t>NOMINA DE DICIEMBRE 1% RETROACTIVIDAD DEL 2023 ADMINISTRATIVOS COLEGIOS;</t>
  </si>
  <si>
    <t>ORDENAR LA TRASFERENCIA DE RECURSOS PROPIOS DEL PRESUPUESTO MUNICIPAL DE RENTAS Y RECURSOS DE CAPITAL Y DE GASTOS DE LA VIGENCIA 2023, A LOS FONDOS DE SERVICIOS EDUCATIVOS DE LAS INSTITUCIONES SAN FRANCISCO Y SAN PEDRO ALEJANDRINO CON DESTINO AL MEJORAMIENTO, REPARACIÓN Y/O ADECUACIÓN DE LA INFRAESTRUCTURA EDUCATIVA;</t>
  </si>
  <si>
    <t>ORDENAR LA TRASFERENCIA DE RECURSOS PROPIOS DEL PRESUPUESTO MUNICIPAL DE RENTAS Y RECURSOS DE CAPITAL Y DE GASTOS DE LA VIGENCIA 2023 AL FONDO DE SERVICIOS EDUCATIVOS DE LA INSTITUCION EDUCATIVA EXALUMNAS DE LA PRESENTACION  DEL MUNICIPIO DE IBAGUE CON DESTINO AL MEJORAMIENTO, REPARACIÓN Y/O ADECUACIÓN DE LA INFRAESTRUCTURA EDUCATIVA;</t>
  </si>
  <si>
    <t>ORDENAR LA TRASFERENCIA DE RECURSOS DEL CREDITO PARA LA VIGENCIA 2023 AL FONDO DE SERVICIOS EDUCATIVOS DE LAS INSTITUCIONES EDUCATIVAS OFICIALES  DEL MUNICIPIO DE IBAGUE CON DESTINO A LA INSTALACION DE GAS NATURAL DOMICILIARIO COMO OBRAS COMPLEMENTARIAS;</t>
  </si>
  <si>
    <t>ORDENAR LA TRASFERENCIA DE RECURSOS PROPIOS DEL PRESUPUESTO MUNICIPAL DE RENTAS Y RECURSOS DE CAPITAL Y DE GASTOS DE LA VIGENCIA 2023, A LOS FONDOS DE SERVICIOS EDUCATIVOS DE LA INSTITUCION EDUCATIVA JOSE ANTONIO RICAURTE DEL MUNICIPIO DE IBAGUE CON DESTINO AL MEJORAMIENTO, REPARACIÓN Y/O ADECUACIÓN DE LA INFRAESTRUCTURA EDUCATIVA;</t>
  </si>
  <si>
    <t>ORDENAR LA TRASFERENCIA DEL PRESUPUESTO MUNICIPAL DE RENTAS RECURSOS DEL CREDITO Y RECURSOS DISTINTOS AL SGP PARA LA VIGENCIA 2023, A LOS FONDOS DE SERVICIOS EDUCATIVOS DE LAS INSTITUCIONES EDUCATIVAS  DEL MUNICIPIO DE IBAGUE CON DESTINO AL MEJORAMIENTO, REPARACIÓN Y/O ADECUACIÓN DE LA INFRAESTRUCTURA EDUCATIVA.;</t>
  </si>
  <si>
    <t>ORDENAR LA TRASFERENCIA DEL PRESUPUESTO MUNICIPAL DE RENTAS RECURSOS DEL CREDITO PARA LA VIGENCIA 2023, AL FONDO DE SERVICIOS EDUCATIVOS DE LA INSTITUCION EDUCATIVA NIÑO JESUS DE PRAGA DEL MUNICIPIO DE IBAGUE CON DESTINO AL MEJORAMIENTO, REPARACIÓN Y/O ADECUACIÓN DE LA INFRAESTRUCTURA EDUCATIVA PARA OBRAS COMPLEMENTARIAS.
;</t>
  </si>
  <si>
    <t>ORDENAR LA TRANSFERENCIA DE RECURSOS DEL CREDITO PARA LA VIGENCIA 2023 AL FONDO DE SERVICIOS EDUCATIVOS DE LA INSTITUCION EDUCATIVA OFICIAL CARLOS LLERAS RESTREPO DEL MUNICIPIO DE IBAGUE CON DESTINO A LA INSTALACION DE GAS NATURAL DOMICILIARIO COMO OBRAS COMPLEMENTARIAS ;</t>
  </si>
  <si>
    <t>ADICION Y PRORROGA 01 AL CONTRATO NO. 318 DEL 27/02/2023 SEM-C-87- CONTRATAR LA PRESTACION DEL SERVICIOS DE UN PROFESIONAL PARA APOYAR LA SUPERVISION DE LAS OBRAS DE INFRAETRUCTURA DE LA SECRETARIA DE EDUACION EN EL DESARROLLO DEL PROYECTO  CONSTRUCCION Y ADECUACION DE LA INFRAESTRUCTURA EDUCATIVA OFICIAL PARA EL MEJORAMIENTO DE AMBIENTE DE APRENDIZAJE IBAGUE ;</t>
  </si>
  <si>
    <t>ADICION Y PRORROGA 01 AL CONTRATO NO. 553 DEL 09/03/2023 SEM-C-94-CONTRATAR LA PRESTACION DE SERVICIOS DE UN PROFESIONAL PARA APOYAR LA SUPERVISION DE LAS OBRAS DE INFRAESTRUCTURA DE LA SECRETARIA DE EDUCACION EN EL DESARROLLO DEL PROYECTO “CONSTRUCCION Y ADECUACION DE LA INFRAESTRUCTURA EDUCATIVA OFICIAL PARA EL MEJORAMIENTO DE AMBIENTE DE APRENDIZAJE IBAGUE”;</t>
  </si>
  <si>
    <t>ORDENAR LA TRASNFERENCIA DE  RECURSOS PROPIOS DEL PRESUPUESTO MUNICIPAL DE RENTAS Y RECURSOS DE CAPITAL Y DE GASTOS DE LA VIGENCIA 2023, AL FONDO DE SERVICIOS EDUCATIVOS DE LA INSTITUCION EDUCATIVA TECNICA FE Y ALEGRIA  DEL MUNICIPIO DE IBAGUE CON DESTINO A LA DOTACION Y/O RECONSTRUCCION DEL PARQUE INFANTIL PARA LA SECCION PRE-ESCOLAR Y PRIMARIA;</t>
  </si>
  <si>
    <t>ORDENAR LA TRASFERENCIA DEL PRESUPUESTO MUNICIPAL DE RENTAS RECURSOS DEL CREDITO PARA LA VIGENCIA 2023, AL FONDO DE SERVICIOS EDUCATIVOS DE LAS INSTITUCIONES EDUCATIVAS JOSE JOAQUIN FLOREZ HERNANDEZ Y ALBERTO SANTOFIMIO CAICEDO DEL MUNICIPIO DE IBAGUE CON DESTINO AL MEJORAMIENTO, REPARACION Y/O ADECUACION DE LA INFRAESTRUCTURA EDUCATIVA COMO OBRAS COMPLEMENTARIAS;</t>
  </si>
  <si>
    <t>ORDENAR LA TRASFERENCIA DEL PRESUPUESTO MUNICIPAL DE RENTAS RECURSOS DEL CREDITO PARA LA VIGENCIA 2023, AL FONDO DE SERVICIOS EDUCATIVOS DE LA INSTITUCION EDUCATIVA NORMAL SUPERIOR DEL MUNICIPIO DE IBAGUE CON DESTINO AL MEJORAMIENTO, REPARACION Y/O ADECUACION DE LA INFRAESTRUCTURA EDUCATIVA COMO OBRAS COMPLEMENTARIAS ;</t>
  </si>
  <si>
    <t>ADICIÓN Y PRORROGA 01 AL CONTRATO NO 362 DEL 01/03/2023 SEM-C-77- CONTRATAR LA PRESTACION DE SERVICIOS DE UN PROFESIONAL   PARA APOYAR LA SUPERVISIÓN DE LAS OBRAS DE INFRAESTRUCTURA DE LA SECRETARIA DE EDUCACION EN EL DESARROLLO DEL PROYECTO  CONSTRUCCION Y ADECUACION DE LA INFRAESTRUCTURA EDUCATIVA OFICIAL PARA EL MEJORAMIENTO DE AMBIENTE DE APRENDIZAJE IBAGUE ;</t>
  </si>
  <si>
    <t>ORDENAR LA TRASFERENCIA DEL PRESUPUESTO MUNICIPAL DE RENTAS Y RECURSOS DE CAPITAL Y DE GASTOS DE LA VIGENCIA 2023, AL FONDO DE SERVICIOS EDUCATIVOS DE LA INSTITUCION EDUCATIVA LUIS CARLOS GALAN SARMIENTO DEL MUNICIPIO DE IBAGUE CON DESTINO AL MEJORAMIENTO, REPARACION Y/O ADECUACION DE LA INFRAESTRUCTURA EDUCATIVA;</t>
  </si>
  <si>
    <t>ADICION Y PRORROGA 01 DEL CONTRATO NO. 497 DEL 08/03/2023, CUOYO OBJETO ES: SEM-C-93-CONTRATAR LA PRESTACION DE SERVICIOS DE UN PROFESIONAL PARA APOYAR LA SUPERVISION DE LAS OBRAS DE INFRAESTRUCTURA DE LA SECRETARIA DE EDUCACION EN EL DESARROLLO DEL PROYECTO  CONSTRUCCION Y ADECUACION DE LA INFRAESTRUCTURA EDUCATIVA OFICIAL PARA EL MEJORAMIENTO DE AMBIENTE DE APRENDIZAJE IBAGUE ;</t>
  </si>
  <si>
    <t>ORDENAR LA TRASFERENCIA DEL PRESUPUESTO MUNICIPAL DE RENTAS Y RECURSOS DE CAPITAL Y DE GASTOS DE LA VIGENCIA 2023, AL FONDO DE SERVICIOS EDUCATIVOS DE LAS INSTITUCIONES EDUCATIVAS DEL MUNICIPIO DE IBAGUE CON DESTINO AL MEJORAMIENTO, REPARACION Y/O ADECUACION DE LA INFRAESTRUCTURA EDUCATIVA;</t>
  </si>
  <si>
    <t>ORDENAR LA TRASFERENCIA DEL PRESUPUESTO MUNICIPAL DE RENTAS Y RECURSOS DE CAPITAL Y DE GASTOS DE LA VIGENCIA 2023, AL FONDO DE SERVICIOS EDUCATIVOS DE LA INSTITUCION EDUCATIVA LEONIDAS RUBIO VILLEGAS DEL MUNICIPIO DE IBAGUE CON DESTINO AL MEJORAMIENTO, REPARACION Y/O ADECUACION DE LA INFRAESTRUCTURA EDUCATIVA;</t>
  </si>
  <si>
    <t>ORDENAR LA TRASFERENCIA DEL PRESUPUESTO MUNICIPAL DE RENTAS RECURSOS DEL CREDITO PARA LA VIGENCIA 2023, AL FONDO DE SERVICIOS EDUCATIVOS DE LA INSTITUCION EDUCATIVA TECNICA JOAQUIN PARIS DEL MUNICIPIO DE IBAGUE CON DESTINO AL MEJORAMIENTO, REPARACION Y/O ADECUACION DE LA INFRAESTRUCTURA EDUCATIVA COMO OBRAS COMPLEMENTARIAS.;</t>
  </si>
  <si>
    <t>ADICIONAL Y PRÓRROGA 01 AL CONTRATO DE OBRA NO. 4263 DEL 24 DE NOVIEMBRE DE 2022 CUYO OBJETO ES “SEM-042 ADECUACIÓN Y MEJORAS DE LA INSTITUCIÓN EDUCATIVA TÉCNICA TAPIAS SEDE PRINCIPAL UBICADA EN EL SECTOR RURAL DEL MUNICIPIO DE IBAGUÉ”;</t>
  </si>
  <si>
    <t>ORDENAR LA TRANSFERENCIA DEL PRESUPUESTO MUNICIPAL DE RENTAS DE LA VIGENCIA 2023, AL FONDO DE SERVICIOS EDUCATIVOS DE LAS INSTITUCIONES EDUCATIVAS DEL MUNICIPIO DE IBAGUÉ CON DESTINO AL MEJORAMIENTO, REPARACIÓN Y/O ADECUACIÓN DE LA INFRAESTRUCTURA EDUCATIVA;</t>
  </si>
  <si>
    <t>SEM 52- ADQUISICIÓN DE LICENCIAMIENTO DE SOFTWARE EDUCATIVO “SISTEMA PEDAGÓGICO INTERACTIVO DE BIOLOGÍA DE SEXTO A NOVENO DE EDUCACIÓN BÁSICA Y MEDIA DENOMINADO PLEVCO” COMO ESTRATEGIA DE FORTALECIMIENTO DE LA CALIDAD EDUCATIVA EN EL ÁREA DE CIENCIAS, DIRECCIONADA PARA LAS INSTITUCIONES EDUCATIVAS DEL MUNICIPIO DE IBAGUÉ EN EL DESARROLLO DEL PROYECTO  TRANSFORMACIÓN DE LA CALIDAD EDUCATIVA PARA LA GENERACIÓN DE OPORTUNIDADES EN LOS NIÑOS, ADOLESCENTES JÓVENES IBAGUÉ .;</t>
  </si>
  <si>
    <t>SEM45- ADQUISICIÓN E IMPLEMENTACIÓN DE SOFTWARE EDUCATIVO TUTO Y SIDAMAT KIDS, PARA EL FORTALECIMIENTO DE LA CALIDAD EDUCATIVA EN EL NIVEL DE LA BÁSICA PRIMARIA EN EL ÁREA DE MATEMÁTICAS DE LAS INSTITUCIONES EDUCATIVAS OFICIALES DEL MUNICIPIO DE IBAGUÉ EN EL DESARROLLO DEL PROYECTO  TRANSFORMACIÓN DE LA CALIDAD EDUCATIVA PARA LA GENERACIÓN DE OPORTUNIDADES EN LOS NIÑOS, ADOLESCENTES JÓVENES IBAGUÉ;</t>
  </si>
  <si>
    <t>SEM-C-141-CONTRATAR LA PRESTACION DE SERVICIOS PROFESIONALES PARA APOYAR LAS ACTIVIDADES DE LA DIRECCION DE CALIDAD EDUCATIVA DE LA SECRETARIA DE EDUCACION EN EL DESARROLLO DEL PROYECTO  TRANSFORMACION DE LA CALIDAD EDUCATIVA PARA LA GENERACION DE OPORTUNIDADES EN LOS NIÑOS, ADOLESCENTES JOVENES IBAGUE ;</t>
  </si>
  <si>
    <t>SEM-C-133-CONTRATAR LA PRESTACION DE SERVICIOS DE UN PROFESIONAL PARA APOYAR LAS ACTIVIDADES DE  LA DIRECCION DE CALIDAD EDUCATIVA DE LA SECRETARIA DE EDUCACION EN EL DESARROLLO DEL PROYECTO “TRANSFORMACION DE LA CALIDAD EDUCATIVA PARA LA GENERACION DE OPORTUNIDADES EN LOS NIÑOS, ADOLESCENTES JOVENES IBAGUE”;</t>
  </si>
  <si>
    <t>SEM-C-129-CONTRATAR LA PRESTACION DE SERVICIOS DE UN PROFESIONAL PARA APOYAR LAS ACTIVIDADES DE  LA DIRECCION DE CALIDAD EDUCATIVA DE LA SECRETARIA DE EDUCACION EN EL DESARROLLO DEL PROYECTO “TRANSFORMACION DE LA CALIDAD EDUCATIVA PARA LA GENERACION DE OPORTUNIDADES EN LOS NIÑOS, ADOLESCENTES JOVENES IBAGUE”;</t>
  </si>
  <si>
    <t>SEM-56-ADQUISICION DE SOFTWARE SISTEMA DE INFORMACION INTEGRADO PARA EL DIAGNOSTICO DE LOS PROYECTOS EDUCATIVOS INSTITUCIONALES (PEI) DE LAS INSTITUCIONES EDUCATIVAS OFICIALES Y PRIVADAS ADSCRITAS A LAS SECRETARIA DE EDUCACION (SIDPEI);</t>
  </si>
  <si>
    <t>ORDENAR LA TRASFERENCIA DE RECURSOS PROPIOS DEL PRESUPUESTO MUNICIPAL DE RENTAS Y RECURSOS DE CAPITAL Y DE GASTOS DE LA VIGENCIA 2023  A LOS FONDOS DE SERVICIOS EDUCATIVOS DE LA INSTITUCION EDUCATIVA NORMAL SUPERIOR DEL MUNICIPIO DE IBAGUE CON DESTINO AL FORTALECIMIENTO DE LA GESTIÓN ESCOLAR EN PROYECTOS EDUCATIVOS;</t>
  </si>
  <si>
    <t>ORDENAR LA TRASFERENCIA DE RECURSOS PROPIOS DEL PRESUPUESTO MUNICIPAL DE RENTAS Y RECURSOS DE CAPITAL Y DE GASTOS DE LA VIGENCIA 2023,  A LOS FONDOS DE SERVICIOS EDUCATIVOS DE LA INSTITUCION EDUCATIVA JOSE JOAQUIN FLOREZ  DEL MUNICIPIO DE IBAGUE CON DESTINO AL FORTALECIMIENTO DE LA GESTIÓN ESCOLAR EN PROYECTOS EDUCATIVOS MUSICALES ;</t>
  </si>
  <si>
    <t>ADICION 01 CONTRATO 2067 DE 2023 SEM45- ADQUISICIÓN E IMPLEMENTACIÓN DE SOFTWARE EDUCATIVO TUTO Y SIDAMAT KIDS, PARA EL FORTALECIMIENTO DE LA CALIDAD EDUCATIVA EN EL NIVEL DE LA BÁSICA PRIMARIA EN EL ÁREA DE MATEMÁTICAS DE LAS INSTITUCIONES EDUCATIVAS OFICIALES DEL MUNICIPIO DE IBAGUÉ EN EL DESARROLLO DEL PROYECTO  TRANSFORMACIÓN DE LA CALIDAD EDUCATIVA PARA LA GENERACIÓN DE OPORTUNIDADES EN LOS NIÑOS, ADOLESCENTES JÓVENES IBAGUÉ;</t>
  </si>
  <si>
    <t>SEM- 50 ADQUISICIÓN DE KIT TECNOLÓGICO INFANTIL PARA EL FORTALECIMIENTO DE LA EDUCACIÓN INICIAL EN LOS ESTABLECIMIENTOS OFICIALES DEL MUNICIPIO DE IBAGUÉ EN EL DESARROLLO DEL PROYECTO “TRANSFORMACIÓN DE LA CALIDAD EDUCATIVA PARA LA GENERACIÓN DE OPORTUNIDADES EN LOS NIÑOS, ADOLESCENTES JÓVENES”;</t>
  </si>
  <si>
    <t>SEM-C-146-CONTRATAR LA PRESTACION DE SERVICIOS DE UN PROFESIONAL  PARA APOYAR LAS ACTIVIDADES DE LA DIRECCION DE CALIDAD EDUCATIVA  DE LA SECRETARIA DE EDUCACION EN EL DESARROLLO DEL PROYECTO “ TRANSFORMACION DE LA CALIDAD EDUCATIVA PARA LA GENERACION DE OPORTUNIDADES EN LOS NIÑOS, ADOLESCENTES JOVENES IBAGUE”;</t>
  </si>
  <si>
    <t>SEM-C-148-CONTRATAR LA PRESTACION DE SERVICIOS DE UN PROFESIONAL  PARA APOYAR LAS ACTIVIDADES DE LA DIRECCION DE CALIDAD EDUCATIVA  DE LA SECRETARIA DE EDUCACION EN EL DESARROLLO DEL PROYECTO “ TRANSFORMACION DE LA CALIDAD EDUCATIVA PARA LA GENERACION DE OPORTUNIDADES EN LOS NIÑOS, ADOLESCENTES JOVENES IBAGUE”;</t>
  </si>
  <si>
    <t>SEM-C-135-CONTRATAR LA PRESTACION DE SERVICIOS DE UN PROFESIONAL  PARA APOYAR LAS ACTIVIDADES DE LA DIRECCION DE CALIDAD EDUCATIVA  DE LA SECRETARIA DE EDUCACION EN EL DESARROLLO DEL PROYECTO “ TRANSFORMACION DE LA CALIDAD EDUCATIVA PARA LA GENERACION DE OPORTUNIDADES EN LOS NIÑOS, ADOLESCENTES JOVENES IBAGUE”;</t>
  </si>
  <si>
    <t>ADQUISICION E IMPLEMENTACION DE MATERIALES Y MEDIOS PEDAGOGICOS PARA EL FORTALECIMIENTO DE LA EDUCACION Y CULTURA DE LA PAZ ORIENTADO A DOCENTES Y ESTUDIANTES DE EDUCACION BASICA PRIMARIA, SECUNDARIA Y MEDIA DE LAS INSTITUCIONES EDUCATIVAS OFICIALES DEL MUNICIPIO DE IBAGUE TOLIMA EN EL DESARROLLO DEL PROYECTO “TRANSFORMACION DE LA CALIDAD EDUCATIVA PARA LA GENERACION DE OPORTUNIDADES EN LOS NIÑOS, ADOLESCENTES JOVENES IBAGUE”.
;</t>
  </si>
  <si>
    <t>SEM-C-150-CONTRATAR LA PRESTACION DE SERVICIOS DE UN PROFESIONAL  PARA APOYAR LAS ACTIVIDADES DE LA DIRECCION DE CALIDAD EDUCATIVA  DE LA SECRETARIA DE EDUCACION EN EL DESARROLLO DEL PROYECTO “ TRANSFORMACION DE LA CALIDAD EDUCATIVA PARA LA GENERACION DE OPORTUNIDADES EN LOS NIÑOS, ADOLESCENTES JOVENES IBAGUE”;</t>
  </si>
  <si>
    <t>DOTACION DE MATERIAL PEDAGOGICO PARA EL FORTALECIMIENTO DE LAS COMPETENCIAS EN LOS ESTUDIANTES DE EDUCACION MEDIA (GRADOS 10° Y 11°) EN LAS AREAS DE MATEMATICAS, LECTURA CRITICA, CIENCIAS NATURALES, CIENCIAS SOCIALES, COMPETENCIAS CIUDADANAS E INGLES,  CON DESTINO A  ESTUDIANTES DE LAS INSTITUCIONES EDUCATIVAS OFICIALES DEL MUNICIPIO DE IBAGUE EN EL DESARROLLO DEL PROYECTO  TRANSFORMACION DE LA CALIDAD EDUCATIVA PARA LA GENERACION DE OPORTUNIDADES EN LOS NIÑOS, ADOLESCENTES JOVENES IBAGUE ;</t>
  </si>
  <si>
    <t>CONTRATAR CON UNA ENTIDAD SIN ANIMO DE LUCRO LA RESIGNIFICACIÓN DE LOS PACTOS O MANUALES DE CONVIVENCIA EN DIEZ (10) INSTITUCIONES EDUCATIVAS OFICIALES Y LA ORGANIZACIÓN, ACOMPAÑAMIENTO Y EJECUCIÓN DEL FESTIVAL ESCOLAR DE PRODUCCIONES AUDIOVISUALES Y MULTIMEDIA -FEPAM-, CON EL FIN DE PROMOVER LA ATENCIÓN DE RIESGOS PSICOSOCIALES, EL DISEÑO DE PROYECTO DE VIDA Y EXPLORACIÓN VOCACIONAL Y LA IMPLEMENTACIÓN DE ESTRATEGIAS DE TECNOLOGÍA E INNOVACIÓN.;</t>
  </si>
  <si>
    <t>SEM-C-147-CONTRATAR LA PRESTACION DE SERVICIOS DE UN PROFESIONAL  PARA APOYAR LAS ACTIVIDADES DE LA DIRECCION DE CALIDAD EDUCATIVA  DE LA SECRETARIA DE EDUCACION EN EL DESARROLLO DEL PROYECTO “ TRANSFORMACION DE LA CALIDAD EDUCATIVA PARA LA GENERACION DE OPORTUNIDADES EN LOS NIÑOS, ADOLESCENTES JOVENES IBAGUE”;</t>
  </si>
  <si>
    <t>CONTRATAR LA IMPLEMENTACION DE AMBIENTES INTEGRADOS PARA LA INNOVACION EN LA GESTION EDUCATIVA EN INTITUCIONES EDUCATIVAS OFICIALES DEL MUNICIPIO DE IBAGUE.;</t>
  </si>
  <si>
    <t>SEM-C145-CONTRATAR LA PRESTACION DE SERVICIOS DE UN PROFESIONAL   PARA APOYAR  LAS ACTIVIDADES DE LA DIRECCION DE CALIDAD EDUCATIVA DE LA SECRETARIA DE EDUCACION EN EL DESARROLLO DEL PROYECTO   TRANSFORMACION DE LA CALIDAD EDUCATIVA PARALA GENERACION DE OPORTUNIDADES EN LOS NIÑOS, ADOLESCENTES JOVENES IBAGUE .;</t>
  </si>
  <si>
    <t>ADICION 01 AL CONTRATO NO. 2669 DEL 29 DE AGOSTO DE 2023, CUYO OBJETO ES: DOTACIÓN DE MATERIAL PEDAGOGICO PARA EL FORTALECIMIENTO DE LAS COMPETENCIAS EN LOS ESTUDIANTES DE EDUCACIÓN MEDIA (GRADOS 10 Y 11), EN LAS AREAS DE MATEMATICAS, LECTURA CRITICA CIENCIAS NATURALES, CIENCIAS SOCIALES, COMPETENCIAS CIUDADANAS E INGLES, CON DESTINO A ESTUDIANTES DE LAS INSTITUCIONES EDUCATIVAS OFICIALES DEL MUNICIPIO DE IBAGUE, EN DESARROLLO DEL PROYECTO  TRANSFORMACIÓN DE LA CALIDAD EDUCATIVA PARA LA GENERACIÓN DE OPORTUNIDADES EN LOS NIÑOS, ADOLESCENTES JÓVENES IBAGUÉ .;</t>
  </si>
  <si>
    <t>ADICION NO. 01 DEL CONTRATO NO. 2647 DEL 25 DE AGOSTO DE 2023, CUYO OBJETO ES: ADQUISICIÓN E IMPLEMENTACION DE MATERIALES Y MEDIOS PEDAGÓGICOS PARA EL FORTALECIMIENTO DE LA EDUCACIÓN Y CULTURA DE LA PAZ ORIENTADO A DOCENTES Y ESTUDIANTES DE EDUCACIÓN BÁSICA PRIMARIA, SECUNDARIA Y MEDIA DE LAS INSTITUCIONES EDUCATIVAS OFICIALES DEL MUNICIPIO DE IBAGUÉ TOLIMA EN EL DESARROLLO DEL PROYECTO  TRANSFORMACIÓN DE LA CALIDAD EDUCATIVA PARA LA GENERACION DE OPORTUNIDADES EN LOS NIÑOS, ADOLESCENTES JOVENES IBAGUE;</t>
  </si>
  <si>
    <t>SEM-C155-CONTRATAR LA PRESTACION DE SERVICIOS DE UN PROFESIONAL   PARA APOYAR  LAS ACTIVIDADES DE LA DIRECCION DE CALIDAD EDUCATIVA DE LA SECRETARIA DE EDUCACION EN EL DESARROLLO DEL PROYECTO   TRANSFORMACION DE LA CALIDAD EDUCATIVA PARALA GENERACION DE OPORTUNIDADES EN LOS NIÑOS, ADOLESCENTES JOVENES IBAGUE .;</t>
  </si>
  <si>
    <t>SEM-C-134-CONTRATAR LA PRESTACION DE SERVICIOS DE UN PROFESIONAL PARA APOYAR LAS ACTIVIDADES DE LA DIRECCION DE CALIDAD EDUCATIVA  DE LA SECRETARIA DE EDUCACION EN EL DESARROLLO DEL PROYECTO “TRANSFORMACION DE LA CALIDAD EDUCATIVA PARA LA GENERACION DE OPORTUNIDADES EN LOS NIÑOS, ADOLESCENTES JOVENES IBAGUE”;</t>
  </si>
  <si>
    <t>SEM-C-153-CONTRATAR LA PRESTACION DE SERVICIOS DE APOYO A LA GESTION, PARA APOYAR LAS ACTIVIDADES DE LA DIRECCION DE CALIDAD EDUCATIVA DE LA SECRETARIA DE EDUCACION EN EL DESARROLLO DEL PROYECTO  TRANSFORMACION DE LA CALIDAD EDUCATIVA PARA LA GENERACION DE OPORTUNIDADES EN LOS NIÑOS, ADOLESCENTES JOVENES IBAGUE ;</t>
  </si>
  <si>
    <t>OBJETO: ORDENAR LA TRANSFERENCIA DE RECURSOS AL FONDO DE SERVICIOS EDUCATIVOS DE LA INSTITUCION EDUCATIVA TECNICA AMBIENTAL COMBEIMA DEL MUNICIPIO DE IBAGUÉ DESTINADOS PARA EL DESARROLLO DEL PROYECTO DE CREACIÓN DE HUERTA ESCOLAR COMO COMO AMBIENTE DE APRENDIZAJE.;</t>
  </si>
  <si>
    <t>ORDENAR LA TRASFERENCIA DE RECURSOS DEL SISTEMA GENERAL DE PARTICIPACIONES CALIDAD DE LA VIGENCIA 2023, A LOS FONDOS DE SERVICIOS EDUCATIVOS DE LA INSTITUCION EDUCATIVA ANTONIO NARIÑO DEL MUNICIPIO DE IBAGUE CON DESTINO AL FORTALECIMIENTO DE LA GESTIÓN ESCOLAR EN PROYECTOS DE FORTALECIMIENTO DE LA GESTION ESCOLAR;</t>
  </si>
  <si>
    <t>ORDENAR LA TRASFERENCIA RECURSOS DEL SISTEMA GENERAL DE PARTICIPACIONES  PARA LA VIGENCIA 2023,  AL FONDO DE SERVICIOS EDUCATIVOS DE LA INSTITUCION EDUCATIVA SAN JOSE  DEL MUNICIPIO DE IBAGUE CON DESTINO AL FORTALECIMIENTO DE LA GESTIÓN ESCOLAR EN PROYECTOS EDUCATIVOS MUSICALES;</t>
  </si>
  <si>
    <t>SEM-C-154- CONTRATAR LA PRESTACION DE SERVICIOS DE UN PROFESIONAL PARA APOYAR LAS ACTIVIDADES DE LA DIRECCION DE CALIDAD EDUCATIVA DE LA SECRETARIA DE EDUCACION EN EL DESARROLLO DEL PROYECTO  TRANSFORMACION DE LA CALIDAD PARA LA GENERACION DE OPORTUNIDADES EN LOS NIÑOS, ADOLESCENTES JOVENES IBAGUE ;</t>
  </si>
  <si>
    <t>ADICONAL NO. 01 DEL CONTRATO SEM-C-1075, CUYO OBJETO ES: CONTRATAR LA PRESTACION DE SERVICIOS DE UN PROFESIONAL PARA APOYAR LAS ACTIVIDADES DE LA DIRECCION DE CALIDAD EDUCATIVA DE LA SECRETARIA DE EDUCACION EN EL DESARROLLO DEL PROYECTO  TRANSFORMACION DE LA CALIDAD EDUCATIVA PARA LA GENERACION DE OPORTUNIDADES EN LOS NIÑOS, ADOLESCENTES JOVENES IBAGUE;</t>
  </si>
  <si>
    <t>ADICION Y PRORROGA 01 AL CONTRATO NO. 365 DEL 01/03/2023, CUYO OBJETO ES SEM-C-115-CONTRATAR LA PRESTACION DE SERVICIOS DE UN PROFESIONAL PARA APOYAR LOS PROCESOS DE JORNADA UNICA DE LA SECRETARIA DE EDUCACION;</t>
  </si>
  <si>
    <t>SEM-C-69-CONTRATAR LA PRESTACION DE SERVICIOS DE UN PROFESIONAL PARA APOYAR LOS PROCESOS DE JORNADA UNICA DE LA SECRETARIA DE EDUCACION;</t>
  </si>
  <si>
    <t>DOTACION MATERIAL DIDACTICO PARA EL FORTALECIMIENTO DE LA PRACTICA DEPORTIVA EN LOS ESTUDIANTES DE BASICA PRIMARIA, SECUNDARIA Y MEDIA EN LAS INSTITUCIONES OFICIALES DEL MUNICIPIO DE IBAGUE EN EL DESARROLLO DEL RPOYECTO  TRANSFORMACION DE LA CALIDAD EDUCATIVA PARA LA GENERACION DE OPORTUNIDADES EN LOS NIÑOS, ADOLESCENTES JOVENES IBAGUE ;</t>
  </si>
  <si>
    <t>DOTACION DE MATERIAL DIDACTICO PARA EL FORTALECIMIENTO DE LA COMPETENCIA LECTORA EN LOS ESTUDIANTES DE BASICA PRIMARIA, SECUNDARIA Y MEDIA EN LAS INSTITUCIONES OFICIALES DEL MUNICIPIO DE IBAGUE EN EL DESARROLLO DEL PROYECTO   TRANSFORMACION DE LA CALIDAD EDUCATIVA PARA LA GENERACION DE OPORTUNIDADES EN LOS NIÑOS, ADOLESCENTES JOVENES IBAGUE ;</t>
  </si>
  <si>
    <t>ADICIÓN Y PRORROGA 01 AL CONTRATO NO 498 DEL 08/03/2023 SEM-C-23 CONTRATAR LA PRESTACIÓN DE SERVICIOS PROFESIONALES PARA APOYAR EL DESARROLLO DE ACTIVIDADES DE LA SECRETARIA DE EDUCACIÓN EN EL DESARROYO DEL PROYECTO  TRANSFORMACION DE LA CALIDAD EDUCATIVA PARA LA GENERACION DE OPORTUNIDADES EN LOS NIÑOS, ADOLESCENTES JOVENES IBAGUE .;</t>
  </si>
  <si>
    <t>DOTACION MATERIAL EDUCATIVO  PARA “MEJORAR EL USO RESPONSABLE Y ADECUADO DE LAS TECNOLOGIAS EN LA ESCUELA Y LA FAMILIA” CON RECURSOS LUDICOS, DIDACTICOS Y TECNOLOGICOS (LD TIC ) EN LAS INSTITUCIONES EDUCATIVAS OFICIALES DEL MUNICIPIO DE IBAGUE EN EL DESARROLLO DEL RPOYECTO  TRANSFORMACION DE LA CALIDAD EDUCATIVA PARA LA GENERACION DE OPORTUNIDADES EN LOS NIÑOS, ADOLESCENTES JOVENES IBAGUE ;</t>
  </si>
  <si>
    <t>SEM-C-139-CONTRATAR LA PRESTACION DE SERVICIOS DE UN PROFESIONAL PARA APOYAR LAS ACTIVIDADES DE LA DIRECCION DE COBERTURA DE LA SECRETARIA DE EDUCACION EN EL DESARROLLO DEL PROYECTO  FORTALECIMIENTO DE ESTRATEGIAS DE ACCESO Y PERMANENCIA PARA LOS NIVELES DE PREESCOLAR BASICA Y MEDIA EN EL SECTOR OFICIAL IBAGUE ;</t>
  </si>
  <si>
    <t>SEM-C-138-CONTRATAR LA PRESTACION DE SERVICIOS DE UN PROFESIONAL PARA APOYAR LAS ACTIVIDADES DE  LA DIRECCION DE COBERTURA DE LA SECRETARIA DE EDUCACION EN EL DESARROLLO DEL PROYECTO “FORTALECIMIENTO DE ESTRATEGIAS DE ACCESO Y PERMANENCIA PARA LOS NIVELES DE PREESCOLAR BASICA Y MEDIA EN EL SECTOR OFICIAL IBAGUE”;</t>
  </si>
  <si>
    <t>SEM-C-128-CONTRATAR LA PRESTACION DE SERVICIOS DE UN PROFESIONAL  PARA APOYAR LAS ACTIVIDADES DE LA DIRECCION DE COBERTURA  DE LA SECRETARIA DE EDUCACION EN EL DESARROLLO DEL PROYECTO “ FORTALECIMIENTO DE ESTRATEGIAS DE ACCESO Y PERMANENCIA PARA LOS NIVELES DE PREESCOLAR BASICA Y MEDIA EN EL SECTOR OFICIAL IBAGUE”;</t>
  </si>
  <si>
    <t>SEM-C-149-CONTRATAR LA PRESTACION DE SERVICIOS DE UN PROFESIONAL  PARA APOYAR LAS ACTIVIDADES DE LA DIRECCION DE COBERTURA  DE LA SECRETARIA DE EDUCACION EN EL DESARROLLO DEL PROYECTO “ FORTALECIMIENTO DE ESTRATEGIAS DE ACCESO Y PERMANENCIA PARA LOS NIVELES DE PREESCOLAR BASICA Y MEDIA EN EL SECTOR OFICIAL IBAGUE”;</t>
  </si>
  <si>
    <t>SEM-C-109-CONTRATAR LA PRESTACION DE SERVICIOS DE APOYO A LA GESTION PARA APOYAR LAS ACTIVIDADES DE LA DIRECCION DE COBERTURA DE LA SECRETARIA DE EDUCACION EN EL DESARROLLO DEL PROYECTO  FORTALECIMIENTO DE ESTRATEGIAS DE ACCESO Y PERMANENCIA PARA LOS NIVELES DE PREESCOLAR BASICA Y MEDIA EN EL SECTOR OFICIAL IBAGUE;</t>
  </si>
  <si>
    <t>SEM-C-140-CONTRATAR LA PRESTACION DE SERVICIOS DE UN PROFESIONAL  PARA APOYAR LAS ACTIVIDADES DE LA DIRECCION DE COBERTURA  DE LA SECRETARIA DE EDUCACION EN EL DESARROLLO DEL PROYECTO “ FORTALECIMIENTO DE ESTRATEGIAS DE ACCESO Y PERMANENCIA PARA LOS NIVELES DE PREESCOLAR BASICA Y MEDIA EN EL SECTOR OFICIAL IBAGUE”;</t>
  </si>
  <si>
    <t>ORDENAR LA TRANSFERENCIA A LOS FONDOS DE SERVICIOS EDUCATIVOS DE LAS INSTITUCIONES EDUCATIVAS OFICIALES DEL MUNICIPIO DE IBAGUE, DE LOS RECURSOS DE GRATUIDAD EDUCATIVA FINANCIADA CON RECURSOS PROPIOS DEL MUNICIPIO;</t>
  </si>
  <si>
    <t>ADICIÓN Y PRORROGA 01 AL CONTRATO NO. 116 DEL 15/02/2023 SEM-C-97- CONTRATAR LA PRESTACION DE SERVICIOS DE UN PROFESIONAL PARA APOYAR LAS ACTIVIDADES DEL PROGRAMA DE ALIMENTACION ESCOLAR REALIZADO POR LA SECRETARIA DE EDUCACION EN EL DESARROLLO DEL PROYECTO “FORTALECIMIENTO DEL PAE PARA LA PERMANENCIA Y BIENESTAR DE LOS NIÑOS, JOVENES Y ADOLESCENTES IBAGUE”;</t>
  </si>
  <si>
    <t>SEM-C-136-CONTRATAR LA PRESTACION DE SERVICIOS DE APOYO A LA GESTION PARA APOYAR LAS ACTIVIDADES DE LA DIRECCION DE COBERTURA DE LA SECRETARIA DE EDUCACION EN EL DESARROLLO DEL PROYECTO “FORTALECIMIENTO DE ESTRATEGIAS DE ACCESO Y PERMANENCIA PARA LOS NIVELES DE PREESCOLAR BASICA Y MEDIA EN EL SECTOR OFICIAL IBAGUE”;</t>
  </si>
  <si>
    <t>LEGALIZAR LOS RECURSOS SIN SITUACION DE FONDOS PROVENIENTES DEL SISTEMA GENERAL DE PARTICIPACIONES PARA EDUCACION POR CONCEPTO DE GRATUIDAD EDUCATIVA, GIRADOS POR MINISTERIO DE EDUCACION NACIONAL A LAS INSTITUCIONES EDUCATIVAS OFICIALES DEL MUNICIPIO DE IBAGUE VIGENCIA 2023;</t>
  </si>
  <si>
    <t>ADICION Y PRORROGA 01 AL CONTRATO NO 2075 DE 2023, CUYO OBJETO ES: SEM-C-139-CONTRATAR LA PRESTACION DE SERVICIOS DE UN PROFESIONAL PARA APOYAR LAS ACTIVIDADES DE LA DIRECCION DE COBERTURA DE LA SECRETARIA DE EDUCACION EN EL DESARRROLLO DEL PROYECTO   FORTALECIMIENTO DE ESTRATEGIAS DE ACCESO Y PERMANENCIA PARA LOS NIVELES DE PREESCOLAR BASICA Y MEDIA EN EL SECTOR OFICIAL IBAGUE ;</t>
  </si>
  <si>
    <t>SEM-C-143-CONTRATAR LA PRESTACION DE SERVICIOS DE UN PROFESIONAL PARA APOYAR LAS ACTIVIDADES DE LA DIRECCION DE COBERTURA DE LA SECRETARIA DE EDUCACION EN EL DESARROLLO DEL PROYECTO “FORTALECIMIENTO DE ESTRATEGIAS DE ACCESO Y PERMANENCIA PARA LOS NIVELES DE PREESCOLAR BASICA Y MEDIA EN EL SECTOR OFICIAL IBAGUE”;</t>
  </si>
  <si>
    <t>ADICION Y PRORROGA 01 DEL CONTRATO NO. 1890 DEL 15/06/2023, CUYO OBJETO ES: SEM-C-137-CONTRATAR LA PRESTACION DE SERVICIOS DE UN PROFESIONAL PARA APOYAR LAS ACTIVIDADES DE LA DIRECCION DE COBERTURA DE LA SECRETARIA DE EDUCACION EN EL DESARROLLO DEL PROYECTO “FORTALECIMIENTO DE ESTRATEGIAS DE ACCESO Y PERMANENCIA PARA LOS NIVELES DE PREESCOLAR BASICA Y MEDIA EN EL SECTOR OFICIAL IBAGUE”;</t>
  </si>
  <si>
    <t>ADICION Y PRORROGA 01 DEL CONTRATO NO. 747 DEL 21/03/2023, CUYO OBJETO ES: SEM-C-117-CONTRATAR LA PRESTACION DE SERVICIOS PROFESIONALES PARA APOYAR EL DESARROLLO DE LAS ACTIVIDADES DE LA SECRETARIA DE EDUCACION EN EL DESARROLLO DEL PROYECTO “FORTALECIMIENTO DE ESTRATEGIAS DE ACCESO Y PERMANENCIA PARA LOS NIVELES DE PREESCOLAR BASICA Y MEDIA EN EL SECTOR OFICIAL IBAGUE”;</t>
  </si>
  <si>
    <t>ADICION Y PRORROGA 01 DEL CONTRATO NO. 697 DEL 17/03/2023, CUYO OBJETO ES: SEM-C-112-CONTRATAR LA PRESTACION DE SERVICIOS PROFESIONALES PARA APOYAR EL DESARROLLO DE LAS ACTIVIDADES DE LA SECRETARIA DE EDUCACION EN EL DESARROLLO DEL PROYECTO “FORTALECIMIENTO DE ESTRATEGIAS DE ACCESO Y PERMANENCIA PARA LOS NIVELES DE PREESCOLAR BASICA Y MEDIA EN EL SECTOR OFICIAL IBAGUE”;</t>
  </si>
  <si>
    <t>SEM-C-08-CONTRATAR LA PRESTACION DE SERVICIOS DE UN PROFESIONAL PARA APOYAR LAS ACTIVIDADES DE LA DIRECCION ADMINISTRATIVA Y FINANCIERA DE LA SECRETARIA DE EDUCACION EN EL DESARROLLO DEL PROYECTO “MODERNIZACION DE LA GESTION EDUCATIVA PARA EL SIGLO XXI IBAGUE”;</t>
  </si>
  <si>
    <t>SEM-C-89-CONTRATAR LA PRESTACION DE SERVICIOS DE UN PROFESIONAL PARA APOYAR LAS AUDITORIAS DE MATRICULA EN LAS INSTITUCIONES EDUCATIVAS DE LA SECRETARIA DE EDUCACION EN EL DESARROLLO DEL PROYECTO “FORTALECIMIENTO DE ESTRATEGIAS DE ACCESO Y PERMANENCIA PARA LOS NIVELES DE PREESCOLAR BASICA Y MEDIA EN EL SECTOR OFICIAL IBAGUE”;</t>
  </si>
  <si>
    <t>DOTACION DE MATERIAL PEDAGOGICO PARA LA IMPLEMENTACION DE LA ESTRATEGIA PEDAGOGICA FLEXIBLE PARA LA ATENCION DE LA POBLACION DEL SISTEMA DE RESPONSABILIDAD PENAL ADOLESCENTE PARA DOCENTES Y ESTUDIANTES QUE HACEN PARTE DEL SISTEMA;</t>
  </si>
  <si>
    <t>NOMBRE JEFE DE GRUPO: Gabriel Alfonso Patarroyo Rodríguez</t>
  </si>
  <si>
    <t>NOMBRE:  Maria Isabel Peña Garzon</t>
  </si>
  <si>
    <t>NOMBRE JEFE GRUPO:  Diana Roció López</t>
  </si>
  <si>
    <t>NOMBRE JEFE DE GRUPO: Diana Roció López</t>
  </si>
  <si>
    <t>NOMBRE JEFE DE GRUPO: Carol Vivian Cortes Rivera</t>
  </si>
  <si>
    <t>NOMBRE JEFE DE GRUPO:Carol Vivian Cortes Rivera</t>
  </si>
  <si>
    <r>
      <rPr>
        <b/>
        <sz val="11"/>
        <rFont val="Arial"/>
        <family val="2"/>
      </rPr>
      <t>PROCESO:</t>
    </r>
    <r>
      <rPr>
        <sz val="11"/>
        <rFont val="Arial"/>
        <family val="2"/>
      </rPr>
      <t xml:space="preserve"> PLANEACION ESTRATEGICA Y TERRITORIAL</t>
    </r>
  </si>
  <si>
    <r>
      <t xml:space="preserve">Codigo: </t>
    </r>
    <r>
      <rPr>
        <sz val="11"/>
        <rFont val="Arial"/>
        <family val="2"/>
      </rPr>
      <t>FOR-08-PRO-PET-01</t>
    </r>
  </si>
  <si>
    <r>
      <t>Version:</t>
    </r>
    <r>
      <rPr>
        <sz val="11"/>
        <rFont val="Arial"/>
        <family val="2"/>
      </rPr>
      <t xml:space="preserve"> 01</t>
    </r>
  </si>
  <si>
    <r>
      <rPr>
        <b/>
        <sz val="11"/>
        <rFont val="Arial"/>
        <family val="2"/>
      </rPr>
      <t>FORMATO:</t>
    </r>
    <r>
      <rPr>
        <sz val="11"/>
        <rFont val="Arial"/>
        <family val="2"/>
      </rPr>
      <t xml:space="preserve"> PLAN DE ACCION</t>
    </r>
  </si>
  <si>
    <r>
      <t xml:space="preserve">Fecha: </t>
    </r>
    <r>
      <rPr>
        <sz val="11"/>
        <rFont val="Arial"/>
        <family val="2"/>
      </rPr>
      <t>31/08/2017</t>
    </r>
  </si>
  <si>
    <r>
      <t xml:space="preserve">Pagina: </t>
    </r>
    <r>
      <rPr>
        <sz val="11"/>
        <rFont val="Arial"/>
        <family val="2"/>
      </rPr>
      <t>1 de  1</t>
    </r>
  </si>
  <si>
    <r>
      <t>PROG</t>
    </r>
    <r>
      <rPr>
        <b/>
        <sz val="11"/>
        <rFont val="Arial"/>
        <family val="2"/>
      </rPr>
      <t xml:space="preserve">  EJEC</t>
    </r>
  </si>
  <si>
    <t>COSTO TOTAL</t>
  </si>
  <si>
    <t xml:space="preserve">COSTO TOTAL </t>
  </si>
  <si>
    <t xml:space="preserve">FUENTES DE FINANCIACION </t>
  </si>
  <si>
    <t>FECHA DE EJECUCIÓN: DICIEMBRE 31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</si>
</sst>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3" formatCode="_-* #,##0.00_-;\-* #,##0.00_-;_-* &quot;-&quot;??_-;_-@_-"/>
    <numFmt numFmtId="164" formatCode="_(&quot;$&quot;\ * #,##0.00_);_(&quot;$&quot;\ * \(#,##0.00\);_(&quot;$&quot;\ * &quot;-&quot;??_);_(@_)"/>
    <numFmt numFmtId="165" formatCode="_(* #,##0.00_);_(* \(#,##0.00\);_(* &quot;-&quot;??_);_(@_)"/>
    <numFmt numFmtId="166" formatCode="_-&quot;$&quot;* #,##0.00_-;\-&quot;$&quot;* #,##0.00_-;_-&quot;$&quot;* &quot;-&quot;??_-;_-@_-"/>
    <numFmt numFmtId="167" formatCode="_ * #,##0.00_ ;_ * \-#,##0.00_ ;_ * &quot;-&quot;??_ ;_ @_ "/>
    <numFmt numFmtId="168" formatCode="#,##0.0_);\(#,##0.0\)"/>
    <numFmt numFmtId="169" formatCode="0.0%"/>
    <numFmt numFmtId="170" formatCode="_(&quot;$&quot;\ * #,##0_);_(&quot;$&quot;\ * \(#,##0\);_(&quot;$&quot;\ * &quot;-&quot;??_);_(@_)"/>
    <numFmt numFmtId="171" formatCode="_ * #,##0_ ;_ * \-#,##0_ ;_ * &quot;-&quot;??_ ;_ @_ "/>
    <numFmt numFmtId="172" formatCode="_(* #,##0_);_(* \(#,##0\);_(* &quot;-&quot;??_);_(@_)"/>
    <numFmt numFmtId="173" formatCode="\$#,##0_-"/>
    <numFmt numFmtId="174" formatCode="_-* #,##0_-;\-* #,##0_-;_-* &quot;-&quot;??_-;_-@_-"/>
    <numFmt numFmtId="175" formatCode="_-&quot;$&quot;* #,##0_-;\-&quot;$&quot;* #,##0_-;_-&quot;$&quot;* &quot;-&quot;??_-;_-@_-"/>
    <numFmt numFmtId="176" formatCode="_-&quot;$&quot;\ * #,##0_-;\-&quot;$&quot;\ * #,##0_-;_-&quot;$&quot;\ * &quot;-&quot;??_-;_-@_-"/>
  </numFmts>
  <fonts count="2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rgb="FF000000"/>
      <name val="Calibri"/>
      <family val="2"/>
    </font>
    <font>
      <sz val="9"/>
      <color rgb="FF000000"/>
      <name val="Arial"/>
      <family val="2"/>
    </font>
    <font>
      <sz val="11"/>
      <color rgb="FF000000"/>
      <name val="Arial"/>
      <family val="2"/>
    </font>
    <font>
      <sz val="10"/>
      <name val="Arial"/>
      <family val="2"/>
    </font>
    <font>
      <b/>
      <sz val="9"/>
      <color indexed="81"/>
      <name val="Tahoma"/>
      <family val="2"/>
    </font>
    <font>
      <sz val="9"/>
      <color indexed="81"/>
      <name val="Tahoma"/>
      <family val="2"/>
    </font>
    <font>
      <b/>
      <sz val="11"/>
      <color rgb="FF000000"/>
      <name val="Arial"/>
      <family val="2"/>
    </font>
    <font>
      <sz val="10"/>
      <color rgb="FF000000"/>
      <name val="Arial"/>
      <family val="2"/>
    </font>
    <font>
      <sz val="11"/>
      <name val="Arial"/>
      <family val="2"/>
    </font>
    <font>
      <b/>
      <sz val="11"/>
      <name val="Arial"/>
      <family val="2"/>
    </font>
    <font>
      <sz val="11"/>
      <color theme="1"/>
      <name val="Arial"/>
      <family val="2"/>
    </font>
    <font>
      <b/>
      <u/>
      <sz val="11"/>
      <name val="Arial"/>
      <family val="2"/>
    </font>
    <font>
      <sz val="11"/>
      <color rgb="FFFF0000"/>
      <name val="Arial"/>
      <family val="2"/>
    </font>
    <font>
      <sz val="11"/>
      <color theme="0"/>
      <name val="Arial"/>
      <family val="2"/>
    </font>
    <font>
      <b/>
      <sz val="11"/>
      <color rgb="FFFF0000"/>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91">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right/>
      <top/>
      <bottom style="medium">
        <color auto="1"/>
      </bottom>
      <diagonal/>
    </border>
    <border>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medium">
        <color auto="1"/>
      </top>
      <bottom style="medium">
        <color auto="1"/>
      </bottom>
      <diagonal/>
    </border>
    <border>
      <left/>
      <right/>
      <top style="medium">
        <color auto="1"/>
      </top>
      <bottom style="medium">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medium">
        <color auto="1"/>
      </bottom>
      <diagonal/>
    </border>
    <border>
      <left/>
      <right style="thin">
        <color auto="1"/>
      </right>
      <top/>
      <bottom style="medium">
        <color auto="1"/>
      </bottom>
      <diagonal/>
    </border>
    <border>
      <left/>
      <right style="thin">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right style="medium">
        <color auto="1"/>
      </right>
      <top style="thin">
        <color auto="1"/>
      </top>
      <bottom/>
      <diagonal/>
    </border>
    <border>
      <left/>
      <right style="medium">
        <color auto="1"/>
      </right>
      <top/>
      <bottom style="thin">
        <color auto="1"/>
      </bottom>
      <diagonal/>
    </border>
    <border>
      <left style="thin">
        <color auto="1"/>
      </left>
      <right style="thin">
        <color auto="1"/>
      </right>
      <top/>
      <bottom/>
      <diagonal/>
    </border>
    <border>
      <left style="thin">
        <color auto="1"/>
      </left>
      <right style="thin">
        <color auto="1"/>
      </right>
      <top style="medium">
        <color auto="1"/>
      </top>
      <bottom/>
      <diagonal/>
    </border>
    <border>
      <left/>
      <right style="medium">
        <color auto="1"/>
      </right>
      <top style="medium">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diagonal/>
    </border>
    <border>
      <left style="medium">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medium">
        <color auto="1"/>
      </left>
      <right style="thin">
        <color auto="1"/>
      </right>
      <top/>
      <bottom style="medium">
        <color auto="1"/>
      </bottom>
      <diagonal/>
    </border>
    <border>
      <left/>
      <right/>
      <top style="thin">
        <color indexed="65"/>
      </top>
      <bottom/>
      <diagonal/>
    </border>
    <border>
      <left style="medium">
        <color auto="1"/>
      </left>
      <right/>
      <top style="medium">
        <color auto="1"/>
      </top>
      <bottom/>
      <diagonal/>
    </border>
    <border>
      <left style="medium">
        <color auto="1"/>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8"/>
      </left>
      <right/>
      <top style="thin">
        <color indexed="65"/>
      </top>
      <bottom/>
      <diagonal/>
    </border>
    <border>
      <left style="thin">
        <color auto="1"/>
      </left>
      <right style="medium">
        <color auto="1"/>
      </right>
      <top style="thin">
        <color auto="1"/>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indexed="64"/>
      </left>
      <right/>
      <top/>
      <bottom/>
      <diagonal/>
    </border>
    <border>
      <left style="thin">
        <color indexed="8"/>
      </left>
      <right/>
      <top style="thin">
        <color indexed="8"/>
      </top>
      <bottom/>
      <diagonal/>
    </border>
    <border>
      <left/>
      <right style="thin">
        <color indexed="8"/>
      </right>
      <top style="thin">
        <color indexed="65"/>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medium">
        <color auto="1"/>
      </right>
      <top/>
      <bottom style="medium">
        <color indexed="64"/>
      </bottom>
      <diagonal/>
    </border>
    <border>
      <left style="thin">
        <color indexed="64"/>
      </left>
      <right style="thin">
        <color indexed="64"/>
      </right>
      <top style="thin">
        <color indexed="64"/>
      </top>
      <bottom/>
      <diagonal/>
    </border>
    <border>
      <left style="medium">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diagonal/>
    </border>
    <border>
      <left style="thin">
        <color rgb="FF999999"/>
      </left>
      <right style="thin">
        <color rgb="FF999999"/>
      </right>
      <top/>
      <bottom/>
      <diagonal/>
    </border>
    <border>
      <left style="thin">
        <color indexed="8"/>
      </left>
      <right/>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medium">
        <color indexed="64"/>
      </right>
      <top style="thin">
        <color auto="1"/>
      </top>
      <bottom style="thin">
        <color auto="1"/>
      </bottom>
      <diagonal/>
    </border>
  </borders>
  <cellStyleXfs count="18">
    <xf numFmtId="0" fontId="0" fillId="0" borderId="0"/>
    <xf numFmtId="167" fontId="6" fillId="0" borderId="0" applyFont="0" applyFill="0" applyBorder="0" applyAlignment="0" applyProtection="0"/>
    <xf numFmtId="9" fontId="6" fillId="0" borderId="0" applyFont="0" applyFill="0" applyBorder="0" applyAlignment="0" applyProtection="0"/>
    <xf numFmtId="0" fontId="6" fillId="0" borderId="0"/>
    <xf numFmtId="164" fontId="6" fillId="0" borderId="0" applyFont="0" applyFill="0" applyBorder="0" applyAlignment="0" applyProtection="0"/>
    <xf numFmtId="0" fontId="5" fillId="0" borderId="0"/>
    <xf numFmtId="0" fontId="4" fillId="0" borderId="0"/>
    <xf numFmtId="0" fontId="3" fillId="0" borderId="0"/>
    <xf numFmtId="0" fontId="7" fillId="0" borderId="0"/>
    <xf numFmtId="165" fontId="7" fillId="0" borderId="0" applyFont="0" applyFill="0" applyBorder="0" applyAlignment="0" applyProtection="0"/>
    <xf numFmtId="0" fontId="7"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7" fillId="0" borderId="0"/>
    <xf numFmtId="166" fontId="6" fillId="0" borderId="0" applyFont="0" applyFill="0" applyBorder="0" applyAlignment="0" applyProtection="0"/>
    <xf numFmtId="164" fontId="10" fillId="0" borderId="0" applyFont="0" applyFill="0" applyBorder="0" applyAlignment="0" applyProtection="0"/>
    <xf numFmtId="9" fontId="1" fillId="0" borderId="0" applyFont="0" applyFill="0" applyBorder="0" applyAlignment="0" applyProtection="0"/>
  </cellStyleXfs>
  <cellXfs count="599">
    <xf numFmtId="0" fontId="0" fillId="0" borderId="0" xfId="0"/>
    <xf numFmtId="174" fontId="9" fillId="0" borderId="0" xfId="1" applyNumberFormat="1" applyFont="1" applyFill="1" applyBorder="1" applyAlignment="1">
      <alignment vertical="top"/>
    </xf>
    <xf numFmtId="0" fontId="6" fillId="0" borderId="0" xfId="0" applyFont="1"/>
    <xf numFmtId="172" fontId="8" fillId="0" borderId="51" xfId="0" applyNumberFormat="1" applyFont="1" applyFill="1" applyBorder="1" applyAlignment="1">
      <alignment horizontal="center" vertical="center"/>
    </xf>
    <xf numFmtId="171" fontId="6" fillId="0" borderId="0" xfId="0" applyNumberFormat="1" applyFont="1"/>
    <xf numFmtId="173" fontId="0" fillId="0" borderId="0" xfId="0" applyNumberFormat="1"/>
    <xf numFmtId="173" fontId="0" fillId="3" borderId="0" xfId="0" applyNumberFormat="1" applyFill="1"/>
    <xf numFmtId="171" fontId="0" fillId="0" borderId="0" xfId="0" applyNumberFormat="1"/>
    <xf numFmtId="172" fontId="0" fillId="0" borderId="0" xfId="0" applyNumberFormat="1"/>
    <xf numFmtId="0" fontId="0" fillId="0" borderId="56" xfId="0" applyBorder="1"/>
    <xf numFmtId="0" fontId="6" fillId="0" borderId="56" xfId="0" applyFont="1" applyBorder="1"/>
    <xf numFmtId="171" fontId="0" fillId="0" borderId="56" xfId="1" applyNumberFormat="1" applyFont="1" applyBorder="1"/>
    <xf numFmtId="176" fontId="13" fillId="4" borderId="56" xfId="16" applyNumberFormat="1" applyFont="1" applyFill="1" applyBorder="1"/>
    <xf numFmtId="172" fontId="0" fillId="0" borderId="61" xfId="0" applyNumberFormat="1" applyBorder="1"/>
    <xf numFmtId="172" fontId="0" fillId="0" borderId="67" xfId="0" applyNumberFormat="1" applyBorder="1"/>
    <xf numFmtId="171" fontId="0" fillId="0" borderId="56" xfId="1" applyNumberFormat="1" applyFont="1" applyFill="1" applyBorder="1"/>
    <xf numFmtId="0" fontId="6" fillId="0" borderId="56" xfId="0" applyFont="1" applyFill="1" applyBorder="1"/>
    <xf numFmtId="172" fontId="0" fillId="0" borderId="68" xfId="0" applyNumberFormat="1" applyBorder="1"/>
    <xf numFmtId="172" fontId="0" fillId="0" borderId="69" xfId="0" applyNumberFormat="1" applyBorder="1"/>
    <xf numFmtId="9" fontId="0" fillId="0" borderId="0" xfId="2" applyFont="1"/>
    <xf numFmtId="0" fontId="6" fillId="0" borderId="0" xfId="0" applyFont="1" applyFill="1"/>
    <xf numFmtId="0" fontId="6" fillId="0" borderId="0" xfId="0" applyFont="1" applyFill="1" applyAlignment="1">
      <alignment horizontal="left"/>
    </xf>
    <xf numFmtId="171" fontId="6" fillId="0" borderId="0" xfId="1" applyNumberFormat="1" applyFont="1" applyFill="1"/>
    <xf numFmtId="172" fontId="0" fillId="0" borderId="70" xfId="0" applyNumberFormat="1" applyBorder="1"/>
    <xf numFmtId="172" fontId="0" fillId="0" borderId="71" xfId="0" applyNumberFormat="1" applyBorder="1"/>
    <xf numFmtId="172" fontId="0" fillId="0" borderId="73" xfId="0" applyNumberFormat="1" applyBorder="1"/>
    <xf numFmtId="2" fontId="6" fillId="0" borderId="74" xfId="0" applyNumberFormat="1" applyFont="1" applyFill="1" applyBorder="1" applyAlignment="1" applyProtection="1">
      <alignment horizontal="center" vertical="center" wrapText="1"/>
    </xf>
    <xf numFmtId="2" fontId="6" fillId="0" borderId="74" xfId="0" applyNumberFormat="1" applyFont="1" applyFill="1" applyBorder="1" applyAlignment="1" applyProtection="1">
      <alignment horizontal="left" vertical="center" wrapText="1"/>
    </xf>
    <xf numFmtId="171" fontId="6" fillId="0" borderId="74" xfId="1" applyNumberFormat="1" applyFont="1" applyFill="1" applyBorder="1" applyAlignment="1" applyProtection="1">
      <alignment horizontal="center" vertical="center" wrapText="1"/>
    </xf>
    <xf numFmtId="0" fontId="6" fillId="0" borderId="74" xfId="0" applyFont="1" applyFill="1" applyBorder="1" applyAlignment="1">
      <alignment wrapText="1"/>
    </xf>
    <xf numFmtId="0" fontId="6" fillId="0" borderId="74" xfId="0" applyFont="1" applyFill="1" applyBorder="1"/>
    <xf numFmtId="0" fontId="14" fillId="0" borderId="74" xfId="0" applyFont="1" applyFill="1" applyBorder="1" applyAlignment="1">
      <alignment horizontal="left"/>
    </xf>
    <xf numFmtId="172" fontId="6" fillId="0" borderId="74" xfId="9" applyNumberFormat="1" applyFont="1" applyFill="1" applyBorder="1" applyAlignment="1">
      <alignment horizontal="right"/>
    </xf>
    <xf numFmtId="0" fontId="14" fillId="0" borderId="74" xfId="0" applyFont="1" applyFill="1" applyBorder="1" applyAlignment="1">
      <alignment horizontal="center"/>
    </xf>
    <xf numFmtId="0" fontId="6" fillId="0" borderId="74" xfId="0" applyFont="1" applyFill="1" applyBorder="1" applyAlignment="1">
      <alignment horizontal="center"/>
    </xf>
    <xf numFmtId="170" fontId="0" fillId="0" borderId="0" xfId="16" applyNumberFormat="1" applyFont="1" applyFill="1" applyBorder="1"/>
    <xf numFmtId="0" fontId="15" fillId="0" borderId="0" xfId="0" applyFont="1"/>
    <xf numFmtId="0" fontId="16" fillId="0" borderId="7" xfId="3" applyFont="1" applyFill="1" applyBorder="1" applyAlignment="1">
      <alignment horizontal="center" vertical="center" wrapText="1"/>
    </xf>
    <xf numFmtId="0" fontId="16" fillId="0" borderId="2" xfId="3" applyFont="1" applyFill="1" applyBorder="1" applyAlignment="1">
      <alignment horizontal="center" vertical="center" wrapText="1"/>
    </xf>
    <xf numFmtId="0" fontId="16" fillId="0" borderId="7" xfId="3" applyFont="1" applyFill="1" applyBorder="1" applyAlignment="1">
      <alignment horizontal="center" vertical="center"/>
    </xf>
    <xf numFmtId="0" fontId="16" fillId="0" borderId="2" xfId="3" applyFont="1" applyFill="1" applyBorder="1" applyAlignment="1">
      <alignment horizontal="center" vertical="center"/>
    </xf>
    <xf numFmtId="0" fontId="16" fillId="0" borderId="15" xfId="3" applyFont="1" applyFill="1" applyBorder="1" applyAlignment="1">
      <alignment horizontal="center" vertical="center"/>
    </xf>
    <xf numFmtId="0" fontId="16" fillId="0" borderId="1" xfId="3" applyFont="1" applyFill="1" applyBorder="1" applyAlignment="1">
      <alignment horizontal="center" vertical="center" wrapText="1"/>
    </xf>
    <xf numFmtId="0" fontId="16" fillId="0" borderId="1" xfId="3" applyFont="1" applyFill="1" applyBorder="1" applyAlignment="1">
      <alignment horizontal="center" vertical="center"/>
    </xf>
    <xf numFmtId="171" fontId="16" fillId="0" borderId="51" xfId="1" applyNumberFormat="1" applyFont="1" applyFill="1" applyBorder="1" applyAlignment="1">
      <alignment horizontal="center" vertical="center" wrapText="1"/>
    </xf>
    <xf numFmtId="170" fontId="15" fillId="0" borderId="1" xfId="4" applyNumberFormat="1" applyFont="1" applyFill="1" applyBorder="1" applyAlignment="1" applyProtection="1">
      <alignment vertical="center"/>
    </xf>
    <xf numFmtId="0" fontId="15" fillId="0" borderId="1" xfId="3" applyFont="1" applyFill="1" applyBorder="1" applyAlignment="1">
      <alignment horizontal="center" vertical="center" wrapText="1"/>
    </xf>
    <xf numFmtId="0" fontId="15" fillId="0" borderId="7" xfId="3" applyFont="1" applyFill="1" applyBorder="1" applyAlignment="1">
      <alignment horizontal="center" vertical="center" wrapText="1"/>
    </xf>
    <xf numFmtId="0" fontId="15" fillId="0" borderId="2" xfId="3" applyFont="1" applyFill="1" applyBorder="1" applyAlignment="1">
      <alignment horizontal="center" vertical="center" wrapText="1"/>
    </xf>
    <xf numFmtId="0" fontId="16" fillId="0" borderId="79" xfId="3" applyFont="1" applyFill="1" applyBorder="1" applyAlignment="1">
      <alignment horizontal="center" vertical="center"/>
    </xf>
    <xf numFmtId="0" fontId="16" fillId="0" borderId="79" xfId="3" applyFont="1" applyFill="1" applyBorder="1" applyAlignment="1">
      <alignment horizontal="center" vertical="center" wrapText="1"/>
    </xf>
    <xf numFmtId="0" fontId="16" fillId="0" borderId="74" xfId="3" applyFont="1" applyFill="1" applyBorder="1" applyAlignment="1">
      <alignment horizontal="center" vertical="center"/>
    </xf>
    <xf numFmtId="0" fontId="16" fillId="0" borderId="74" xfId="3" applyFont="1" applyFill="1" applyBorder="1" applyAlignment="1">
      <alignment horizontal="center" vertical="center" wrapText="1"/>
    </xf>
    <xf numFmtId="0" fontId="15" fillId="2" borderId="0" xfId="3" applyFont="1" applyFill="1"/>
    <xf numFmtId="0" fontId="16" fillId="2" borderId="0" xfId="3" applyFont="1" applyFill="1" applyAlignment="1"/>
    <xf numFmtId="0" fontId="16" fillId="0" borderId="0" xfId="3" applyFont="1" applyFill="1"/>
    <xf numFmtId="2" fontId="16" fillId="2" borderId="0" xfId="3" applyNumberFormat="1" applyFont="1" applyFill="1" applyBorder="1" applyAlignment="1" applyProtection="1">
      <alignment vertical="center"/>
    </xf>
    <xf numFmtId="2" fontId="16" fillId="2" borderId="51" xfId="3" applyNumberFormat="1" applyFont="1" applyFill="1" applyBorder="1" applyAlignment="1" applyProtection="1">
      <alignment horizontal="center" vertical="center"/>
    </xf>
    <xf numFmtId="2" fontId="16" fillId="2" borderId="3" xfId="3" applyNumberFormat="1" applyFont="1" applyFill="1" applyBorder="1" applyAlignment="1" applyProtection="1">
      <alignment horizontal="center" vertical="center"/>
    </xf>
    <xf numFmtId="2" fontId="16" fillId="2" borderId="35" xfId="3" applyNumberFormat="1" applyFont="1" applyFill="1" applyBorder="1" applyAlignment="1" applyProtection="1">
      <alignment horizontal="center" vertical="center"/>
    </xf>
    <xf numFmtId="2" fontId="16" fillId="2" borderId="33" xfId="3" applyNumberFormat="1" applyFont="1" applyFill="1" applyBorder="1" applyAlignment="1" applyProtection="1">
      <alignment horizontal="center" vertical="center"/>
    </xf>
    <xf numFmtId="2" fontId="16" fillId="2" borderId="34" xfId="3" applyNumberFormat="1" applyFont="1" applyFill="1" applyBorder="1" applyAlignment="1" applyProtection="1">
      <alignment horizontal="center" vertical="center"/>
    </xf>
    <xf numFmtId="1" fontId="16" fillId="2" borderId="51" xfId="3" applyNumberFormat="1" applyFont="1" applyFill="1" applyBorder="1" applyAlignment="1" applyProtection="1">
      <alignment horizontal="center" vertical="center" wrapText="1"/>
    </xf>
    <xf numFmtId="2" fontId="16" fillId="2" borderId="35" xfId="3" applyNumberFormat="1" applyFont="1" applyFill="1" applyBorder="1" applyAlignment="1" applyProtection="1">
      <alignment vertical="center" wrapText="1"/>
    </xf>
    <xf numFmtId="2" fontId="16" fillId="2" borderId="33" xfId="3" applyNumberFormat="1" applyFont="1" applyFill="1" applyBorder="1" applyAlignment="1" applyProtection="1">
      <alignment vertical="center" wrapText="1"/>
    </xf>
    <xf numFmtId="2" fontId="16" fillId="2" borderId="34" xfId="3" applyNumberFormat="1" applyFont="1" applyFill="1" applyBorder="1" applyAlignment="1" applyProtection="1">
      <alignment vertical="center" wrapText="1"/>
    </xf>
    <xf numFmtId="170" fontId="16" fillId="2" borderId="3" xfId="4" applyNumberFormat="1" applyFont="1" applyFill="1" applyBorder="1" applyAlignment="1" applyProtection="1">
      <alignment vertical="center"/>
    </xf>
    <xf numFmtId="2" fontId="16" fillId="2" borderId="51" xfId="3" applyNumberFormat="1" applyFont="1" applyFill="1" applyBorder="1" applyAlignment="1" applyProtection="1">
      <alignment vertical="center"/>
    </xf>
    <xf numFmtId="2" fontId="16" fillId="2" borderId="29" xfId="3" applyNumberFormat="1" applyFont="1" applyFill="1" applyBorder="1" applyAlignment="1" applyProtection="1">
      <alignment vertical="center" wrapText="1"/>
    </xf>
    <xf numFmtId="2" fontId="16" fillId="2" borderId="0" xfId="3" applyNumberFormat="1" applyFont="1" applyFill="1" applyBorder="1" applyAlignment="1" applyProtection="1">
      <alignment vertical="center" wrapText="1"/>
    </xf>
    <xf numFmtId="2" fontId="16" fillId="2" borderId="30" xfId="3" applyNumberFormat="1" applyFont="1" applyFill="1" applyBorder="1" applyAlignment="1" applyProtection="1">
      <alignment vertical="center" wrapText="1"/>
    </xf>
    <xf numFmtId="2" fontId="16" fillId="2" borderId="3" xfId="3" applyNumberFormat="1" applyFont="1" applyFill="1" applyBorder="1" applyAlignment="1" applyProtection="1">
      <alignment vertical="center"/>
    </xf>
    <xf numFmtId="2" fontId="16" fillId="2" borderId="21" xfId="3" applyNumberFormat="1" applyFont="1" applyFill="1" applyBorder="1" applyAlignment="1" applyProtection="1">
      <alignment vertical="center" wrapText="1"/>
    </xf>
    <xf numFmtId="2" fontId="16" fillId="2" borderId="22" xfId="3" applyNumberFormat="1" applyFont="1" applyFill="1" applyBorder="1" applyAlignment="1" applyProtection="1">
      <alignment vertical="center" wrapText="1"/>
    </xf>
    <xf numFmtId="2" fontId="16" fillId="2" borderId="23" xfId="3" applyNumberFormat="1" applyFont="1" applyFill="1" applyBorder="1" applyAlignment="1" applyProtection="1">
      <alignment vertical="center" wrapText="1"/>
    </xf>
    <xf numFmtId="2" fontId="16" fillId="2" borderId="4" xfId="3" applyNumberFormat="1" applyFont="1" applyFill="1" applyBorder="1" applyAlignment="1" applyProtection="1">
      <alignment vertical="center"/>
    </xf>
    <xf numFmtId="2" fontId="16" fillId="2" borderId="5" xfId="3" applyNumberFormat="1" applyFont="1" applyFill="1" applyBorder="1" applyAlignment="1" applyProtection="1">
      <alignment vertical="center"/>
    </xf>
    <xf numFmtId="0" fontId="16" fillId="2" borderId="2" xfId="3" applyFont="1" applyFill="1" applyBorder="1" applyAlignment="1">
      <alignment horizontal="center" vertical="center"/>
    </xf>
    <xf numFmtId="0" fontId="16" fillId="2" borderId="2" xfId="3" applyFont="1" applyFill="1" applyBorder="1" applyAlignment="1">
      <alignment horizontal="center" vertical="center" wrapText="1"/>
    </xf>
    <xf numFmtId="14" fontId="16" fillId="2" borderId="1" xfId="3" applyNumberFormat="1" applyFont="1" applyFill="1" applyBorder="1" applyAlignment="1" applyProtection="1">
      <alignment vertical="center"/>
    </xf>
    <xf numFmtId="171" fontId="15" fillId="2" borderId="0" xfId="3" applyNumberFormat="1" applyFont="1" applyFill="1"/>
    <xf numFmtId="170" fontId="15" fillId="2" borderId="0" xfId="3" applyNumberFormat="1" applyFont="1" applyFill="1"/>
    <xf numFmtId="0" fontId="16" fillId="2" borderId="1" xfId="3" applyFont="1" applyFill="1" applyBorder="1" applyAlignment="1">
      <alignment horizontal="center" vertical="center"/>
    </xf>
    <xf numFmtId="0" fontId="16" fillId="2" borderId="1" xfId="3" applyFont="1" applyFill="1" applyBorder="1" applyAlignment="1">
      <alignment horizontal="center" vertical="center" wrapText="1"/>
    </xf>
    <xf numFmtId="170" fontId="16" fillId="2" borderId="51" xfId="4" applyNumberFormat="1" applyFont="1" applyFill="1" applyBorder="1" applyAlignment="1" applyProtection="1">
      <alignment vertical="center"/>
    </xf>
    <xf numFmtId="2" fontId="16" fillId="2" borderId="2" xfId="3" applyNumberFormat="1" applyFont="1" applyFill="1" applyBorder="1" applyAlignment="1" applyProtection="1">
      <alignment vertical="center"/>
    </xf>
    <xf numFmtId="39" fontId="15" fillId="2" borderId="2" xfId="3" applyNumberFormat="1" applyFont="1" applyFill="1" applyBorder="1" applyAlignment="1" applyProtection="1">
      <alignment vertical="center"/>
    </xf>
    <xf numFmtId="0" fontId="15" fillId="0" borderId="0" xfId="3" applyFont="1" applyFill="1" applyBorder="1"/>
    <xf numFmtId="0" fontId="15" fillId="2" borderId="0" xfId="3" applyFont="1" applyFill="1" applyBorder="1"/>
    <xf numFmtId="172" fontId="15" fillId="2" borderId="0" xfId="3" applyNumberFormat="1" applyFont="1" applyFill="1" applyBorder="1"/>
    <xf numFmtId="172" fontId="15" fillId="0" borderId="61" xfId="0" applyNumberFormat="1" applyFont="1" applyBorder="1"/>
    <xf numFmtId="172" fontId="15" fillId="0" borderId="0" xfId="1" applyNumberFormat="1" applyFont="1"/>
    <xf numFmtId="171" fontId="16" fillId="2" borderId="0" xfId="1" applyNumberFormat="1" applyFont="1" applyFill="1" applyBorder="1" applyProtection="1"/>
    <xf numFmtId="172" fontId="15" fillId="0" borderId="53" xfId="0" applyNumberFormat="1" applyFont="1" applyBorder="1"/>
    <xf numFmtId="172" fontId="15" fillId="2" borderId="0" xfId="2" applyNumberFormat="1" applyFont="1" applyFill="1" applyBorder="1" applyProtection="1"/>
    <xf numFmtId="10" fontId="15" fillId="2" borderId="0" xfId="2" applyNumberFormat="1" applyFont="1" applyFill="1" applyBorder="1" applyProtection="1"/>
    <xf numFmtId="168" fontId="15" fillId="2" borderId="0" xfId="3" applyNumberFormat="1" applyFont="1" applyFill="1" applyBorder="1" applyProtection="1"/>
    <xf numFmtId="39" fontId="15" fillId="2" borderId="0" xfId="3" applyNumberFormat="1" applyFont="1" applyFill="1" applyBorder="1" applyProtection="1"/>
    <xf numFmtId="168" fontId="16" fillId="0" borderId="6" xfId="3" applyNumberFormat="1" applyFont="1" applyFill="1" applyBorder="1" applyAlignment="1" applyProtection="1">
      <alignment vertical="center"/>
    </xf>
    <xf numFmtId="168" fontId="15" fillId="2" borderId="45" xfId="3" applyNumberFormat="1" applyFont="1" applyFill="1" applyBorder="1" applyAlignment="1" applyProtection="1">
      <alignment vertical="top"/>
    </xf>
    <xf numFmtId="0" fontId="16" fillId="0" borderId="51" xfId="3" applyFont="1" applyFill="1" applyBorder="1" applyAlignment="1">
      <alignment horizontal="center" vertical="center"/>
    </xf>
    <xf numFmtId="0" fontId="16" fillId="0" borderId="51" xfId="3" applyFont="1" applyFill="1" applyBorder="1" applyAlignment="1">
      <alignment horizontal="center" vertical="center" wrapText="1"/>
    </xf>
    <xf numFmtId="10" fontId="15" fillId="2" borderId="0" xfId="2" applyNumberFormat="1" applyFont="1" applyFill="1"/>
    <xf numFmtId="0" fontId="16" fillId="2" borderId="58" xfId="3" applyFont="1" applyFill="1" applyBorder="1" applyAlignment="1"/>
    <xf numFmtId="0" fontId="16" fillId="2" borderId="0" xfId="3" applyFont="1" applyFill="1" applyBorder="1" applyAlignment="1"/>
    <xf numFmtId="0" fontId="16" fillId="2" borderId="21" xfId="3" applyFont="1" applyFill="1" applyBorder="1" applyAlignment="1"/>
    <xf numFmtId="0" fontId="16" fillId="2" borderId="22" xfId="3" applyFont="1" applyFill="1" applyBorder="1" applyAlignment="1"/>
    <xf numFmtId="0" fontId="16" fillId="2" borderId="0" xfId="3" applyFont="1" applyFill="1" applyBorder="1" applyAlignment="1">
      <alignment horizontal="left" vertical="center"/>
    </xf>
    <xf numFmtId="0" fontId="16" fillId="2" borderId="49" xfId="3" applyFont="1" applyFill="1" applyBorder="1" applyAlignment="1">
      <alignment horizontal="left" vertical="center"/>
    </xf>
    <xf numFmtId="0" fontId="16" fillId="0" borderId="51" xfId="3" applyFont="1" applyFill="1" applyBorder="1" applyAlignment="1">
      <alignment horizontal="center"/>
    </xf>
    <xf numFmtId="0" fontId="15" fillId="0" borderId="0" xfId="3" applyFont="1" applyFill="1"/>
    <xf numFmtId="174" fontId="15" fillId="2" borderId="0" xfId="3" applyNumberFormat="1" applyFont="1" applyFill="1"/>
    <xf numFmtId="0" fontId="16" fillId="0" borderId="77" xfId="3" applyFont="1" applyFill="1" applyBorder="1"/>
    <xf numFmtId="0" fontId="15" fillId="2" borderId="8" xfId="3" applyFont="1" applyFill="1" applyBorder="1"/>
    <xf numFmtId="0" fontId="15" fillId="2" borderId="78" xfId="3" applyFont="1" applyFill="1" applyBorder="1"/>
    <xf numFmtId="0" fontId="16" fillId="2" borderId="79" xfId="3" applyFont="1" applyFill="1" applyBorder="1" applyAlignment="1">
      <alignment horizontal="center" vertical="center"/>
    </xf>
    <xf numFmtId="10" fontId="16" fillId="2" borderId="79" xfId="2" applyNumberFormat="1" applyFont="1" applyFill="1" applyBorder="1" applyAlignment="1">
      <alignment horizontal="center" vertical="center"/>
    </xf>
    <xf numFmtId="0" fontId="16" fillId="2" borderId="79" xfId="3" applyFont="1" applyFill="1" applyBorder="1" applyAlignment="1">
      <alignment horizontal="center" vertical="center" wrapText="1"/>
    </xf>
    <xf numFmtId="170" fontId="16" fillId="0" borderId="74" xfId="4" applyNumberFormat="1" applyFont="1" applyFill="1" applyBorder="1" applyAlignment="1" applyProtection="1">
      <alignment horizontal="center" vertical="center"/>
    </xf>
    <xf numFmtId="173" fontId="9" fillId="0" borderId="74" xfId="0" applyNumberFormat="1" applyFont="1" applyFill="1" applyBorder="1" applyAlignment="1">
      <alignment horizontal="center" vertical="center"/>
    </xf>
    <xf numFmtId="170" fontId="15" fillId="0" borderId="74" xfId="4" applyNumberFormat="1" applyFont="1" applyFill="1" applyBorder="1" applyAlignment="1" applyProtection="1">
      <alignment horizontal="center" vertical="center"/>
    </xf>
    <xf numFmtId="170" fontId="19" fillId="0" borderId="74" xfId="4" applyNumberFormat="1" applyFont="1" applyFill="1" applyBorder="1" applyAlignment="1" applyProtection="1">
      <alignment horizontal="center" vertical="center"/>
    </xf>
    <xf numFmtId="14" fontId="16" fillId="2" borderId="74" xfId="3" applyNumberFormat="1" applyFont="1" applyFill="1" applyBorder="1" applyAlignment="1" applyProtection="1">
      <alignment vertical="center"/>
    </xf>
    <xf numFmtId="170" fontId="15" fillId="0" borderId="74" xfId="4" applyNumberFormat="1" applyFont="1" applyFill="1" applyBorder="1" applyAlignment="1" applyProtection="1">
      <alignment vertical="center"/>
    </xf>
    <xf numFmtId="170" fontId="16" fillId="2" borderId="1" xfId="4" applyNumberFormat="1" applyFont="1" applyFill="1" applyBorder="1" applyAlignment="1" applyProtection="1">
      <alignment vertical="center"/>
    </xf>
    <xf numFmtId="170" fontId="16" fillId="0" borderId="7" xfId="4" applyNumberFormat="1" applyFont="1" applyFill="1" applyBorder="1" applyAlignment="1" applyProtection="1">
      <alignment horizontal="center" vertical="center"/>
    </xf>
    <xf numFmtId="173" fontId="9" fillId="0" borderId="7" xfId="0" applyNumberFormat="1" applyFont="1" applyFill="1" applyBorder="1" applyAlignment="1">
      <alignment horizontal="center" vertical="center"/>
    </xf>
    <xf numFmtId="170" fontId="15" fillId="0" borderId="7" xfId="4" applyNumberFormat="1" applyFont="1" applyFill="1" applyBorder="1" applyAlignment="1" applyProtection="1">
      <alignment horizontal="center" vertical="center"/>
    </xf>
    <xf numFmtId="170" fontId="19" fillId="0" borderId="7" xfId="4" applyNumberFormat="1" applyFont="1" applyFill="1" applyBorder="1" applyAlignment="1" applyProtection="1">
      <alignment horizontal="center" vertical="center"/>
    </xf>
    <xf numFmtId="14" fontId="16" fillId="2" borderId="7" xfId="3" applyNumberFormat="1" applyFont="1" applyFill="1" applyBorder="1" applyAlignment="1" applyProtection="1">
      <alignment vertical="center"/>
    </xf>
    <xf numFmtId="170" fontId="16" fillId="0" borderId="2" xfId="4" applyNumberFormat="1" applyFont="1" applyFill="1" applyBorder="1" applyAlignment="1" applyProtection="1">
      <alignment horizontal="center" vertical="center"/>
    </xf>
    <xf numFmtId="173" fontId="9" fillId="0" borderId="2" xfId="0" applyNumberFormat="1" applyFont="1" applyFill="1" applyBorder="1" applyAlignment="1">
      <alignment horizontal="center" vertical="center"/>
    </xf>
    <xf numFmtId="170" fontId="15" fillId="0" borderId="2" xfId="4" applyNumberFormat="1" applyFont="1" applyFill="1" applyBorder="1" applyAlignment="1" applyProtection="1">
      <alignment vertical="center"/>
    </xf>
    <xf numFmtId="14" fontId="16" fillId="2" borderId="2" xfId="3" applyNumberFormat="1" applyFont="1" applyFill="1" applyBorder="1" applyAlignment="1" applyProtection="1">
      <alignment vertical="center"/>
    </xf>
    <xf numFmtId="172" fontId="15" fillId="0" borderId="85" xfId="0" applyNumberFormat="1" applyFont="1" applyBorder="1"/>
    <xf numFmtId="172" fontId="15" fillId="0" borderId="86" xfId="0" applyNumberFormat="1" applyFont="1" applyBorder="1"/>
    <xf numFmtId="172" fontId="15" fillId="0" borderId="0" xfId="0" applyNumberFormat="1" applyFont="1" applyBorder="1"/>
    <xf numFmtId="0" fontId="16" fillId="2" borderId="7" xfId="3" applyFont="1" applyFill="1" applyBorder="1" applyAlignment="1">
      <alignment horizontal="center" vertical="center"/>
    </xf>
    <xf numFmtId="0" fontId="16" fillId="2" borderId="7" xfId="3" applyFont="1" applyFill="1" applyBorder="1" applyAlignment="1">
      <alignment horizontal="center" vertical="center" wrapText="1"/>
    </xf>
    <xf numFmtId="170" fontId="16" fillId="2" borderId="7" xfId="4" applyNumberFormat="1" applyFont="1" applyFill="1" applyBorder="1" applyAlignment="1" applyProtection="1">
      <alignment vertical="center"/>
    </xf>
    <xf numFmtId="170" fontId="16" fillId="2" borderId="2" xfId="4" applyNumberFormat="1" applyFont="1" applyFill="1" applyBorder="1" applyAlignment="1" applyProtection="1">
      <alignment vertical="center"/>
    </xf>
    <xf numFmtId="10" fontId="15" fillId="2" borderId="0" xfId="2" applyNumberFormat="1" applyFont="1" applyFill="1" applyBorder="1"/>
    <xf numFmtId="0" fontId="16" fillId="2" borderId="41" xfId="3" applyFont="1" applyFill="1" applyBorder="1" applyAlignment="1"/>
    <xf numFmtId="0" fontId="16" fillId="2" borderId="49" xfId="3" applyFont="1" applyFill="1" applyBorder="1" applyAlignment="1"/>
    <xf numFmtId="0" fontId="16" fillId="2" borderId="66" xfId="3" applyFont="1" applyFill="1" applyBorder="1" applyAlignment="1"/>
    <xf numFmtId="0" fontId="16" fillId="2" borderId="42" xfId="3" applyFont="1" applyFill="1" applyBorder="1" applyAlignment="1"/>
    <xf numFmtId="0" fontId="16" fillId="2" borderId="66" xfId="3" applyFont="1" applyFill="1" applyBorder="1" applyAlignment="1">
      <alignment horizontal="left" vertical="center"/>
    </xf>
    <xf numFmtId="0" fontId="16" fillId="0" borderId="74" xfId="3" applyFont="1" applyFill="1" applyBorder="1" applyAlignment="1">
      <alignment horizontal="center"/>
    </xf>
    <xf numFmtId="0" fontId="16" fillId="2" borderId="60" xfId="3" applyFont="1" applyFill="1" applyBorder="1" applyAlignment="1">
      <alignment horizontal="center" vertical="center"/>
    </xf>
    <xf numFmtId="10" fontId="16" fillId="2" borderId="60" xfId="2" applyNumberFormat="1" applyFont="1" applyFill="1" applyBorder="1" applyAlignment="1">
      <alignment horizontal="center" vertical="center"/>
    </xf>
    <xf numFmtId="0" fontId="16" fillId="2" borderId="60" xfId="3" applyFont="1" applyFill="1" applyBorder="1" applyAlignment="1">
      <alignment horizontal="center" vertical="center" wrapText="1"/>
    </xf>
    <xf numFmtId="170" fontId="16" fillId="0" borderId="56" xfId="4" applyNumberFormat="1" applyFont="1" applyFill="1" applyBorder="1" applyAlignment="1" applyProtection="1">
      <alignment vertical="center"/>
    </xf>
    <xf numFmtId="170" fontId="16" fillId="0" borderId="2" xfId="4" applyNumberFormat="1" applyFont="1" applyFill="1" applyBorder="1" applyAlignment="1" applyProtection="1">
      <alignment vertical="center"/>
    </xf>
    <xf numFmtId="172" fontId="15" fillId="0" borderId="2" xfId="0" applyNumberFormat="1" applyFont="1" applyFill="1" applyBorder="1" applyAlignment="1">
      <alignment horizontal="center" vertical="center"/>
    </xf>
    <xf numFmtId="170" fontId="15" fillId="0" borderId="2" xfId="4" applyNumberFormat="1" applyFont="1" applyFill="1" applyBorder="1" applyAlignment="1" applyProtection="1">
      <alignment horizontal="center" vertical="center"/>
    </xf>
    <xf numFmtId="172" fontId="15" fillId="0" borderId="72" xfId="0" applyNumberFormat="1" applyFont="1" applyBorder="1"/>
    <xf numFmtId="2" fontId="16" fillId="2" borderId="0" xfId="3" applyNumberFormat="1" applyFont="1" applyFill="1" applyBorder="1" applyProtection="1"/>
    <xf numFmtId="170" fontId="20" fillId="0" borderId="0" xfId="3" applyNumberFormat="1" applyFont="1" applyFill="1"/>
    <xf numFmtId="0" fontId="20" fillId="2" borderId="0" xfId="3" applyFont="1" applyFill="1"/>
    <xf numFmtId="0" fontId="20" fillId="0" borderId="0" xfId="3" applyFont="1" applyFill="1"/>
    <xf numFmtId="170" fontId="20" fillId="2" borderId="0" xfId="3" applyNumberFormat="1" applyFont="1" applyFill="1"/>
    <xf numFmtId="171" fontId="16" fillId="0" borderId="74" xfId="1" applyNumberFormat="1" applyFont="1" applyFill="1" applyBorder="1" applyAlignment="1">
      <alignment horizontal="center" vertical="center" wrapText="1"/>
    </xf>
    <xf numFmtId="170" fontId="16" fillId="0" borderId="74" xfId="4" applyNumberFormat="1" applyFont="1" applyFill="1" applyBorder="1" applyAlignment="1" applyProtection="1">
      <alignment vertical="center"/>
    </xf>
    <xf numFmtId="175" fontId="15" fillId="0" borderId="2" xfId="15" applyNumberFormat="1" applyFont="1" applyFill="1" applyBorder="1" applyAlignment="1">
      <alignment horizontal="center" vertical="center" wrapText="1"/>
    </xf>
    <xf numFmtId="170" fontId="15" fillId="2" borderId="7" xfId="4" applyNumberFormat="1" applyFont="1" applyFill="1" applyBorder="1" applyAlignment="1" applyProtection="1">
      <alignment vertical="center"/>
    </xf>
    <xf numFmtId="0" fontId="15" fillId="0" borderId="74" xfId="3" applyFont="1" applyFill="1" applyBorder="1" applyAlignment="1">
      <alignment horizontal="center" vertical="center" wrapText="1"/>
    </xf>
    <xf numFmtId="171" fontId="15" fillId="0" borderId="7" xfId="1" applyNumberFormat="1" applyFont="1" applyFill="1" applyBorder="1" applyAlignment="1">
      <alignment vertical="center" wrapText="1"/>
    </xf>
    <xf numFmtId="171" fontId="15" fillId="0" borderId="74" xfId="1" applyNumberFormat="1" applyFont="1" applyFill="1" applyBorder="1" applyAlignment="1">
      <alignment vertical="center" wrapText="1"/>
    </xf>
    <xf numFmtId="2" fontId="16" fillId="2" borderId="56" xfId="3" applyNumberFormat="1" applyFont="1" applyFill="1" applyBorder="1" applyAlignment="1" applyProtection="1">
      <alignment horizontal="center" vertical="center"/>
    </xf>
    <xf numFmtId="2" fontId="16" fillId="2" borderId="57" xfId="3" applyNumberFormat="1" applyFont="1" applyFill="1" applyBorder="1" applyAlignment="1" applyProtection="1">
      <alignment horizontal="center" vertical="center"/>
    </xf>
    <xf numFmtId="2" fontId="16" fillId="2" borderId="58" xfId="3" applyNumberFormat="1" applyFont="1" applyFill="1" applyBorder="1" applyAlignment="1" applyProtection="1">
      <alignment horizontal="center" vertical="center"/>
    </xf>
    <xf numFmtId="2" fontId="16" fillId="2" borderId="59" xfId="3" applyNumberFormat="1" applyFont="1" applyFill="1" applyBorder="1" applyAlignment="1" applyProtection="1">
      <alignment horizontal="center" vertical="center"/>
    </xf>
    <xf numFmtId="1" fontId="16" fillId="2" borderId="56" xfId="3" applyNumberFormat="1" applyFont="1" applyFill="1" applyBorder="1" applyAlignment="1" applyProtection="1">
      <alignment horizontal="center" vertical="center" wrapText="1"/>
    </xf>
    <xf numFmtId="2" fontId="16" fillId="2" borderId="57" xfId="3" applyNumberFormat="1" applyFont="1" applyFill="1" applyBorder="1" applyAlignment="1" applyProtection="1">
      <alignment vertical="center" wrapText="1"/>
    </xf>
    <xf numFmtId="2" fontId="16" fillId="2" borderId="58" xfId="3" applyNumberFormat="1" applyFont="1" applyFill="1" applyBorder="1" applyAlignment="1" applyProtection="1">
      <alignment vertical="center" wrapText="1"/>
    </xf>
    <xf numFmtId="2" fontId="16" fillId="2" borderId="59" xfId="3" applyNumberFormat="1" applyFont="1" applyFill="1" applyBorder="1" applyAlignment="1" applyProtection="1">
      <alignment vertical="center" wrapText="1"/>
    </xf>
    <xf numFmtId="2" fontId="16" fillId="2" borderId="56" xfId="3" applyNumberFormat="1" applyFont="1" applyFill="1" applyBorder="1" applyAlignment="1" applyProtection="1">
      <alignment vertical="center"/>
    </xf>
    <xf numFmtId="10" fontId="16" fillId="2" borderId="2" xfId="2" applyNumberFormat="1" applyFont="1" applyFill="1" applyBorder="1" applyAlignment="1">
      <alignment horizontal="center" vertical="center"/>
    </xf>
    <xf numFmtId="170" fontId="16" fillId="0" borderId="51" xfId="4" applyNumberFormat="1" applyFont="1" applyFill="1" applyBorder="1" applyAlignment="1" applyProtection="1">
      <alignment vertical="center"/>
    </xf>
    <xf numFmtId="172" fontId="15" fillId="0" borderId="56" xfId="0" applyNumberFormat="1" applyFont="1" applyFill="1" applyBorder="1" applyAlignment="1">
      <alignment horizontal="center" vertical="center"/>
    </xf>
    <xf numFmtId="170" fontId="15" fillId="0" borderId="27" xfId="4" applyNumberFormat="1" applyFont="1" applyFill="1" applyBorder="1" applyAlignment="1" applyProtection="1">
      <alignment vertical="center"/>
    </xf>
    <xf numFmtId="170" fontId="15" fillId="0" borderId="51" xfId="4" applyNumberFormat="1" applyFont="1" applyFill="1" applyBorder="1" applyAlignment="1" applyProtection="1">
      <alignment vertical="center"/>
    </xf>
    <xf numFmtId="170" fontId="15" fillId="2" borderId="0" xfId="3" applyNumberFormat="1" applyFont="1" applyFill="1" applyBorder="1" applyAlignment="1">
      <alignment horizontal="left" vertical="center"/>
    </xf>
    <xf numFmtId="172" fontId="15" fillId="0" borderId="0" xfId="9" applyNumberFormat="1" applyFont="1"/>
    <xf numFmtId="0" fontId="16" fillId="0" borderId="44" xfId="3" applyFont="1" applyFill="1" applyBorder="1" applyAlignment="1">
      <alignment horizontal="center" vertical="center"/>
    </xf>
    <xf numFmtId="0" fontId="16" fillId="0" borderId="44" xfId="3" applyFont="1" applyFill="1" applyBorder="1" applyAlignment="1">
      <alignment horizontal="center" vertical="center" wrapText="1"/>
    </xf>
    <xf numFmtId="0" fontId="16" fillId="0" borderId="27" xfId="3" applyFont="1" applyFill="1" applyBorder="1" applyAlignment="1">
      <alignment horizontal="center" vertical="center"/>
    </xf>
    <xf numFmtId="10" fontId="16" fillId="2" borderId="11" xfId="2" applyNumberFormat="1" applyFont="1" applyFill="1" applyBorder="1" applyAlignment="1">
      <alignment horizontal="left"/>
    </xf>
    <xf numFmtId="10" fontId="16" fillId="2" borderId="12" xfId="2" applyNumberFormat="1" applyFont="1" applyFill="1" applyBorder="1" applyAlignment="1">
      <alignment horizontal="left" vertical="top"/>
    </xf>
    <xf numFmtId="10" fontId="16" fillId="2" borderId="15" xfId="2" applyNumberFormat="1" applyFont="1" applyFill="1" applyBorder="1" applyAlignment="1">
      <alignment horizontal="left" vertical="top"/>
    </xf>
    <xf numFmtId="173" fontId="9" fillId="0" borderId="1" xfId="0" applyNumberFormat="1" applyFont="1" applyFill="1" applyBorder="1" applyAlignment="1">
      <alignment horizontal="center" vertical="center"/>
    </xf>
    <xf numFmtId="170" fontId="16" fillId="0" borderId="1" xfId="4" applyNumberFormat="1" applyFont="1" applyFill="1" applyBorder="1" applyAlignment="1" applyProtection="1">
      <alignment vertical="center"/>
    </xf>
    <xf numFmtId="170" fontId="21" fillId="0" borderId="1" xfId="4" applyNumberFormat="1" applyFont="1" applyFill="1" applyBorder="1" applyAlignment="1" applyProtection="1">
      <alignment vertical="center"/>
    </xf>
    <xf numFmtId="0" fontId="16" fillId="0" borderId="2" xfId="3" applyFont="1" applyFill="1" applyBorder="1" applyAlignment="1">
      <alignment vertical="center" wrapText="1"/>
    </xf>
    <xf numFmtId="170" fontId="15" fillId="0" borderId="4" xfId="4" applyNumberFormat="1" applyFont="1" applyFill="1" applyBorder="1" applyAlignment="1" applyProtection="1">
      <alignment horizontal="center" vertical="center"/>
    </xf>
    <xf numFmtId="170" fontId="15" fillId="0" borderId="4" xfId="4" applyNumberFormat="1" applyFont="1" applyFill="1" applyBorder="1" applyAlignment="1" applyProtection="1">
      <alignment vertical="center"/>
    </xf>
    <xf numFmtId="170" fontId="19" fillId="0" borderId="4" xfId="4" applyNumberFormat="1" applyFont="1" applyFill="1" applyBorder="1" applyAlignment="1" applyProtection="1">
      <alignment vertical="center"/>
    </xf>
    <xf numFmtId="14" fontId="16" fillId="2" borderId="4" xfId="3" applyNumberFormat="1" applyFont="1" applyFill="1" applyBorder="1" applyAlignment="1" applyProtection="1">
      <alignment vertical="center"/>
    </xf>
    <xf numFmtId="0" fontId="16" fillId="2" borderId="1" xfId="3" applyFont="1" applyFill="1" applyBorder="1" applyAlignment="1">
      <alignment vertical="center" wrapText="1"/>
    </xf>
    <xf numFmtId="170" fontId="16" fillId="0" borderId="1" xfId="4" applyNumberFormat="1" applyFont="1" applyFill="1" applyBorder="1" applyAlignment="1" applyProtection="1">
      <alignment horizontal="center" vertical="center"/>
    </xf>
    <xf numFmtId="0" fontId="16" fillId="2" borderId="2" xfId="3" applyFont="1" applyFill="1" applyBorder="1" applyAlignment="1">
      <alignment vertical="center" wrapText="1"/>
    </xf>
    <xf numFmtId="0" fontId="15" fillId="2" borderId="0" xfId="3" applyFont="1" applyFill="1" applyBorder="1" applyAlignment="1">
      <alignment horizontal="left" vertical="center"/>
    </xf>
    <xf numFmtId="0" fontId="15" fillId="0" borderId="2" xfId="3" applyFont="1" applyFill="1" applyBorder="1" applyAlignment="1">
      <alignment vertical="center" wrapText="1"/>
    </xf>
    <xf numFmtId="170" fontId="15" fillId="0" borderId="1" xfId="4" applyNumberFormat="1" applyFont="1" applyFill="1" applyBorder="1" applyAlignment="1" applyProtection="1">
      <alignment horizontal="center" vertical="center"/>
    </xf>
    <xf numFmtId="0" fontId="16" fillId="0" borderId="1" xfId="3" applyFont="1" applyFill="1" applyBorder="1" applyAlignment="1">
      <alignment vertical="center" wrapText="1"/>
    </xf>
    <xf numFmtId="173" fontId="9" fillId="0" borderId="7" xfId="0" applyNumberFormat="1" applyFont="1" applyFill="1" applyBorder="1"/>
    <xf numFmtId="173" fontId="9" fillId="0" borderId="19" xfId="0" applyNumberFormat="1" applyFont="1" applyFill="1" applyBorder="1"/>
    <xf numFmtId="173" fontId="9" fillId="0" borderId="74" xfId="0" applyNumberFormat="1" applyFont="1" applyFill="1" applyBorder="1"/>
    <xf numFmtId="170" fontId="15" fillId="2" borderId="74" xfId="4" applyNumberFormat="1" applyFont="1" applyFill="1" applyBorder="1" applyAlignment="1" applyProtection="1">
      <alignment vertical="center"/>
    </xf>
    <xf numFmtId="0" fontId="15" fillId="0" borderId="74" xfId="3" applyFont="1" applyFill="1" applyBorder="1" applyAlignment="1">
      <alignment vertical="center" wrapText="1"/>
    </xf>
    <xf numFmtId="168" fontId="16" fillId="0" borderId="39" xfId="3" applyNumberFormat="1" applyFont="1" applyFill="1" applyBorder="1" applyAlignment="1" applyProtection="1">
      <alignment vertical="center"/>
    </xf>
    <xf numFmtId="10" fontId="16" fillId="2" borderId="66" xfId="2" applyNumberFormat="1" applyFont="1" applyFill="1" applyBorder="1" applyAlignment="1"/>
    <xf numFmtId="10" fontId="16" fillId="2" borderId="0" xfId="2" applyNumberFormat="1" applyFont="1" applyFill="1" applyBorder="1" applyAlignment="1"/>
    <xf numFmtId="10" fontId="16" fillId="2" borderId="30" xfId="2" applyNumberFormat="1" applyFont="1" applyFill="1" applyBorder="1" applyAlignment="1"/>
    <xf numFmtId="9" fontId="16" fillId="0" borderId="51" xfId="3" applyNumberFormat="1" applyFont="1" applyFill="1" applyBorder="1" applyAlignment="1">
      <alignment horizontal="center" vertical="center" wrapText="1"/>
    </xf>
    <xf numFmtId="10" fontId="16" fillId="2" borderId="29" xfId="2" applyNumberFormat="1" applyFont="1" applyFill="1" applyBorder="1" applyAlignment="1"/>
    <xf numFmtId="9" fontId="16" fillId="0" borderId="51" xfId="2" applyFont="1" applyFill="1" applyBorder="1" applyAlignment="1">
      <alignment horizontal="center" vertical="center" wrapText="1"/>
    </xf>
    <xf numFmtId="10" fontId="16" fillId="2" borderId="35" xfId="2" applyNumberFormat="1" applyFont="1" applyFill="1" applyBorder="1" applyAlignment="1"/>
    <xf numFmtId="0" fontId="15" fillId="2" borderId="74" xfId="3" applyFont="1" applyFill="1" applyBorder="1"/>
    <xf numFmtId="2" fontId="16" fillId="2" borderId="74" xfId="3" applyNumberFormat="1" applyFont="1" applyFill="1" applyBorder="1" applyAlignment="1" applyProtection="1">
      <alignment horizontal="center" vertical="center"/>
    </xf>
    <xf numFmtId="1" fontId="16" fillId="2" borderId="74" xfId="3" applyNumberFormat="1" applyFont="1" applyFill="1" applyBorder="1" applyAlignment="1" applyProtection="1">
      <alignment horizontal="center" vertical="center" wrapText="1"/>
    </xf>
    <xf numFmtId="2" fontId="16" fillId="2" borderId="74" xfId="3" applyNumberFormat="1" applyFont="1" applyFill="1" applyBorder="1" applyAlignment="1" applyProtection="1">
      <alignment vertical="center" wrapText="1"/>
    </xf>
    <xf numFmtId="2" fontId="16" fillId="2" borderId="74" xfId="3" applyNumberFormat="1" applyFont="1" applyFill="1" applyBorder="1" applyAlignment="1" applyProtection="1">
      <alignment vertical="center"/>
    </xf>
    <xf numFmtId="0" fontId="16" fillId="0" borderId="10" xfId="3" applyFont="1" applyFill="1" applyBorder="1"/>
    <xf numFmtId="0" fontId="15" fillId="2" borderId="3" xfId="3" applyFont="1" applyFill="1" applyBorder="1"/>
    <xf numFmtId="2" fontId="16" fillId="2" borderId="25" xfId="3" applyNumberFormat="1" applyFont="1" applyFill="1" applyBorder="1" applyAlignment="1" applyProtection="1">
      <alignment vertical="center"/>
    </xf>
    <xf numFmtId="170" fontId="19" fillId="0" borderId="74" xfId="4" applyNumberFormat="1" applyFont="1" applyFill="1" applyBorder="1" applyAlignment="1" applyProtection="1">
      <alignment vertical="center"/>
    </xf>
    <xf numFmtId="170" fontId="16" fillId="0" borderId="7" xfId="4" applyNumberFormat="1" applyFont="1" applyFill="1" applyBorder="1" applyAlignment="1" applyProtection="1">
      <alignment vertical="center"/>
    </xf>
    <xf numFmtId="170" fontId="15" fillId="0" borderId="7" xfId="4" applyNumberFormat="1" applyFont="1" applyFill="1" applyBorder="1" applyAlignment="1" applyProtection="1">
      <alignment vertical="center"/>
    </xf>
    <xf numFmtId="170" fontId="19" fillId="0" borderId="7" xfId="4" applyNumberFormat="1" applyFont="1" applyFill="1" applyBorder="1" applyAlignment="1" applyProtection="1">
      <alignment vertical="center"/>
    </xf>
    <xf numFmtId="170" fontId="15" fillId="0" borderId="0" xfId="0" applyNumberFormat="1" applyFont="1"/>
    <xf numFmtId="167" fontId="16" fillId="2" borderId="0" xfId="1" applyFont="1" applyFill="1" applyBorder="1" applyProtection="1"/>
    <xf numFmtId="167" fontId="15" fillId="2" borderId="0" xfId="1" applyFont="1" applyFill="1" applyBorder="1" applyProtection="1"/>
    <xf numFmtId="0" fontId="16" fillId="0" borderId="0" xfId="3" applyFont="1" applyFill="1" applyAlignment="1">
      <alignment horizontal="center"/>
    </xf>
    <xf numFmtId="0" fontId="16" fillId="0" borderId="35" xfId="3" applyFont="1" applyFill="1" applyBorder="1" applyAlignment="1">
      <alignment horizontal="center" vertical="center"/>
    </xf>
    <xf numFmtId="0" fontId="16" fillId="0" borderId="18" xfId="3" applyFont="1" applyFill="1" applyBorder="1" applyAlignment="1">
      <alignment horizontal="center" vertical="center"/>
    </xf>
    <xf numFmtId="173" fontId="15" fillId="0" borderId="7" xfId="0" applyNumberFormat="1" applyFont="1" applyFill="1" applyBorder="1" applyAlignment="1">
      <alignment horizontal="center" vertical="center"/>
    </xf>
    <xf numFmtId="0" fontId="15" fillId="0" borderId="60" xfId="3" applyFont="1" applyFill="1" applyBorder="1" applyAlignment="1">
      <alignment horizontal="center" vertical="center" wrapText="1"/>
    </xf>
    <xf numFmtId="0" fontId="15" fillId="0" borderId="1" xfId="3" applyFont="1" applyFill="1" applyBorder="1" applyAlignment="1">
      <alignment horizontal="center" vertical="center" wrapText="1"/>
    </xf>
    <xf numFmtId="3" fontId="17" fillId="0" borderId="16" xfId="0" applyNumberFormat="1" applyFont="1" applyFill="1" applyBorder="1" applyAlignment="1">
      <alignment vertical="center" wrapText="1"/>
    </xf>
    <xf numFmtId="3" fontId="17" fillId="0" borderId="10" xfId="0" applyNumberFormat="1" applyFont="1" applyFill="1" applyBorder="1" applyAlignment="1">
      <alignment vertical="center" wrapText="1"/>
    </xf>
    <xf numFmtId="0" fontId="15" fillId="0" borderId="7" xfId="3" applyFont="1" applyFill="1" applyBorder="1" applyAlignment="1">
      <alignment horizontal="center" vertical="center" wrapText="1"/>
    </xf>
    <xf numFmtId="0" fontId="15" fillId="0" borderId="10" xfId="3" applyFont="1" applyFill="1" applyBorder="1" applyAlignment="1">
      <alignment vertical="center" wrapText="1"/>
    </xf>
    <xf numFmtId="0" fontId="15" fillId="0" borderId="17" xfId="3" applyFont="1" applyFill="1" applyBorder="1" applyAlignment="1">
      <alignment vertical="center" wrapText="1"/>
    </xf>
    <xf numFmtId="0" fontId="15" fillId="0" borderId="2" xfId="3" applyFont="1" applyFill="1" applyBorder="1" applyAlignment="1">
      <alignment horizontal="center" vertical="center" wrapText="1"/>
    </xf>
    <xf numFmtId="0" fontId="17" fillId="0" borderId="60"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5" fillId="0" borderId="43" xfId="3" applyFont="1" applyFill="1" applyBorder="1" applyAlignment="1">
      <alignment horizontal="center" vertical="center" wrapText="1"/>
    </xf>
    <xf numFmtId="0" fontId="15" fillId="0" borderId="51" xfId="3" applyFont="1" applyFill="1" applyBorder="1" applyAlignment="1">
      <alignment horizontal="left" vertical="center" wrapText="1"/>
    </xf>
    <xf numFmtId="0" fontId="17" fillId="0" borderId="28"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5" fillId="0" borderId="10" xfId="3"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74" xfId="3" applyFont="1" applyFill="1" applyBorder="1" applyAlignment="1">
      <alignment horizontal="center" vertical="center" wrapText="1"/>
    </xf>
    <xf numFmtId="0" fontId="16" fillId="2" borderId="21" xfId="3" applyFont="1" applyFill="1" applyBorder="1" applyAlignment="1">
      <alignment horizontal="left" vertical="center" wrapText="1"/>
    </xf>
    <xf numFmtId="0" fontId="16" fillId="2" borderId="22" xfId="3" applyFont="1" applyFill="1" applyBorder="1" applyAlignment="1">
      <alignment horizontal="left" vertical="center" wrapText="1"/>
    </xf>
    <xf numFmtId="0" fontId="16" fillId="2" borderId="42" xfId="3" applyFont="1" applyFill="1" applyBorder="1" applyAlignment="1">
      <alignment horizontal="left" vertical="center" wrapText="1"/>
    </xf>
    <xf numFmtId="39" fontId="15" fillId="2" borderId="7" xfId="3" applyNumberFormat="1" applyFont="1" applyFill="1" applyBorder="1" applyAlignment="1" applyProtection="1">
      <alignment horizontal="center" vertical="center"/>
    </xf>
    <xf numFmtId="39" fontId="15" fillId="2" borderId="74" xfId="3" applyNumberFormat="1" applyFont="1" applyFill="1" applyBorder="1" applyAlignment="1" applyProtection="1">
      <alignment horizontal="center" vertical="center"/>
    </xf>
    <xf numFmtId="39" fontId="15" fillId="2" borderId="3" xfId="3" applyNumberFormat="1" applyFont="1" applyFill="1" applyBorder="1" applyAlignment="1">
      <alignment horizontal="center" vertical="center"/>
    </xf>
    <xf numFmtId="39" fontId="15" fillId="2" borderId="2" xfId="3" applyNumberFormat="1" applyFont="1" applyFill="1" applyBorder="1" applyAlignment="1" applyProtection="1">
      <alignment horizontal="center" vertical="center"/>
    </xf>
    <xf numFmtId="39" fontId="15" fillId="2" borderId="25" xfId="3" applyNumberFormat="1" applyFont="1" applyFill="1" applyBorder="1" applyAlignment="1">
      <alignment horizontal="center" vertical="center"/>
    </xf>
    <xf numFmtId="0" fontId="15" fillId="2" borderId="24" xfId="3" applyFont="1" applyFill="1" applyBorder="1" applyAlignment="1">
      <alignment horizontal="center"/>
    </xf>
    <xf numFmtId="0" fontId="15" fillId="2" borderId="25" xfId="3" applyFont="1" applyFill="1" applyBorder="1" applyAlignment="1">
      <alignment horizontal="center"/>
    </xf>
    <xf numFmtId="0" fontId="16" fillId="2" borderId="10" xfId="3" applyFont="1" applyFill="1" applyBorder="1" applyAlignment="1">
      <alignment horizontal="left" vertical="top"/>
    </xf>
    <xf numFmtId="0" fontId="16" fillId="2" borderId="74" xfId="3" applyFont="1" applyFill="1" applyBorder="1" applyAlignment="1">
      <alignment horizontal="left" vertical="top"/>
    </xf>
    <xf numFmtId="0" fontId="16" fillId="2" borderId="3" xfId="3" applyFont="1" applyFill="1" applyBorder="1" applyAlignment="1">
      <alignment horizontal="left" vertical="top"/>
    </xf>
    <xf numFmtId="0" fontId="16" fillId="2" borderId="17" xfId="3" applyFont="1" applyFill="1" applyBorder="1" applyAlignment="1">
      <alignment horizontal="left" vertical="top"/>
    </xf>
    <xf numFmtId="0" fontId="16" fillId="2" borderId="2" xfId="3" applyFont="1" applyFill="1" applyBorder="1" applyAlignment="1">
      <alignment horizontal="left" vertical="top"/>
    </xf>
    <xf numFmtId="0" fontId="16" fillId="2" borderId="25" xfId="3" applyFont="1" applyFill="1" applyBorder="1" applyAlignment="1">
      <alignment horizontal="left" vertical="top"/>
    </xf>
    <xf numFmtId="0" fontId="17" fillId="2" borderId="10" xfId="0" applyFont="1" applyFill="1" applyBorder="1" applyAlignment="1">
      <alignment horizontal="left" vertical="center" wrapText="1"/>
    </xf>
    <xf numFmtId="0" fontId="16" fillId="0" borderId="18" xfId="3" applyFont="1" applyFill="1" applyBorder="1" applyAlignment="1">
      <alignment horizontal="left" vertical="center" wrapText="1"/>
    </xf>
    <xf numFmtId="0" fontId="16" fillId="0" borderId="19" xfId="3" applyFont="1" applyFill="1" applyBorder="1" applyAlignment="1">
      <alignment horizontal="left" vertical="center" wrapText="1"/>
    </xf>
    <xf numFmtId="0" fontId="16" fillId="0" borderId="20" xfId="3" applyFont="1" applyFill="1" applyBorder="1" applyAlignment="1">
      <alignment horizontal="left" vertical="center" wrapText="1"/>
    </xf>
    <xf numFmtId="0" fontId="16" fillId="0" borderId="36" xfId="3" applyFont="1" applyFill="1" applyBorder="1" applyAlignment="1">
      <alignment horizontal="left" vertical="center" wrapText="1"/>
    </xf>
    <xf numFmtId="0" fontId="16" fillId="0" borderId="8" xfId="3" applyFont="1" applyFill="1" applyBorder="1" applyAlignment="1">
      <alignment horizontal="left" vertical="center" wrapText="1"/>
    </xf>
    <xf numFmtId="0" fontId="16" fillId="0" borderId="37" xfId="3" applyFont="1" applyFill="1" applyBorder="1" applyAlignment="1">
      <alignment horizontal="left" vertical="center" wrapText="1"/>
    </xf>
    <xf numFmtId="0" fontId="16" fillId="0" borderId="57" xfId="3" applyFont="1" applyFill="1" applyBorder="1" applyAlignment="1">
      <alignment horizontal="left" vertical="center" wrapText="1"/>
    </xf>
    <xf numFmtId="0" fontId="16" fillId="0" borderId="58" xfId="3" applyFont="1" applyFill="1" applyBorder="1" applyAlignment="1">
      <alignment horizontal="left" vertical="center" wrapText="1"/>
    </xf>
    <xf numFmtId="0" fontId="16" fillId="0" borderId="59" xfId="3" applyFont="1" applyFill="1" applyBorder="1" applyAlignment="1">
      <alignment horizontal="left" vertical="center" wrapText="1"/>
    </xf>
    <xf numFmtId="0" fontId="16" fillId="0" borderId="21" xfId="3" applyFont="1" applyFill="1" applyBorder="1" applyAlignment="1">
      <alignment horizontal="left" vertical="center" wrapText="1"/>
    </xf>
    <xf numFmtId="0" fontId="16" fillId="0" borderId="22" xfId="3" applyFont="1" applyFill="1" applyBorder="1" applyAlignment="1">
      <alignment horizontal="left" vertical="center" wrapText="1"/>
    </xf>
    <xf numFmtId="0" fontId="16" fillId="0" borderId="23" xfId="3" applyFont="1" applyFill="1" applyBorder="1" applyAlignment="1">
      <alignment horizontal="left" vertical="center" wrapText="1"/>
    </xf>
    <xf numFmtId="0" fontId="16" fillId="0" borderId="39" xfId="3" applyFont="1" applyFill="1" applyBorder="1" applyAlignment="1">
      <alignment horizontal="left" vertical="center" wrapText="1"/>
    </xf>
    <xf numFmtId="0" fontId="16" fillId="0" borderId="52" xfId="3" applyFont="1" applyFill="1" applyBorder="1" applyAlignment="1">
      <alignment horizontal="left" vertical="center" wrapText="1"/>
    </xf>
    <xf numFmtId="0" fontId="16" fillId="0" borderId="39" xfId="3" applyFont="1" applyFill="1" applyBorder="1" applyAlignment="1">
      <alignment vertical="center" wrapText="1"/>
    </xf>
    <xf numFmtId="0" fontId="16" fillId="0" borderId="52" xfId="3" applyFont="1" applyFill="1" applyBorder="1" applyAlignment="1">
      <alignment vertical="center" wrapText="1"/>
    </xf>
    <xf numFmtId="0" fontId="15" fillId="0" borderId="16" xfId="3" applyFont="1" applyFill="1" applyBorder="1" applyAlignment="1">
      <alignment vertical="center" wrapText="1"/>
    </xf>
    <xf numFmtId="0" fontId="16" fillId="0" borderId="28" xfId="3" applyFont="1" applyFill="1" applyBorder="1" applyAlignment="1">
      <alignment horizontal="left" vertical="center" wrapText="1"/>
    </xf>
    <xf numFmtId="0" fontId="16" fillId="2" borderId="57" xfId="3" applyFont="1" applyFill="1" applyBorder="1" applyAlignment="1">
      <alignment horizontal="left" vertical="center"/>
    </xf>
    <xf numFmtId="0" fontId="16" fillId="2" borderId="58" xfId="3" applyFont="1" applyFill="1" applyBorder="1" applyAlignment="1">
      <alignment horizontal="left" vertical="center"/>
    </xf>
    <xf numFmtId="0" fontId="16" fillId="2" borderId="41" xfId="3" applyFont="1" applyFill="1" applyBorder="1" applyAlignment="1">
      <alignment horizontal="left" vertical="center"/>
    </xf>
    <xf numFmtId="0" fontId="16" fillId="0" borderId="16" xfId="3" applyFont="1" applyFill="1" applyBorder="1" applyAlignment="1">
      <alignment horizontal="center" vertical="center"/>
    </xf>
    <xf numFmtId="0" fontId="16" fillId="0" borderId="17" xfId="3" applyFont="1" applyFill="1" applyBorder="1" applyAlignment="1">
      <alignment horizontal="center" vertical="center"/>
    </xf>
    <xf numFmtId="0" fontId="16" fillId="2" borderId="44" xfId="3" applyFont="1" applyFill="1" applyBorder="1" applyAlignment="1">
      <alignment horizontal="center" vertical="center" wrapText="1"/>
    </xf>
    <xf numFmtId="0" fontId="16" fillId="2" borderId="4" xfId="3" applyFont="1" applyFill="1" applyBorder="1" applyAlignment="1">
      <alignment horizontal="center" vertical="center" wrapText="1"/>
    </xf>
    <xf numFmtId="39" fontId="15" fillId="2" borderId="24" xfId="3" applyNumberFormat="1" applyFont="1" applyFill="1" applyBorder="1" applyAlignment="1">
      <alignment horizontal="center" vertical="center"/>
    </xf>
    <xf numFmtId="0" fontId="16" fillId="2" borderId="31" xfId="3" applyFont="1" applyFill="1" applyBorder="1" applyAlignment="1">
      <alignment horizontal="center" vertical="center"/>
    </xf>
    <xf numFmtId="0" fontId="16" fillId="2" borderId="32" xfId="3" applyFont="1" applyFill="1" applyBorder="1" applyAlignment="1">
      <alignment horizontal="center" vertical="center"/>
    </xf>
    <xf numFmtId="0" fontId="16" fillId="2" borderId="38" xfId="3" applyFont="1" applyFill="1" applyBorder="1" applyAlignment="1">
      <alignment horizontal="center" vertical="center"/>
    </xf>
    <xf numFmtId="168" fontId="16" fillId="2" borderId="31" xfId="3" applyNumberFormat="1" applyFont="1" applyFill="1" applyBorder="1" applyAlignment="1" applyProtection="1">
      <alignment horizontal="center" vertical="top"/>
    </xf>
    <xf numFmtId="168" fontId="16" fillId="2" borderId="32" xfId="3" applyNumberFormat="1" applyFont="1" applyFill="1" applyBorder="1" applyAlignment="1" applyProtection="1">
      <alignment horizontal="center" vertical="top"/>
    </xf>
    <xf numFmtId="168" fontId="16" fillId="2" borderId="19" xfId="3" applyNumberFormat="1" applyFont="1" applyFill="1" applyBorder="1" applyAlignment="1" applyProtection="1">
      <alignment horizontal="center" vertical="top"/>
    </xf>
    <xf numFmtId="2" fontId="16" fillId="2" borderId="9" xfId="3" applyNumberFormat="1" applyFont="1" applyFill="1" applyBorder="1" applyAlignment="1" applyProtection="1">
      <alignment horizontal="left" vertical="center"/>
    </xf>
    <xf numFmtId="2" fontId="16" fillId="2" borderId="7" xfId="3" applyNumberFormat="1" applyFont="1" applyFill="1" applyBorder="1" applyAlignment="1" applyProtection="1">
      <alignment horizontal="left" vertical="center"/>
    </xf>
    <xf numFmtId="2" fontId="16" fillId="2" borderId="24" xfId="3" applyNumberFormat="1" applyFont="1" applyFill="1" applyBorder="1" applyAlignment="1" applyProtection="1">
      <alignment horizontal="left" vertical="center"/>
    </xf>
    <xf numFmtId="0" fontId="16" fillId="0" borderId="40" xfId="3" applyFont="1" applyFill="1" applyBorder="1" applyAlignment="1">
      <alignment horizontal="left" vertical="center" wrapText="1"/>
    </xf>
    <xf numFmtId="0" fontId="16" fillId="0" borderId="66" xfId="3" applyFont="1" applyFill="1" applyBorder="1" applyAlignment="1">
      <alignment horizontal="left" vertical="center" wrapText="1"/>
    </xf>
    <xf numFmtId="0" fontId="16" fillId="0" borderId="0" xfId="3" applyFont="1" applyFill="1" applyBorder="1" applyAlignment="1">
      <alignment horizontal="left" vertical="center" wrapText="1"/>
    </xf>
    <xf numFmtId="0" fontId="16" fillId="0" borderId="30" xfId="3" applyFont="1" applyFill="1" applyBorder="1" applyAlignment="1">
      <alignment horizontal="left" vertical="center" wrapText="1"/>
    </xf>
    <xf numFmtId="0" fontId="15" fillId="2" borderId="10" xfId="3" applyFont="1" applyFill="1" applyBorder="1" applyAlignment="1">
      <alignment vertical="center" wrapText="1"/>
    </xf>
    <xf numFmtId="0" fontId="15" fillId="0" borderId="17" xfId="3" applyFont="1" applyFill="1" applyBorder="1" applyAlignment="1">
      <alignment horizontal="left" vertical="center" wrapText="1"/>
    </xf>
    <xf numFmtId="0" fontId="17" fillId="2" borderId="10" xfId="0" applyFont="1" applyFill="1" applyBorder="1" applyAlignment="1">
      <alignment vertical="center" wrapText="1"/>
    </xf>
    <xf numFmtId="0" fontId="16" fillId="2" borderId="7" xfId="3" applyFont="1" applyFill="1" applyBorder="1" applyAlignment="1">
      <alignment horizontal="center" vertical="center" wrapText="1"/>
    </xf>
    <xf numFmtId="0" fontId="16" fillId="2" borderId="51" xfId="3" applyFont="1" applyFill="1" applyBorder="1" applyAlignment="1">
      <alignment horizontal="center" vertical="center" wrapText="1"/>
    </xf>
    <xf numFmtId="0" fontId="16" fillId="2" borderId="79" xfId="3" applyFont="1" applyFill="1" applyBorder="1" applyAlignment="1">
      <alignment horizontal="center" vertical="center" wrapText="1"/>
    </xf>
    <xf numFmtId="0" fontId="16" fillId="2" borderId="18" xfId="3" applyFont="1" applyFill="1" applyBorder="1" applyAlignment="1">
      <alignment horizontal="center" vertical="center" wrapText="1"/>
    </xf>
    <xf numFmtId="0" fontId="16" fillId="2" borderId="19" xfId="3" applyFont="1" applyFill="1" applyBorder="1" applyAlignment="1">
      <alignment horizontal="center" vertical="center" wrapText="1"/>
    </xf>
    <xf numFmtId="0" fontId="16" fillId="2" borderId="20" xfId="3" applyFont="1" applyFill="1" applyBorder="1" applyAlignment="1">
      <alignment horizontal="center" vertical="center" wrapText="1"/>
    </xf>
    <xf numFmtId="0" fontId="16" fillId="2" borderId="21" xfId="3" applyFont="1" applyFill="1" applyBorder="1" applyAlignment="1">
      <alignment horizontal="center" vertical="center" wrapText="1"/>
    </xf>
    <xf numFmtId="0" fontId="16" fillId="2" borderId="22" xfId="3" applyFont="1" applyFill="1" applyBorder="1" applyAlignment="1">
      <alignment horizontal="center" vertical="center" wrapText="1"/>
    </xf>
    <xf numFmtId="0" fontId="16" fillId="2" borderId="23" xfId="3" applyFont="1" applyFill="1" applyBorder="1" applyAlignment="1">
      <alignment horizontal="center" vertical="center" wrapText="1"/>
    </xf>
    <xf numFmtId="0" fontId="16" fillId="2" borderId="3" xfId="3" applyFont="1" applyFill="1" applyBorder="1" applyAlignment="1">
      <alignment horizontal="center" vertical="center"/>
    </xf>
    <xf numFmtId="0" fontId="16" fillId="2" borderId="84" xfId="3" applyFont="1" applyFill="1" applyBorder="1" applyAlignment="1">
      <alignment horizontal="center" vertical="center"/>
    </xf>
    <xf numFmtId="0" fontId="16" fillId="0" borderId="10" xfId="3" applyFont="1" applyFill="1" applyBorder="1" applyAlignment="1">
      <alignment horizontal="center" vertical="center"/>
    </xf>
    <xf numFmtId="0" fontId="16" fillId="0" borderId="80" xfId="3" applyFont="1" applyFill="1" applyBorder="1" applyAlignment="1">
      <alignment horizontal="center" vertical="center"/>
    </xf>
    <xf numFmtId="0" fontId="18" fillId="2" borderId="7" xfId="3" applyFont="1" applyFill="1" applyBorder="1" applyAlignment="1">
      <alignment horizontal="center" vertical="center" wrapText="1"/>
    </xf>
    <xf numFmtId="0" fontId="15" fillId="0" borderId="39" xfId="3" applyFont="1" applyBorder="1" applyAlignment="1">
      <alignment horizontal="center"/>
    </xf>
    <xf numFmtId="0" fontId="15" fillId="0" borderId="40" xfId="3" applyFont="1" applyBorder="1" applyAlignment="1">
      <alignment horizontal="center"/>
    </xf>
    <xf numFmtId="0" fontId="15" fillId="0" borderId="28" xfId="3" applyFont="1" applyBorder="1" applyAlignment="1">
      <alignment horizontal="center"/>
    </xf>
    <xf numFmtId="0" fontId="15" fillId="0" borderId="18" xfId="3" applyFont="1" applyBorder="1" applyAlignment="1">
      <alignment horizontal="center" vertical="center"/>
    </xf>
    <xf numFmtId="0" fontId="15" fillId="0" borderId="19" xfId="3" applyFont="1" applyBorder="1" applyAlignment="1">
      <alignment horizontal="center" vertical="center"/>
    </xf>
    <xf numFmtId="0" fontId="15" fillId="0" borderId="20" xfId="3" applyFont="1" applyBorder="1" applyAlignment="1">
      <alignment horizontal="center" vertical="center"/>
    </xf>
    <xf numFmtId="0" fontId="15" fillId="0" borderId="21" xfId="3" applyFont="1" applyBorder="1" applyAlignment="1">
      <alignment horizontal="center" vertical="center"/>
    </xf>
    <xf numFmtId="0" fontId="15" fillId="0" borderId="22" xfId="3" applyFont="1" applyBorder="1" applyAlignment="1">
      <alignment horizontal="center" vertical="center"/>
    </xf>
    <xf numFmtId="0" fontId="15" fillId="0" borderId="23" xfId="3" applyFont="1" applyBorder="1" applyAlignment="1">
      <alignment horizontal="center" vertical="center"/>
    </xf>
    <xf numFmtId="0" fontId="16" fillId="0" borderId="63" xfId="3" applyFont="1" applyBorder="1" applyAlignment="1">
      <alignment horizontal="left"/>
    </xf>
    <xf numFmtId="0" fontId="16" fillId="0" borderId="64" xfId="3" applyFont="1" applyBorder="1" applyAlignment="1">
      <alignment horizontal="left"/>
    </xf>
    <xf numFmtId="0" fontId="16" fillId="0" borderId="9" xfId="3" applyFont="1" applyBorder="1" applyAlignment="1">
      <alignment horizontal="left"/>
    </xf>
    <xf numFmtId="0" fontId="15" fillId="0" borderId="18" xfId="3" applyFont="1" applyBorder="1" applyAlignment="1">
      <alignment horizontal="center"/>
    </xf>
    <xf numFmtId="0" fontId="15" fillId="0" borderId="45" xfId="3" applyFont="1" applyBorder="1" applyAlignment="1">
      <alignment horizontal="center"/>
    </xf>
    <xf numFmtId="0" fontId="15" fillId="0" borderId="66" xfId="3" applyFont="1" applyBorder="1" applyAlignment="1">
      <alignment horizontal="center"/>
    </xf>
    <xf numFmtId="0" fontId="15" fillId="0" borderId="49" xfId="3" applyFont="1" applyBorder="1" applyAlignment="1">
      <alignment horizontal="center"/>
    </xf>
    <xf numFmtId="0" fontId="15" fillId="0" borderId="21" xfId="3" applyFont="1" applyBorder="1" applyAlignment="1">
      <alignment horizontal="center"/>
    </xf>
    <xf numFmtId="0" fontId="15" fillId="0" borderId="42" xfId="3" applyFont="1" applyBorder="1" applyAlignment="1">
      <alignment horizontal="center"/>
    </xf>
    <xf numFmtId="0" fontId="16" fillId="0" borderId="81" xfId="3" applyFont="1" applyBorder="1" applyAlignment="1">
      <alignment horizontal="left"/>
    </xf>
    <xf numFmtId="0" fontId="16" fillId="0" borderId="82" xfId="3" applyFont="1" applyBorder="1" applyAlignment="1">
      <alignment horizontal="left"/>
    </xf>
    <xf numFmtId="0" fontId="16" fillId="0" borderId="83" xfId="3" applyFont="1" applyBorder="1" applyAlignment="1">
      <alignment horizontal="left"/>
    </xf>
    <xf numFmtId="0" fontId="15" fillId="0" borderId="57" xfId="3" applyFont="1" applyBorder="1" applyAlignment="1">
      <alignment horizontal="center" vertical="center"/>
    </xf>
    <xf numFmtId="0" fontId="15" fillId="0" borderId="58" xfId="3" applyFont="1" applyBorder="1" applyAlignment="1">
      <alignment horizontal="center" vertical="center"/>
    </xf>
    <xf numFmtId="0" fontId="15" fillId="0" borderId="59" xfId="3" applyFont="1" applyBorder="1" applyAlignment="1">
      <alignment horizontal="center" vertical="center"/>
    </xf>
    <xf numFmtId="0" fontId="16" fillId="2" borderId="7" xfId="3" applyFont="1" applyFill="1" applyBorder="1" applyAlignment="1">
      <alignment horizontal="center"/>
    </xf>
    <xf numFmtId="0" fontId="16" fillId="2" borderId="24" xfId="3" applyFont="1" applyFill="1" applyBorder="1" applyAlignment="1">
      <alignment horizontal="center"/>
    </xf>
    <xf numFmtId="0" fontId="16" fillId="2" borderId="75" xfId="3" applyFont="1" applyFill="1" applyBorder="1" applyAlignment="1">
      <alignment horizontal="center"/>
    </xf>
    <xf numFmtId="0" fontId="16" fillId="2" borderId="0" xfId="3" applyFont="1" applyFill="1" applyBorder="1" applyAlignment="1">
      <alignment horizontal="center"/>
    </xf>
    <xf numFmtId="0" fontId="16" fillId="2" borderId="49" xfId="3" applyFont="1" applyFill="1" applyBorder="1" applyAlignment="1">
      <alignment horizontal="center"/>
    </xf>
    <xf numFmtId="0" fontId="16" fillId="2" borderId="75" xfId="3" applyFont="1" applyFill="1" applyBorder="1" applyAlignment="1">
      <alignment horizontal="left"/>
    </xf>
    <xf numFmtId="0" fontId="16" fillId="2" borderId="0" xfId="3" applyFont="1" applyFill="1" applyBorder="1" applyAlignment="1">
      <alignment horizontal="left"/>
    </xf>
    <xf numFmtId="0" fontId="16" fillId="2" borderId="49" xfId="3" applyFont="1" applyFill="1" applyBorder="1" applyAlignment="1">
      <alignment horizontal="left"/>
    </xf>
    <xf numFmtId="0" fontId="16" fillId="2" borderId="8" xfId="3" applyFont="1" applyFill="1" applyBorder="1" applyAlignment="1">
      <alignment horizontal="left"/>
    </xf>
    <xf numFmtId="0" fontId="16" fillId="2" borderId="28" xfId="3" applyFont="1" applyFill="1" applyBorder="1" applyAlignment="1">
      <alignment horizontal="left" vertical="center"/>
    </xf>
    <xf numFmtId="0" fontId="16" fillId="2" borderId="1" xfId="3" applyFont="1" applyFill="1" applyBorder="1" applyAlignment="1">
      <alignment horizontal="left" vertical="center"/>
    </xf>
    <xf numFmtId="0" fontId="16" fillId="2" borderId="66" xfId="3" applyFont="1" applyFill="1" applyBorder="1" applyAlignment="1">
      <alignment horizontal="left" vertical="center" wrapText="1"/>
    </xf>
    <xf numFmtId="0" fontId="16" fillId="2" borderId="0" xfId="3" applyFont="1" applyFill="1" applyBorder="1" applyAlignment="1">
      <alignment horizontal="left" vertical="center" wrapText="1"/>
    </xf>
    <xf numFmtId="0" fontId="16" fillId="2" borderId="30" xfId="3" applyFont="1" applyFill="1" applyBorder="1" applyAlignment="1">
      <alignment horizontal="left" vertical="center" wrapText="1"/>
    </xf>
    <xf numFmtId="0" fontId="16" fillId="2" borderId="29" xfId="3" applyFont="1" applyFill="1" applyBorder="1" applyAlignment="1">
      <alignment horizontal="left" vertical="center" wrapText="1"/>
    </xf>
    <xf numFmtId="0" fontId="16" fillId="2" borderId="36" xfId="3" applyFont="1" applyFill="1" applyBorder="1" applyAlignment="1">
      <alignment horizontal="left" vertical="center" wrapText="1"/>
    </xf>
    <xf numFmtId="0" fontId="16" fillId="2" borderId="8" xfId="3" applyFont="1" applyFill="1" applyBorder="1" applyAlignment="1">
      <alignment horizontal="left" vertical="center" wrapText="1"/>
    </xf>
    <xf numFmtId="0" fontId="16" fillId="2" borderId="37" xfId="3" applyFont="1" applyFill="1" applyBorder="1" applyAlignment="1">
      <alignment horizontal="left" vertical="center" wrapText="1"/>
    </xf>
    <xf numFmtId="2" fontId="16" fillId="2" borderId="21" xfId="3" applyNumberFormat="1" applyFont="1" applyFill="1" applyBorder="1" applyAlignment="1" applyProtection="1">
      <alignment horizontal="center" vertical="center" wrapText="1"/>
    </xf>
    <xf numFmtId="2" fontId="16" fillId="2" borderId="22" xfId="3" applyNumberFormat="1" applyFont="1" applyFill="1" applyBorder="1" applyAlignment="1" applyProtection="1">
      <alignment horizontal="center" vertical="center" wrapText="1"/>
    </xf>
    <xf numFmtId="2" fontId="16" fillId="2" borderId="42" xfId="3" applyNumberFormat="1" applyFont="1" applyFill="1" applyBorder="1" applyAlignment="1" applyProtection="1">
      <alignment horizontal="center" vertical="center" wrapText="1"/>
    </xf>
    <xf numFmtId="0" fontId="16" fillId="2" borderId="14" xfId="3" applyFont="1" applyFill="1" applyBorder="1" applyAlignment="1">
      <alignment horizontal="left" vertical="center" wrapText="1"/>
    </xf>
    <xf numFmtId="0" fontId="16" fillId="2" borderId="12" xfId="3" applyFont="1" applyFill="1" applyBorder="1" applyAlignment="1">
      <alignment horizontal="left" vertical="center" wrapText="1"/>
    </xf>
    <xf numFmtId="0" fontId="16" fillId="2" borderId="15" xfId="3" applyFont="1" applyFill="1" applyBorder="1" applyAlignment="1">
      <alignment horizontal="left" vertical="center" wrapText="1"/>
    </xf>
    <xf numFmtId="2" fontId="16" fillId="2" borderId="51" xfId="3" applyNumberFormat="1" applyFont="1" applyFill="1" applyBorder="1" applyAlignment="1" applyProtection="1">
      <alignment horizontal="center" vertical="center"/>
    </xf>
    <xf numFmtId="0" fontId="16" fillId="2" borderId="10" xfId="3" applyFont="1" applyFill="1" applyBorder="1" applyAlignment="1">
      <alignment horizontal="left" vertical="center"/>
    </xf>
    <xf numFmtId="0" fontId="16" fillId="2" borderId="51" xfId="3" applyFont="1" applyFill="1" applyBorder="1" applyAlignment="1">
      <alignment horizontal="left" vertical="center"/>
    </xf>
    <xf numFmtId="0" fontId="16" fillId="2" borderId="46" xfId="3" applyFont="1" applyFill="1" applyBorder="1" applyAlignment="1">
      <alignment horizontal="left" vertical="center" wrapText="1"/>
    </xf>
    <xf numFmtId="0" fontId="16" fillId="2" borderId="47" xfId="3" applyFont="1" applyFill="1" applyBorder="1" applyAlignment="1">
      <alignment horizontal="left" vertical="center" wrapText="1"/>
    </xf>
    <xf numFmtId="0" fontId="16" fillId="2" borderId="48" xfId="3" applyFont="1" applyFill="1" applyBorder="1" applyAlignment="1">
      <alignment horizontal="left" vertical="center" wrapText="1"/>
    </xf>
    <xf numFmtId="2" fontId="16" fillId="2" borderId="4" xfId="3" applyNumberFormat="1" applyFont="1" applyFill="1" applyBorder="1" applyAlignment="1" applyProtection="1">
      <alignment horizontal="center" vertical="center"/>
    </xf>
    <xf numFmtId="9" fontId="15" fillId="2" borderId="74" xfId="3" applyNumberFormat="1" applyFont="1" applyFill="1" applyBorder="1" applyAlignment="1" applyProtection="1">
      <alignment horizontal="center" vertical="center"/>
    </xf>
    <xf numFmtId="2" fontId="15" fillId="2" borderId="3" xfId="3" applyNumberFormat="1" applyFont="1" applyFill="1" applyBorder="1" applyAlignment="1">
      <alignment horizontal="center" vertical="center"/>
    </xf>
    <xf numFmtId="9" fontId="15" fillId="2" borderId="2" xfId="3" applyNumberFormat="1" applyFont="1" applyFill="1" applyBorder="1" applyAlignment="1" applyProtection="1">
      <alignment horizontal="center" vertical="center"/>
    </xf>
    <xf numFmtId="2" fontId="15" fillId="2" borderId="25" xfId="3" applyNumberFormat="1" applyFont="1" applyFill="1" applyBorder="1" applyAlignment="1">
      <alignment horizontal="center" vertical="center"/>
    </xf>
    <xf numFmtId="171" fontId="16" fillId="2" borderId="30" xfId="3" applyNumberFormat="1" applyFont="1" applyFill="1" applyBorder="1" applyAlignment="1">
      <alignment horizontal="center" vertical="center" wrapText="1"/>
    </xf>
    <xf numFmtId="169" fontId="16" fillId="2" borderId="58" xfId="3" applyNumberFormat="1" applyFont="1" applyFill="1" applyBorder="1" applyAlignment="1" applyProtection="1">
      <alignment horizontal="left" vertical="top" wrapText="1"/>
    </xf>
    <xf numFmtId="169" fontId="16" fillId="2" borderId="41" xfId="3" applyNumberFormat="1" applyFont="1" applyFill="1" applyBorder="1" applyAlignment="1" applyProtection="1">
      <alignment horizontal="left" vertical="top" wrapText="1"/>
    </xf>
    <xf numFmtId="169" fontId="16" fillId="2" borderId="22" xfId="3" applyNumberFormat="1" applyFont="1" applyFill="1" applyBorder="1" applyAlignment="1" applyProtection="1">
      <alignment horizontal="left" vertical="top" wrapText="1"/>
    </xf>
    <xf numFmtId="169" fontId="16" fillId="2" borderId="42" xfId="3" applyNumberFormat="1" applyFont="1" applyFill="1" applyBorder="1" applyAlignment="1" applyProtection="1">
      <alignment horizontal="left" vertical="top" wrapText="1"/>
    </xf>
    <xf numFmtId="0" fontId="16" fillId="2" borderId="28" xfId="3" applyFont="1" applyFill="1" applyBorder="1" applyAlignment="1">
      <alignment horizontal="left" vertical="top"/>
    </xf>
    <xf numFmtId="0" fontId="16" fillId="2" borderId="1" xfId="3" applyFont="1" applyFill="1" applyBorder="1" applyAlignment="1">
      <alignment horizontal="left" vertical="top"/>
    </xf>
    <xf numFmtId="0" fontId="16" fillId="0" borderId="75" xfId="3" applyFont="1" applyFill="1" applyBorder="1" applyAlignment="1">
      <alignment horizontal="left" vertical="center" wrapText="1"/>
    </xf>
    <xf numFmtId="0" fontId="16" fillId="0" borderId="55" xfId="3" applyFont="1" applyFill="1" applyBorder="1" applyAlignment="1">
      <alignment horizontal="left" vertical="center" wrapText="1"/>
    </xf>
    <xf numFmtId="0" fontId="16" fillId="2" borderId="0" xfId="3" applyFont="1" applyFill="1" applyBorder="1" applyAlignment="1">
      <alignment horizontal="center" vertical="center" wrapText="1"/>
    </xf>
    <xf numFmtId="0" fontId="16" fillId="2" borderId="0" xfId="3" applyFont="1" applyFill="1" applyBorder="1" applyAlignment="1">
      <alignment horizontal="center" vertical="center"/>
    </xf>
    <xf numFmtId="0" fontId="16" fillId="2" borderId="30" xfId="3" applyFont="1" applyFill="1" applyBorder="1" applyAlignment="1">
      <alignment horizontal="center" vertical="center" wrapText="1"/>
    </xf>
    <xf numFmtId="0" fontId="16" fillId="2" borderId="22" xfId="3" applyFont="1" applyFill="1" applyBorder="1" applyAlignment="1">
      <alignment horizontal="center" vertical="center"/>
    </xf>
    <xf numFmtId="10" fontId="16" fillId="2" borderId="19" xfId="2" applyNumberFormat="1" applyFont="1" applyFill="1" applyBorder="1" applyAlignment="1">
      <alignment horizontal="left"/>
    </xf>
    <xf numFmtId="10" fontId="16" fillId="2" borderId="45" xfId="2" applyNumberFormat="1" applyFont="1" applyFill="1" applyBorder="1" applyAlignment="1">
      <alignment horizontal="left"/>
    </xf>
    <xf numFmtId="10" fontId="16" fillId="2" borderId="0" xfId="2" applyNumberFormat="1" applyFont="1" applyFill="1" applyBorder="1" applyAlignment="1">
      <alignment horizontal="left"/>
    </xf>
    <xf numFmtId="10" fontId="16" fillId="2" borderId="49" xfId="2" applyNumberFormat="1" applyFont="1" applyFill="1" applyBorder="1" applyAlignment="1">
      <alignment horizontal="left"/>
    </xf>
    <xf numFmtId="10" fontId="16" fillId="2" borderId="22" xfId="2" applyNumberFormat="1" applyFont="1" applyFill="1" applyBorder="1" applyAlignment="1">
      <alignment horizontal="left"/>
    </xf>
    <xf numFmtId="10" fontId="16" fillId="2" borderId="42" xfId="2" applyNumberFormat="1" applyFont="1" applyFill="1" applyBorder="1" applyAlignment="1">
      <alignment horizontal="left"/>
    </xf>
    <xf numFmtId="0" fontId="15" fillId="2" borderId="26" xfId="3" applyFont="1" applyFill="1" applyBorder="1" applyAlignment="1">
      <alignment horizontal="center"/>
    </xf>
    <xf numFmtId="0" fontId="16" fillId="0" borderId="18" xfId="3" applyFont="1" applyFill="1" applyBorder="1" applyAlignment="1">
      <alignment horizontal="center" vertical="center" wrapText="1"/>
    </xf>
    <xf numFmtId="0" fontId="16" fillId="0" borderId="19" xfId="3" applyFont="1" applyFill="1" applyBorder="1" applyAlignment="1">
      <alignment horizontal="center" vertical="center" wrapText="1"/>
    </xf>
    <xf numFmtId="0" fontId="16" fillId="0" borderId="20" xfId="3" applyFont="1" applyFill="1" applyBorder="1" applyAlignment="1">
      <alignment horizontal="center" vertical="center" wrapText="1"/>
    </xf>
    <xf numFmtId="0" fontId="16" fillId="0" borderId="66" xfId="3" applyFont="1" applyFill="1" applyBorder="1" applyAlignment="1">
      <alignment horizontal="center" vertical="center" wrapText="1"/>
    </xf>
    <xf numFmtId="0" fontId="16" fillId="0" borderId="0" xfId="3" applyFont="1" applyFill="1" applyBorder="1" applyAlignment="1">
      <alignment horizontal="center" vertical="center" wrapText="1"/>
    </xf>
    <xf numFmtId="0" fontId="16" fillId="0" borderId="30" xfId="3" applyFont="1" applyFill="1" applyBorder="1" applyAlignment="1">
      <alignment horizontal="center" vertical="center" wrapText="1"/>
    </xf>
    <xf numFmtId="0" fontId="16" fillId="0" borderId="28" xfId="3" applyFont="1" applyFill="1" applyBorder="1" applyAlignment="1">
      <alignment horizontal="center" vertical="center"/>
    </xf>
    <xf numFmtId="0" fontId="16" fillId="2" borderId="43" xfId="3" applyFont="1" applyFill="1" applyBorder="1" applyAlignment="1">
      <alignment horizontal="center" vertical="center" wrapText="1"/>
    </xf>
    <xf numFmtId="39" fontId="15" fillId="2" borderId="1" xfId="3" applyNumberFormat="1" applyFont="1" applyFill="1" applyBorder="1" applyAlignment="1" applyProtection="1">
      <alignment horizontal="center" vertical="center"/>
    </xf>
    <xf numFmtId="0" fontId="16" fillId="2" borderId="11" xfId="3" applyFont="1" applyFill="1" applyBorder="1" applyAlignment="1">
      <alignment horizontal="left"/>
    </xf>
    <xf numFmtId="0" fontId="16" fillId="2" borderId="12" xfId="3" applyFont="1" applyFill="1" applyBorder="1" applyAlignment="1">
      <alignment horizontal="left"/>
    </xf>
    <xf numFmtId="0" fontId="16" fillId="2" borderId="13" xfId="3" applyFont="1" applyFill="1" applyBorder="1" applyAlignment="1">
      <alignment horizontal="left"/>
    </xf>
    <xf numFmtId="0" fontId="16" fillId="2" borderId="57" xfId="3" applyFont="1" applyFill="1" applyBorder="1" applyAlignment="1">
      <alignment horizontal="left"/>
    </xf>
    <xf numFmtId="0" fontId="16" fillId="2" borderId="58" xfId="3" applyFont="1" applyFill="1" applyBorder="1" applyAlignment="1">
      <alignment horizontal="left"/>
    </xf>
    <xf numFmtId="0" fontId="16" fillId="2" borderId="59" xfId="3" applyFont="1" applyFill="1" applyBorder="1" applyAlignment="1">
      <alignment horizontal="left"/>
    </xf>
    <xf numFmtId="9" fontId="15" fillId="2" borderId="7" xfId="3" applyNumberFormat="1" applyFont="1" applyFill="1" applyBorder="1" applyAlignment="1" applyProtection="1">
      <alignment horizontal="center" vertical="center"/>
    </xf>
    <xf numFmtId="2" fontId="15" fillId="2" borderId="24" xfId="3" applyNumberFormat="1" applyFont="1" applyFill="1" applyBorder="1" applyAlignment="1">
      <alignment horizontal="center" vertical="center"/>
    </xf>
    <xf numFmtId="0" fontId="16" fillId="2" borderId="56" xfId="3" applyFont="1" applyFill="1" applyBorder="1" applyAlignment="1">
      <alignment horizontal="center" vertical="center" wrapText="1"/>
    </xf>
    <xf numFmtId="0" fontId="16" fillId="2" borderId="60" xfId="3" applyFont="1" applyFill="1" applyBorder="1" applyAlignment="1">
      <alignment horizontal="center" vertical="center" wrapText="1"/>
    </xf>
    <xf numFmtId="0" fontId="16" fillId="2" borderId="62" xfId="3" applyFont="1" applyFill="1" applyBorder="1" applyAlignment="1">
      <alignment horizontal="center" vertical="center"/>
    </xf>
    <xf numFmtId="0" fontId="16" fillId="0" borderId="50" xfId="3" applyFont="1" applyFill="1" applyBorder="1" applyAlignment="1">
      <alignment horizontal="center" vertical="center"/>
    </xf>
    <xf numFmtId="0" fontId="16" fillId="2" borderId="63" xfId="3" applyFont="1" applyFill="1" applyBorder="1" applyAlignment="1">
      <alignment horizontal="center" vertical="center" wrapText="1"/>
    </xf>
    <xf numFmtId="0" fontId="16" fillId="2" borderId="81" xfId="3" applyFont="1" applyFill="1" applyBorder="1" applyAlignment="1">
      <alignment horizontal="center" vertical="center" wrapText="1"/>
    </xf>
    <xf numFmtId="0" fontId="16" fillId="2" borderId="57" xfId="3" applyFont="1" applyFill="1" applyBorder="1" applyAlignment="1">
      <alignment horizontal="center" vertical="center" wrapText="1"/>
    </xf>
    <xf numFmtId="0" fontId="16" fillId="2" borderId="87" xfId="3" applyFont="1" applyFill="1" applyBorder="1" applyAlignment="1">
      <alignment horizontal="center" vertical="center" wrapText="1"/>
    </xf>
    <xf numFmtId="0" fontId="16" fillId="2" borderId="88" xfId="3" applyFont="1" applyFill="1" applyBorder="1" applyAlignment="1">
      <alignment horizontal="center" vertical="center" wrapText="1"/>
    </xf>
    <xf numFmtId="0" fontId="16" fillId="2" borderId="89" xfId="3" applyFont="1" applyFill="1" applyBorder="1" applyAlignment="1">
      <alignment horizontal="center" vertical="center" wrapText="1"/>
    </xf>
    <xf numFmtId="0" fontId="16" fillId="2" borderId="9" xfId="3" applyFont="1" applyFill="1" applyBorder="1" applyAlignment="1">
      <alignment horizontal="center" vertical="center" wrapText="1"/>
    </xf>
    <xf numFmtId="0" fontId="16" fillId="2" borderId="83" xfId="3" applyFont="1" applyFill="1" applyBorder="1" applyAlignment="1">
      <alignment horizontal="center" vertical="center" wrapText="1"/>
    </xf>
    <xf numFmtId="0" fontId="16" fillId="2" borderId="59" xfId="3" applyFont="1" applyFill="1" applyBorder="1" applyAlignment="1">
      <alignment horizontal="center" vertical="center" wrapText="1"/>
    </xf>
    <xf numFmtId="0" fontId="16" fillId="2" borderId="0" xfId="3" applyFont="1" applyFill="1" applyAlignment="1">
      <alignment horizontal="center"/>
    </xf>
    <xf numFmtId="0" fontId="16" fillId="2" borderId="0" xfId="3" applyFont="1" applyFill="1" applyAlignment="1">
      <alignment horizontal="left"/>
    </xf>
    <xf numFmtId="0" fontId="16" fillId="2" borderId="35" xfId="3" applyFont="1" applyFill="1" applyBorder="1" applyAlignment="1">
      <alignment horizontal="left" vertical="center" wrapText="1"/>
    </xf>
    <xf numFmtId="0" fontId="16" fillId="2" borderId="33" xfId="3" applyFont="1" applyFill="1" applyBorder="1" applyAlignment="1">
      <alignment horizontal="left" vertical="center" wrapText="1"/>
    </xf>
    <xf numFmtId="0" fontId="16" fillId="2" borderId="34" xfId="3" applyFont="1" applyFill="1" applyBorder="1" applyAlignment="1">
      <alignment horizontal="left" vertical="center" wrapText="1"/>
    </xf>
    <xf numFmtId="2" fontId="16" fillId="2" borderId="11" xfId="3" applyNumberFormat="1" applyFont="1" applyFill="1" applyBorder="1" applyAlignment="1" applyProtection="1">
      <alignment horizontal="center" vertical="center" wrapText="1"/>
    </xf>
    <xf numFmtId="2" fontId="16" fillId="2" borderId="12" xfId="3" applyNumberFormat="1" applyFont="1" applyFill="1" applyBorder="1" applyAlignment="1" applyProtection="1">
      <alignment horizontal="center" vertical="center" wrapText="1"/>
    </xf>
    <xf numFmtId="2" fontId="16" fillId="2" borderId="13" xfId="3" applyNumberFormat="1" applyFont="1" applyFill="1" applyBorder="1" applyAlignment="1" applyProtection="1">
      <alignment horizontal="center" vertical="center" wrapText="1"/>
    </xf>
    <xf numFmtId="0" fontId="15" fillId="0" borderId="27" xfId="3" applyFont="1" applyBorder="1" applyAlignment="1">
      <alignment horizontal="center"/>
    </xf>
    <xf numFmtId="0" fontId="15" fillId="0" borderId="43" xfId="3" applyFont="1" applyBorder="1" applyAlignment="1">
      <alignment horizontal="center"/>
    </xf>
    <xf numFmtId="0" fontId="15" fillId="0" borderId="1" xfId="3" applyFont="1" applyBorder="1" applyAlignment="1">
      <alignment horizontal="center"/>
    </xf>
    <xf numFmtId="0" fontId="15" fillId="0" borderId="35" xfId="3" applyFont="1" applyBorder="1" applyAlignment="1">
      <alignment horizontal="center" vertical="center"/>
    </xf>
    <xf numFmtId="0" fontId="15" fillId="0" borderId="33" xfId="3" applyFont="1" applyBorder="1" applyAlignment="1">
      <alignment horizontal="center" vertical="center"/>
    </xf>
    <xf numFmtId="0" fontId="15" fillId="0" borderId="34" xfId="3" applyFont="1" applyBorder="1" applyAlignment="1">
      <alignment horizontal="center" vertical="center"/>
    </xf>
    <xf numFmtId="0" fontId="16" fillId="0" borderId="11" xfId="3" applyFont="1" applyBorder="1" applyAlignment="1">
      <alignment horizontal="left"/>
    </xf>
    <xf numFmtId="0" fontId="16" fillId="0" borderId="12" xfId="3" applyFont="1" applyBorder="1" applyAlignment="1">
      <alignment horizontal="left"/>
    </xf>
    <xf numFmtId="0" fontId="16" fillId="0" borderId="15" xfId="3" applyFont="1" applyBorder="1" applyAlignment="1">
      <alignment horizontal="left"/>
    </xf>
    <xf numFmtId="0" fontId="15" fillId="0" borderId="35" xfId="3" applyFont="1" applyBorder="1" applyAlignment="1">
      <alignment horizontal="center"/>
    </xf>
    <xf numFmtId="0" fontId="15" fillId="0" borderId="34" xfId="3" applyFont="1" applyBorder="1" applyAlignment="1">
      <alignment horizontal="center"/>
    </xf>
    <xf numFmtId="0" fontId="15" fillId="0" borderId="29" xfId="3" applyFont="1" applyBorder="1" applyAlignment="1">
      <alignment horizontal="center"/>
    </xf>
    <xf numFmtId="0" fontId="15" fillId="0" borderId="30" xfId="3" applyFont="1" applyBorder="1" applyAlignment="1">
      <alignment horizontal="center"/>
    </xf>
    <xf numFmtId="0" fontId="15" fillId="0" borderId="23" xfId="3" applyFont="1" applyBorder="1" applyAlignment="1">
      <alignment horizontal="center"/>
    </xf>
    <xf numFmtId="0" fontId="16" fillId="2" borderId="57" xfId="3" applyFont="1" applyFill="1" applyBorder="1" applyAlignment="1">
      <alignment horizontal="left" vertical="top" wrapText="1"/>
    </xf>
    <xf numFmtId="0" fontId="16" fillId="2" borderId="58" xfId="3" applyFont="1" applyFill="1" applyBorder="1" applyAlignment="1">
      <alignment horizontal="left" vertical="top" wrapText="1"/>
    </xf>
    <xf numFmtId="0" fontId="16" fillId="2" borderId="59" xfId="3" applyFont="1" applyFill="1" applyBorder="1" applyAlignment="1">
      <alignment horizontal="left" vertical="top" wrapText="1"/>
    </xf>
    <xf numFmtId="0" fontId="16" fillId="2" borderId="29" xfId="3" applyFont="1" applyFill="1" applyBorder="1" applyAlignment="1">
      <alignment horizontal="left" vertical="top" wrapText="1"/>
    </xf>
    <xf numFmtId="0" fontId="16" fillId="2" borderId="0" xfId="3" applyFont="1" applyFill="1" applyBorder="1" applyAlignment="1">
      <alignment horizontal="left" vertical="top" wrapText="1"/>
    </xf>
    <xf numFmtId="0" fontId="16" fillId="2" borderId="30" xfId="3" applyFont="1" applyFill="1" applyBorder="1" applyAlignment="1">
      <alignment horizontal="left" vertical="top" wrapText="1"/>
    </xf>
    <xf numFmtId="0" fontId="16" fillId="2" borderId="21" xfId="3" applyFont="1" applyFill="1" applyBorder="1" applyAlignment="1">
      <alignment horizontal="left" vertical="top" wrapText="1"/>
    </xf>
    <xf numFmtId="0" fontId="16" fillId="2" borderId="22" xfId="3" applyFont="1" applyFill="1" applyBorder="1" applyAlignment="1">
      <alignment horizontal="left" vertical="top" wrapText="1"/>
    </xf>
    <xf numFmtId="0" fontId="16" fillId="2" borderId="23" xfId="3" applyFont="1" applyFill="1" applyBorder="1" applyAlignment="1">
      <alignment horizontal="left" vertical="top" wrapText="1"/>
    </xf>
    <xf numFmtId="0" fontId="16" fillId="0" borderId="29" xfId="3" applyFont="1" applyFill="1" applyBorder="1" applyAlignment="1">
      <alignment horizontal="center" vertical="center" wrapText="1"/>
    </xf>
    <xf numFmtId="0" fontId="16" fillId="2" borderId="15" xfId="3" applyFont="1" applyFill="1" applyBorder="1" applyAlignment="1">
      <alignment horizontal="left"/>
    </xf>
    <xf numFmtId="10" fontId="16" fillId="2" borderId="11" xfId="2" applyNumberFormat="1" applyFont="1" applyFill="1" applyBorder="1" applyAlignment="1">
      <alignment horizontal="left" vertical="top" wrapText="1"/>
    </xf>
    <xf numFmtId="10" fontId="16" fillId="2" borderId="12" xfId="2" applyNumberFormat="1" applyFont="1" applyFill="1" applyBorder="1" applyAlignment="1">
      <alignment horizontal="left" vertical="top" wrapText="1"/>
    </xf>
    <xf numFmtId="10" fontId="16" fillId="2" borderId="15" xfId="2" applyNumberFormat="1" applyFont="1" applyFill="1" applyBorder="1" applyAlignment="1">
      <alignment horizontal="left" vertical="top" wrapText="1"/>
    </xf>
    <xf numFmtId="0" fontId="16" fillId="0" borderId="54" xfId="3" applyFont="1" applyFill="1" applyBorder="1" applyAlignment="1">
      <alignment horizontal="center" vertical="center" wrapText="1"/>
    </xf>
    <xf numFmtId="0" fontId="16" fillId="0" borderId="55" xfId="3" applyFont="1" applyFill="1" applyBorder="1" applyAlignment="1">
      <alignment horizontal="center" vertical="center" wrapText="1"/>
    </xf>
    <xf numFmtId="0" fontId="16" fillId="0" borderId="22" xfId="3" applyFont="1" applyFill="1" applyBorder="1" applyAlignment="1">
      <alignment horizontal="center" vertical="center" wrapText="1"/>
    </xf>
    <xf numFmtId="0" fontId="16" fillId="0" borderId="23" xfId="3" applyFont="1" applyFill="1" applyBorder="1" applyAlignment="1">
      <alignment horizontal="center" vertical="center" wrapText="1"/>
    </xf>
    <xf numFmtId="0" fontId="16" fillId="0" borderId="27" xfId="3" applyFont="1" applyFill="1" applyBorder="1" applyAlignment="1">
      <alignment horizontal="center" vertical="center" wrapText="1"/>
    </xf>
    <xf numFmtId="0" fontId="16" fillId="0" borderId="4" xfId="3" applyFont="1" applyFill="1" applyBorder="1" applyAlignment="1">
      <alignment horizontal="center" vertical="center" wrapText="1"/>
    </xf>
    <xf numFmtId="9" fontId="15" fillId="2" borderId="51" xfId="3" applyNumberFormat="1" applyFont="1" applyFill="1" applyBorder="1" applyAlignment="1" applyProtection="1">
      <alignment horizontal="center" vertical="center"/>
    </xf>
    <xf numFmtId="0" fontId="16" fillId="2" borderId="2" xfId="3" applyFont="1" applyFill="1" applyBorder="1" applyAlignment="1">
      <alignment horizontal="center" vertical="center" wrapText="1"/>
    </xf>
    <xf numFmtId="0" fontId="16" fillId="2" borderId="25" xfId="3" applyFont="1" applyFill="1" applyBorder="1" applyAlignment="1">
      <alignment horizontal="center" vertical="center"/>
    </xf>
    <xf numFmtId="0" fontId="16" fillId="2" borderId="16" xfId="3" applyFont="1" applyFill="1" applyBorder="1" applyAlignment="1">
      <alignment horizontal="left" vertical="center"/>
    </xf>
    <xf numFmtId="0" fontId="16" fillId="2" borderId="7" xfId="3" applyFont="1" applyFill="1" applyBorder="1" applyAlignment="1">
      <alignment horizontal="left" vertical="center"/>
    </xf>
    <xf numFmtId="0" fontId="16" fillId="2" borderId="18" xfId="3" applyFont="1" applyFill="1" applyBorder="1" applyAlignment="1">
      <alignment horizontal="left" vertical="center" wrapText="1"/>
    </xf>
    <xf numFmtId="0" fontId="16" fillId="2" borderId="19" xfId="3" applyFont="1" applyFill="1" applyBorder="1" applyAlignment="1">
      <alignment horizontal="left" vertical="center" wrapText="1"/>
    </xf>
    <xf numFmtId="0" fontId="16" fillId="2" borderId="20" xfId="3" applyFont="1" applyFill="1" applyBorder="1" applyAlignment="1">
      <alignment horizontal="left" vertical="center" wrapText="1"/>
    </xf>
    <xf numFmtId="2" fontId="16" fillId="2" borderId="63" xfId="3" applyNumberFormat="1" applyFont="1" applyFill="1" applyBorder="1" applyAlignment="1" applyProtection="1">
      <alignment horizontal="center" vertical="center" wrapText="1"/>
    </xf>
    <xf numFmtId="2" fontId="16" fillId="2" borderId="64" xfId="3" applyNumberFormat="1" applyFont="1" applyFill="1" applyBorder="1" applyAlignment="1" applyProtection="1">
      <alignment horizontal="center" vertical="center" wrapText="1"/>
    </xf>
    <xf numFmtId="2" fontId="16" fillId="2" borderId="65" xfId="3" applyNumberFormat="1" applyFont="1" applyFill="1" applyBorder="1" applyAlignment="1" applyProtection="1">
      <alignment horizontal="center" vertical="center" wrapText="1"/>
    </xf>
    <xf numFmtId="2" fontId="16" fillId="2" borderId="56" xfId="3" applyNumberFormat="1" applyFont="1" applyFill="1" applyBorder="1" applyAlignment="1" applyProtection="1">
      <alignment horizontal="center" vertical="center"/>
    </xf>
    <xf numFmtId="0" fontId="16" fillId="2" borderId="56" xfId="3" applyFont="1" applyFill="1" applyBorder="1" applyAlignment="1">
      <alignment horizontal="left" vertical="center"/>
    </xf>
    <xf numFmtId="0" fontId="17" fillId="0" borderId="17" xfId="0" applyFont="1" applyFill="1" applyBorder="1" applyAlignment="1">
      <alignment horizontal="left" vertical="center" wrapText="1"/>
    </xf>
    <xf numFmtId="0" fontId="17" fillId="0" borderId="16" xfId="0" applyFont="1" applyFill="1" applyBorder="1" applyAlignment="1">
      <alignment horizontal="left" vertical="center" wrapText="1"/>
    </xf>
    <xf numFmtId="39" fontId="15" fillId="2" borderId="26" xfId="3" applyNumberFormat="1" applyFont="1" applyFill="1" applyBorder="1" applyAlignment="1">
      <alignment horizontal="center" vertical="center"/>
    </xf>
    <xf numFmtId="0" fontId="16" fillId="2" borderId="63" xfId="3" applyFont="1" applyFill="1" applyBorder="1" applyAlignment="1">
      <alignment horizontal="left"/>
    </xf>
    <xf numFmtId="0" fontId="16" fillId="2" borderId="64" xfId="3" applyFont="1" applyFill="1" applyBorder="1" applyAlignment="1">
      <alignment horizontal="left"/>
    </xf>
    <xf numFmtId="0" fontId="16" fillId="2" borderId="65" xfId="3" applyFont="1" applyFill="1" applyBorder="1" applyAlignment="1">
      <alignment horizontal="left"/>
    </xf>
    <xf numFmtId="0" fontId="16" fillId="2" borderId="81" xfId="3" applyFont="1" applyFill="1" applyBorder="1" applyAlignment="1">
      <alignment horizontal="left"/>
    </xf>
    <xf numFmtId="0" fontId="16" fillId="2" borderId="82" xfId="3" applyFont="1" applyFill="1" applyBorder="1" applyAlignment="1">
      <alignment horizontal="left"/>
    </xf>
    <xf numFmtId="0" fontId="16" fillId="2" borderId="90" xfId="3" applyFont="1" applyFill="1" applyBorder="1" applyAlignment="1">
      <alignment horizontal="left"/>
    </xf>
    <xf numFmtId="0" fontId="16" fillId="2" borderId="18" xfId="3" applyFont="1" applyFill="1" applyBorder="1" applyAlignment="1">
      <alignment horizontal="center" vertical="center"/>
    </xf>
    <xf numFmtId="0" fontId="16" fillId="2" borderId="19" xfId="3" applyFont="1" applyFill="1" applyBorder="1" applyAlignment="1">
      <alignment horizontal="center" vertical="center"/>
    </xf>
    <xf numFmtId="0" fontId="16" fillId="2" borderId="20" xfId="3" applyFont="1" applyFill="1" applyBorder="1" applyAlignment="1">
      <alignment horizontal="center" vertical="center"/>
    </xf>
    <xf numFmtId="168" fontId="16" fillId="2" borderId="18" xfId="3" applyNumberFormat="1" applyFont="1" applyFill="1" applyBorder="1" applyAlignment="1" applyProtection="1">
      <alignment horizontal="center" vertical="top"/>
    </xf>
    <xf numFmtId="2" fontId="16" fillId="2" borderId="20" xfId="3" applyNumberFormat="1" applyFont="1" applyFill="1" applyBorder="1" applyAlignment="1" applyProtection="1">
      <alignment horizontal="left" vertical="center"/>
    </xf>
    <xf numFmtId="2" fontId="16" fillId="2" borderId="44" xfId="3" applyNumberFormat="1" applyFont="1" applyFill="1" applyBorder="1" applyAlignment="1" applyProtection="1">
      <alignment horizontal="left" vertical="center"/>
    </xf>
    <xf numFmtId="2" fontId="16" fillId="2" borderId="76" xfId="3" applyNumberFormat="1" applyFont="1" applyFill="1" applyBorder="1" applyAlignment="1" applyProtection="1">
      <alignment horizontal="left" vertical="center"/>
    </xf>
    <xf numFmtId="169" fontId="16" fillId="2" borderId="57" xfId="3" applyNumberFormat="1" applyFont="1" applyFill="1" applyBorder="1" applyAlignment="1" applyProtection="1">
      <alignment horizontal="left" vertical="top" wrapText="1"/>
    </xf>
    <xf numFmtId="169" fontId="16" fillId="2" borderId="36" xfId="3" applyNumberFormat="1" applyFont="1" applyFill="1" applyBorder="1" applyAlignment="1" applyProtection="1">
      <alignment horizontal="left" vertical="top" wrapText="1"/>
    </xf>
    <xf numFmtId="169" fontId="16" fillId="2" borderId="8" xfId="3" applyNumberFormat="1" applyFont="1" applyFill="1" applyBorder="1" applyAlignment="1" applyProtection="1">
      <alignment horizontal="left" vertical="top" wrapText="1"/>
    </xf>
    <xf numFmtId="169" fontId="16" fillId="2" borderId="78" xfId="3" applyNumberFormat="1" applyFont="1" applyFill="1" applyBorder="1" applyAlignment="1" applyProtection="1">
      <alignment horizontal="left" vertical="top" wrapText="1"/>
    </xf>
    <xf numFmtId="0" fontId="16" fillId="2" borderId="26" xfId="3" applyFont="1" applyFill="1" applyBorder="1" applyAlignment="1">
      <alignment horizontal="left" vertical="top"/>
    </xf>
    <xf numFmtId="0" fontId="16" fillId="0" borderId="74" xfId="3" applyFont="1" applyFill="1" applyBorder="1" applyAlignment="1">
      <alignment horizontal="center" vertical="center" wrapText="1"/>
    </xf>
    <xf numFmtId="0" fontId="16" fillId="0" borderId="2" xfId="3" applyFont="1" applyFill="1" applyBorder="1" applyAlignment="1">
      <alignment horizontal="center" vertical="center" wrapText="1"/>
    </xf>
    <xf numFmtId="0" fontId="16" fillId="0" borderId="74" xfId="3" applyFont="1" applyFill="1" applyBorder="1" applyAlignment="1">
      <alignment horizontal="center" vertical="center"/>
    </xf>
    <xf numFmtId="171" fontId="16" fillId="0" borderId="74" xfId="3" applyNumberFormat="1" applyFont="1" applyFill="1" applyBorder="1" applyAlignment="1">
      <alignment horizontal="center" vertical="center" wrapText="1"/>
    </xf>
    <xf numFmtId="0" fontId="16" fillId="0" borderId="2" xfId="3" applyFont="1" applyFill="1" applyBorder="1" applyAlignment="1">
      <alignment horizontal="center" vertical="center"/>
    </xf>
    <xf numFmtId="169" fontId="16" fillId="2" borderId="57" xfId="3" applyNumberFormat="1" applyFont="1" applyFill="1" applyBorder="1" applyAlignment="1" applyProtection="1">
      <alignment horizontal="left"/>
    </xf>
    <xf numFmtId="169" fontId="16" fillId="2" borderId="58" xfId="3" applyNumberFormat="1" applyFont="1" applyFill="1" applyBorder="1" applyAlignment="1" applyProtection="1">
      <alignment horizontal="left"/>
    </xf>
    <xf numFmtId="169" fontId="16" fillId="2" borderId="41" xfId="3" applyNumberFormat="1" applyFont="1" applyFill="1" applyBorder="1" applyAlignment="1" applyProtection="1">
      <alignment horizontal="left"/>
    </xf>
    <xf numFmtId="169" fontId="16" fillId="2" borderId="21" xfId="3" applyNumberFormat="1" applyFont="1" applyFill="1" applyBorder="1" applyAlignment="1" applyProtection="1">
      <alignment horizontal="left"/>
    </xf>
    <xf numFmtId="169" fontId="16" fillId="2" borderId="22" xfId="3" applyNumberFormat="1" applyFont="1" applyFill="1" applyBorder="1" applyAlignment="1" applyProtection="1">
      <alignment horizontal="left"/>
    </xf>
    <xf numFmtId="169" fontId="16" fillId="2" borderId="42" xfId="3" applyNumberFormat="1" applyFont="1" applyFill="1" applyBorder="1" applyAlignment="1" applyProtection="1">
      <alignment horizontal="left"/>
    </xf>
    <xf numFmtId="0" fontId="16" fillId="0" borderId="29" xfId="3" applyFont="1" applyFill="1" applyBorder="1" applyAlignment="1">
      <alignment horizontal="left" vertical="center" wrapText="1"/>
    </xf>
    <xf numFmtId="0" fontId="16" fillId="0" borderId="36" xfId="3" applyFont="1" applyFill="1" applyBorder="1" applyAlignment="1">
      <alignment horizontal="center" vertical="center" wrapText="1"/>
    </xf>
    <xf numFmtId="0" fontId="16" fillId="0" borderId="8" xfId="3" applyFont="1" applyFill="1" applyBorder="1" applyAlignment="1">
      <alignment horizontal="center" vertical="center" wrapText="1"/>
    </xf>
    <xf numFmtId="0" fontId="16" fillId="0" borderId="37" xfId="3" applyFont="1" applyFill="1" applyBorder="1" applyAlignment="1">
      <alignment horizontal="center" vertical="center" wrapText="1"/>
    </xf>
    <xf numFmtId="0" fontId="16" fillId="2" borderId="51" xfId="3" applyFont="1" applyFill="1" applyBorder="1" applyAlignment="1">
      <alignment horizontal="left"/>
    </xf>
    <xf numFmtId="0" fontId="16" fillId="2" borderId="51" xfId="3" applyFont="1" applyFill="1" applyBorder="1" applyAlignment="1">
      <alignment horizontal="left" vertical="top"/>
    </xf>
    <xf numFmtId="169" fontId="16" fillId="2" borderId="66" xfId="3" applyNumberFormat="1" applyFont="1" applyFill="1" applyBorder="1" applyAlignment="1" applyProtection="1">
      <alignment horizontal="left" vertical="top" wrapText="1"/>
    </xf>
    <xf numFmtId="169" fontId="16" fillId="2" borderId="0" xfId="3" applyNumberFormat="1" applyFont="1" applyFill="1" applyBorder="1" applyAlignment="1" applyProtection="1">
      <alignment horizontal="left" vertical="top" wrapText="1"/>
    </xf>
    <xf numFmtId="169" fontId="16" fillId="2" borderId="21" xfId="3" applyNumberFormat="1" applyFont="1" applyFill="1" applyBorder="1" applyAlignment="1" applyProtection="1">
      <alignment horizontal="left" vertical="top" wrapText="1"/>
    </xf>
    <xf numFmtId="0" fontId="16" fillId="2" borderId="35" xfId="3" applyFont="1" applyFill="1" applyBorder="1" applyAlignment="1">
      <alignment horizontal="center" vertical="top" wrapText="1"/>
    </xf>
    <xf numFmtId="0" fontId="16" fillId="2" borderId="33" xfId="3" applyFont="1" applyFill="1" applyBorder="1" applyAlignment="1">
      <alignment horizontal="center" vertical="top" wrapText="1"/>
    </xf>
    <xf numFmtId="0" fontId="16" fillId="2" borderId="34" xfId="3" applyFont="1" applyFill="1" applyBorder="1" applyAlignment="1">
      <alignment horizontal="center" vertical="top" wrapText="1"/>
    </xf>
    <xf numFmtId="0" fontId="16" fillId="2" borderId="66" xfId="3" applyFont="1" applyFill="1" applyBorder="1" applyAlignment="1">
      <alignment horizontal="center" vertical="top" wrapText="1"/>
    </xf>
    <xf numFmtId="0" fontId="16" fillId="2" borderId="0" xfId="3" applyFont="1" applyFill="1" applyBorder="1" applyAlignment="1">
      <alignment horizontal="center" vertical="top" wrapText="1"/>
    </xf>
    <xf numFmtId="0" fontId="16" fillId="2" borderId="30" xfId="3" applyFont="1" applyFill="1" applyBorder="1" applyAlignment="1">
      <alignment horizontal="center" vertical="top" wrapText="1"/>
    </xf>
    <xf numFmtId="0" fontId="17" fillId="0" borderId="10" xfId="0" applyFont="1" applyFill="1" applyBorder="1" applyAlignment="1">
      <alignment vertical="center" wrapText="1"/>
    </xf>
    <xf numFmtId="0" fontId="17" fillId="0" borderId="17" xfId="0" applyFont="1" applyFill="1" applyBorder="1" applyAlignment="1">
      <alignment vertical="center" wrapText="1"/>
    </xf>
    <xf numFmtId="0" fontId="15" fillId="0" borderId="16" xfId="3" applyFont="1" applyFill="1" applyBorder="1" applyAlignment="1">
      <alignment horizontal="left" vertical="center" wrapText="1"/>
    </xf>
    <xf numFmtId="0" fontId="16" fillId="2" borderId="10" xfId="3" applyFont="1" applyFill="1" applyBorder="1" applyAlignment="1">
      <alignment horizontal="left" vertical="center" wrapText="1"/>
    </xf>
    <xf numFmtId="0" fontId="16" fillId="2" borderId="74" xfId="3" applyFont="1" applyFill="1" applyBorder="1" applyAlignment="1">
      <alignment horizontal="left" vertical="center" wrapText="1"/>
    </xf>
    <xf numFmtId="0" fontId="16" fillId="2" borderId="74" xfId="3" applyFont="1" applyFill="1" applyBorder="1" applyAlignment="1">
      <alignment horizontal="left" vertical="center"/>
    </xf>
    <xf numFmtId="0" fontId="16" fillId="2" borderId="17" xfId="3" applyFont="1" applyFill="1" applyBorder="1" applyAlignment="1">
      <alignment horizontal="left" vertical="center" wrapText="1"/>
    </xf>
    <xf numFmtId="0" fontId="16" fillId="2" borderId="2" xfId="3" applyFont="1" applyFill="1" applyBorder="1" applyAlignment="1">
      <alignment horizontal="left" vertical="center" wrapText="1"/>
    </xf>
    <xf numFmtId="2" fontId="16" fillId="2" borderId="2" xfId="3" applyNumberFormat="1" applyFont="1" applyFill="1" applyBorder="1" applyAlignment="1" applyProtection="1">
      <alignment horizontal="center" vertical="center"/>
    </xf>
    <xf numFmtId="0" fontId="16" fillId="2" borderId="66" xfId="3" applyFont="1" applyFill="1" applyBorder="1" applyAlignment="1">
      <alignment horizontal="center" vertical="center" wrapText="1"/>
    </xf>
    <xf numFmtId="0" fontId="16" fillId="2" borderId="1" xfId="3" applyFont="1" applyFill="1" applyBorder="1" applyAlignment="1">
      <alignment horizontal="center" vertical="center" wrapText="1"/>
    </xf>
    <xf numFmtId="0" fontId="16" fillId="2" borderId="1" xfId="3" applyFont="1" applyFill="1" applyBorder="1" applyAlignment="1">
      <alignment horizontal="center"/>
    </xf>
    <xf numFmtId="0" fontId="16" fillId="2" borderId="26" xfId="3" applyFont="1" applyFill="1" applyBorder="1" applyAlignment="1">
      <alignment horizontal="center"/>
    </xf>
    <xf numFmtId="0" fontId="15" fillId="0" borderId="16" xfId="3" applyFont="1" applyBorder="1" applyAlignment="1">
      <alignment horizontal="center"/>
    </xf>
    <xf numFmtId="0" fontId="15" fillId="0" borderId="10" xfId="3" applyFont="1" applyBorder="1" applyAlignment="1">
      <alignment horizontal="center"/>
    </xf>
    <xf numFmtId="0" fontId="15" fillId="0" borderId="7" xfId="3" applyFont="1" applyBorder="1" applyAlignment="1">
      <alignment horizontal="center" vertical="center"/>
    </xf>
    <xf numFmtId="0" fontId="15" fillId="0" borderId="74" xfId="3" applyFont="1" applyBorder="1" applyAlignment="1">
      <alignment horizontal="center" vertical="center"/>
    </xf>
    <xf numFmtId="0" fontId="16" fillId="0" borderId="7" xfId="3" applyFont="1" applyBorder="1" applyAlignment="1">
      <alignment horizontal="left"/>
    </xf>
    <xf numFmtId="0" fontId="15" fillId="0" borderId="7" xfId="3" applyFont="1" applyBorder="1" applyAlignment="1">
      <alignment horizontal="center"/>
    </xf>
    <xf numFmtId="0" fontId="15" fillId="0" borderId="24" xfId="3" applyFont="1" applyBorder="1" applyAlignment="1">
      <alignment horizontal="center"/>
    </xf>
    <xf numFmtId="0" fontId="15" fillId="0" borderId="74" xfId="3" applyFont="1" applyBorder="1" applyAlignment="1">
      <alignment horizontal="center"/>
    </xf>
    <xf numFmtId="0" fontId="15" fillId="0" borderId="3" xfId="3" applyFont="1" applyBorder="1" applyAlignment="1">
      <alignment horizontal="center"/>
    </xf>
    <xf numFmtId="0" fontId="16" fillId="0" borderId="74" xfId="3" applyFont="1" applyBorder="1" applyAlignment="1">
      <alignment horizontal="left"/>
    </xf>
    <xf numFmtId="0" fontId="18" fillId="2" borderId="1" xfId="3" applyFont="1" applyFill="1" applyBorder="1" applyAlignment="1">
      <alignment horizontal="center" vertical="center" wrapText="1"/>
    </xf>
    <xf numFmtId="0" fontId="16" fillId="2" borderId="10" xfId="3" applyFont="1" applyFill="1" applyBorder="1" applyAlignment="1">
      <alignment horizontal="center"/>
    </xf>
    <xf numFmtId="0" fontId="16" fillId="2" borderId="74" xfId="3" applyFont="1" applyFill="1" applyBorder="1" applyAlignment="1">
      <alignment horizontal="center"/>
    </xf>
    <xf numFmtId="0" fontId="16" fillId="2" borderId="3" xfId="3" applyFont="1" applyFill="1" applyBorder="1" applyAlignment="1">
      <alignment horizontal="center"/>
    </xf>
    <xf numFmtId="0" fontId="16" fillId="2" borderId="10" xfId="3" applyFont="1" applyFill="1" applyBorder="1" applyAlignment="1">
      <alignment horizontal="left"/>
    </xf>
    <xf numFmtId="0" fontId="16" fillId="2" borderId="74" xfId="3" applyFont="1" applyFill="1" applyBorder="1" applyAlignment="1">
      <alignment horizontal="left"/>
    </xf>
    <xf numFmtId="0" fontId="16" fillId="2" borderId="3" xfId="3" applyFont="1" applyFill="1" applyBorder="1" applyAlignment="1">
      <alignment horizontal="left"/>
    </xf>
    <xf numFmtId="0" fontId="15" fillId="2" borderId="74" xfId="3" applyFont="1" applyFill="1" applyBorder="1" applyAlignment="1">
      <alignment horizontal="left" vertical="center" wrapText="1"/>
    </xf>
    <xf numFmtId="0" fontId="15" fillId="2" borderId="2" xfId="3" applyFont="1" applyFill="1" applyBorder="1" applyAlignment="1">
      <alignment horizontal="left" vertical="center" wrapText="1"/>
    </xf>
    <xf numFmtId="2" fontId="16" fillId="2" borderId="74" xfId="3" applyNumberFormat="1" applyFont="1" applyFill="1" applyBorder="1" applyAlignment="1" applyProtection="1">
      <alignment horizontal="center" vertical="center" wrapText="1"/>
    </xf>
    <xf numFmtId="2" fontId="16" fillId="2" borderId="3" xfId="3" applyNumberFormat="1" applyFont="1" applyFill="1" applyBorder="1" applyAlignment="1" applyProtection="1">
      <alignment horizontal="center" vertical="center" wrapText="1"/>
    </xf>
    <xf numFmtId="2" fontId="16" fillId="2" borderId="74" xfId="3" applyNumberFormat="1" applyFont="1" applyFill="1" applyBorder="1" applyAlignment="1" applyProtection="1">
      <alignment horizontal="center" vertical="center"/>
    </xf>
    <xf numFmtId="0" fontId="16" fillId="2" borderId="29" xfId="3" applyFont="1" applyFill="1" applyBorder="1" applyAlignment="1">
      <alignment horizontal="left"/>
    </xf>
    <xf numFmtId="0" fontId="16" fillId="2" borderId="30" xfId="3" applyFont="1" applyFill="1" applyBorder="1" applyAlignment="1">
      <alignment horizontal="left"/>
    </xf>
    <xf numFmtId="0" fontId="16" fillId="2" borderId="21" xfId="3" applyFont="1" applyFill="1" applyBorder="1" applyAlignment="1">
      <alignment horizontal="left"/>
    </xf>
    <xf numFmtId="0" fontId="16" fillId="2" borderId="22" xfId="3" applyFont="1" applyFill="1" applyBorder="1" applyAlignment="1">
      <alignment horizontal="left"/>
    </xf>
    <xf numFmtId="0" fontId="16" fillId="2" borderId="23" xfId="3" applyFont="1" applyFill="1" applyBorder="1" applyAlignment="1">
      <alignment horizontal="left"/>
    </xf>
    <xf numFmtId="0" fontId="16" fillId="2" borderId="56" xfId="3" applyFont="1" applyFill="1" applyBorder="1" applyAlignment="1">
      <alignment horizontal="center"/>
    </xf>
    <xf numFmtId="10" fontId="16" fillId="2" borderId="57" xfId="2" applyNumberFormat="1" applyFont="1" applyFill="1" applyBorder="1" applyAlignment="1">
      <alignment horizontal="left"/>
    </xf>
    <xf numFmtId="10" fontId="16" fillId="2" borderId="58" xfId="2" applyNumberFormat="1" applyFont="1" applyFill="1" applyBorder="1" applyAlignment="1">
      <alignment horizontal="left"/>
    </xf>
    <xf numFmtId="10" fontId="16" fillId="2" borderId="29" xfId="2" applyNumberFormat="1" applyFont="1" applyFill="1" applyBorder="1" applyAlignment="1">
      <alignment horizontal="left"/>
    </xf>
    <xf numFmtId="0" fontId="16" fillId="0" borderId="27" xfId="3" applyFont="1" applyFill="1" applyBorder="1" applyAlignment="1">
      <alignment horizontal="left" vertical="center" wrapText="1"/>
    </xf>
    <xf numFmtId="0" fontId="16" fillId="0" borderId="1" xfId="3"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16" fillId="2" borderId="56" xfId="3" applyFont="1" applyFill="1" applyBorder="1" applyAlignment="1">
      <alignment horizontal="left"/>
    </xf>
    <xf numFmtId="0" fontId="16" fillId="2" borderId="51" xfId="3" applyFont="1" applyFill="1" applyBorder="1" applyAlignment="1">
      <alignment horizontal="left" vertical="top" wrapText="1"/>
    </xf>
    <xf numFmtId="0" fontId="16" fillId="0" borderId="4" xfId="3" applyFont="1" applyFill="1" applyBorder="1" applyAlignment="1">
      <alignment horizontal="left" vertical="center" wrapText="1"/>
    </xf>
    <xf numFmtId="0" fontId="16" fillId="0" borderId="51" xfId="3" applyFont="1" applyFill="1" applyBorder="1" applyAlignment="1">
      <alignment horizontal="center" vertical="center" wrapText="1"/>
    </xf>
    <xf numFmtId="0" fontId="16" fillId="0" borderId="51" xfId="3" applyFont="1" applyFill="1" applyBorder="1" applyAlignment="1">
      <alignment horizontal="center" vertical="center"/>
    </xf>
    <xf numFmtId="169" fontId="16" fillId="2" borderId="35" xfId="3" applyNumberFormat="1" applyFont="1" applyFill="1" applyBorder="1" applyAlignment="1" applyProtection="1">
      <alignment horizontal="left" vertical="top" wrapText="1"/>
    </xf>
    <xf numFmtId="169" fontId="16" fillId="2" borderId="33" xfId="3" applyNumberFormat="1" applyFont="1" applyFill="1" applyBorder="1" applyAlignment="1" applyProtection="1">
      <alignment horizontal="left" vertical="top" wrapText="1"/>
    </xf>
    <xf numFmtId="0" fontId="16" fillId="0" borderId="60" xfId="3" applyFont="1" applyFill="1" applyBorder="1" applyAlignment="1">
      <alignment horizontal="center" vertical="center" wrapText="1"/>
    </xf>
    <xf numFmtId="0" fontId="16" fillId="0" borderId="1" xfId="3" applyFont="1" applyFill="1" applyBorder="1" applyAlignment="1">
      <alignment horizontal="center" vertical="center" wrapText="1"/>
    </xf>
    <xf numFmtId="169" fontId="16" fillId="2" borderId="29" xfId="3" applyNumberFormat="1" applyFont="1" applyFill="1" applyBorder="1" applyAlignment="1" applyProtection="1">
      <alignment horizontal="left"/>
    </xf>
    <xf numFmtId="169" fontId="16" fillId="2" borderId="0" xfId="3" applyNumberFormat="1" applyFont="1" applyFill="1" applyBorder="1" applyAlignment="1" applyProtection="1">
      <alignment horizontal="left"/>
    </xf>
    <xf numFmtId="169" fontId="16" fillId="2" borderId="49" xfId="3" applyNumberFormat="1" applyFont="1" applyFill="1" applyBorder="1" applyAlignment="1" applyProtection="1">
      <alignment horizontal="left"/>
    </xf>
    <xf numFmtId="2" fontId="6" fillId="0" borderId="51" xfId="0" applyNumberFormat="1" applyFont="1" applyFill="1" applyBorder="1" applyAlignment="1" applyProtection="1">
      <alignment horizontal="center" vertical="center" wrapText="1"/>
    </xf>
  </cellXfs>
  <cellStyles count="18">
    <cellStyle name="Millares" xfId="1" builtinId="3"/>
    <cellStyle name="Millares 2" xfId="9"/>
    <cellStyle name="Millares 3" xfId="12"/>
    <cellStyle name="Moneda" xfId="16" builtinId="4"/>
    <cellStyle name="Moneda 2" xfId="4"/>
    <cellStyle name="Moneda 3" xfId="15"/>
    <cellStyle name="Normal" xfId="0" builtinId="0"/>
    <cellStyle name="Normal 2" xfId="3"/>
    <cellStyle name="Normal 3" xfId="5"/>
    <cellStyle name="Normal 4" xfId="6"/>
    <cellStyle name="Normal 5" xfId="7"/>
    <cellStyle name="Normal 6" xfId="8"/>
    <cellStyle name="Normal 7" xfId="10"/>
    <cellStyle name="Normal 8" xfId="11"/>
    <cellStyle name="Normal 8 2" xfId="14"/>
    <cellStyle name="Porcentaje" xfId="2" builtinId="5"/>
    <cellStyle name="Porcentaje 2" xfId="13"/>
    <cellStyle name="Porcentaje 2 2" xfId="17"/>
  </cellStyles>
  <dxfs count="0"/>
  <tableStyles count="0" defaultTableStyle="TableStyleMedium9" defaultPivotStyle="PivotStyleLight16"/>
  <colors>
    <mruColors>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416718</xdr:colOff>
      <xdr:row>1</xdr:row>
      <xdr:rowOff>14883</xdr:rowOff>
    </xdr:from>
    <xdr:to>
      <xdr:col>14</xdr:col>
      <xdr:colOff>669726</xdr:colOff>
      <xdr:row>4</xdr:row>
      <xdr:rowOff>267891</xdr:rowOff>
    </xdr:to>
    <xdr:pic>
      <xdr:nvPicPr>
        <xdr:cNvPr id="3" name="Imagen 1" descr="CAPIT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33343" y="14883"/>
          <a:ext cx="1138833" cy="1110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895350</xdr:colOff>
          <xdr:row>1</xdr:row>
          <xdr:rowOff>19050</xdr:rowOff>
        </xdr:from>
        <xdr:to>
          <xdr:col>1</xdr:col>
          <xdr:colOff>4438650</xdr:colOff>
          <xdr:row>4</xdr:row>
          <xdr:rowOff>171450</xdr:rowOff>
        </xdr:to>
        <xdr:sp macro="" textlink="">
          <xdr:nvSpPr>
            <xdr:cNvPr id="138243" name="Object 3" hidden="1">
              <a:extLst>
                <a:ext uri="{63B3BB69-23CF-44E3-9099-C40C66FF867C}">
                  <a14:compatExt spid="_x0000_s13824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895350</xdr:colOff>
          <xdr:row>0</xdr:row>
          <xdr:rowOff>19050</xdr:rowOff>
        </xdr:from>
        <xdr:to>
          <xdr:col>0</xdr:col>
          <xdr:colOff>4438650</xdr:colOff>
          <xdr:row>3</xdr:row>
          <xdr:rowOff>171450</xdr:rowOff>
        </xdr:to>
        <xdr:sp macro="" textlink="">
          <xdr:nvSpPr>
            <xdr:cNvPr id="136193" name="Object 1" hidden="1">
              <a:extLst>
                <a:ext uri="{63B3BB69-23CF-44E3-9099-C40C66FF867C}">
                  <a14:compatExt spid="_x0000_s1361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416718</xdr:colOff>
      <xdr:row>0</xdr:row>
      <xdr:rowOff>14883</xdr:rowOff>
    </xdr:from>
    <xdr:to>
      <xdr:col>13</xdr:col>
      <xdr:colOff>524082</xdr:colOff>
      <xdr:row>3</xdr:row>
      <xdr:rowOff>127000</xdr:rowOff>
    </xdr:to>
    <xdr:pic>
      <xdr:nvPicPr>
        <xdr:cNvPr id="3" name="Imagen 1" descr="CAPITAL">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85918" y="14883"/>
          <a:ext cx="1021764" cy="988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33343" y="14883"/>
          <a:ext cx="1138833" cy="1110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742950</xdr:colOff>
          <xdr:row>0</xdr:row>
          <xdr:rowOff>19050</xdr:rowOff>
        </xdr:from>
        <xdr:to>
          <xdr:col>0</xdr:col>
          <xdr:colOff>4286250</xdr:colOff>
          <xdr:row>3</xdr:row>
          <xdr:rowOff>171450</xdr:rowOff>
        </xdr:to>
        <xdr:sp macro="" textlink="">
          <xdr:nvSpPr>
            <xdr:cNvPr id="135170" name="Object 2" hidden="1">
              <a:extLst>
                <a:ext uri="{63B3BB69-23CF-44E3-9099-C40C66FF867C}">
                  <a14:compatExt spid="_x0000_s13517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33343" y="14883"/>
          <a:ext cx="1138833" cy="1110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742950</xdr:colOff>
          <xdr:row>0</xdr:row>
          <xdr:rowOff>19050</xdr:rowOff>
        </xdr:from>
        <xdr:to>
          <xdr:col>0</xdr:col>
          <xdr:colOff>4286250</xdr:colOff>
          <xdr:row>3</xdr:row>
          <xdr:rowOff>171450</xdr:rowOff>
        </xdr:to>
        <xdr:sp macro="" textlink="">
          <xdr:nvSpPr>
            <xdr:cNvPr id="130050" name="Object 2" hidden="1">
              <a:extLst>
                <a:ext uri="{63B3BB69-23CF-44E3-9099-C40C66FF867C}">
                  <a14:compatExt spid="_x0000_s13005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33343" y="14883"/>
          <a:ext cx="1138833" cy="1110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742950</xdr:colOff>
          <xdr:row>0</xdr:row>
          <xdr:rowOff>19050</xdr:rowOff>
        </xdr:from>
        <xdr:to>
          <xdr:col>0</xdr:col>
          <xdr:colOff>4286250</xdr:colOff>
          <xdr:row>3</xdr:row>
          <xdr:rowOff>171450</xdr:rowOff>
        </xdr:to>
        <xdr:sp macro="" textlink="">
          <xdr:nvSpPr>
            <xdr:cNvPr id="133122" name="Object 2" hidden="1">
              <a:extLst>
                <a:ext uri="{63B3BB69-23CF-44E3-9099-C40C66FF867C}">
                  <a14:compatExt spid="_x0000_s13312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23518" y="14883"/>
          <a:ext cx="1213128" cy="1624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742950</xdr:colOff>
          <xdr:row>0</xdr:row>
          <xdr:rowOff>19050</xdr:rowOff>
        </xdr:from>
        <xdr:to>
          <xdr:col>0</xdr:col>
          <xdr:colOff>4286250</xdr:colOff>
          <xdr:row>3</xdr:row>
          <xdr:rowOff>171450</xdr:rowOff>
        </xdr:to>
        <xdr:sp macro="" textlink="">
          <xdr:nvSpPr>
            <xdr:cNvPr id="119815" name="Object 7" hidden="1">
              <a:extLst>
                <a:ext uri="{63B3BB69-23CF-44E3-9099-C40C66FF867C}">
                  <a14:compatExt spid="_x0000_s11981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33343" y="14883"/>
          <a:ext cx="1138833" cy="1110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742950</xdr:colOff>
          <xdr:row>0</xdr:row>
          <xdr:rowOff>19050</xdr:rowOff>
        </xdr:from>
        <xdr:to>
          <xdr:col>0</xdr:col>
          <xdr:colOff>4286250</xdr:colOff>
          <xdr:row>3</xdr:row>
          <xdr:rowOff>171450</xdr:rowOff>
        </xdr:to>
        <xdr:sp macro="" textlink="">
          <xdr:nvSpPr>
            <xdr:cNvPr id="125954" name="Object 2" hidden="1">
              <a:extLst>
                <a:ext uri="{63B3BB69-23CF-44E3-9099-C40C66FF867C}">
                  <a14:compatExt spid="_x0000_s1259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oleObject" Target="../embeddings/oleObject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1.emf"/><Relationship Id="rId4" Type="http://schemas.openxmlformats.org/officeDocument/2006/relationships/oleObject" Target="../embeddings/oleObject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image" Target="../media/image1.emf"/><Relationship Id="rId4" Type="http://schemas.openxmlformats.org/officeDocument/2006/relationships/oleObject" Target="../embeddings/oleObject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oleObject" Target="../embeddings/oleObject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B1:Q65"/>
  <sheetViews>
    <sheetView tabSelected="1" zoomScale="80" zoomScaleNormal="80" zoomScalePageLayoutView="60" workbookViewId="0">
      <selection activeCell="B14" sqref="B14:G14"/>
    </sheetView>
  </sheetViews>
  <sheetFormatPr baseColWidth="10" defaultColWidth="11.42578125" defaultRowHeight="14.25" x14ac:dyDescent="0.2"/>
  <cols>
    <col min="1" max="1" width="3" style="53" customWidth="1"/>
    <col min="2" max="2" width="70.7109375" style="110" customWidth="1"/>
    <col min="3" max="3" width="20.42578125" style="53" customWidth="1"/>
    <col min="4" max="4" width="23.42578125" style="53" customWidth="1"/>
    <col min="5" max="5" width="15.7109375" style="53" customWidth="1"/>
    <col min="6" max="6" width="30.7109375" style="53" customWidth="1"/>
    <col min="7" max="7" width="25.28515625" style="53" bestFit="1" customWidth="1"/>
    <col min="8" max="8" width="29.7109375" style="53" customWidth="1"/>
    <col min="9" max="9" width="23.42578125" style="53" customWidth="1"/>
    <col min="10" max="10" width="19.5703125" style="53" customWidth="1"/>
    <col min="11" max="11" width="16.7109375" style="102" bestFit="1" customWidth="1"/>
    <col min="12" max="12" width="18" style="102" customWidth="1"/>
    <col min="13" max="13" width="21.140625" style="53" bestFit="1" customWidth="1"/>
    <col min="14" max="14" width="13.28515625" style="53" customWidth="1"/>
    <col min="15" max="15" width="17.7109375" style="53" customWidth="1"/>
    <col min="16" max="16" width="16.42578125" style="53" customWidth="1"/>
    <col min="17" max="17" width="12.7109375" style="53" bestFit="1" customWidth="1"/>
    <col min="18" max="16384" width="11.42578125" style="53"/>
  </cols>
  <sheetData>
    <row r="1" spans="2:16" ht="15" thickBot="1" x14ac:dyDescent="0.25"/>
    <row r="2" spans="2:16" ht="15" x14ac:dyDescent="0.25">
      <c r="B2" s="327"/>
      <c r="C2" s="330" t="s">
        <v>671</v>
      </c>
      <c r="D2" s="331"/>
      <c r="E2" s="331"/>
      <c r="F2" s="331"/>
      <c r="G2" s="331"/>
      <c r="H2" s="331"/>
      <c r="I2" s="332"/>
      <c r="J2" s="336" t="s">
        <v>672</v>
      </c>
      <c r="K2" s="337"/>
      <c r="L2" s="337"/>
      <c r="M2" s="338"/>
      <c r="N2" s="339"/>
      <c r="O2" s="340"/>
    </row>
    <row r="3" spans="2:16" ht="15" x14ac:dyDescent="0.25">
      <c r="B3" s="328"/>
      <c r="C3" s="333"/>
      <c r="D3" s="334"/>
      <c r="E3" s="334"/>
      <c r="F3" s="334"/>
      <c r="G3" s="334"/>
      <c r="H3" s="334"/>
      <c r="I3" s="335"/>
      <c r="J3" s="345" t="s">
        <v>673</v>
      </c>
      <c r="K3" s="346"/>
      <c r="L3" s="346"/>
      <c r="M3" s="347"/>
      <c r="N3" s="341"/>
      <c r="O3" s="342"/>
    </row>
    <row r="4" spans="2:16" ht="27" customHeight="1" x14ac:dyDescent="0.25">
      <c r="B4" s="328"/>
      <c r="C4" s="348" t="s">
        <v>674</v>
      </c>
      <c r="D4" s="349"/>
      <c r="E4" s="349"/>
      <c r="F4" s="349"/>
      <c r="G4" s="349"/>
      <c r="H4" s="349"/>
      <c r="I4" s="350"/>
      <c r="J4" s="345" t="s">
        <v>675</v>
      </c>
      <c r="K4" s="346"/>
      <c r="L4" s="346"/>
      <c r="M4" s="347"/>
      <c r="N4" s="341"/>
      <c r="O4" s="342"/>
      <c r="P4" s="54"/>
    </row>
    <row r="5" spans="2:16" ht="23.25" customHeight="1" x14ac:dyDescent="0.25">
      <c r="B5" s="329"/>
      <c r="C5" s="333"/>
      <c r="D5" s="334"/>
      <c r="E5" s="334"/>
      <c r="F5" s="334"/>
      <c r="G5" s="334"/>
      <c r="H5" s="334"/>
      <c r="I5" s="335"/>
      <c r="J5" s="345" t="s">
        <v>676</v>
      </c>
      <c r="K5" s="346"/>
      <c r="L5" s="346"/>
      <c r="M5" s="347"/>
      <c r="N5" s="343"/>
      <c r="O5" s="344"/>
      <c r="P5" s="54"/>
    </row>
    <row r="6" spans="2:16" ht="21.75" customHeight="1" x14ac:dyDescent="0.25">
      <c r="B6" s="353"/>
      <c r="C6" s="354"/>
      <c r="D6" s="354"/>
      <c r="E6" s="354"/>
      <c r="F6" s="354"/>
      <c r="G6" s="354"/>
      <c r="H6" s="354"/>
      <c r="I6" s="354"/>
      <c r="J6" s="354"/>
      <c r="K6" s="354"/>
      <c r="L6" s="354"/>
      <c r="M6" s="354"/>
      <c r="N6" s="354"/>
      <c r="O6" s="355"/>
      <c r="P6" s="54"/>
    </row>
    <row r="7" spans="2:16" ht="18.75" customHeight="1" x14ac:dyDescent="0.25">
      <c r="B7" s="356" t="s">
        <v>231</v>
      </c>
      <c r="C7" s="357"/>
      <c r="D7" s="357"/>
      <c r="E7" s="357"/>
      <c r="F7" s="357"/>
      <c r="G7" s="357"/>
      <c r="H7" s="357"/>
      <c r="I7" s="357"/>
      <c r="J7" s="357"/>
      <c r="K7" s="357"/>
      <c r="L7" s="357"/>
      <c r="M7" s="357"/>
      <c r="N7" s="357"/>
      <c r="O7" s="358"/>
      <c r="P7" s="54"/>
    </row>
    <row r="8" spans="2:16" ht="24.75" customHeight="1" thickBot="1" x14ac:dyDescent="0.3">
      <c r="B8" s="112" t="s">
        <v>681</v>
      </c>
      <c r="C8" s="359" t="s">
        <v>481</v>
      </c>
      <c r="D8" s="359"/>
      <c r="E8" s="359"/>
      <c r="F8" s="359"/>
      <c r="G8" s="359"/>
      <c r="H8" s="113"/>
      <c r="I8" s="113"/>
      <c r="J8" s="113"/>
      <c r="K8" s="113"/>
      <c r="L8" s="113"/>
      <c r="M8" s="113"/>
      <c r="N8" s="113"/>
      <c r="O8" s="114"/>
    </row>
    <row r="9" spans="2:16" ht="36" customHeight="1" x14ac:dyDescent="0.2">
      <c r="B9" s="360" t="s">
        <v>36</v>
      </c>
      <c r="C9" s="361"/>
      <c r="D9" s="361"/>
      <c r="E9" s="361"/>
      <c r="F9" s="361"/>
      <c r="G9" s="361"/>
      <c r="H9" s="362" t="s">
        <v>27</v>
      </c>
      <c r="I9" s="363"/>
      <c r="J9" s="364"/>
      <c r="K9" s="369" t="s">
        <v>23</v>
      </c>
      <c r="L9" s="370"/>
      <c r="M9" s="370"/>
      <c r="N9" s="370"/>
      <c r="O9" s="371"/>
      <c r="P9" s="56"/>
    </row>
    <row r="10" spans="2:16" ht="15" x14ac:dyDescent="0.2">
      <c r="B10" s="372" t="s">
        <v>37</v>
      </c>
      <c r="C10" s="373"/>
      <c r="D10" s="373"/>
      <c r="E10" s="373"/>
      <c r="F10" s="373"/>
      <c r="G10" s="374"/>
      <c r="H10" s="365"/>
      <c r="I10" s="363"/>
      <c r="J10" s="364"/>
      <c r="K10" s="57" t="s">
        <v>20</v>
      </c>
      <c r="L10" s="375" t="s">
        <v>21</v>
      </c>
      <c r="M10" s="375"/>
      <c r="N10" s="375"/>
      <c r="O10" s="58" t="s">
        <v>22</v>
      </c>
      <c r="P10" s="56"/>
    </row>
    <row r="11" spans="2:16" ht="45" customHeight="1" x14ac:dyDescent="0.2">
      <c r="B11" s="372" t="s">
        <v>120</v>
      </c>
      <c r="C11" s="373"/>
      <c r="D11" s="373"/>
      <c r="E11" s="373"/>
      <c r="F11" s="373"/>
      <c r="G11" s="374"/>
      <c r="H11" s="365"/>
      <c r="I11" s="363"/>
      <c r="J11" s="364"/>
      <c r="K11" s="57"/>
      <c r="L11" s="59"/>
      <c r="M11" s="60"/>
      <c r="N11" s="61"/>
      <c r="O11" s="58"/>
      <c r="P11" s="56"/>
    </row>
    <row r="12" spans="2:16" ht="68.25" customHeight="1" x14ac:dyDescent="0.2">
      <c r="B12" s="372" t="s">
        <v>119</v>
      </c>
      <c r="C12" s="373"/>
      <c r="D12" s="373"/>
      <c r="E12" s="373"/>
      <c r="F12" s="373"/>
      <c r="G12" s="374"/>
      <c r="H12" s="365"/>
      <c r="I12" s="363"/>
      <c r="J12" s="364"/>
      <c r="K12" s="62"/>
      <c r="L12" s="63" t="s">
        <v>29</v>
      </c>
      <c r="M12" s="64"/>
      <c r="N12" s="65"/>
      <c r="O12" s="66"/>
      <c r="P12" s="56"/>
    </row>
    <row r="13" spans="2:16" ht="46.5" customHeight="1" x14ac:dyDescent="0.2">
      <c r="B13" s="376" t="s">
        <v>118</v>
      </c>
      <c r="C13" s="377"/>
      <c r="D13" s="377"/>
      <c r="E13" s="377"/>
      <c r="F13" s="377"/>
      <c r="G13" s="377"/>
      <c r="H13" s="365"/>
      <c r="I13" s="363"/>
      <c r="J13" s="364"/>
      <c r="K13" s="67"/>
      <c r="L13" s="68"/>
      <c r="M13" s="69"/>
      <c r="N13" s="70"/>
      <c r="O13" s="71"/>
      <c r="P13" s="56"/>
    </row>
    <row r="14" spans="2:16" ht="40.9" customHeight="1" x14ac:dyDescent="0.2">
      <c r="B14" s="376" t="s">
        <v>123</v>
      </c>
      <c r="C14" s="377"/>
      <c r="D14" s="377"/>
      <c r="E14" s="377"/>
      <c r="F14" s="377"/>
      <c r="G14" s="377"/>
      <c r="H14" s="365"/>
      <c r="I14" s="363"/>
      <c r="J14" s="364"/>
      <c r="K14" s="67"/>
      <c r="L14" s="72"/>
      <c r="M14" s="73"/>
      <c r="N14" s="74"/>
      <c r="O14" s="71"/>
      <c r="P14" s="56"/>
    </row>
    <row r="15" spans="2:16" ht="15.75" thickBot="1" x14ac:dyDescent="0.25">
      <c r="B15" s="378" t="s">
        <v>211</v>
      </c>
      <c r="C15" s="379"/>
      <c r="D15" s="379"/>
      <c r="E15" s="379"/>
      <c r="F15" s="379"/>
      <c r="G15" s="380"/>
      <c r="H15" s="366"/>
      <c r="I15" s="367"/>
      <c r="J15" s="368"/>
      <c r="K15" s="75"/>
      <c r="L15" s="381"/>
      <c r="M15" s="381"/>
      <c r="N15" s="381"/>
      <c r="O15" s="76"/>
      <c r="P15" s="56"/>
    </row>
    <row r="16" spans="2:16" ht="15" x14ac:dyDescent="0.25">
      <c r="B16" s="292" t="s">
        <v>0</v>
      </c>
      <c r="C16" s="326" t="s">
        <v>677</v>
      </c>
      <c r="D16" s="313" t="s">
        <v>1</v>
      </c>
      <c r="E16" s="313" t="s">
        <v>2</v>
      </c>
      <c r="F16" s="313" t="s">
        <v>678</v>
      </c>
      <c r="G16" s="316" t="s">
        <v>169</v>
      </c>
      <c r="H16" s="317"/>
      <c r="I16" s="317"/>
      <c r="J16" s="318"/>
      <c r="K16" s="313" t="s">
        <v>3</v>
      </c>
      <c r="L16" s="313"/>
      <c r="M16" s="351" t="s">
        <v>4</v>
      </c>
      <c r="N16" s="351"/>
      <c r="O16" s="352"/>
    </row>
    <row r="17" spans="2:17" ht="12.75" customHeight="1" x14ac:dyDescent="0.2">
      <c r="B17" s="324"/>
      <c r="C17" s="314"/>
      <c r="D17" s="314"/>
      <c r="E17" s="314"/>
      <c r="F17" s="314"/>
      <c r="G17" s="319"/>
      <c r="H17" s="320"/>
      <c r="I17" s="320"/>
      <c r="J17" s="321"/>
      <c r="K17" s="314"/>
      <c r="L17" s="314"/>
      <c r="M17" s="314" t="s">
        <v>5</v>
      </c>
      <c r="N17" s="314" t="s">
        <v>6</v>
      </c>
      <c r="O17" s="322" t="s">
        <v>7</v>
      </c>
    </row>
    <row r="18" spans="2:17" ht="15.75" thickBot="1" x14ac:dyDescent="0.25">
      <c r="B18" s="325"/>
      <c r="C18" s="315"/>
      <c r="D18" s="315"/>
      <c r="E18" s="315"/>
      <c r="F18" s="315"/>
      <c r="G18" s="115" t="s">
        <v>8</v>
      </c>
      <c r="H18" s="115" t="s">
        <v>9</v>
      </c>
      <c r="I18" s="115" t="s">
        <v>24</v>
      </c>
      <c r="J18" s="116" t="s">
        <v>25</v>
      </c>
      <c r="K18" s="115" t="s">
        <v>10</v>
      </c>
      <c r="L18" s="117" t="s">
        <v>11</v>
      </c>
      <c r="M18" s="315"/>
      <c r="N18" s="315"/>
      <c r="O18" s="323"/>
    </row>
    <row r="19" spans="2:17" ht="41.65" customHeight="1" x14ac:dyDescent="0.2">
      <c r="B19" s="287" t="s">
        <v>203</v>
      </c>
      <c r="C19" s="39" t="s">
        <v>12</v>
      </c>
      <c r="D19" s="241" t="s">
        <v>176</v>
      </c>
      <c r="E19" s="37">
        <v>20</v>
      </c>
      <c r="F19" s="125">
        <f t="shared" ref="F19:F25" si="0">+G19+H19+I19+J19</f>
        <v>2360000000</v>
      </c>
      <c r="G19" s="126">
        <v>2360000000</v>
      </c>
      <c r="H19" s="126"/>
      <c r="I19" s="127"/>
      <c r="J19" s="128"/>
      <c r="K19" s="129">
        <v>44941</v>
      </c>
      <c r="L19" s="129">
        <v>45290</v>
      </c>
      <c r="M19" s="257">
        <f>+E20/E19</f>
        <v>1</v>
      </c>
      <c r="N19" s="257">
        <f>+F20/F19</f>
        <v>0.99750469872881353</v>
      </c>
      <c r="O19" s="296">
        <f>M19*M19/N19</f>
        <v>1.0025015433755513</v>
      </c>
    </row>
    <row r="20" spans="2:17" ht="41.65" customHeight="1" x14ac:dyDescent="0.2">
      <c r="B20" s="242"/>
      <c r="C20" s="51" t="s">
        <v>13</v>
      </c>
      <c r="D20" s="253"/>
      <c r="E20" s="52">
        <v>20</v>
      </c>
      <c r="F20" s="118">
        <f t="shared" si="0"/>
        <v>2354111089</v>
      </c>
      <c r="G20" s="119">
        <v>2354111089</v>
      </c>
      <c r="H20" s="119"/>
      <c r="I20" s="120"/>
      <c r="J20" s="120"/>
      <c r="K20" s="122"/>
      <c r="L20" s="122"/>
      <c r="M20" s="258"/>
      <c r="N20" s="258"/>
      <c r="O20" s="259"/>
    </row>
    <row r="21" spans="2:17" ht="30" customHeight="1" x14ac:dyDescent="0.2">
      <c r="B21" s="270" t="s">
        <v>218</v>
      </c>
      <c r="C21" s="51" t="s">
        <v>12</v>
      </c>
      <c r="D21" s="253" t="s">
        <v>177</v>
      </c>
      <c r="E21" s="52">
        <v>12</v>
      </c>
      <c r="F21" s="118">
        <f t="shared" si="0"/>
        <v>306559225979</v>
      </c>
      <c r="G21" s="119">
        <v>787276419</v>
      </c>
      <c r="H21" s="119">
        <v>305771949560</v>
      </c>
      <c r="I21" s="120"/>
      <c r="J21" s="120"/>
      <c r="K21" s="122">
        <v>44941</v>
      </c>
      <c r="L21" s="122">
        <v>45290</v>
      </c>
      <c r="M21" s="258">
        <f t="shared" ref="M21" si="1">+E22/E21</f>
        <v>0.75</v>
      </c>
      <c r="N21" s="258">
        <f t="shared" ref="N21" si="2">+F22/F21</f>
        <v>0.99062777847632999</v>
      </c>
      <c r="O21" s="259">
        <f t="shared" ref="O21" si="3">M21*M21/N21</f>
        <v>0.56782175123856604</v>
      </c>
    </row>
    <row r="22" spans="2:17" ht="30" customHeight="1" x14ac:dyDescent="0.2">
      <c r="B22" s="270"/>
      <c r="C22" s="51" t="s">
        <v>13</v>
      </c>
      <c r="D22" s="253"/>
      <c r="E22" s="52">
        <v>9</v>
      </c>
      <c r="F22" s="118">
        <f t="shared" si="0"/>
        <v>303686085003</v>
      </c>
      <c r="G22" s="119">
        <v>744190683</v>
      </c>
      <c r="H22" s="119">
        <f>302942027020-132700</f>
        <v>302941894320</v>
      </c>
      <c r="I22" s="120"/>
      <c r="J22" s="120"/>
      <c r="K22" s="122"/>
      <c r="L22" s="122"/>
      <c r="M22" s="258"/>
      <c r="N22" s="258"/>
      <c r="O22" s="259"/>
    </row>
    <row r="23" spans="2:17" ht="32.25" customHeight="1" x14ac:dyDescent="0.2">
      <c r="B23" s="312" t="s">
        <v>134</v>
      </c>
      <c r="C23" s="51" t="s">
        <v>12</v>
      </c>
      <c r="D23" s="253" t="s">
        <v>208</v>
      </c>
      <c r="E23" s="52">
        <v>57</v>
      </c>
      <c r="F23" s="118">
        <f t="shared" si="0"/>
        <v>2900000000</v>
      </c>
      <c r="G23" s="119">
        <v>350000000</v>
      </c>
      <c r="H23" s="119">
        <v>2550000000</v>
      </c>
      <c r="I23" s="120"/>
      <c r="J23" s="121"/>
      <c r="K23" s="122">
        <v>44941</v>
      </c>
      <c r="L23" s="122">
        <v>45290</v>
      </c>
      <c r="M23" s="258">
        <f t="shared" ref="M23" si="4">+E24/E23</f>
        <v>1</v>
      </c>
      <c r="N23" s="258">
        <f t="shared" ref="N23" si="5">+F24/F23</f>
        <v>0.99745738724137933</v>
      </c>
      <c r="O23" s="259">
        <f t="shared" ref="O23" si="6">M23*M23/N23</f>
        <v>1.0025490941178477</v>
      </c>
    </row>
    <row r="24" spans="2:17" ht="39" customHeight="1" x14ac:dyDescent="0.2">
      <c r="B24" s="312"/>
      <c r="C24" s="51" t="s">
        <v>13</v>
      </c>
      <c r="D24" s="253"/>
      <c r="E24" s="52">
        <v>57</v>
      </c>
      <c r="F24" s="118">
        <f t="shared" si="0"/>
        <v>2892626423</v>
      </c>
      <c r="G24" s="119">
        <v>350000000</v>
      </c>
      <c r="H24" s="119">
        <v>2542626423</v>
      </c>
      <c r="I24" s="120"/>
      <c r="J24" s="120"/>
      <c r="K24" s="122"/>
      <c r="L24" s="122"/>
      <c r="M24" s="258"/>
      <c r="N24" s="258"/>
      <c r="O24" s="259"/>
      <c r="Q24" s="80"/>
    </row>
    <row r="25" spans="2:17" ht="46.15" customHeight="1" x14ac:dyDescent="0.2">
      <c r="B25" s="312" t="s">
        <v>127</v>
      </c>
      <c r="C25" s="51" t="s">
        <v>12</v>
      </c>
      <c r="D25" s="253" t="s">
        <v>178</v>
      </c>
      <c r="E25" s="52">
        <v>57</v>
      </c>
      <c r="F25" s="118">
        <f t="shared" si="0"/>
        <v>3300000000</v>
      </c>
      <c r="G25" s="119">
        <v>3000000000</v>
      </c>
      <c r="H25" s="119">
        <v>300000000</v>
      </c>
      <c r="I25" s="120"/>
      <c r="J25" s="120"/>
      <c r="K25" s="122">
        <v>44941</v>
      </c>
      <c r="L25" s="122">
        <v>45290</v>
      </c>
      <c r="M25" s="258">
        <f t="shared" ref="M25" si="7">+E26/E25</f>
        <v>1</v>
      </c>
      <c r="N25" s="258">
        <f t="shared" ref="N25" si="8">+F26/F25</f>
        <v>0.96932390000000002</v>
      </c>
      <c r="O25" s="259">
        <f t="shared" ref="O25" si="9">M25*M25/N25</f>
        <v>1.031646903578876</v>
      </c>
    </row>
    <row r="26" spans="2:17" ht="46.15" customHeight="1" x14ac:dyDescent="0.2">
      <c r="B26" s="312"/>
      <c r="C26" s="51" t="s">
        <v>13</v>
      </c>
      <c r="D26" s="253"/>
      <c r="E26" s="52">
        <v>57</v>
      </c>
      <c r="F26" s="118">
        <f t="shared" ref="F26:F28" si="10">+G26+H26+I26+J26</f>
        <v>3198768870</v>
      </c>
      <c r="G26" s="119">
        <v>2900980300</v>
      </c>
      <c r="H26" s="119">
        <v>297788570</v>
      </c>
      <c r="I26" s="120"/>
      <c r="J26" s="120"/>
      <c r="K26" s="122"/>
      <c r="L26" s="122"/>
      <c r="M26" s="258"/>
      <c r="N26" s="258"/>
      <c r="O26" s="259"/>
    </row>
    <row r="27" spans="2:17" ht="45.4" customHeight="1" x14ac:dyDescent="0.2">
      <c r="B27" s="312" t="s">
        <v>468</v>
      </c>
      <c r="C27" s="51" t="s">
        <v>12</v>
      </c>
      <c r="D27" s="253" t="s">
        <v>209</v>
      </c>
      <c r="E27" s="52">
        <v>1</v>
      </c>
      <c r="F27" s="118">
        <f t="shared" si="10"/>
        <v>435397420</v>
      </c>
      <c r="G27" s="119">
        <v>415114087</v>
      </c>
      <c r="H27" s="119">
        <v>20283333</v>
      </c>
      <c r="I27" s="120"/>
      <c r="J27" s="120"/>
      <c r="K27" s="122">
        <v>44941</v>
      </c>
      <c r="L27" s="122">
        <v>45290</v>
      </c>
      <c r="M27" s="258">
        <f t="shared" ref="M27" si="11">+E28/E27</f>
        <v>1</v>
      </c>
      <c r="N27" s="258">
        <f t="shared" ref="N27" si="12">+F28/F27</f>
        <v>0.950307879637872</v>
      </c>
      <c r="O27" s="259">
        <f t="shared" ref="O27" si="13">M27*M27/N27</f>
        <v>1.0522905485968019</v>
      </c>
      <c r="Q27" s="81"/>
    </row>
    <row r="28" spans="2:17" ht="45.4" customHeight="1" x14ac:dyDescent="0.2">
      <c r="B28" s="312"/>
      <c r="C28" s="51" t="s">
        <v>13</v>
      </c>
      <c r="D28" s="253"/>
      <c r="E28" s="52">
        <v>1</v>
      </c>
      <c r="F28" s="118">
        <f t="shared" si="10"/>
        <v>413761599</v>
      </c>
      <c r="G28" s="119">
        <v>393478266</v>
      </c>
      <c r="H28" s="119">
        <v>20283333</v>
      </c>
      <c r="I28" s="120"/>
      <c r="J28" s="120"/>
      <c r="K28" s="122"/>
      <c r="L28" s="122"/>
      <c r="M28" s="258"/>
      <c r="N28" s="258"/>
      <c r="O28" s="259"/>
    </row>
    <row r="29" spans="2:17" ht="31.15" customHeight="1" x14ac:dyDescent="0.2">
      <c r="B29" s="312" t="s">
        <v>207</v>
      </c>
      <c r="C29" s="51" t="s">
        <v>12</v>
      </c>
      <c r="D29" s="253" t="s">
        <v>175</v>
      </c>
      <c r="E29" s="52">
        <v>1</v>
      </c>
      <c r="F29" s="118">
        <f>+G29+H29+I29+J29</f>
        <v>200000000</v>
      </c>
      <c r="G29" s="119">
        <v>200000000</v>
      </c>
      <c r="H29" s="119"/>
      <c r="I29" s="120"/>
      <c r="J29" s="120"/>
      <c r="K29" s="122">
        <v>44941</v>
      </c>
      <c r="L29" s="122">
        <v>45290</v>
      </c>
      <c r="M29" s="258">
        <f t="shared" ref="M29" si="14">+E30/E29</f>
        <v>1</v>
      </c>
      <c r="N29" s="258">
        <f t="shared" ref="N29" si="15">+F30/F29</f>
        <v>0.92510000000000003</v>
      </c>
      <c r="O29" s="259">
        <f t="shared" ref="O29" si="16">M29*M29/N29</f>
        <v>1.0809642200843153</v>
      </c>
    </row>
    <row r="30" spans="2:17" ht="31.15" customHeight="1" x14ac:dyDescent="0.2">
      <c r="B30" s="312"/>
      <c r="C30" s="51" t="s">
        <v>13</v>
      </c>
      <c r="D30" s="253"/>
      <c r="E30" s="52">
        <v>1</v>
      </c>
      <c r="F30" s="118">
        <f t="shared" ref="F30:F38" si="17">+G30+H30+I30+J30</f>
        <v>185020000</v>
      </c>
      <c r="G30" s="119">
        <v>185020000</v>
      </c>
      <c r="H30" s="119"/>
      <c r="I30" s="120"/>
      <c r="J30" s="120"/>
      <c r="K30" s="122"/>
      <c r="L30" s="122"/>
      <c r="M30" s="258"/>
      <c r="N30" s="258"/>
      <c r="O30" s="259"/>
    </row>
    <row r="31" spans="2:17" ht="48.4" customHeight="1" x14ac:dyDescent="0.2">
      <c r="B31" s="310" t="s">
        <v>224</v>
      </c>
      <c r="C31" s="51" t="s">
        <v>12</v>
      </c>
      <c r="D31" s="253" t="s">
        <v>179</v>
      </c>
      <c r="E31" s="52">
        <v>7</v>
      </c>
      <c r="F31" s="118">
        <f t="shared" si="17"/>
        <v>206000000</v>
      </c>
      <c r="G31" s="119">
        <v>206000000</v>
      </c>
      <c r="H31" s="119"/>
      <c r="I31" s="120"/>
      <c r="J31" s="120"/>
      <c r="K31" s="122">
        <v>44941</v>
      </c>
      <c r="L31" s="122">
        <v>45290</v>
      </c>
      <c r="M31" s="258">
        <f t="shared" ref="M31" si="18">+E32/E31</f>
        <v>1</v>
      </c>
      <c r="N31" s="258">
        <f t="shared" ref="N31" si="19">+F32/F31</f>
        <v>0.99663504854368934</v>
      </c>
      <c r="O31" s="259">
        <f t="shared" ref="O31" si="20">M31*M31/N31</f>
        <v>1.0033763125842581</v>
      </c>
    </row>
    <row r="32" spans="2:17" ht="31.15" customHeight="1" x14ac:dyDescent="0.2">
      <c r="B32" s="310"/>
      <c r="C32" s="51" t="s">
        <v>13</v>
      </c>
      <c r="D32" s="253"/>
      <c r="E32" s="52">
        <v>7</v>
      </c>
      <c r="F32" s="118">
        <f t="shared" si="17"/>
        <v>205306820</v>
      </c>
      <c r="G32" s="119">
        <v>205306820</v>
      </c>
      <c r="H32" s="119"/>
      <c r="I32" s="120"/>
      <c r="J32" s="120"/>
      <c r="K32" s="122"/>
      <c r="L32" s="122"/>
      <c r="M32" s="258"/>
      <c r="N32" s="258"/>
      <c r="O32" s="259"/>
    </row>
    <row r="33" spans="2:15" ht="31.15" customHeight="1" x14ac:dyDescent="0.2">
      <c r="B33" s="310" t="s">
        <v>476</v>
      </c>
      <c r="C33" s="51" t="s">
        <v>12</v>
      </c>
      <c r="D33" s="253" t="s">
        <v>477</v>
      </c>
      <c r="E33" s="52">
        <v>1</v>
      </c>
      <c r="F33" s="118">
        <f t="shared" ref="F33:F34" si="21">+G33+H33+I33+J33</f>
        <v>120000000</v>
      </c>
      <c r="G33" s="119">
        <v>120000000</v>
      </c>
      <c r="H33" s="119"/>
      <c r="I33" s="120"/>
      <c r="J33" s="120"/>
      <c r="K33" s="122">
        <v>44941</v>
      </c>
      <c r="L33" s="122">
        <v>45290</v>
      </c>
      <c r="M33" s="258">
        <f t="shared" ref="M33" si="22">+E34/E33</f>
        <v>1</v>
      </c>
      <c r="N33" s="258">
        <f t="shared" ref="N33" si="23">+F34/F33</f>
        <v>0.99000281666666667</v>
      </c>
      <c r="O33" s="259">
        <f t="shared" ref="O33" si="24">M33*M33/N33</f>
        <v>1.0100981362527772</v>
      </c>
    </row>
    <row r="34" spans="2:15" ht="31.15" customHeight="1" x14ac:dyDescent="0.2">
      <c r="B34" s="310"/>
      <c r="C34" s="51" t="s">
        <v>13</v>
      </c>
      <c r="D34" s="253"/>
      <c r="E34" s="52">
        <v>1</v>
      </c>
      <c r="F34" s="118">
        <f t="shared" si="21"/>
        <v>118800338</v>
      </c>
      <c r="G34" s="119">
        <v>118800338</v>
      </c>
      <c r="H34" s="119"/>
      <c r="I34" s="120"/>
      <c r="J34" s="120"/>
      <c r="K34" s="122"/>
      <c r="L34" s="122"/>
      <c r="M34" s="258"/>
      <c r="N34" s="258"/>
      <c r="O34" s="259"/>
    </row>
    <row r="35" spans="2:15" ht="31.15" customHeight="1" x14ac:dyDescent="0.2">
      <c r="B35" s="310" t="s">
        <v>474</v>
      </c>
      <c r="C35" s="51" t="s">
        <v>12</v>
      </c>
      <c r="D35" s="253" t="s">
        <v>475</v>
      </c>
      <c r="E35" s="52">
        <v>1</v>
      </c>
      <c r="F35" s="118">
        <f t="shared" ref="F35:F36" si="25">+G35+H35+I35+J35</f>
        <v>50000000</v>
      </c>
      <c r="G35" s="119">
        <v>50000000</v>
      </c>
      <c r="H35" s="119"/>
      <c r="I35" s="120"/>
      <c r="J35" s="120"/>
      <c r="K35" s="122">
        <v>44941</v>
      </c>
      <c r="L35" s="122">
        <v>45290</v>
      </c>
      <c r="M35" s="258">
        <f t="shared" ref="M35" si="26">+E36/E35</f>
        <v>1</v>
      </c>
      <c r="N35" s="258">
        <f t="shared" ref="N35" si="27">+F36/F35</f>
        <v>1</v>
      </c>
      <c r="O35" s="259">
        <f t="shared" ref="O35" si="28">M35*M35/N35</f>
        <v>1</v>
      </c>
    </row>
    <row r="36" spans="2:15" ht="31.15" customHeight="1" x14ac:dyDescent="0.2">
      <c r="B36" s="310"/>
      <c r="C36" s="51" t="s">
        <v>13</v>
      </c>
      <c r="D36" s="253"/>
      <c r="E36" s="52">
        <v>1</v>
      </c>
      <c r="F36" s="118">
        <f t="shared" si="25"/>
        <v>50000000</v>
      </c>
      <c r="G36" s="119">
        <v>50000000</v>
      </c>
      <c r="H36" s="119"/>
      <c r="I36" s="120"/>
      <c r="J36" s="120"/>
      <c r="K36" s="122"/>
      <c r="L36" s="122"/>
      <c r="M36" s="258"/>
      <c r="N36" s="258"/>
      <c r="O36" s="259"/>
    </row>
    <row r="37" spans="2:15" ht="37.9" customHeight="1" x14ac:dyDescent="0.2">
      <c r="B37" s="251" t="s">
        <v>226</v>
      </c>
      <c r="C37" s="51" t="s">
        <v>12</v>
      </c>
      <c r="D37" s="253" t="s">
        <v>227</v>
      </c>
      <c r="E37" s="52">
        <v>1</v>
      </c>
      <c r="F37" s="118">
        <f t="shared" si="17"/>
        <v>22000000</v>
      </c>
      <c r="G37" s="119">
        <v>22000000</v>
      </c>
      <c r="H37" s="119"/>
      <c r="I37" s="123"/>
      <c r="J37" s="123"/>
      <c r="K37" s="122">
        <v>44576</v>
      </c>
      <c r="L37" s="122">
        <v>44925</v>
      </c>
      <c r="M37" s="258">
        <f t="shared" ref="M37" si="29">+E38/E37</f>
        <v>1</v>
      </c>
      <c r="N37" s="258">
        <f t="shared" ref="N37" si="30">+F38/F37</f>
        <v>0.9839314545454545</v>
      </c>
      <c r="O37" s="259">
        <f t="shared" ref="O37" si="31">M37*M37/N37</f>
        <v>1.0163309602313391</v>
      </c>
    </row>
    <row r="38" spans="2:15" ht="37.9" customHeight="1" thickBot="1" x14ac:dyDescent="0.25">
      <c r="B38" s="311"/>
      <c r="C38" s="40" t="s">
        <v>13</v>
      </c>
      <c r="D38" s="244"/>
      <c r="E38" s="38">
        <v>1</v>
      </c>
      <c r="F38" s="130">
        <f t="shared" si="17"/>
        <v>21646492</v>
      </c>
      <c r="G38" s="131">
        <v>21646492</v>
      </c>
      <c r="H38" s="131"/>
      <c r="I38" s="132"/>
      <c r="J38" s="132"/>
      <c r="K38" s="133"/>
      <c r="L38" s="133"/>
      <c r="M38" s="260"/>
      <c r="N38" s="260"/>
      <c r="O38" s="261"/>
    </row>
    <row r="39" spans="2:15" ht="15" x14ac:dyDescent="0.2">
      <c r="B39" s="292" t="s">
        <v>14</v>
      </c>
      <c r="C39" s="137" t="s">
        <v>12</v>
      </c>
      <c r="D39" s="294"/>
      <c r="E39" s="138"/>
      <c r="F39" s="139">
        <f>+G39+H39+I39+J39</f>
        <v>316152623399</v>
      </c>
      <c r="G39" s="139">
        <f>+G19+G21+G23+G25+G27+G29+G31+G37+G33+G35</f>
        <v>7510390506</v>
      </c>
      <c r="H39" s="139">
        <f t="shared" ref="H39:J40" si="32">+H19+H21+H23+H25+H27+H29+H31+H37+H33+H35</f>
        <v>308642232893</v>
      </c>
      <c r="I39" s="139">
        <f t="shared" si="32"/>
        <v>0</v>
      </c>
      <c r="J39" s="139">
        <f t="shared" si="32"/>
        <v>0</v>
      </c>
      <c r="K39" s="129"/>
      <c r="L39" s="129"/>
      <c r="M39" s="257"/>
      <c r="N39" s="257"/>
      <c r="O39" s="262"/>
    </row>
    <row r="40" spans="2:15" ht="15.75" thickBot="1" x14ac:dyDescent="0.25">
      <c r="B40" s="293"/>
      <c r="C40" s="77" t="s">
        <v>13</v>
      </c>
      <c r="D40" s="295"/>
      <c r="E40" s="78"/>
      <c r="F40" s="140">
        <f t="shared" ref="F40" si="33">+G40+H40+I40+J40</f>
        <v>313126126634</v>
      </c>
      <c r="G40" s="140">
        <f>+G20+G22+G24+G26+G28+G30+G32+G38+G34+G36</f>
        <v>7323533988</v>
      </c>
      <c r="H40" s="140">
        <f t="shared" si="32"/>
        <v>305802592646</v>
      </c>
      <c r="I40" s="140">
        <f t="shared" si="32"/>
        <v>0</v>
      </c>
      <c r="J40" s="140">
        <f t="shared" si="32"/>
        <v>0</v>
      </c>
      <c r="K40" s="85"/>
      <c r="L40" s="86"/>
      <c r="M40" s="260"/>
      <c r="N40" s="260"/>
      <c r="O40" s="263"/>
    </row>
    <row r="41" spans="2:15" ht="15.75" thickBot="1" x14ac:dyDescent="0.3">
      <c r="B41" s="87"/>
      <c r="C41" s="88"/>
      <c r="D41" s="89"/>
      <c r="E41" s="88"/>
      <c r="F41" s="134"/>
      <c r="G41" s="135"/>
      <c r="H41" s="91"/>
      <c r="I41" s="92"/>
      <c r="J41" s="136"/>
      <c r="K41" s="94"/>
      <c r="L41" s="95"/>
      <c r="M41" s="96"/>
      <c r="N41" s="97"/>
      <c r="O41" s="97"/>
    </row>
    <row r="42" spans="2:15" ht="27.4" customHeight="1" thickBot="1" x14ac:dyDescent="0.25">
      <c r="B42" s="98" t="s">
        <v>18</v>
      </c>
      <c r="C42" s="297" t="s">
        <v>17</v>
      </c>
      <c r="D42" s="298"/>
      <c r="E42" s="299"/>
      <c r="F42" s="300" t="s">
        <v>19</v>
      </c>
      <c r="G42" s="301"/>
      <c r="H42" s="301"/>
      <c r="I42" s="302"/>
      <c r="J42" s="99"/>
      <c r="K42" s="303" t="s">
        <v>15</v>
      </c>
      <c r="L42" s="304"/>
      <c r="M42" s="304"/>
      <c r="N42" s="304"/>
      <c r="O42" s="305"/>
    </row>
    <row r="43" spans="2:15" ht="37.9" customHeight="1" x14ac:dyDescent="0.25">
      <c r="B43" s="283" t="s">
        <v>117</v>
      </c>
      <c r="C43" s="271" t="s">
        <v>121</v>
      </c>
      <c r="D43" s="272"/>
      <c r="E43" s="273"/>
      <c r="F43" s="271" t="s">
        <v>122</v>
      </c>
      <c r="G43" s="272"/>
      <c r="H43" s="273"/>
      <c r="I43" s="51" t="s">
        <v>12</v>
      </c>
      <c r="J43" s="52">
        <v>57</v>
      </c>
      <c r="K43" s="141"/>
      <c r="L43" s="103"/>
      <c r="M43" s="103"/>
      <c r="N43" s="103"/>
      <c r="O43" s="142"/>
    </row>
    <row r="44" spans="2:15" ht="27.75" customHeight="1" thickBot="1" x14ac:dyDescent="0.3">
      <c r="B44" s="306"/>
      <c r="C44" s="307"/>
      <c r="D44" s="308"/>
      <c r="E44" s="309"/>
      <c r="F44" s="307"/>
      <c r="G44" s="308"/>
      <c r="H44" s="309"/>
      <c r="I44" s="51" t="s">
        <v>13</v>
      </c>
      <c r="J44" s="52">
        <v>57</v>
      </c>
      <c r="K44" s="104"/>
      <c r="L44" s="104"/>
      <c r="M44" s="104"/>
      <c r="N44" s="104"/>
      <c r="O44" s="143"/>
    </row>
    <row r="45" spans="2:15" ht="28.15" customHeight="1" x14ac:dyDescent="0.25">
      <c r="B45" s="283" t="s">
        <v>124</v>
      </c>
      <c r="C45" s="271" t="s">
        <v>145</v>
      </c>
      <c r="D45" s="272"/>
      <c r="E45" s="273"/>
      <c r="F45" s="271" t="s">
        <v>146</v>
      </c>
      <c r="G45" s="272"/>
      <c r="H45" s="273"/>
      <c r="I45" s="51" t="s">
        <v>12</v>
      </c>
      <c r="J45" s="52">
        <v>1</v>
      </c>
      <c r="K45" s="141"/>
      <c r="L45" s="104"/>
      <c r="M45" s="104"/>
      <c r="N45" s="104"/>
      <c r="O45" s="143"/>
    </row>
    <row r="46" spans="2:15" ht="28.15" customHeight="1" thickBot="1" x14ac:dyDescent="0.3">
      <c r="B46" s="284"/>
      <c r="C46" s="274"/>
      <c r="D46" s="275"/>
      <c r="E46" s="276"/>
      <c r="F46" s="274"/>
      <c r="G46" s="275"/>
      <c r="H46" s="276"/>
      <c r="I46" s="51" t="s">
        <v>13</v>
      </c>
      <c r="J46" s="52">
        <v>1</v>
      </c>
      <c r="K46" s="144" t="s">
        <v>16</v>
      </c>
      <c r="L46" s="104"/>
      <c r="M46" s="104"/>
      <c r="N46" s="104"/>
      <c r="O46" s="143"/>
    </row>
    <row r="47" spans="2:15" ht="31.15" customHeight="1" x14ac:dyDescent="0.25">
      <c r="B47" s="285" t="s">
        <v>117</v>
      </c>
      <c r="C47" s="277" t="s">
        <v>147</v>
      </c>
      <c r="D47" s="278"/>
      <c r="E47" s="279"/>
      <c r="F47" s="277" t="s">
        <v>148</v>
      </c>
      <c r="G47" s="278"/>
      <c r="H47" s="279"/>
      <c r="I47" s="51" t="s">
        <v>12</v>
      </c>
      <c r="J47" s="52">
        <v>20</v>
      </c>
      <c r="K47" s="105" t="s">
        <v>484</v>
      </c>
      <c r="L47" s="106"/>
      <c r="M47" s="106"/>
      <c r="N47" s="106"/>
      <c r="O47" s="145"/>
    </row>
    <row r="48" spans="2:15" ht="26.65" customHeight="1" thickBot="1" x14ac:dyDescent="0.25">
      <c r="B48" s="286"/>
      <c r="C48" s="280"/>
      <c r="D48" s="281"/>
      <c r="E48" s="282"/>
      <c r="F48" s="280"/>
      <c r="G48" s="281"/>
      <c r="H48" s="282"/>
      <c r="I48" s="51" t="s">
        <v>13</v>
      </c>
      <c r="J48" s="52">
        <v>20</v>
      </c>
      <c r="K48" s="289"/>
      <c r="L48" s="290"/>
      <c r="M48" s="290"/>
      <c r="N48" s="290"/>
      <c r="O48" s="291"/>
    </row>
    <row r="49" spans="2:15" ht="26.65" customHeight="1" x14ac:dyDescent="0.2">
      <c r="B49" s="283" t="s">
        <v>124</v>
      </c>
      <c r="C49" s="271" t="s">
        <v>125</v>
      </c>
      <c r="D49" s="272"/>
      <c r="E49" s="273"/>
      <c r="F49" s="271" t="s">
        <v>126</v>
      </c>
      <c r="G49" s="272"/>
      <c r="H49" s="273"/>
      <c r="I49" s="51" t="s">
        <v>12</v>
      </c>
      <c r="J49" s="52">
        <v>59</v>
      </c>
      <c r="K49" s="146"/>
      <c r="L49" s="107"/>
      <c r="M49" s="107"/>
      <c r="N49" s="107"/>
      <c r="O49" s="108"/>
    </row>
    <row r="50" spans="2:15" ht="26.65" customHeight="1" thickBot="1" x14ac:dyDescent="0.25">
      <c r="B50" s="284"/>
      <c r="C50" s="274"/>
      <c r="D50" s="275"/>
      <c r="E50" s="276"/>
      <c r="F50" s="274"/>
      <c r="G50" s="275"/>
      <c r="H50" s="276"/>
      <c r="I50" s="51" t="s">
        <v>13</v>
      </c>
      <c r="J50" s="52">
        <v>59</v>
      </c>
      <c r="K50" s="146"/>
      <c r="L50" s="107"/>
      <c r="M50" s="107"/>
      <c r="N50" s="107"/>
      <c r="O50" s="108"/>
    </row>
    <row r="51" spans="2:15" ht="18" customHeight="1" x14ac:dyDescent="0.25">
      <c r="B51" s="283" t="s">
        <v>76</v>
      </c>
      <c r="C51" s="271" t="s">
        <v>128</v>
      </c>
      <c r="D51" s="272"/>
      <c r="E51" s="273"/>
      <c r="F51" s="271" t="s">
        <v>129</v>
      </c>
      <c r="G51" s="272"/>
      <c r="H51" s="273"/>
      <c r="I51" s="147" t="s">
        <v>12</v>
      </c>
      <c r="J51" s="52">
        <v>1</v>
      </c>
      <c r="K51" s="146" t="s">
        <v>16</v>
      </c>
      <c r="L51" s="107"/>
      <c r="M51" s="107"/>
      <c r="N51" s="107"/>
      <c r="O51" s="108"/>
    </row>
    <row r="52" spans="2:15" ht="34.15" customHeight="1" x14ac:dyDescent="0.2">
      <c r="B52" s="288"/>
      <c r="C52" s="280"/>
      <c r="D52" s="281"/>
      <c r="E52" s="282"/>
      <c r="F52" s="280"/>
      <c r="G52" s="281"/>
      <c r="H52" s="282"/>
      <c r="I52" s="51" t="s">
        <v>13</v>
      </c>
      <c r="J52" s="52">
        <v>1</v>
      </c>
      <c r="K52" s="254" t="s">
        <v>665</v>
      </c>
      <c r="L52" s="255"/>
      <c r="M52" s="255"/>
      <c r="N52" s="255"/>
      <c r="O52" s="256"/>
    </row>
    <row r="53" spans="2:15" ht="15" customHeight="1" x14ac:dyDescent="0.2">
      <c r="B53" s="264" t="s">
        <v>26</v>
      </c>
      <c r="C53" s="265"/>
      <c r="D53" s="265"/>
      <c r="E53" s="265"/>
      <c r="F53" s="265"/>
      <c r="G53" s="265"/>
      <c r="H53" s="265"/>
      <c r="I53" s="265"/>
      <c r="J53" s="265"/>
      <c r="K53" s="265"/>
      <c r="L53" s="265"/>
      <c r="M53" s="265"/>
      <c r="N53" s="265"/>
      <c r="O53" s="266"/>
    </row>
    <row r="54" spans="2:15" ht="15" customHeight="1" x14ac:dyDescent="0.2">
      <c r="B54" s="264"/>
      <c r="C54" s="265"/>
      <c r="D54" s="265"/>
      <c r="E54" s="265"/>
      <c r="F54" s="265"/>
      <c r="G54" s="265"/>
      <c r="H54" s="265"/>
      <c r="I54" s="265"/>
      <c r="J54" s="265"/>
      <c r="K54" s="265"/>
      <c r="L54" s="265"/>
      <c r="M54" s="265"/>
      <c r="N54" s="265"/>
      <c r="O54" s="266"/>
    </row>
    <row r="55" spans="2:15" ht="17.649999999999999" customHeight="1" thickBot="1" x14ac:dyDescent="0.25">
      <c r="B55" s="267"/>
      <c r="C55" s="268"/>
      <c r="D55" s="268"/>
      <c r="E55" s="268"/>
      <c r="F55" s="268"/>
      <c r="G55" s="268"/>
      <c r="H55" s="268"/>
      <c r="I55" s="268"/>
      <c r="J55" s="268"/>
      <c r="K55" s="268"/>
      <c r="L55" s="268"/>
      <c r="M55" s="268"/>
      <c r="N55" s="268"/>
      <c r="O55" s="269"/>
    </row>
    <row r="59" spans="2:15" x14ac:dyDescent="0.2">
      <c r="F59" s="1"/>
    </row>
    <row r="60" spans="2:15" x14ac:dyDescent="0.2">
      <c r="F60" s="81"/>
    </row>
    <row r="61" spans="2:15" x14ac:dyDescent="0.2">
      <c r="F61" s="111"/>
    </row>
    <row r="62" spans="2:15" x14ac:dyDescent="0.2">
      <c r="G62" s="111"/>
    </row>
    <row r="64" spans="2:15" x14ac:dyDescent="0.2">
      <c r="F64" s="81"/>
    </row>
    <row r="65" spans="7:7" x14ac:dyDescent="0.2">
      <c r="G65" s="81"/>
    </row>
  </sheetData>
  <mergeCells count="109">
    <mergeCell ref="B2:B5"/>
    <mergeCell ref="C2:I3"/>
    <mergeCell ref="J2:M2"/>
    <mergeCell ref="N2:O5"/>
    <mergeCell ref="J3:M3"/>
    <mergeCell ref="C4:I5"/>
    <mergeCell ref="J4:M4"/>
    <mergeCell ref="J5:M5"/>
    <mergeCell ref="M16:O16"/>
    <mergeCell ref="B6:O6"/>
    <mergeCell ref="B7:O7"/>
    <mergeCell ref="C8:G8"/>
    <mergeCell ref="B9:G9"/>
    <mergeCell ref="H9:J15"/>
    <mergeCell ref="K9:O9"/>
    <mergeCell ref="B10:G10"/>
    <mergeCell ref="L10:N10"/>
    <mergeCell ref="B11:G11"/>
    <mergeCell ref="B12:G12"/>
    <mergeCell ref="B13:G13"/>
    <mergeCell ref="B14:G14"/>
    <mergeCell ref="B15:G15"/>
    <mergeCell ref="L15:N15"/>
    <mergeCell ref="E16:E18"/>
    <mergeCell ref="F16:F18"/>
    <mergeCell ref="G16:J17"/>
    <mergeCell ref="K16:L17"/>
    <mergeCell ref="M17:M18"/>
    <mergeCell ref="N17:N18"/>
    <mergeCell ref="O17:O18"/>
    <mergeCell ref="B16:B18"/>
    <mergeCell ref="C16:C18"/>
    <mergeCell ref="D16:D18"/>
    <mergeCell ref="B29:B30"/>
    <mergeCell ref="D29:D30"/>
    <mergeCell ref="B27:B28"/>
    <mergeCell ref="D27:D28"/>
    <mergeCell ref="B23:B24"/>
    <mergeCell ref="D23:D24"/>
    <mergeCell ref="B25:B26"/>
    <mergeCell ref="D25:D26"/>
    <mergeCell ref="M25:M26"/>
    <mergeCell ref="C42:E42"/>
    <mergeCell ref="F42:I42"/>
    <mergeCell ref="K42:O42"/>
    <mergeCell ref="B43:B44"/>
    <mergeCell ref="C43:E44"/>
    <mergeCell ref="F43:H44"/>
    <mergeCell ref="B31:B32"/>
    <mergeCell ref="D31:D32"/>
    <mergeCell ref="B37:B38"/>
    <mergeCell ref="D37:D38"/>
    <mergeCell ref="B33:B34"/>
    <mergeCell ref="D33:D34"/>
    <mergeCell ref="N33:N34"/>
    <mergeCell ref="O33:O34"/>
    <mergeCell ref="B35:B36"/>
    <mergeCell ref="D35:D36"/>
    <mergeCell ref="M35:M36"/>
    <mergeCell ref="N35:N36"/>
    <mergeCell ref="O35:O36"/>
    <mergeCell ref="B53:O55"/>
    <mergeCell ref="B21:B22"/>
    <mergeCell ref="D19:D20"/>
    <mergeCell ref="D21:D22"/>
    <mergeCell ref="C49:E50"/>
    <mergeCell ref="C47:E48"/>
    <mergeCell ref="F49:H50"/>
    <mergeCell ref="F47:H48"/>
    <mergeCell ref="B49:B50"/>
    <mergeCell ref="B47:B48"/>
    <mergeCell ref="B19:B20"/>
    <mergeCell ref="B51:B52"/>
    <mergeCell ref="C51:E52"/>
    <mergeCell ref="F51:H52"/>
    <mergeCell ref="K48:O48"/>
    <mergeCell ref="N39:N40"/>
    <mergeCell ref="B39:B40"/>
    <mergeCell ref="D39:D40"/>
    <mergeCell ref="M39:M40"/>
    <mergeCell ref="B45:B46"/>
    <mergeCell ref="C45:E46"/>
    <mergeCell ref="F45:H46"/>
    <mergeCell ref="O19:O20"/>
    <mergeCell ref="M21:M22"/>
    <mergeCell ref="K52:O52"/>
    <mergeCell ref="M19:M20"/>
    <mergeCell ref="N19:N20"/>
    <mergeCell ref="M23:M24"/>
    <mergeCell ref="N23:N24"/>
    <mergeCell ref="O23:O24"/>
    <mergeCell ref="M27:M28"/>
    <mergeCell ref="N21:N22"/>
    <mergeCell ref="O21:O22"/>
    <mergeCell ref="M37:M38"/>
    <mergeCell ref="N37:N38"/>
    <mergeCell ref="O37:O38"/>
    <mergeCell ref="M29:M30"/>
    <mergeCell ref="N29:N30"/>
    <mergeCell ref="O29:O30"/>
    <mergeCell ref="M31:M32"/>
    <mergeCell ref="N31:N32"/>
    <mergeCell ref="O31:O32"/>
    <mergeCell ref="N25:N26"/>
    <mergeCell ref="O25:O26"/>
    <mergeCell ref="N27:N28"/>
    <mergeCell ref="O27:O28"/>
    <mergeCell ref="O39:O40"/>
    <mergeCell ref="M33:M34"/>
  </mergeCells>
  <pageMargins left="0.23622047244094491" right="0.23622047244094491" top="0.74803149606299213" bottom="0.74803149606299213" header="0.31496062992125984" footer="0.31496062992125984"/>
  <pageSetup scale="40" orientation="landscape" r:id="rId1"/>
  <headerFooter alignWithMargins="0"/>
  <drawing r:id="rId2"/>
  <legacyDrawing r:id="rId3"/>
  <oleObjects>
    <mc:AlternateContent xmlns:mc="http://schemas.openxmlformats.org/markup-compatibility/2006">
      <mc:Choice Requires="x14">
        <oleObject shapeId="138243" r:id="rId4">
          <objectPr defaultSize="0" autoPict="0" r:id="rId5">
            <anchor moveWithCells="1" sizeWithCells="1">
              <from>
                <xdr:col>1</xdr:col>
                <xdr:colOff>895350</xdr:colOff>
                <xdr:row>1</xdr:row>
                <xdr:rowOff>19050</xdr:rowOff>
              </from>
              <to>
                <xdr:col>1</xdr:col>
                <xdr:colOff>4438650</xdr:colOff>
                <xdr:row>4</xdr:row>
                <xdr:rowOff>171450</xdr:rowOff>
              </to>
            </anchor>
          </objectPr>
        </oleObject>
      </mc:Choice>
      <mc:Fallback>
        <oleObject shapeId="138243"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P61"/>
  <sheetViews>
    <sheetView zoomScale="80" zoomScaleNormal="80" zoomScalePageLayoutView="60" workbookViewId="0">
      <selection activeCell="B7" sqref="B7:F7"/>
    </sheetView>
  </sheetViews>
  <sheetFormatPr baseColWidth="10" defaultColWidth="11.42578125" defaultRowHeight="14.25" x14ac:dyDescent="0.2"/>
  <cols>
    <col min="1" max="1" width="74.7109375" style="110" customWidth="1"/>
    <col min="2" max="2" width="20.42578125" style="53" customWidth="1"/>
    <col min="3" max="3" width="23.42578125" style="53" customWidth="1"/>
    <col min="4" max="4" width="15.7109375" style="53" customWidth="1"/>
    <col min="5" max="5" width="27.28515625" style="53" customWidth="1"/>
    <col min="6" max="6" width="26.140625" style="53" bestFit="1" customWidth="1"/>
    <col min="7" max="7" width="23.42578125" style="53" bestFit="1" customWidth="1"/>
    <col min="8" max="8" width="20.140625" style="53" customWidth="1"/>
    <col min="9" max="9" width="26.140625" style="53" bestFit="1" customWidth="1"/>
    <col min="10" max="10" width="16.85546875" style="102" bestFit="1" customWidth="1"/>
    <col min="11" max="11" width="18" style="102" customWidth="1"/>
    <col min="12" max="12" width="11.28515625" style="53" customWidth="1"/>
    <col min="13" max="13" width="13.28515625" style="53" customWidth="1"/>
    <col min="14" max="14" width="11.28515625" style="53" customWidth="1"/>
    <col min="15" max="15" width="16.42578125" style="53" customWidth="1"/>
    <col min="16" max="16" width="12.7109375" style="53" bestFit="1" customWidth="1"/>
    <col min="17" max="16384" width="11.42578125" style="53"/>
  </cols>
  <sheetData>
    <row r="1" spans="1:15" ht="15" x14ac:dyDescent="0.25">
      <c r="A1" s="444"/>
      <c r="B1" s="447" t="s">
        <v>671</v>
      </c>
      <c r="C1" s="448"/>
      <c r="D1" s="448"/>
      <c r="E1" s="448"/>
      <c r="F1" s="448"/>
      <c r="G1" s="448"/>
      <c r="H1" s="449"/>
      <c r="I1" s="450" t="s">
        <v>672</v>
      </c>
      <c r="J1" s="451"/>
      <c r="K1" s="451"/>
      <c r="L1" s="452"/>
      <c r="M1" s="453"/>
      <c r="N1" s="454"/>
    </row>
    <row r="2" spans="1:15" ht="15" x14ac:dyDescent="0.25">
      <c r="A2" s="445"/>
      <c r="B2" s="333"/>
      <c r="C2" s="334"/>
      <c r="D2" s="334"/>
      <c r="E2" s="334"/>
      <c r="F2" s="334"/>
      <c r="G2" s="334"/>
      <c r="H2" s="335"/>
      <c r="I2" s="450" t="s">
        <v>673</v>
      </c>
      <c r="J2" s="451"/>
      <c r="K2" s="451"/>
      <c r="L2" s="452"/>
      <c r="M2" s="455"/>
      <c r="N2" s="456"/>
    </row>
    <row r="3" spans="1:15" ht="27" customHeight="1" x14ac:dyDescent="0.25">
      <c r="A3" s="445"/>
      <c r="B3" s="447" t="s">
        <v>674</v>
      </c>
      <c r="C3" s="448"/>
      <c r="D3" s="448"/>
      <c r="E3" s="448"/>
      <c r="F3" s="448"/>
      <c r="G3" s="448"/>
      <c r="H3" s="449"/>
      <c r="I3" s="450" t="s">
        <v>675</v>
      </c>
      <c r="J3" s="451"/>
      <c r="K3" s="451"/>
      <c r="L3" s="452"/>
      <c r="M3" s="455"/>
      <c r="N3" s="456"/>
      <c r="O3" s="54"/>
    </row>
    <row r="4" spans="1:15" ht="23.25" customHeight="1" x14ac:dyDescent="0.25">
      <c r="A4" s="446"/>
      <c r="B4" s="333"/>
      <c r="C4" s="334"/>
      <c r="D4" s="334"/>
      <c r="E4" s="334"/>
      <c r="F4" s="334"/>
      <c r="G4" s="334"/>
      <c r="H4" s="335"/>
      <c r="I4" s="450" t="s">
        <v>676</v>
      </c>
      <c r="J4" s="451"/>
      <c r="K4" s="451"/>
      <c r="L4" s="452"/>
      <c r="M4" s="343"/>
      <c r="N4" s="457"/>
      <c r="O4" s="54"/>
    </row>
    <row r="5" spans="1:15" ht="21.75" customHeight="1" x14ac:dyDescent="0.25">
      <c r="A5" s="436"/>
      <c r="B5" s="436"/>
      <c r="C5" s="436"/>
      <c r="D5" s="436"/>
      <c r="E5" s="436"/>
      <c r="F5" s="436"/>
      <c r="G5" s="436"/>
      <c r="H5" s="436"/>
      <c r="I5" s="436"/>
      <c r="J5" s="436"/>
      <c r="K5" s="436"/>
      <c r="L5" s="436"/>
      <c r="M5" s="436"/>
      <c r="N5" s="436"/>
      <c r="O5" s="54"/>
    </row>
    <row r="6" spans="1:15" ht="18.75" customHeight="1" x14ac:dyDescent="0.25">
      <c r="A6" s="437" t="s">
        <v>232</v>
      </c>
      <c r="B6" s="437"/>
      <c r="C6" s="437"/>
      <c r="D6" s="437"/>
      <c r="E6" s="437"/>
      <c r="F6" s="437"/>
      <c r="G6" s="437"/>
      <c r="H6" s="437"/>
      <c r="I6" s="437"/>
      <c r="J6" s="437"/>
      <c r="K6" s="437"/>
      <c r="L6" s="437"/>
      <c r="M6" s="437"/>
      <c r="N6" s="437"/>
      <c r="O6" s="54"/>
    </row>
    <row r="7" spans="1:15" ht="24.75" customHeight="1" thickBot="1" x14ac:dyDescent="0.3">
      <c r="A7" s="55" t="str">
        <f>+'67 - Modernización'!B8</f>
        <v>FECHA DE EJECUCIÓN: DICIEMBRE 31 DE 2023</v>
      </c>
      <c r="B7" s="359"/>
      <c r="C7" s="359"/>
      <c r="D7" s="359"/>
      <c r="E7" s="359"/>
      <c r="F7" s="359"/>
      <c r="J7" s="53"/>
      <c r="K7" s="53"/>
    </row>
    <row r="8" spans="1:15" ht="36" customHeight="1" x14ac:dyDescent="0.2">
      <c r="A8" s="376" t="s">
        <v>36</v>
      </c>
      <c r="B8" s="377"/>
      <c r="C8" s="377"/>
      <c r="D8" s="377"/>
      <c r="E8" s="377"/>
      <c r="F8" s="377"/>
      <c r="G8" s="438" t="s">
        <v>27</v>
      </c>
      <c r="H8" s="439"/>
      <c r="I8" s="440"/>
      <c r="J8" s="441" t="s">
        <v>23</v>
      </c>
      <c r="K8" s="442"/>
      <c r="L8" s="442"/>
      <c r="M8" s="442"/>
      <c r="N8" s="443"/>
      <c r="O8" s="56"/>
    </row>
    <row r="9" spans="1:15" ht="15" x14ac:dyDescent="0.2">
      <c r="A9" s="372" t="s">
        <v>37</v>
      </c>
      <c r="B9" s="373"/>
      <c r="C9" s="373"/>
      <c r="D9" s="373"/>
      <c r="E9" s="373"/>
      <c r="F9" s="374"/>
      <c r="G9" s="365"/>
      <c r="H9" s="363"/>
      <c r="I9" s="364"/>
      <c r="J9" s="57" t="s">
        <v>20</v>
      </c>
      <c r="K9" s="375" t="s">
        <v>21</v>
      </c>
      <c r="L9" s="375"/>
      <c r="M9" s="375"/>
      <c r="N9" s="58" t="s">
        <v>22</v>
      </c>
      <c r="O9" s="56"/>
    </row>
    <row r="10" spans="1:15" ht="45" customHeight="1" x14ac:dyDescent="0.2">
      <c r="A10" s="372" t="s">
        <v>92</v>
      </c>
      <c r="B10" s="373"/>
      <c r="C10" s="373"/>
      <c r="D10" s="373"/>
      <c r="E10" s="373"/>
      <c r="F10" s="374"/>
      <c r="G10" s="365"/>
      <c r="H10" s="363"/>
      <c r="I10" s="364"/>
      <c r="J10" s="57"/>
      <c r="K10" s="59"/>
      <c r="L10" s="60"/>
      <c r="M10" s="61"/>
      <c r="N10" s="58"/>
      <c r="O10" s="56"/>
    </row>
    <row r="11" spans="1:15" ht="68.25" customHeight="1" x14ac:dyDescent="0.2">
      <c r="A11" s="372" t="s">
        <v>112</v>
      </c>
      <c r="B11" s="373"/>
      <c r="C11" s="373"/>
      <c r="D11" s="373"/>
      <c r="E11" s="373"/>
      <c r="F11" s="374"/>
      <c r="G11" s="365"/>
      <c r="H11" s="363"/>
      <c r="I11" s="364"/>
      <c r="J11" s="62"/>
      <c r="K11" s="63" t="s">
        <v>130</v>
      </c>
      <c r="L11" s="64"/>
      <c r="M11" s="65"/>
      <c r="N11" s="66"/>
      <c r="O11" s="56"/>
    </row>
    <row r="12" spans="1:15" ht="46.5" customHeight="1" x14ac:dyDescent="0.2">
      <c r="A12" s="376" t="s">
        <v>93</v>
      </c>
      <c r="B12" s="377"/>
      <c r="C12" s="377"/>
      <c r="D12" s="377"/>
      <c r="E12" s="377"/>
      <c r="F12" s="377"/>
      <c r="G12" s="365"/>
      <c r="H12" s="363"/>
      <c r="I12" s="364"/>
      <c r="J12" s="67"/>
      <c r="K12" s="68"/>
      <c r="L12" s="69"/>
      <c r="M12" s="70"/>
      <c r="N12" s="71"/>
      <c r="O12" s="56"/>
    </row>
    <row r="13" spans="1:15" ht="40.9" customHeight="1" x14ac:dyDescent="0.2">
      <c r="A13" s="376" t="s">
        <v>113</v>
      </c>
      <c r="B13" s="377"/>
      <c r="C13" s="377"/>
      <c r="D13" s="377"/>
      <c r="E13" s="377"/>
      <c r="F13" s="377"/>
      <c r="G13" s="365"/>
      <c r="H13" s="363"/>
      <c r="I13" s="364"/>
      <c r="J13" s="67"/>
      <c r="K13" s="72"/>
      <c r="L13" s="73"/>
      <c r="M13" s="74"/>
      <c r="N13" s="71"/>
      <c r="O13" s="56"/>
    </row>
    <row r="14" spans="1:15" ht="66" customHeight="1" thickBot="1" x14ac:dyDescent="0.25">
      <c r="A14" s="378" t="s">
        <v>216</v>
      </c>
      <c r="B14" s="379"/>
      <c r="C14" s="379"/>
      <c r="D14" s="379"/>
      <c r="E14" s="379"/>
      <c r="F14" s="380"/>
      <c r="G14" s="366"/>
      <c r="H14" s="367"/>
      <c r="I14" s="368"/>
      <c r="J14" s="75"/>
      <c r="K14" s="381"/>
      <c r="L14" s="381"/>
      <c r="M14" s="381"/>
      <c r="N14" s="76"/>
      <c r="O14" s="56"/>
    </row>
    <row r="15" spans="1:15" ht="15" x14ac:dyDescent="0.25">
      <c r="A15" s="292" t="s">
        <v>0</v>
      </c>
      <c r="B15" s="326" t="s">
        <v>677</v>
      </c>
      <c r="C15" s="427" t="s">
        <v>1</v>
      </c>
      <c r="D15" s="430" t="s">
        <v>2</v>
      </c>
      <c r="E15" s="433" t="s">
        <v>679</v>
      </c>
      <c r="F15" s="316" t="s">
        <v>680</v>
      </c>
      <c r="G15" s="317"/>
      <c r="H15" s="317"/>
      <c r="I15" s="318"/>
      <c r="J15" s="313" t="s">
        <v>3</v>
      </c>
      <c r="K15" s="313"/>
      <c r="L15" s="351" t="s">
        <v>4</v>
      </c>
      <c r="M15" s="351"/>
      <c r="N15" s="352"/>
    </row>
    <row r="16" spans="1:15" x14ac:dyDescent="0.2">
      <c r="A16" s="324"/>
      <c r="B16" s="423"/>
      <c r="C16" s="428"/>
      <c r="D16" s="431"/>
      <c r="E16" s="434"/>
      <c r="F16" s="319"/>
      <c r="G16" s="320"/>
      <c r="H16" s="320"/>
      <c r="I16" s="321"/>
      <c r="J16" s="423"/>
      <c r="K16" s="423"/>
      <c r="L16" s="423" t="s">
        <v>5</v>
      </c>
      <c r="M16" s="423" t="s">
        <v>6</v>
      </c>
      <c r="N16" s="322" t="s">
        <v>7</v>
      </c>
    </row>
    <row r="17" spans="1:16" ht="15.75" thickBot="1" x14ac:dyDescent="0.25">
      <c r="A17" s="426"/>
      <c r="B17" s="424"/>
      <c r="C17" s="429"/>
      <c r="D17" s="432"/>
      <c r="E17" s="435"/>
      <c r="F17" s="148" t="s">
        <v>8</v>
      </c>
      <c r="G17" s="148" t="s">
        <v>9</v>
      </c>
      <c r="H17" s="148" t="s">
        <v>24</v>
      </c>
      <c r="I17" s="149" t="s">
        <v>25</v>
      </c>
      <c r="J17" s="148" t="s">
        <v>10</v>
      </c>
      <c r="K17" s="150" t="s">
        <v>11</v>
      </c>
      <c r="L17" s="424"/>
      <c r="M17" s="424"/>
      <c r="N17" s="425"/>
    </row>
    <row r="18" spans="1:16" ht="48" customHeight="1" x14ac:dyDescent="0.2">
      <c r="A18" s="239" t="s">
        <v>495</v>
      </c>
      <c r="B18" s="39" t="s">
        <v>98</v>
      </c>
      <c r="C18" s="241" t="s">
        <v>496</v>
      </c>
      <c r="D18" s="46">
        <v>32</v>
      </c>
      <c r="E18" s="164">
        <f t="shared" ref="E18:E21" si="0">+F18+G18+H18+I18</f>
        <v>919518790</v>
      </c>
      <c r="F18" s="126">
        <v>510052693</v>
      </c>
      <c r="G18" s="126">
        <v>299466097</v>
      </c>
      <c r="H18" s="125"/>
      <c r="I18" s="126">
        <v>110000000</v>
      </c>
      <c r="J18" s="129">
        <v>44941</v>
      </c>
      <c r="K18" s="129">
        <v>45290</v>
      </c>
      <c r="L18" s="421">
        <f>+D19/D18</f>
        <v>1</v>
      </c>
      <c r="M18" s="421">
        <f>+E19/E18</f>
        <v>0.92046043996556071</v>
      </c>
      <c r="N18" s="422">
        <f>L18*L18/M18</f>
        <v>1.0864127957931742</v>
      </c>
      <c r="P18" s="81"/>
    </row>
    <row r="19" spans="1:16" ht="48.75" customHeight="1" x14ac:dyDescent="0.2">
      <c r="A19" s="240"/>
      <c r="B19" s="51" t="s">
        <v>13</v>
      </c>
      <c r="C19" s="253"/>
      <c r="D19" s="165">
        <v>32</v>
      </c>
      <c r="E19" s="123">
        <f t="shared" si="0"/>
        <v>846380670</v>
      </c>
      <c r="F19" s="120">
        <v>510052693</v>
      </c>
      <c r="G19" s="120">
        <v>227824632</v>
      </c>
      <c r="H19" s="120"/>
      <c r="I19" s="120">
        <v>108503345</v>
      </c>
      <c r="J19" s="122"/>
      <c r="K19" s="122"/>
      <c r="L19" s="382"/>
      <c r="M19" s="382"/>
      <c r="N19" s="383"/>
    </row>
    <row r="20" spans="1:16" ht="49.15" customHeight="1" x14ac:dyDescent="0.2">
      <c r="A20" s="240" t="s">
        <v>219</v>
      </c>
      <c r="B20" s="51" t="s">
        <v>98</v>
      </c>
      <c r="C20" s="253" t="s">
        <v>200</v>
      </c>
      <c r="D20" s="165">
        <v>4</v>
      </c>
      <c r="E20" s="123">
        <f t="shared" si="0"/>
        <v>4911177928</v>
      </c>
      <c r="F20" s="120"/>
      <c r="G20" s="120"/>
      <c r="H20" s="118"/>
      <c r="I20" s="120">
        <v>4911177928</v>
      </c>
      <c r="J20" s="122">
        <v>44941</v>
      </c>
      <c r="K20" s="122">
        <v>45290</v>
      </c>
      <c r="L20" s="382">
        <f t="shared" ref="L20" si="1">+D21/D20</f>
        <v>1</v>
      </c>
      <c r="M20" s="382">
        <f t="shared" ref="M20" si="2">+E21/E20</f>
        <v>1.9849746522968979E-2</v>
      </c>
      <c r="N20" s="383">
        <f>L20*L20/M20</f>
        <v>50.378477067344804</v>
      </c>
    </row>
    <row r="21" spans="1:16" ht="30" customHeight="1" x14ac:dyDescent="0.2">
      <c r="A21" s="240"/>
      <c r="B21" s="51" t="s">
        <v>13</v>
      </c>
      <c r="C21" s="253"/>
      <c r="D21" s="165">
        <v>4</v>
      </c>
      <c r="E21" s="123">
        <f t="shared" si="0"/>
        <v>97485637</v>
      </c>
      <c r="F21" s="120"/>
      <c r="G21" s="120"/>
      <c r="H21" s="118"/>
      <c r="I21" s="120">
        <v>97485637</v>
      </c>
      <c r="J21" s="122"/>
      <c r="K21" s="122"/>
      <c r="L21" s="382"/>
      <c r="M21" s="382"/>
      <c r="N21" s="383"/>
    </row>
    <row r="22" spans="1:16" ht="43.9" customHeight="1" x14ac:dyDescent="0.2">
      <c r="A22" s="242" t="s">
        <v>199</v>
      </c>
      <c r="B22" s="51" t="s">
        <v>98</v>
      </c>
      <c r="C22" s="253" t="s">
        <v>198</v>
      </c>
      <c r="D22" s="165">
        <v>11</v>
      </c>
      <c r="E22" s="123">
        <f t="shared" ref="E22:E23" si="3">+F22+G22+H22+I22</f>
        <v>343793333</v>
      </c>
      <c r="F22" s="120">
        <v>343793333</v>
      </c>
      <c r="G22" s="120"/>
      <c r="H22" s="118"/>
      <c r="I22" s="120"/>
      <c r="J22" s="122">
        <v>44941</v>
      </c>
      <c r="K22" s="122">
        <v>45290</v>
      </c>
      <c r="L22" s="382">
        <f t="shared" ref="L22" si="4">+D23/D22</f>
        <v>1</v>
      </c>
      <c r="M22" s="382">
        <f t="shared" ref="M22" si="5">+E23/E22</f>
        <v>0.99742577905081131</v>
      </c>
      <c r="N22" s="383">
        <f t="shared" ref="N22" si="6">L22*L22/M22</f>
        <v>1.0025808646650765</v>
      </c>
    </row>
    <row r="23" spans="1:16" ht="42" customHeight="1" thickBot="1" x14ac:dyDescent="0.25">
      <c r="A23" s="243"/>
      <c r="B23" s="40" t="s">
        <v>13</v>
      </c>
      <c r="C23" s="244"/>
      <c r="D23" s="48">
        <v>11</v>
      </c>
      <c r="E23" s="132">
        <f t="shared" si="3"/>
        <v>342908333</v>
      </c>
      <c r="F23" s="154">
        <v>342908333</v>
      </c>
      <c r="G23" s="153"/>
      <c r="H23" s="154"/>
      <c r="I23" s="163"/>
      <c r="J23" s="133"/>
      <c r="K23" s="133"/>
      <c r="L23" s="384"/>
      <c r="M23" s="384"/>
      <c r="N23" s="385"/>
    </row>
    <row r="24" spans="1:16" ht="29.25" customHeight="1" x14ac:dyDescent="0.2">
      <c r="A24" s="412" t="s">
        <v>14</v>
      </c>
      <c r="B24" s="82" t="s">
        <v>12</v>
      </c>
      <c r="C24" s="413"/>
      <c r="D24" s="83"/>
      <c r="E24" s="124">
        <f>+F24+G24+H24+I24</f>
        <v>6174490051</v>
      </c>
      <c r="F24" s="124">
        <f>+F22+F18+F20</f>
        <v>853846026</v>
      </c>
      <c r="G24" s="124">
        <f>+G22+G18+G20</f>
        <v>299466097</v>
      </c>
      <c r="H24" s="124">
        <f t="shared" ref="G24:I25" si="7">+H22+H18+H20</f>
        <v>0</v>
      </c>
      <c r="I24" s="124">
        <f t="shared" si="7"/>
        <v>5021177928</v>
      </c>
      <c r="J24" s="79"/>
      <c r="K24" s="79"/>
      <c r="L24" s="414"/>
      <c r="M24" s="414"/>
      <c r="N24" s="405"/>
    </row>
    <row r="25" spans="1:16" ht="28.5" customHeight="1" thickBot="1" x14ac:dyDescent="0.25">
      <c r="A25" s="293"/>
      <c r="B25" s="77" t="s">
        <v>13</v>
      </c>
      <c r="C25" s="295"/>
      <c r="D25" s="78"/>
      <c r="E25" s="84">
        <f>+F25+G25+H25+I25</f>
        <v>1286774640</v>
      </c>
      <c r="F25" s="84">
        <f>+F23+F19+F21</f>
        <v>852961026</v>
      </c>
      <c r="G25" s="84">
        <f t="shared" si="7"/>
        <v>227824632</v>
      </c>
      <c r="H25" s="84">
        <f t="shared" si="7"/>
        <v>0</v>
      </c>
      <c r="I25" s="84">
        <f t="shared" si="7"/>
        <v>205988982</v>
      </c>
      <c r="J25" s="85"/>
      <c r="K25" s="86"/>
      <c r="L25" s="260"/>
      <c r="M25" s="260"/>
      <c r="N25" s="263"/>
    </row>
    <row r="26" spans="1:16" ht="15.75" thickBot="1" x14ac:dyDescent="0.3">
      <c r="A26" s="87"/>
      <c r="B26" s="88"/>
      <c r="C26" s="88"/>
      <c r="D26" s="88"/>
      <c r="E26" s="155"/>
      <c r="F26" s="90"/>
      <c r="G26" s="156"/>
      <c r="H26" s="156"/>
      <c r="I26" s="36"/>
      <c r="J26" s="94"/>
      <c r="K26" s="95"/>
      <c r="L26" s="96"/>
      <c r="M26" s="97"/>
      <c r="N26" s="97"/>
    </row>
    <row r="27" spans="1:16" ht="15.75" thickBot="1" x14ac:dyDescent="0.25">
      <c r="A27" s="98" t="s">
        <v>18</v>
      </c>
      <c r="B27" s="297" t="s">
        <v>17</v>
      </c>
      <c r="C27" s="298"/>
      <c r="D27" s="299"/>
      <c r="E27" s="300" t="s">
        <v>19</v>
      </c>
      <c r="F27" s="301"/>
      <c r="G27" s="301"/>
      <c r="H27" s="302"/>
      <c r="I27" s="99"/>
      <c r="J27" s="303" t="s">
        <v>15</v>
      </c>
      <c r="K27" s="304"/>
      <c r="L27" s="304"/>
      <c r="M27" s="304"/>
      <c r="N27" s="305"/>
    </row>
    <row r="28" spans="1:16" ht="69" customHeight="1" x14ac:dyDescent="0.25">
      <c r="A28" s="283" t="s">
        <v>114</v>
      </c>
      <c r="B28" s="406" t="s">
        <v>115</v>
      </c>
      <c r="C28" s="407"/>
      <c r="D28" s="408"/>
      <c r="E28" s="406" t="s">
        <v>116</v>
      </c>
      <c r="F28" s="407"/>
      <c r="G28" s="408"/>
      <c r="H28" s="100" t="s">
        <v>12</v>
      </c>
      <c r="I28" s="101">
        <v>22</v>
      </c>
      <c r="J28" s="415" t="s">
        <v>16</v>
      </c>
      <c r="K28" s="416"/>
      <c r="L28" s="416"/>
      <c r="M28" s="416"/>
      <c r="N28" s="417"/>
    </row>
    <row r="29" spans="1:16" ht="51.4" customHeight="1" thickBot="1" x14ac:dyDescent="0.3">
      <c r="A29" s="306"/>
      <c r="B29" s="409"/>
      <c r="C29" s="410"/>
      <c r="D29" s="411"/>
      <c r="E29" s="409"/>
      <c r="F29" s="410"/>
      <c r="G29" s="411"/>
      <c r="H29" s="49" t="s">
        <v>13</v>
      </c>
      <c r="I29" s="50">
        <v>22</v>
      </c>
      <c r="J29" s="418" t="s">
        <v>666</v>
      </c>
      <c r="K29" s="419"/>
      <c r="L29" s="419"/>
      <c r="M29" s="419"/>
      <c r="N29" s="420"/>
    </row>
    <row r="30" spans="1:16" ht="24.4" customHeight="1" x14ac:dyDescent="0.2">
      <c r="A30" s="283"/>
      <c r="B30" s="406"/>
      <c r="C30" s="407"/>
      <c r="D30" s="408"/>
      <c r="E30" s="406"/>
      <c r="F30" s="407"/>
      <c r="G30" s="408"/>
      <c r="H30" s="39"/>
      <c r="I30" s="37"/>
      <c r="J30" s="399" t="s">
        <v>16</v>
      </c>
      <c r="K30" s="399"/>
      <c r="L30" s="399"/>
      <c r="M30" s="399"/>
      <c r="N30" s="400"/>
    </row>
    <row r="31" spans="1:16" ht="28.15" customHeight="1" x14ac:dyDescent="0.2">
      <c r="A31" s="306"/>
      <c r="B31" s="409"/>
      <c r="C31" s="410"/>
      <c r="D31" s="411"/>
      <c r="E31" s="409"/>
      <c r="F31" s="410"/>
      <c r="G31" s="411"/>
      <c r="H31" s="51"/>
      <c r="I31" s="52"/>
      <c r="J31" s="401"/>
      <c r="K31" s="401"/>
      <c r="L31" s="401"/>
      <c r="M31" s="401"/>
      <c r="N31" s="402"/>
    </row>
    <row r="32" spans="1:16" ht="20.65" customHeight="1" x14ac:dyDescent="0.2">
      <c r="A32" s="393"/>
      <c r="B32" s="395"/>
      <c r="C32" s="395"/>
      <c r="D32" s="395"/>
      <c r="E32" s="395"/>
      <c r="F32" s="395"/>
      <c r="G32" s="395"/>
      <c r="H32" s="396"/>
      <c r="I32" s="386"/>
      <c r="J32" s="403"/>
      <c r="K32" s="403"/>
      <c r="L32" s="403"/>
      <c r="M32" s="403"/>
      <c r="N32" s="404"/>
    </row>
    <row r="33" spans="1:14" ht="0.4" customHeight="1" x14ac:dyDescent="0.2">
      <c r="A33" s="393"/>
      <c r="B33" s="395"/>
      <c r="C33" s="395"/>
      <c r="D33" s="395"/>
      <c r="E33" s="395"/>
      <c r="F33" s="395"/>
      <c r="G33" s="395"/>
      <c r="H33" s="396"/>
      <c r="I33" s="397"/>
      <c r="J33" s="107"/>
      <c r="K33" s="107"/>
      <c r="L33" s="107"/>
      <c r="M33" s="107"/>
      <c r="N33" s="108"/>
    </row>
    <row r="34" spans="1:14" ht="13.15" customHeight="1" x14ac:dyDescent="0.2">
      <c r="A34" s="393"/>
      <c r="B34" s="395"/>
      <c r="C34" s="395"/>
      <c r="D34" s="395"/>
      <c r="E34" s="395"/>
      <c r="F34" s="395"/>
      <c r="G34" s="395"/>
      <c r="H34" s="396"/>
      <c r="I34" s="386"/>
      <c r="J34" s="387" t="s">
        <v>669</v>
      </c>
      <c r="K34" s="387"/>
      <c r="L34" s="387"/>
      <c r="M34" s="387"/>
      <c r="N34" s="388"/>
    </row>
    <row r="35" spans="1:14" ht="20.65" customHeight="1" x14ac:dyDescent="0.2">
      <c r="A35" s="394"/>
      <c r="B35" s="320"/>
      <c r="C35" s="320"/>
      <c r="D35" s="320"/>
      <c r="E35" s="320"/>
      <c r="F35" s="320"/>
      <c r="G35" s="320"/>
      <c r="H35" s="398"/>
      <c r="I35" s="321"/>
      <c r="J35" s="389"/>
      <c r="K35" s="389"/>
      <c r="L35" s="389"/>
      <c r="M35" s="389"/>
      <c r="N35" s="390"/>
    </row>
    <row r="36" spans="1:14" ht="15" customHeight="1" x14ac:dyDescent="0.2">
      <c r="A36" s="391" t="s">
        <v>151</v>
      </c>
      <c r="B36" s="392"/>
      <c r="C36" s="392"/>
      <c r="D36" s="392"/>
      <c r="E36" s="392"/>
      <c r="F36" s="392"/>
      <c r="G36" s="392"/>
      <c r="H36" s="392"/>
      <c r="I36" s="392"/>
      <c r="J36" s="265"/>
      <c r="K36" s="265"/>
      <c r="L36" s="265"/>
      <c r="M36" s="265"/>
      <c r="N36" s="266"/>
    </row>
    <row r="37" spans="1:14" ht="15" customHeight="1" x14ac:dyDescent="0.2">
      <c r="A37" s="264"/>
      <c r="B37" s="265"/>
      <c r="C37" s="265"/>
      <c r="D37" s="265"/>
      <c r="E37" s="265"/>
      <c r="F37" s="265"/>
      <c r="G37" s="265"/>
      <c r="H37" s="265"/>
      <c r="I37" s="265"/>
      <c r="J37" s="265"/>
      <c r="K37" s="265"/>
      <c r="L37" s="265"/>
      <c r="M37" s="265"/>
      <c r="N37" s="266"/>
    </row>
    <row r="38" spans="1:14" ht="17.649999999999999" customHeight="1" thickBot="1" x14ac:dyDescent="0.25">
      <c r="A38" s="267"/>
      <c r="B38" s="268"/>
      <c r="C38" s="268"/>
      <c r="D38" s="268"/>
      <c r="E38" s="268"/>
      <c r="F38" s="268"/>
      <c r="G38" s="268"/>
      <c r="H38" s="268"/>
      <c r="I38" s="268"/>
      <c r="J38" s="268"/>
      <c r="K38" s="268"/>
      <c r="L38" s="268"/>
      <c r="M38" s="268"/>
      <c r="N38" s="269"/>
    </row>
    <row r="57" spans="1:7" x14ac:dyDescent="0.2">
      <c r="E57" s="81"/>
      <c r="G57" s="81"/>
    </row>
    <row r="58" spans="1:7" x14ac:dyDescent="0.2">
      <c r="A58" s="157" t="e">
        <f>+#REF!+E24+#REF!</f>
        <v>#REF!</v>
      </c>
      <c r="B58" s="158" t="s">
        <v>32</v>
      </c>
      <c r="C58" s="158"/>
      <c r="D58" s="81"/>
    </row>
    <row r="59" spans="1:7" x14ac:dyDescent="0.2">
      <c r="A59" s="157" t="e">
        <f>+#REF!+E25+#REF!</f>
        <v>#REF!</v>
      </c>
      <c r="B59" s="158" t="s">
        <v>33</v>
      </c>
      <c r="C59" s="158"/>
    </row>
    <row r="60" spans="1:7" x14ac:dyDescent="0.2">
      <c r="A60" s="159" t="s">
        <v>34</v>
      </c>
      <c r="B60" s="160" t="e">
        <f>+#REF!+E24+#REF!</f>
        <v>#REF!</v>
      </c>
    </row>
    <row r="61" spans="1:7" x14ac:dyDescent="0.2">
      <c r="A61" s="159" t="s">
        <v>31</v>
      </c>
      <c r="B61" s="160" t="e">
        <f>+#REF!+E25+#REF!</f>
        <v>#REF!</v>
      </c>
    </row>
  </sheetData>
  <mergeCells count="74">
    <mergeCell ref="A1:A4"/>
    <mergeCell ref="B1:H2"/>
    <mergeCell ref="I1:L1"/>
    <mergeCell ref="M1:N4"/>
    <mergeCell ref="I2:L2"/>
    <mergeCell ref="B3:H4"/>
    <mergeCell ref="I3:L3"/>
    <mergeCell ref="I4:L4"/>
    <mergeCell ref="A5:N5"/>
    <mergeCell ref="A6:N6"/>
    <mergeCell ref="B7:F7"/>
    <mergeCell ref="A8:F8"/>
    <mergeCell ref="G8:I14"/>
    <mergeCell ref="J8:N8"/>
    <mergeCell ref="A9:F9"/>
    <mergeCell ref="K9:M9"/>
    <mergeCell ref="A10:F10"/>
    <mergeCell ref="A11:F11"/>
    <mergeCell ref="A12:F12"/>
    <mergeCell ref="A13:F13"/>
    <mergeCell ref="A14:F14"/>
    <mergeCell ref="K14:M14"/>
    <mergeCell ref="A15:A17"/>
    <mergeCell ref="B15:B17"/>
    <mergeCell ref="C15:C17"/>
    <mergeCell ref="D15:D17"/>
    <mergeCell ref="E15:E17"/>
    <mergeCell ref="F15:I16"/>
    <mergeCell ref="J15:K16"/>
    <mergeCell ref="L15:N15"/>
    <mergeCell ref="L16:L17"/>
    <mergeCell ref="M16:M17"/>
    <mergeCell ref="N16:N17"/>
    <mergeCell ref="A18:A19"/>
    <mergeCell ref="C18:C19"/>
    <mergeCell ref="L18:L19"/>
    <mergeCell ref="M18:M19"/>
    <mergeCell ref="N18:N19"/>
    <mergeCell ref="A20:A21"/>
    <mergeCell ref="C20:C21"/>
    <mergeCell ref="A22:A23"/>
    <mergeCell ref="C22:C23"/>
    <mergeCell ref="E30:G31"/>
    <mergeCell ref="A30:A31"/>
    <mergeCell ref="B30:D31"/>
    <mergeCell ref="N24:N25"/>
    <mergeCell ref="B27:D27"/>
    <mergeCell ref="E27:H27"/>
    <mergeCell ref="J27:N27"/>
    <mergeCell ref="A28:A29"/>
    <mergeCell ref="B28:D29"/>
    <mergeCell ref="E28:G29"/>
    <mergeCell ref="A24:A25"/>
    <mergeCell ref="C24:C25"/>
    <mergeCell ref="L24:L25"/>
    <mergeCell ref="M24:M25"/>
    <mergeCell ref="J28:N28"/>
    <mergeCell ref="J29:N29"/>
    <mergeCell ref="I34:I35"/>
    <mergeCell ref="J34:N35"/>
    <mergeCell ref="A36:N38"/>
    <mergeCell ref="A32:A35"/>
    <mergeCell ref="B32:D35"/>
    <mergeCell ref="E32:G35"/>
    <mergeCell ref="H32:H33"/>
    <mergeCell ref="I32:I33"/>
    <mergeCell ref="H34:H35"/>
    <mergeCell ref="J30:N32"/>
    <mergeCell ref="L20:L21"/>
    <mergeCell ref="M20:M21"/>
    <mergeCell ref="N20:N21"/>
    <mergeCell ref="L22:L23"/>
    <mergeCell ref="M22:M23"/>
    <mergeCell ref="N22:N23"/>
  </mergeCells>
  <pageMargins left="0.62992125984251968" right="0.23622047244094491" top="0.74803149606299213" bottom="0.74803149606299213" header="0.31496062992125984" footer="0.31496062992125984"/>
  <pageSetup paperSize="9" scale="40" orientation="landscape" r:id="rId1"/>
  <headerFooter alignWithMargins="0"/>
  <drawing r:id="rId2"/>
  <legacyDrawing r:id="rId3"/>
  <oleObjects>
    <mc:AlternateContent xmlns:mc="http://schemas.openxmlformats.org/markup-compatibility/2006">
      <mc:Choice Requires="x14">
        <oleObject shapeId="136193" r:id="rId4">
          <objectPr defaultSize="0" autoPict="0" r:id="rId5">
            <anchor moveWithCells="1" sizeWithCells="1">
              <from>
                <xdr:col>0</xdr:col>
                <xdr:colOff>895350</xdr:colOff>
                <xdr:row>0</xdr:row>
                <xdr:rowOff>19050</xdr:rowOff>
              </from>
              <to>
                <xdr:col>0</xdr:col>
                <xdr:colOff>4438650</xdr:colOff>
                <xdr:row>3</xdr:row>
                <xdr:rowOff>171450</xdr:rowOff>
              </to>
            </anchor>
          </objectPr>
        </oleObject>
      </mc:Choice>
      <mc:Fallback>
        <oleObject shapeId="136193"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P34"/>
  <sheetViews>
    <sheetView zoomScale="80" zoomScaleNormal="80" zoomScalePageLayoutView="60" workbookViewId="0">
      <selection activeCell="A7" sqref="A7"/>
    </sheetView>
  </sheetViews>
  <sheetFormatPr baseColWidth="10" defaultColWidth="11.42578125" defaultRowHeight="14.25" x14ac:dyDescent="0.2"/>
  <cols>
    <col min="1" max="1" width="73.7109375" style="110" customWidth="1"/>
    <col min="2" max="2" width="20.42578125" style="53" customWidth="1"/>
    <col min="3" max="3" width="23.42578125" style="53" customWidth="1"/>
    <col min="4" max="4" width="15.7109375" style="53" customWidth="1"/>
    <col min="5" max="5" width="27.7109375" style="53" customWidth="1"/>
    <col min="6" max="6" width="27.140625" style="53" bestFit="1" customWidth="1"/>
    <col min="7" max="7" width="25.7109375" style="53" customWidth="1"/>
    <col min="8" max="8" width="18.28515625" style="53" customWidth="1"/>
    <col min="9" max="9" width="25.7109375" style="53" customWidth="1"/>
    <col min="10" max="10" width="23.7109375" style="102" bestFit="1" customWidth="1"/>
    <col min="11" max="11" width="18" style="102" customWidth="1"/>
    <col min="12" max="12" width="11.28515625" style="53" customWidth="1"/>
    <col min="13" max="13" width="13.28515625" style="53" customWidth="1"/>
    <col min="14" max="14" width="22.42578125" style="53" customWidth="1"/>
    <col min="15" max="15" width="16.42578125" style="53" customWidth="1"/>
    <col min="16" max="16" width="12.7109375" style="53" bestFit="1" customWidth="1"/>
    <col min="17" max="16384" width="11.42578125" style="53"/>
  </cols>
  <sheetData>
    <row r="1" spans="1:15" ht="15" x14ac:dyDescent="0.25">
      <c r="A1" s="444"/>
      <c r="B1" s="447" t="s">
        <v>671</v>
      </c>
      <c r="C1" s="448"/>
      <c r="D1" s="448"/>
      <c r="E1" s="448"/>
      <c r="F1" s="448"/>
      <c r="G1" s="448"/>
      <c r="H1" s="449"/>
      <c r="I1" s="450" t="s">
        <v>672</v>
      </c>
      <c r="J1" s="451"/>
      <c r="K1" s="451"/>
      <c r="L1" s="452"/>
      <c r="M1" s="453"/>
      <c r="N1" s="454"/>
    </row>
    <row r="2" spans="1:15" ht="15" x14ac:dyDescent="0.25">
      <c r="A2" s="445"/>
      <c r="B2" s="333"/>
      <c r="C2" s="334"/>
      <c r="D2" s="334"/>
      <c r="E2" s="334"/>
      <c r="F2" s="334"/>
      <c r="G2" s="334"/>
      <c r="H2" s="335"/>
      <c r="I2" s="450" t="s">
        <v>673</v>
      </c>
      <c r="J2" s="451"/>
      <c r="K2" s="451"/>
      <c r="L2" s="452"/>
      <c r="M2" s="455"/>
      <c r="N2" s="456"/>
    </row>
    <row r="3" spans="1:15" ht="27" customHeight="1" x14ac:dyDescent="0.25">
      <c r="A3" s="445"/>
      <c r="B3" s="447" t="s">
        <v>674</v>
      </c>
      <c r="C3" s="448"/>
      <c r="D3" s="448"/>
      <c r="E3" s="448"/>
      <c r="F3" s="448"/>
      <c r="G3" s="448"/>
      <c r="H3" s="449"/>
      <c r="I3" s="450" t="s">
        <v>675</v>
      </c>
      <c r="J3" s="451"/>
      <c r="K3" s="451"/>
      <c r="L3" s="452"/>
      <c r="M3" s="455"/>
      <c r="N3" s="456"/>
      <c r="O3" s="54"/>
    </row>
    <row r="4" spans="1:15" ht="23.25" customHeight="1" x14ac:dyDescent="0.25">
      <c r="A4" s="446"/>
      <c r="B4" s="333"/>
      <c r="C4" s="334"/>
      <c r="D4" s="334"/>
      <c r="E4" s="334"/>
      <c r="F4" s="334"/>
      <c r="G4" s="334"/>
      <c r="H4" s="335"/>
      <c r="I4" s="450" t="s">
        <v>676</v>
      </c>
      <c r="J4" s="451"/>
      <c r="K4" s="451"/>
      <c r="L4" s="452"/>
      <c r="M4" s="343"/>
      <c r="N4" s="457"/>
      <c r="O4" s="54"/>
    </row>
    <row r="5" spans="1:15" ht="21.75" customHeight="1" x14ac:dyDescent="0.25">
      <c r="A5" s="436"/>
      <c r="B5" s="436"/>
      <c r="C5" s="436"/>
      <c r="D5" s="436"/>
      <c r="E5" s="436"/>
      <c r="F5" s="436"/>
      <c r="G5" s="436"/>
      <c r="H5" s="436"/>
      <c r="I5" s="436"/>
      <c r="J5" s="436"/>
      <c r="K5" s="436"/>
      <c r="L5" s="436"/>
      <c r="M5" s="436"/>
      <c r="N5" s="436"/>
      <c r="O5" s="54"/>
    </row>
    <row r="6" spans="1:15" ht="18.75" customHeight="1" x14ac:dyDescent="0.25">
      <c r="A6" s="437" t="s">
        <v>232</v>
      </c>
      <c r="B6" s="437"/>
      <c r="C6" s="437"/>
      <c r="D6" s="437"/>
      <c r="E6" s="437"/>
      <c r="F6" s="437"/>
      <c r="G6" s="437"/>
      <c r="H6" s="437"/>
      <c r="I6" s="437"/>
      <c r="J6" s="437"/>
      <c r="K6" s="437"/>
      <c r="L6" s="437"/>
      <c r="M6" s="437"/>
      <c r="N6" s="437"/>
      <c r="O6" s="54"/>
    </row>
    <row r="7" spans="1:15" ht="24.75" customHeight="1" thickBot="1" x14ac:dyDescent="0.3">
      <c r="A7" s="55" t="str">
        <f>+'70- Infraestructura'!A7</f>
        <v>FECHA DE EJECUCIÓN: DICIEMBRE 31 DE 2023</v>
      </c>
      <c r="B7" s="357"/>
      <c r="C7" s="357"/>
      <c r="D7" s="357"/>
      <c r="E7" s="357"/>
      <c r="F7" s="357"/>
      <c r="J7" s="53"/>
      <c r="K7" s="53"/>
    </row>
    <row r="8" spans="1:15" ht="36" customHeight="1" x14ac:dyDescent="0.2">
      <c r="A8" s="481" t="s">
        <v>36</v>
      </c>
      <c r="B8" s="482"/>
      <c r="C8" s="482"/>
      <c r="D8" s="482"/>
      <c r="E8" s="482"/>
      <c r="F8" s="482"/>
      <c r="G8" s="483" t="s">
        <v>27</v>
      </c>
      <c r="H8" s="484"/>
      <c r="I8" s="485"/>
      <c r="J8" s="486" t="s">
        <v>23</v>
      </c>
      <c r="K8" s="487"/>
      <c r="L8" s="487"/>
      <c r="M8" s="487"/>
      <c r="N8" s="488"/>
      <c r="O8" s="56"/>
    </row>
    <row r="9" spans="1:15" ht="15" x14ac:dyDescent="0.2">
      <c r="A9" s="372" t="s">
        <v>37</v>
      </c>
      <c r="B9" s="373"/>
      <c r="C9" s="373"/>
      <c r="D9" s="373"/>
      <c r="E9" s="373"/>
      <c r="F9" s="374"/>
      <c r="G9" s="365"/>
      <c r="H9" s="363"/>
      <c r="I9" s="364"/>
      <c r="J9" s="168" t="s">
        <v>20</v>
      </c>
      <c r="K9" s="489" t="s">
        <v>21</v>
      </c>
      <c r="L9" s="489"/>
      <c r="M9" s="489"/>
      <c r="N9" s="58" t="s">
        <v>22</v>
      </c>
      <c r="O9" s="56"/>
    </row>
    <row r="10" spans="1:15" ht="45" customHeight="1" x14ac:dyDescent="0.2">
      <c r="A10" s="372" t="s">
        <v>92</v>
      </c>
      <c r="B10" s="373"/>
      <c r="C10" s="373"/>
      <c r="D10" s="373"/>
      <c r="E10" s="373"/>
      <c r="F10" s="374"/>
      <c r="G10" s="365"/>
      <c r="H10" s="363"/>
      <c r="I10" s="364"/>
      <c r="J10" s="168"/>
      <c r="K10" s="169"/>
      <c r="L10" s="170"/>
      <c r="M10" s="171"/>
      <c r="N10" s="58"/>
      <c r="O10" s="56"/>
    </row>
    <row r="11" spans="1:15" ht="68.25" customHeight="1" x14ac:dyDescent="0.2">
      <c r="A11" s="372" t="s">
        <v>108</v>
      </c>
      <c r="B11" s="373"/>
      <c r="C11" s="373"/>
      <c r="D11" s="373"/>
      <c r="E11" s="373"/>
      <c r="F11" s="374"/>
      <c r="G11" s="365"/>
      <c r="H11" s="363"/>
      <c r="I11" s="364"/>
      <c r="J11" s="172"/>
      <c r="K11" s="173" t="s">
        <v>30</v>
      </c>
      <c r="L11" s="174"/>
      <c r="M11" s="175"/>
      <c r="N11" s="66"/>
      <c r="O11" s="56"/>
    </row>
    <row r="12" spans="1:15" ht="46.5" customHeight="1" x14ac:dyDescent="0.2">
      <c r="A12" s="376" t="s">
        <v>93</v>
      </c>
      <c r="B12" s="490"/>
      <c r="C12" s="490"/>
      <c r="D12" s="490"/>
      <c r="E12" s="490"/>
      <c r="F12" s="490"/>
      <c r="G12" s="365"/>
      <c r="H12" s="363"/>
      <c r="I12" s="364"/>
      <c r="J12" s="176"/>
      <c r="K12" s="68"/>
      <c r="L12" s="69"/>
      <c r="M12" s="70"/>
      <c r="N12" s="71"/>
      <c r="O12" s="56"/>
    </row>
    <row r="13" spans="1:15" ht="40.9" customHeight="1" x14ac:dyDescent="0.2">
      <c r="A13" s="376" t="s">
        <v>109</v>
      </c>
      <c r="B13" s="490"/>
      <c r="C13" s="490"/>
      <c r="D13" s="490"/>
      <c r="E13" s="490"/>
      <c r="F13" s="490"/>
      <c r="G13" s="365"/>
      <c r="H13" s="363"/>
      <c r="I13" s="364"/>
      <c r="J13" s="176"/>
      <c r="K13" s="72"/>
      <c r="L13" s="73"/>
      <c r="M13" s="74"/>
      <c r="N13" s="71"/>
      <c r="O13" s="56"/>
    </row>
    <row r="14" spans="1:15" ht="37.5" customHeight="1" thickBot="1" x14ac:dyDescent="0.25">
      <c r="A14" s="378" t="s">
        <v>217</v>
      </c>
      <c r="B14" s="379"/>
      <c r="C14" s="379"/>
      <c r="D14" s="379"/>
      <c r="E14" s="379"/>
      <c r="F14" s="380"/>
      <c r="G14" s="366"/>
      <c r="H14" s="367"/>
      <c r="I14" s="368"/>
      <c r="J14" s="75"/>
      <c r="K14" s="381"/>
      <c r="L14" s="381"/>
      <c r="M14" s="381"/>
      <c r="N14" s="76"/>
      <c r="O14" s="56"/>
    </row>
    <row r="15" spans="1:15" ht="15" x14ac:dyDescent="0.25">
      <c r="A15" s="292" t="s">
        <v>0</v>
      </c>
      <c r="B15" s="326" t="s">
        <v>677</v>
      </c>
      <c r="C15" s="313" t="s">
        <v>1</v>
      </c>
      <c r="D15" s="313" t="s">
        <v>2</v>
      </c>
      <c r="E15" s="313" t="s">
        <v>679</v>
      </c>
      <c r="F15" s="316" t="s">
        <v>169</v>
      </c>
      <c r="G15" s="317"/>
      <c r="H15" s="317"/>
      <c r="I15" s="318"/>
      <c r="J15" s="313" t="s">
        <v>3</v>
      </c>
      <c r="K15" s="313"/>
      <c r="L15" s="351" t="s">
        <v>4</v>
      </c>
      <c r="M15" s="351"/>
      <c r="N15" s="352"/>
    </row>
    <row r="16" spans="1:15" x14ac:dyDescent="0.2">
      <c r="A16" s="324"/>
      <c r="B16" s="314"/>
      <c r="C16" s="314"/>
      <c r="D16" s="314"/>
      <c r="E16" s="314"/>
      <c r="F16" s="319"/>
      <c r="G16" s="320"/>
      <c r="H16" s="320"/>
      <c r="I16" s="321"/>
      <c r="J16" s="314"/>
      <c r="K16" s="314"/>
      <c r="L16" s="314" t="s">
        <v>5</v>
      </c>
      <c r="M16" s="314" t="s">
        <v>6</v>
      </c>
      <c r="N16" s="322" t="s">
        <v>7</v>
      </c>
    </row>
    <row r="17" spans="1:16" ht="15.75" thickBot="1" x14ac:dyDescent="0.25">
      <c r="A17" s="426"/>
      <c r="B17" s="479"/>
      <c r="C17" s="479"/>
      <c r="D17" s="479"/>
      <c r="E17" s="479"/>
      <c r="F17" s="77" t="s">
        <v>8</v>
      </c>
      <c r="G17" s="77" t="s">
        <v>9</v>
      </c>
      <c r="H17" s="77" t="s">
        <v>24</v>
      </c>
      <c r="I17" s="177" t="s">
        <v>25</v>
      </c>
      <c r="J17" s="77" t="s">
        <v>10</v>
      </c>
      <c r="K17" s="78" t="s">
        <v>11</v>
      </c>
      <c r="L17" s="479"/>
      <c r="M17" s="479"/>
      <c r="N17" s="480"/>
    </row>
    <row r="18" spans="1:16" ht="33" customHeight="1" x14ac:dyDescent="0.2">
      <c r="A18" s="245" t="s">
        <v>110</v>
      </c>
      <c r="B18" s="41" t="s">
        <v>98</v>
      </c>
      <c r="C18" s="237" t="s">
        <v>189</v>
      </c>
      <c r="D18" s="44">
        <v>36689</v>
      </c>
      <c r="E18" s="178">
        <f t="shared" ref="E18:E23" si="0">+F18+G18+H18+I18</f>
        <v>23155863258</v>
      </c>
      <c r="F18" s="179">
        <v>11583917746</v>
      </c>
      <c r="G18" s="179">
        <v>3706232851</v>
      </c>
      <c r="H18" s="180"/>
      <c r="I18" s="181">
        <v>7865712661</v>
      </c>
      <c r="J18" s="79">
        <v>44941</v>
      </c>
      <c r="K18" s="79">
        <v>45290</v>
      </c>
      <c r="L18" s="478">
        <f>+D19/D18</f>
        <v>1</v>
      </c>
      <c r="M18" s="478">
        <f>+E19/E18</f>
        <v>0.94320231712606872</v>
      </c>
      <c r="N18" s="259">
        <f>L18*L18/M18</f>
        <v>1.0602179212695251</v>
      </c>
      <c r="P18" s="81"/>
    </row>
    <row r="19" spans="1:16" ht="33" customHeight="1" x14ac:dyDescent="0.2">
      <c r="A19" s="246"/>
      <c r="B19" s="41" t="s">
        <v>13</v>
      </c>
      <c r="C19" s="238"/>
      <c r="D19" s="44">
        <v>36689</v>
      </c>
      <c r="E19" s="178">
        <f t="shared" si="0"/>
        <v>21840663880</v>
      </c>
      <c r="F19" s="181">
        <v>11582249598</v>
      </c>
      <c r="G19" s="181">
        <v>3503374861</v>
      </c>
      <c r="H19" s="181"/>
      <c r="I19" s="181">
        <v>6755039421</v>
      </c>
      <c r="J19" s="79"/>
      <c r="K19" s="79"/>
      <c r="L19" s="478"/>
      <c r="M19" s="478"/>
      <c r="N19" s="259"/>
    </row>
    <row r="20" spans="1:16" ht="46.5" customHeight="1" x14ac:dyDescent="0.2">
      <c r="A20" s="245" t="s">
        <v>190</v>
      </c>
      <c r="B20" s="41" t="s">
        <v>98</v>
      </c>
      <c r="C20" s="247" t="s">
        <v>191</v>
      </c>
      <c r="D20" s="42">
        <v>57</v>
      </c>
      <c r="E20" s="178">
        <f t="shared" si="0"/>
        <v>431000000</v>
      </c>
      <c r="F20" s="181">
        <v>431000000</v>
      </c>
      <c r="G20" s="181"/>
      <c r="H20" s="181"/>
      <c r="I20" s="181"/>
      <c r="J20" s="79">
        <v>44941</v>
      </c>
      <c r="K20" s="79">
        <v>45290</v>
      </c>
      <c r="L20" s="478">
        <f>+D21/D20</f>
        <v>1</v>
      </c>
      <c r="M20" s="478">
        <f>+E21/E20</f>
        <v>0.99967130626450118</v>
      </c>
      <c r="N20" s="259">
        <f t="shared" ref="N20" si="1">L20*L20/M20</f>
        <v>1.0003288018105942</v>
      </c>
    </row>
    <row r="21" spans="1:16" ht="30" customHeight="1" x14ac:dyDescent="0.2">
      <c r="A21" s="246"/>
      <c r="B21" s="41" t="s">
        <v>13</v>
      </c>
      <c r="C21" s="238"/>
      <c r="D21" s="42">
        <v>57</v>
      </c>
      <c r="E21" s="178">
        <f t="shared" si="0"/>
        <v>430858333</v>
      </c>
      <c r="F21" s="181">
        <v>430858333</v>
      </c>
      <c r="G21" s="181"/>
      <c r="H21" s="181"/>
      <c r="I21" s="181"/>
      <c r="J21" s="79"/>
      <c r="K21" s="79"/>
      <c r="L21" s="478"/>
      <c r="M21" s="478"/>
      <c r="N21" s="259"/>
    </row>
    <row r="22" spans="1:16" ht="46.15" customHeight="1" x14ac:dyDescent="0.2">
      <c r="A22" s="248" t="s">
        <v>111</v>
      </c>
      <c r="B22" s="41" t="s">
        <v>98</v>
      </c>
      <c r="C22" s="247" t="s">
        <v>201</v>
      </c>
      <c r="D22" s="42">
        <v>1</v>
      </c>
      <c r="E22" s="178">
        <f t="shared" si="0"/>
        <v>19462254</v>
      </c>
      <c r="F22" s="181">
        <v>19462254</v>
      </c>
      <c r="G22" s="181"/>
      <c r="H22" s="181"/>
      <c r="I22" s="181"/>
      <c r="J22" s="79">
        <v>44941</v>
      </c>
      <c r="K22" s="79">
        <v>45290</v>
      </c>
      <c r="L22" s="478">
        <f>+D23/D22</f>
        <v>1</v>
      </c>
      <c r="M22" s="478">
        <f>+E23/E22</f>
        <v>1.0051381510075863</v>
      </c>
      <c r="N22" s="259">
        <f t="shared" ref="N22" si="2">L22*L22/M22</f>
        <v>0.99488811463137117</v>
      </c>
    </row>
    <row r="23" spans="1:16" ht="43.9" customHeight="1" x14ac:dyDescent="0.2">
      <c r="A23" s="248"/>
      <c r="B23" s="41" t="s">
        <v>13</v>
      </c>
      <c r="C23" s="238"/>
      <c r="D23" s="42">
        <v>1</v>
      </c>
      <c r="E23" s="178">
        <f t="shared" si="0"/>
        <v>19562254</v>
      </c>
      <c r="F23" s="181">
        <v>19562254</v>
      </c>
      <c r="G23" s="181"/>
      <c r="H23" s="181"/>
      <c r="I23" s="181"/>
      <c r="J23" s="79"/>
      <c r="K23" s="79"/>
      <c r="L23" s="478"/>
      <c r="M23" s="478"/>
      <c r="N23" s="259"/>
      <c r="P23" s="80"/>
    </row>
    <row r="24" spans="1:16" ht="29.25" customHeight="1" x14ac:dyDescent="0.2">
      <c r="A24" s="412" t="s">
        <v>14</v>
      </c>
      <c r="B24" s="41" t="s">
        <v>98</v>
      </c>
      <c r="C24" s="476"/>
      <c r="D24" s="42"/>
      <c r="E24" s="178">
        <f>+F24+G24+H24+I24</f>
        <v>23606325512</v>
      </c>
      <c r="F24" s="178">
        <f>+F18+F20+F22</f>
        <v>12034380000</v>
      </c>
      <c r="G24" s="178">
        <f>+G18+G20+G22</f>
        <v>3706232851</v>
      </c>
      <c r="H24" s="178">
        <f t="shared" ref="H24:I24" si="3">+H18+H20+H22</f>
        <v>0</v>
      </c>
      <c r="I24" s="178">
        <f t="shared" si="3"/>
        <v>7865712661</v>
      </c>
      <c r="J24" s="79"/>
      <c r="K24" s="79"/>
      <c r="L24" s="414"/>
      <c r="M24" s="414"/>
      <c r="N24" s="405"/>
    </row>
    <row r="25" spans="1:16" ht="33.75" customHeight="1" thickBot="1" x14ac:dyDescent="0.25">
      <c r="A25" s="293"/>
      <c r="B25" s="41" t="s">
        <v>13</v>
      </c>
      <c r="C25" s="477"/>
      <c r="D25" s="38"/>
      <c r="E25" s="178">
        <f>+F25+G25+H25+I25</f>
        <v>22291084467</v>
      </c>
      <c r="F25" s="178">
        <f>+F19+F21+F23</f>
        <v>12032670185</v>
      </c>
      <c r="G25" s="178">
        <f t="shared" ref="G25:I25" si="4">+G19+G21+G23</f>
        <v>3503374861</v>
      </c>
      <c r="H25" s="178">
        <f t="shared" si="4"/>
        <v>0</v>
      </c>
      <c r="I25" s="178">
        <f t="shared" si="4"/>
        <v>6755039421</v>
      </c>
      <c r="J25" s="85"/>
      <c r="K25" s="86"/>
      <c r="L25" s="260"/>
      <c r="M25" s="260"/>
      <c r="N25" s="263"/>
    </row>
    <row r="26" spans="1:16" ht="15.75" thickBot="1" x14ac:dyDescent="0.3">
      <c r="A26" s="87"/>
      <c r="B26" s="88"/>
      <c r="C26" s="88"/>
      <c r="D26" s="88"/>
      <c r="E26" s="182"/>
      <c r="F26" s="183"/>
      <c r="G26" s="92"/>
      <c r="H26" s="156"/>
      <c r="I26" s="156"/>
      <c r="J26" s="95"/>
      <c r="K26" s="95"/>
      <c r="L26" s="96"/>
      <c r="M26" s="97"/>
      <c r="N26" s="97"/>
    </row>
    <row r="27" spans="1:16" ht="15.75" thickBot="1" x14ac:dyDescent="0.25">
      <c r="A27" s="98" t="s">
        <v>18</v>
      </c>
      <c r="B27" s="297" t="s">
        <v>17</v>
      </c>
      <c r="C27" s="298"/>
      <c r="D27" s="299"/>
      <c r="E27" s="300" t="s">
        <v>19</v>
      </c>
      <c r="F27" s="301"/>
      <c r="G27" s="301"/>
      <c r="H27" s="302"/>
      <c r="I27" s="99"/>
      <c r="J27" s="303" t="s">
        <v>15</v>
      </c>
      <c r="K27" s="304"/>
      <c r="L27" s="304"/>
      <c r="M27" s="304"/>
      <c r="N27" s="305"/>
    </row>
    <row r="28" spans="1:16" ht="60.4" customHeight="1" thickBot="1" x14ac:dyDescent="0.3">
      <c r="A28" s="283" t="s">
        <v>142</v>
      </c>
      <c r="B28" s="406" t="s">
        <v>143</v>
      </c>
      <c r="C28" s="407"/>
      <c r="D28" s="408"/>
      <c r="E28" s="406" t="s">
        <v>144</v>
      </c>
      <c r="F28" s="407"/>
      <c r="G28" s="408"/>
      <c r="H28" s="184" t="s">
        <v>12</v>
      </c>
      <c r="I28" s="185">
        <v>54000</v>
      </c>
      <c r="J28" s="415" t="s">
        <v>16</v>
      </c>
      <c r="K28" s="416"/>
      <c r="L28" s="416"/>
      <c r="M28" s="416"/>
      <c r="N28" s="417"/>
    </row>
    <row r="29" spans="1:16" ht="60.4" customHeight="1" thickBot="1" x14ac:dyDescent="0.3">
      <c r="A29" s="306"/>
      <c r="B29" s="467"/>
      <c r="C29" s="410"/>
      <c r="D29" s="411"/>
      <c r="E29" s="467"/>
      <c r="F29" s="410"/>
      <c r="G29" s="411"/>
      <c r="H29" s="186" t="s">
        <v>13</v>
      </c>
      <c r="I29" s="185">
        <v>36689</v>
      </c>
      <c r="J29" s="415" t="s">
        <v>666</v>
      </c>
      <c r="K29" s="416"/>
      <c r="L29" s="416"/>
      <c r="M29" s="416"/>
      <c r="N29" s="468"/>
    </row>
    <row r="30" spans="1:16" ht="52.9" customHeight="1" x14ac:dyDescent="0.25">
      <c r="A30" s="472"/>
      <c r="B30" s="407"/>
      <c r="C30" s="407"/>
      <c r="D30" s="407"/>
      <c r="E30" s="407"/>
      <c r="F30" s="407"/>
      <c r="G30" s="407"/>
      <c r="H30" s="407"/>
      <c r="I30" s="408"/>
      <c r="J30" s="187" t="s">
        <v>16</v>
      </c>
      <c r="K30" s="188"/>
      <c r="L30" s="188"/>
      <c r="M30" s="188"/>
      <c r="N30" s="189"/>
    </row>
    <row r="31" spans="1:16" ht="34.9" customHeight="1" x14ac:dyDescent="0.2">
      <c r="A31" s="473"/>
      <c r="B31" s="474"/>
      <c r="C31" s="474"/>
      <c r="D31" s="474"/>
      <c r="E31" s="474"/>
      <c r="F31" s="474"/>
      <c r="G31" s="474"/>
      <c r="H31" s="474"/>
      <c r="I31" s="475"/>
      <c r="J31" s="469" t="s">
        <v>669</v>
      </c>
      <c r="K31" s="470"/>
      <c r="L31" s="470"/>
      <c r="M31" s="470"/>
      <c r="N31" s="471"/>
    </row>
    <row r="32" spans="1:16" ht="15" customHeight="1" x14ac:dyDescent="0.2">
      <c r="A32" s="458" t="s">
        <v>204</v>
      </c>
      <c r="B32" s="459"/>
      <c r="C32" s="459"/>
      <c r="D32" s="459"/>
      <c r="E32" s="459"/>
      <c r="F32" s="459"/>
      <c r="G32" s="459"/>
      <c r="H32" s="459"/>
      <c r="I32" s="459"/>
      <c r="J32" s="459"/>
      <c r="K32" s="459"/>
      <c r="L32" s="459"/>
      <c r="M32" s="459"/>
      <c r="N32" s="460"/>
    </row>
    <row r="33" spans="1:14" ht="15" customHeight="1" x14ac:dyDescent="0.2">
      <c r="A33" s="461"/>
      <c r="B33" s="462"/>
      <c r="C33" s="462"/>
      <c r="D33" s="462"/>
      <c r="E33" s="462"/>
      <c r="F33" s="462"/>
      <c r="G33" s="462"/>
      <c r="H33" s="462"/>
      <c r="I33" s="462"/>
      <c r="J33" s="462"/>
      <c r="K33" s="462"/>
      <c r="L33" s="462"/>
      <c r="M33" s="462"/>
      <c r="N33" s="463"/>
    </row>
    <row r="34" spans="1:14" ht="17.649999999999999" customHeight="1" x14ac:dyDescent="0.2">
      <c r="A34" s="464"/>
      <c r="B34" s="465"/>
      <c r="C34" s="465"/>
      <c r="D34" s="465"/>
      <c r="E34" s="465"/>
      <c r="F34" s="465"/>
      <c r="G34" s="465"/>
      <c r="H34" s="465"/>
      <c r="I34" s="465"/>
      <c r="J34" s="465"/>
      <c r="K34" s="465"/>
      <c r="L34" s="465"/>
      <c r="M34" s="465"/>
      <c r="N34" s="466"/>
    </row>
  </sheetData>
  <mergeCells count="64">
    <mergeCell ref="A1:A4"/>
    <mergeCell ref="B1:H2"/>
    <mergeCell ref="I1:L1"/>
    <mergeCell ref="M1:N4"/>
    <mergeCell ref="I2:L2"/>
    <mergeCell ref="B3:H4"/>
    <mergeCell ref="I3:L3"/>
    <mergeCell ref="I4:L4"/>
    <mergeCell ref="A5:N5"/>
    <mergeCell ref="A20:A21"/>
    <mergeCell ref="C20:C21"/>
    <mergeCell ref="A22:A23"/>
    <mergeCell ref="C22:C23"/>
    <mergeCell ref="A6:N6"/>
    <mergeCell ref="B7:F7"/>
    <mergeCell ref="A8:F8"/>
    <mergeCell ref="G8:I14"/>
    <mergeCell ref="J8:N8"/>
    <mergeCell ref="A9:F9"/>
    <mergeCell ref="K9:M9"/>
    <mergeCell ref="A10:F10"/>
    <mergeCell ref="A11:F11"/>
    <mergeCell ref="A12:F12"/>
    <mergeCell ref="A13:F13"/>
    <mergeCell ref="N18:N19"/>
    <mergeCell ref="A14:F14"/>
    <mergeCell ref="K14:M14"/>
    <mergeCell ref="J15:K16"/>
    <mergeCell ref="L15:N15"/>
    <mergeCell ref="L16:L17"/>
    <mergeCell ref="M16:M17"/>
    <mergeCell ref="N16:N17"/>
    <mergeCell ref="A15:A17"/>
    <mergeCell ref="B15:B17"/>
    <mergeCell ref="C15:C17"/>
    <mergeCell ref="D15:D17"/>
    <mergeCell ref="E15:E17"/>
    <mergeCell ref="F15:I16"/>
    <mergeCell ref="L24:L25"/>
    <mergeCell ref="M24:M25"/>
    <mergeCell ref="A18:A19"/>
    <mergeCell ref="C18:C19"/>
    <mergeCell ref="L18:L19"/>
    <mergeCell ref="M18:M19"/>
    <mergeCell ref="L20:L21"/>
    <mergeCell ref="M20:M21"/>
    <mergeCell ref="L22:L23"/>
    <mergeCell ref="M22:M23"/>
    <mergeCell ref="N22:N23"/>
    <mergeCell ref="N20:N21"/>
    <mergeCell ref="A32:N34"/>
    <mergeCell ref="J28:N28"/>
    <mergeCell ref="A28:A29"/>
    <mergeCell ref="B28:D29"/>
    <mergeCell ref="E28:G29"/>
    <mergeCell ref="J29:N29"/>
    <mergeCell ref="J31:N31"/>
    <mergeCell ref="A30:I31"/>
    <mergeCell ref="N24:N25"/>
    <mergeCell ref="B27:D27"/>
    <mergeCell ref="E27:H27"/>
    <mergeCell ref="J27:N27"/>
    <mergeCell ref="A24:A25"/>
    <mergeCell ref="C24:C25"/>
  </mergeCells>
  <pageMargins left="0.23622047244094491" right="0.23622047244094491" top="0.74803149606299213" bottom="0.74803149606299213" header="0.31496062992125984" footer="0.31496062992125984"/>
  <pageSetup scale="40" orientation="landscape" r:id="rId1"/>
  <headerFooter alignWithMargins="0"/>
  <drawing r:id="rId2"/>
  <legacyDrawing r:id="rId3"/>
  <oleObjects>
    <mc:AlternateContent xmlns:mc="http://schemas.openxmlformats.org/markup-compatibility/2006">
      <mc:Choice Requires="x14">
        <oleObject shapeId="135170" r:id="rId4">
          <objectPr defaultSize="0" autoPict="0" r:id="rId5">
            <anchor moveWithCells="1" sizeWithCells="1">
              <from>
                <xdr:col>0</xdr:col>
                <xdr:colOff>742950</xdr:colOff>
                <xdr:row>0</xdr:row>
                <xdr:rowOff>19050</xdr:rowOff>
              </from>
              <to>
                <xdr:col>0</xdr:col>
                <xdr:colOff>4286250</xdr:colOff>
                <xdr:row>3</xdr:row>
                <xdr:rowOff>171450</xdr:rowOff>
              </to>
            </anchor>
          </objectPr>
        </oleObject>
      </mc:Choice>
      <mc:Fallback>
        <oleObject shapeId="135170"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P63"/>
  <sheetViews>
    <sheetView zoomScale="80" zoomScaleNormal="80" zoomScalePageLayoutView="60" workbookViewId="0">
      <selection activeCell="A34" sqref="A34:N36"/>
    </sheetView>
  </sheetViews>
  <sheetFormatPr baseColWidth="10" defaultColWidth="11.42578125" defaultRowHeight="14.25" x14ac:dyDescent="0.2"/>
  <cols>
    <col min="1" max="1" width="70.7109375" style="110" customWidth="1"/>
    <col min="2" max="2" width="20.42578125" style="53" customWidth="1"/>
    <col min="3" max="3" width="23.42578125" style="53" customWidth="1"/>
    <col min="4" max="4" width="15.7109375" style="53" customWidth="1"/>
    <col min="5" max="5" width="28.28515625" style="53" customWidth="1"/>
    <col min="6" max="6" width="26.140625" style="53" customWidth="1"/>
    <col min="7" max="7" width="23.28515625" style="53" bestFit="1" customWidth="1"/>
    <col min="8" max="8" width="18.42578125" style="53" customWidth="1"/>
    <col min="9" max="9" width="20.7109375" style="53" customWidth="1"/>
    <col min="10" max="10" width="16.28515625" style="102" bestFit="1" customWidth="1"/>
    <col min="11" max="11" width="18" style="102" customWidth="1"/>
    <col min="12" max="12" width="11.28515625" style="53" customWidth="1"/>
    <col min="13" max="13" width="13.28515625" style="53" customWidth="1"/>
    <col min="14" max="14" width="11.28515625" style="53" customWidth="1"/>
    <col min="15" max="15" width="16.42578125" style="53" customWidth="1"/>
    <col min="16" max="16" width="12.7109375" style="53" bestFit="1" customWidth="1"/>
    <col min="17" max="16384" width="11.42578125" style="53"/>
  </cols>
  <sheetData>
    <row r="1" spans="1:15" ht="15" x14ac:dyDescent="0.25">
      <c r="A1" s="327"/>
      <c r="B1" s="330" t="s">
        <v>671</v>
      </c>
      <c r="C1" s="331"/>
      <c r="D1" s="331"/>
      <c r="E1" s="331"/>
      <c r="F1" s="331"/>
      <c r="G1" s="331"/>
      <c r="H1" s="332"/>
      <c r="I1" s="336" t="s">
        <v>672</v>
      </c>
      <c r="J1" s="337"/>
      <c r="K1" s="337"/>
      <c r="L1" s="338"/>
      <c r="M1" s="339"/>
      <c r="N1" s="340"/>
    </row>
    <row r="2" spans="1:15" ht="15" x14ac:dyDescent="0.25">
      <c r="A2" s="328"/>
      <c r="B2" s="333"/>
      <c r="C2" s="334"/>
      <c r="D2" s="334"/>
      <c r="E2" s="334"/>
      <c r="F2" s="334"/>
      <c r="G2" s="334"/>
      <c r="H2" s="335"/>
      <c r="I2" s="345" t="s">
        <v>673</v>
      </c>
      <c r="J2" s="346"/>
      <c r="K2" s="346"/>
      <c r="L2" s="347"/>
      <c r="M2" s="341"/>
      <c r="N2" s="342"/>
    </row>
    <row r="3" spans="1:15" ht="27" customHeight="1" x14ac:dyDescent="0.25">
      <c r="A3" s="328"/>
      <c r="B3" s="348" t="s">
        <v>674</v>
      </c>
      <c r="C3" s="349"/>
      <c r="D3" s="349"/>
      <c r="E3" s="349"/>
      <c r="F3" s="349"/>
      <c r="G3" s="349"/>
      <c r="H3" s="350"/>
      <c r="I3" s="345" t="s">
        <v>675</v>
      </c>
      <c r="J3" s="346"/>
      <c r="K3" s="346"/>
      <c r="L3" s="347"/>
      <c r="M3" s="341"/>
      <c r="N3" s="342"/>
      <c r="O3" s="54"/>
    </row>
    <row r="4" spans="1:15" ht="23.25" customHeight="1" x14ac:dyDescent="0.25">
      <c r="A4" s="329"/>
      <c r="B4" s="333"/>
      <c r="C4" s="334"/>
      <c r="D4" s="334"/>
      <c r="E4" s="334"/>
      <c r="F4" s="334"/>
      <c r="G4" s="334"/>
      <c r="H4" s="335"/>
      <c r="I4" s="345" t="s">
        <v>676</v>
      </c>
      <c r="J4" s="346"/>
      <c r="K4" s="346"/>
      <c r="L4" s="347"/>
      <c r="M4" s="343"/>
      <c r="N4" s="344"/>
      <c r="O4" s="54"/>
    </row>
    <row r="5" spans="1:15" ht="21.75" customHeight="1" x14ac:dyDescent="0.25">
      <c r="A5" s="353"/>
      <c r="B5" s="354"/>
      <c r="C5" s="354"/>
      <c r="D5" s="354"/>
      <c r="E5" s="354"/>
      <c r="F5" s="354"/>
      <c r="G5" s="354"/>
      <c r="H5" s="354"/>
      <c r="I5" s="354"/>
      <c r="J5" s="354"/>
      <c r="K5" s="354"/>
      <c r="L5" s="354"/>
      <c r="M5" s="354"/>
      <c r="N5" s="355"/>
      <c r="O5" s="54"/>
    </row>
    <row r="6" spans="1:15" ht="18.75" customHeight="1" x14ac:dyDescent="0.25">
      <c r="A6" s="356" t="s">
        <v>28</v>
      </c>
      <c r="B6" s="357"/>
      <c r="C6" s="357"/>
      <c r="D6" s="357"/>
      <c r="E6" s="357"/>
      <c r="F6" s="357"/>
      <c r="G6" s="357"/>
      <c r="H6" s="357"/>
      <c r="I6" s="357"/>
      <c r="J6" s="357"/>
      <c r="K6" s="357"/>
      <c r="L6" s="357"/>
      <c r="M6" s="357"/>
      <c r="N6" s="358"/>
      <c r="O6" s="54"/>
    </row>
    <row r="7" spans="1:15" ht="24.75" customHeight="1" thickBot="1" x14ac:dyDescent="0.3">
      <c r="A7" s="112" t="str">
        <f>+'64 - Acceso Permanencia'!A7</f>
        <v>FECHA DE EJECUCIÓN: DICIEMBRE 31 DE 2023</v>
      </c>
      <c r="B7" s="359"/>
      <c r="C7" s="359"/>
      <c r="D7" s="359"/>
      <c r="E7" s="359"/>
      <c r="F7" s="359"/>
      <c r="G7" s="113"/>
      <c r="H7" s="113"/>
      <c r="I7" s="113"/>
      <c r="J7" s="113"/>
      <c r="K7" s="113"/>
      <c r="L7" s="113"/>
      <c r="M7" s="113"/>
      <c r="N7" s="114"/>
    </row>
    <row r="8" spans="1:15" ht="36" customHeight="1" x14ac:dyDescent="0.2">
      <c r="A8" s="360" t="s">
        <v>36</v>
      </c>
      <c r="B8" s="361"/>
      <c r="C8" s="361"/>
      <c r="D8" s="361"/>
      <c r="E8" s="361"/>
      <c r="F8" s="361"/>
      <c r="G8" s="362" t="s">
        <v>27</v>
      </c>
      <c r="H8" s="363"/>
      <c r="I8" s="364"/>
      <c r="J8" s="369" t="s">
        <v>23</v>
      </c>
      <c r="K8" s="370"/>
      <c r="L8" s="370"/>
      <c r="M8" s="370"/>
      <c r="N8" s="371"/>
      <c r="O8" s="56"/>
    </row>
    <row r="9" spans="1:15" ht="15" x14ac:dyDescent="0.2">
      <c r="A9" s="372" t="s">
        <v>37</v>
      </c>
      <c r="B9" s="373"/>
      <c r="C9" s="373"/>
      <c r="D9" s="373"/>
      <c r="E9" s="373"/>
      <c r="F9" s="374"/>
      <c r="G9" s="365"/>
      <c r="H9" s="363"/>
      <c r="I9" s="364"/>
      <c r="J9" s="57" t="s">
        <v>20</v>
      </c>
      <c r="K9" s="375" t="s">
        <v>21</v>
      </c>
      <c r="L9" s="375"/>
      <c r="M9" s="375"/>
      <c r="N9" s="58" t="s">
        <v>22</v>
      </c>
      <c r="O9" s="56"/>
    </row>
    <row r="10" spans="1:15" ht="45" customHeight="1" x14ac:dyDescent="0.2">
      <c r="A10" s="372" t="s">
        <v>86</v>
      </c>
      <c r="B10" s="373"/>
      <c r="C10" s="373"/>
      <c r="D10" s="373"/>
      <c r="E10" s="373"/>
      <c r="F10" s="374"/>
      <c r="G10" s="365"/>
      <c r="H10" s="363"/>
      <c r="I10" s="364"/>
      <c r="J10" s="57"/>
      <c r="K10" s="59"/>
      <c r="L10" s="60"/>
      <c r="M10" s="61"/>
      <c r="N10" s="58"/>
      <c r="O10" s="56"/>
    </row>
    <row r="11" spans="1:15" ht="68.25" customHeight="1" x14ac:dyDescent="0.2">
      <c r="A11" s="372" t="s">
        <v>87</v>
      </c>
      <c r="B11" s="373"/>
      <c r="C11" s="373"/>
      <c r="D11" s="373"/>
      <c r="E11" s="373"/>
      <c r="F11" s="374"/>
      <c r="G11" s="365"/>
      <c r="H11" s="363"/>
      <c r="I11" s="364"/>
      <c r="J11" s="62"/>
      <c r="K11" s="63" t="s">
        <v>131</v>
      </c>
      <c r="L11" s="64"/>
      <c r="M11" s="65"/>
      <c r="N11" s="66"/>
      <c r="O11" s="56"/>
    </row>
    <row r="12" spans="1:15" ht="46.5" customHeight="1" x14ac:dyDescent="0.2">
      <c r="A12" s="376" t="s">
        <v>40</v>
      </c>
      <c r="B12" s="377"/>
      <c r="C12" s="377"/>
      <c r="D12" s="377"/>
      <c r="E12" s="377"/>
      <c r="F12" s="377"/>
      <c r="G12" s="365"/>
      <c r="H12" s="363"/>
      <c r="I12" s="364"/>
      <c r="J12" s="67"/>
      <c r="K12" s="68"/>
      <c r="L12" s="69"/>
      <c r="M12" s="70"/>
      <c r="N12" s="71"/>
      <c r="O12" s="56"/>
    </row>
    <row r="13" spans="1:15" ht="40.9" customHeight="1" x14ac:dyDescent="0.2">
      <c r="A13" s="376" t="s">
        <v>85</v>
      </c>
      <c r="B13" s="377"/>
      <c r="C13" s="377"/>
      <c r="D13" s="377"/>
      <c r="E13" s="377"/>
      <c r="F13" s="377"/>
      <c r="G13" s="365"/>
      <c r="H13" s="363"/>
      <c r="I13" s="364"/>
      <c r="J13" s="67"/>
      <c r="K13" s="72"/>
      <c r="L13" s="73"/>
      <c r="M13" s="74"/>
      <c r="N13" s="71"/>
      <c r="O13" s="56"/>
    </row>
    <row r="14" spans="1:15" ht="66" customHeight="1" thickBot="1" x14ac:dyDescent="0.25">
      <c r="A14" s="378" t="s">
        <v>215</v>
      </c>
      <c r="B14" s="379"/>
      <c r="C14" s="379"/>
      <c r="D14" s="379"/>
      <c r="E14" s="379"/>
      <c r="F14" s="380"/>
      <c r="G14" s="366"/>
      <c r="H14" s="367"/>
      <c r="I14" s="368"/>
      <c r="J14" s="75"/>
      <c r="K14" s="381"/>
      <c r="L14" s="381"/>
      <c r="M14" s="381"/>
      <c r="N14" s="76"/>
      <c r="O14" s="56"/>
    </row>
    <row r="15" spans="1:15" ht="15" x14ac:dyDescent="0.25">
      <c r="A15" s="292" t="s">
        <v>0</v>
      </c>
      <c r="B15" s="326" t="s">
        <v>677</v>
      </c>
      <c r="C15" s="313" t="s">
        <v>1</v>
      </c>
      <c r="D15" s="313" t="s">
        <v>2</v>
      </c>
      <c r="E15" s="313" t="s">
        <v>679</v>
      </c>
      <c r="F15" s="316" t="s">
        <v>680</v>
      </c>
      <c r="G15" s="317"/>
      <c r="H15" s="317"/>
      <c r="I15" s="318"/>
      <c r="J15" s="313" t="s">
        <v>3</v>
      </c>
      <c r="K15" s="313"/>
      <c r="L15" s="351" t="s">
        <v>4</v>
      </c>
      <c r="M15" s="351"/>
      <c r="N15" s="352"/>
    </row>
    <row r="16" spans="1:15" x14ac:dyDescent="0.2">
      <c r="A16" s="324"/>
      <c r="B16" s="423"/>
      <c r="C16" s="423"/>
      <c r="D16" s="423"/>
      <c r="E16" s="423"/>
      <c r="F16" s="319"/>
      <c r="G16" s="320"/>
      <c r="H16" s="320"/>
      <c r="I16" s="321"/>
      <c r="J16" s="423"/>
      <c r="K16" s="423"/>
      <c r="L16" s="423" t="s">
        <v>5</v>
      </c>
      <c r="M16" s="423" t="s">
        <v>6</v>
      </c>
      <c r="N16" s="322" t="s">
        <v>7</v>
      </c>
    </row>
    <row r="17" spans="1:16" ht="15.75" thickBot="1" x14ac:dyDescent="0.25">
      <c r="A17" s="293"/>
      <c r="B17" s="479"/>
      <c r="C17" s="479"/>
      <c r="D17" s="479"/>
      <c r="E17" s="479"/>
      <c r="F17" s="77" t="s">
        <v>8</v>
      </c>
      <c r="G17" s="77" t="s">
        <v>9</v>
      </c>
      <c r="H17" s="77" t="s">
        <v>24</v>
      </c>
      <c r="I17" s="177" t="s">
        <v>25</v>
      </c>
      <c r="J17" s="77" t="s">
        <v>10</v>
      </c>
      <c r="K17" s="78" t="s">
        <v>11</v>
      </c>
      <c r="L17" s="479"/>
      <c r="M17" s="479"/>
      <c r="N17" s="480"/>
    </row>
    <row r="18" spans="1:16" ht="38.25" customHeight="1" x14ac:dyDescent="0.2">
      <c r="A18" s="492" t="s">
        <v>187</v>
      </c>
      <c r="B18" s="39" t="s">
        <v>12</v>
      </c>
      <c r="C18" s="241" t="s">
        <v>188</v>
      </c>
      <c r="D18" s="166">
        <v>910</v>
      </c>
      <c r="E18" s="164">
        <f t="shared" ref="E18:E19" si="0">+F18+G18+H18+I18</f>
        <v>1105824184</v>
      </c>
      <c r="F18" s="126">
        <v>1105824184</v>
      </c>
      <c r="G18" s="205"/>
      <c r="H18" s="139"/>
      <c r="I18" s="206"/>
      <c r="J18" s="129">
        <v>44593</v>
      </c>
      <c r="K18" s="129">
        <v>44895</v>
      </c>
      <c r="L18" s="421">
        <f>+D19/D18</f>
        <v>1</v>
      </c>
      <c r="M18" s="421">
        <f>+E19/E18</f>
        <v>1</v>
      </c>
      <c r="N18" s="296">
        <f>L18*L18/M18</f>
        <v>1</v>
      </c>
      <c r="P18" s="81"/>
    </row>
    <row r="19" spans="1:16" ht="30" customHeight="1" x14ac:dyDescent="0.2">
      <c r="A19" s="250"/>
      <c r="B19" s="51" t="s">
        <v>13</v>
      </c>
      <c r="C19" s="253"/>
      <c r="D19" s="167">
        <v>910</v>
      </c>
      <c r="E19" s="123">
        <f t="shared" si="0"/>
        <v>1105824184</v>
      </c>
      <c r="F19" s="190">
        <v>1105824184</v>
      </c>
      <c r="G19" s="207"/>
      <c r="H19" s="208"/>
      <c r="I19" s="208"/>
      <c r="J19" s="79"/>
      <c r="K19" s="79"/>
      <c r="L19" s="382"/>
      <c r="M19" s="382"/>
      <c r="N19" s="259"/>
    </row>
    <row r="20" spans="1:16" ht="30" customHeight="1" x14ac:dyDescent="0.2">
      <c r="A20" s="250" t="s">
        <v>223</v>
      </c>
      <c r="B20" s="51" t="s">
        <v>12</v>
      </c>
      <c r="C20" s="253" t="s">
        <v>186</v>
      </c>
      <c r="D20" s="209">
        <v>1</v>
      </c>
      <c r="E20" s="123">
        <f t="shared" ref="E20:E21" si="1">+F20+G20+H20+I20</f>
        <v>23200000</v>
      </c>
      <c r="F20" s="190">
        <v>23200000</v>
      </c>
      <c r="G20" s="45"/>
      <c r="H20" s="191"/>
      <c r="I20" s="192"/>
      <c r="J20" s="79">
        <v>44593</v>
      </c>
      <c r="K20" s="79">
        <v>44895</v>
      </c>
      <c r="L20" s="382">
        <f>+D21/D20</f>
        <v>1</v>
      </c>
      <c r="M20" s="382">
        <f>+E21/E20</f>
        <v>1</v>
      </c>
      <c r="N20" s="259">
        <f>L20*L20/M20</f>
        <v>1</v>
      </c>
    </row>
    <row r="21" spans="1:16" ht="30" customHeight="1" thickBot="1" x14ac:dyDescent="0.25">
      <c r="A21" s="491"/>
      <c r="B21" s="40" t="s">
        <v>13</v>
      </c>
      <c r="C21" s="244"/>
      <c r="D21" s="202">
        <v>1</v>
      </c>
      <c r="E21" s="132">
        <f t="shared" si="1"/>
        <v>23200000</v>
      </c>
      <c r="F21" s="194">
        <v>23200000</v>
      </c>
      <c r="G21" s="195"/>
      <c r="H21" s="195"/>
      <c r="I21" s="196"/>
      <c r="J21" s="197"/>
      <c r="K21" s="197"/>
      <c r="L21" s="384"/>
      <c r="M21" s="384"/>
      <c r="N21" s="261"/>
    </row>
    <row r="22" spans="1:16" ht="40.15" hidden="1" customHeight="1" x14ac:dyDescent="0.2">
      <c r="A22" s="249"/>
      <c r="B22" s="43"/>
      <c r="C22" s="238"/>
      <c r="D22" s="204"/>
      <c r="E22" s="191"/>
      <c r="F22" s="190"/>
      <c r="G22" s="45"/>
      <c r="H22" s="191"/>
      <c r="I22" s="192"/>
      <c r="J22" s="79">
        <v>44593</v>
      </c>
      <c r="K22" s="79">
        <v>44895</v>
      </c>
      <c r="L22" s="414"/>
      <c r="M22" s="414"/>
      <c r="N22" s="493"/>
      <c r="P22" s="81"/>
    </row>
    <row r="23" spans="1:16" ht="44.25" hidden="1" customHeight="1" thickBot="1" x14ac:dyDescent="0.25">
      <c r="A23" s="491"/>
      <c r="B23" s="40"/>
      <c r="C23" s="244"/>
      <c r="D23" s="193"/>
      <c r="E23" s="132"/>
      <c r="F23" s="194"/>
      <c r="G23" s="195"/>
      <c r="H23" s="195"/>
      <c r="I23" s="196"/>
      <c r="J23" s="197"/>
      <c r="K23" s="197"/>
      <c r="L23" s="260"/>
      <c r="M23" s="260"/>
      <c r="N23" s="261"/>
    </row>
    <row r="24" spans="1:16" ht="31.5" customHeight="1" x14ac:dyDescent="0.2">
      <c r="A24" s="412" t="s">
        <v>14</v>
      </c>
      <c r="B24" s="43" t="s">
        <v>12</v>
      </c>
      <c r="C24" s="413"/>
      <c r="D24" s="198"/>
      <c r="E24" s="191">
        <f>+F24+G24+H24+I24</f>
        <v>1129024184</v>
      </c>
      <c r="F24" s="203">
        <f>+F18+F22+F20</f>
        <v>1129024184</v>
      </c>
      <c r="G24" s="199"/>
      <c r="H24" s="199"/>
      <c r="I24" s="199"/>
      <c r="J24" s="79"/>
      <c r="K24" s="79"/>
      <c r="L24" s="414"/>
      <c r="M24" s="414"/>
      <c r="N24" s="405"/>
    </row>
    <row r="25" spans="1:16" ht="33" customHeight="1" thickBot="1" x14ac:dyDescent="0.25">
      <c r="A25" s="293"/>
      <c r="B25" s="40" t="s">
        <v>13</v>
      </c>
      <c r="C25" s="295"/>
      <c r="D25" s="200"/>
      <c r="E25" s="152">
        <f>+F25+G25+H25+I25</f>
        <v>1129024184</v>
      </c>
      <c r="F25" s="203">
        <f>+F19+F23+F21</f>
        <v>1129024184</v>
      </c>
      <c r="G25" s="199"/>
      <c r="H25" s="199"/>
      <c r="I25" s="199"/>
      <c r="J25" s="85"/>
      <c r="K25" s="86"/>
      <c r="L25" s="260"/>
      <c r="M25" s="260"/>
      <c r="N25" s="263"/>
    </row>
    <row r="26" spans="1:16" ht="36.75" customHeight="1" thickBot="1" x14ac:dyDescent="0.3">
      <c r="A26" s="87"/>
      <c r="B26" s="88"/>
      <c r="C26" s="88"/>
      <c r="D26" s="88"/>
      <c r="E26" s="201"/>
      <c r="F26" s="136"/>
      <c r="G26" s="156"/>
      <c r="H26" s="156"/>
      <c r="I26" s="156"/>
      <c r="J26" s="95"/>
      <c r="K26" s="95"/>
      <c r="L26" s="96"/>
      <c r="M26" s="97"/>
      <c r="N26" s="97"/>
    </row>
    <row r="27" spans="1:16" ht="15.75" thickBot="1" x14ac:dyDescent="0.25">
      <c r="A27" s="210" t="s">
        <v>18</v>
      </c>
      <c r="B27" s="500" t="s">
        <v>17</v>
      </c>
      <c r="C27" s="501"/>
      <c r="D27" s="502"/>
      <c r="E27" s="503" t="s">
        <v>19</v>
      </c>
      <c r="F27" s="302"/>
      <c r="G27" s="302"/>
      <c r="H27" s="302"/>
      <c r="I27" s="99"/>
      <c r="J27" s="504" t="s">
        <v>15</v>
      </c>
      <c r="K27" s="505"/>
      <c r="L27" s="505"/>
      <c r="M27" s="505"/>
      <c r="N27" s="506"/>
    </row>
    <row r="28" spans="1:16" ht="51.4" customHeight="1" x14ac:dyDescent="0.25">
      <c r="A28" s="283" t="s">
        <v>88</v>
      </c>
      <c r="B28" s="406" t="s">
        <v>89</v>
      </c>
      <c r="C28" s="407"/>
      <c r="D28" s="408"/>
      <c r="E28" s="406" t="s">
        <v>90</v>
      </c>
      <c r="F28" s="407"/>
      <c r="G28" s="408"/>
      <c r="H28" s="39" t="s">
        <v>12</v>
      </c>
      <c r="I28" s="37">
        <v>1000</v>
      </c>
      <c r="J28" s="494" t="s">
        <v>16</v>
      </c>
      <c r="K28" s="495"/>
      <c r="L28" s="495"/>
      <c r="M28" s="495"/>
      <c r="N28" s="496"/>
    </row>
    <row r="29" spans="1:16" ht="41.65" customHeight="1" x14ac:dyDescent="0.25">
      <c r="A29" s="288"/>
      <c r="B29" s="409"/>
      <c r="C29" s="410"/>
      <c r="D29" s="411"/>
      <c r="E29" s="409"/>
      <c r="F29" s="410"/>
      <c r="G29" s="411"/>
      <c r="H29" s="51" t="s">
        <v>13</v>
      </c>
      <c r="I29" s="52">
        <v>910</v>
      </c>
      <c r="J29" s="497" t="s">
        <v>666</v>
      </c>
      <c r="K29" s="498"/>
      <c r="L29" s="498"/>
      <c r="M29" s="498"/>
      <c r="N29" s="499"/>
    </row>
    <row r="30" spans="1:16" ht="38.25" customHeight="1" x14ac:dyDescent="0.2">
      <c r="A30" s="306" t="s">
        <v>44</v>
      </c>
      <c r="B30" s="512" t="s">
        <v>149</v>
      </c>
      <c r="C30" s="512"/>
      <c r="D30" s="512"/>
      <c r="E30" s="512" t="s">
        <v>150</v>
      </c>
      <c r="F30" s="512"/>
      <c r="G30" s="512"/>
      <c r="H30" s="514" t="s">
        <v>12</v>
      </c>
      <c r="I30" s="515">
        <v>1</v>
      </c>
      <c r="J30" s="517" t="s">
        <v>16</v>
      </c>
      <c r="K30" s="518"/>
      <c r="L30" s="518"/>
      <c r="M30" s="518"/>
      <c r="N30" s="519"/>
    </row>
    <row r="31" spans="1:16" ht="0.4" customHeight="1" x14ac:dyDescent="0.2">
      <c r="A31" s="306"/>
      <c r="B31" s="512"/>
      <c r="C31" s="512"/>
      <c r="D31" s="512"/>
      <c r="E31" s="512"/>
      <c r="F31" s="512"/>
      <c r="G31" s="512"/>
      <c r="H31" s="514"/>
      <c r="I31" s="512"/>
      <c r="J31" s="520"/>
      <c r="K31" s="521"/>
      <c r="L31" s="521"/>
      <c r="M31" s="521"/>
      <c r="N31" s="522"/>
    </row>
    <row r="32" spans="1:16" ht="18" customHeight="1" x14ac:dyDescent="0.2">
      <c r="A32" s="306"/>
      <c r="B32" s="512"/>
      <c r="C32" s="512"/>
      <c r="D32" s="512"/>
      <c r="E32" s="512"/>
      <c r="F32" s="512"/>
      <c r="G32" s="512"/>
      <c r="H32" s="514" t="s">
        <v>13</v>
      </c>
      <c r="I32" s="515">
        <v>1</v>
      </c>
      <c r="J32" s="507" t="s">
        <v>668</v>
      </c>
      <c r="K32" s="387"/>
      <c r="L32" s="387"/>
      <c r="M32" s="387"/>
      <c r="N32" s="388"/>
    </row>
    <row r="33" spans="1:14" ht="23.45" customHeight="1" thickBot="1" x14ac:dyDescent="0.25">
      <c r="A33" s="284"/>
      <c r="B33" s="513"/>
      <c r="C33" s="513"/>
      <c r="D33" s="513"/>
      <c r="E33" s="513"/>
      <c r="F33" s="513"/>
      <c r="G33" s="513"/>
      <c r="H33" s="516"/>
      <c r="I33" s="513"/>
      <c r="J33" s="508"/>
      <c r="K33" s="509"/>
      <c r="L33" s="509"/>
      <c r="M33" s="509"/>
      <c r="N33" s="510"/>
    </row>
    <row r="34" spans="1:14" ht="15" customHeight="1" x14ac:dyDescent="0.2">
      <c r="A34" s="391" t="s">
        <v>26</v>
      </c>
      <c r="B34" s="392"/>
      <c r="C34" s="392"/>
      <c r="D34" s="392"/>
      <c r="E34" s="392"/>
      <c r="F34" s="392"/>
      <c r="G34" s="392"/>
      <c r="H34" s="392"/>
      <c r="I34" s="392"/>
      <c r="J34" s="392"/>
      <c r="K34" s="392"/>
      <c r="L34" s="392"/>
      <c r="M34" s="392"/>
      <c r="N34" s="511"/>
    </row>
    <row r="35" spans="1:14" ht="15" customHeight="1" x14ac:dyDescent="0.2">
      <c r="A35" s="264"/>
      <c r="B35" s="265"/>
      <c r="C35" s="265"/>
      <c r="D35" s="265"/>
      <c r="E35" s="265"/>
      <c r="F35" s="265"/>
      <c r="G35" s="265"/>
      <c r="H35" s="265"/>
      <c r="I35" s="265"/>
      <c r="J35" s="265"/>
      <c r="K35" s="265"/>
      <c r="L35" s="265"/>
      <c r="M35" s="265"/>
      <c r="N35" s="266"/>
    </row>
    <row r="36" spans="1:14" ht="17.649999999999999" customHeight="1" thickBot="1" x14ac:dyDescent="0.25">
      <c r="A36" s="267"/>
      <c r="B36" s="268"/>
      <c r="C36" s="268"/>
      <c r="D36" s="268"/>
      <c r="E36" s="268"/>
      <c r="F36" s="268"/>
      <c r="G36" s="268"/>
      <c r="H36" s="268"/>
      <c r="I36" s="268"/>
      <c r="J36" s="268"/>
      <c r="K36" s="268"/>
      <c r="L36" s="268"/>
      <c r="M36" s="268"/>
      <c r="N36" s="269"/>
    </row>
    <row r="60" spans="1:4" x14ac:dyDescent="0.2">
      <c r="A60" s="157" t="e">
        <f>+#REF!+E24+#REF!</f>
        <v>#REF!</v>
      </c>
      <c r="B60" s="158" t="s">
        <v>32</v>
      </c>
      <c r="C60" s="158"/>
      <c r="D60" s="81"/>
    </row>
    <row r="61" spans="1:4" x14ac:dyDescent="0.2">
      <c r="A61" s="157" t="e">
        <f>+#REF!+E25+#REF!</f>
        <v>#REF!</v>
      </c>
      <c r="B61" s="158" t="s">
        <v>33</v>
      </c>
      <c r="C61" s="158"/>
    </row>
    <row r="62" spans="1:4" x14ac:dyDescent="0.2">
      <c r="A62" s="159" t="s">
        <v>34</v>
      </c>
      <c r="B62" s="160" t="e">
        <f>+#REF!+E24+#REF!</f>
        <v>#REF!</v>
      </c>
    </row>
    <row r="63" spans="1:4" x14ac:dyDescent="0.2">
      <c r="A63" s="159" t="s">
        <v>31</v>
      </c>
      <c r="B63" s="160" t="e">
        <f>+#REF!+E25+#REF!</f>
        <v>#REF!</v>
      </c>
    </row>
  </sheetData>
  <mergeCells count="71">
    <mergeCell ref="J32:N33"/>
    <mergeCell ref="A34:N36"/>
    <mergeCell ref="A30:A33"/>
    <mergeCell ref="B30:D33"/>
    <mergeCell ref="E30:G33"/>
    <mergeCell ref="H30:H31"/>
    <mergeCell ref="I30:I31"/>
    <mergeCell ref="H32:H33"/>
    <mergeCell ref="I32:I33"/>
    <mergeCell ref="J30:N31"/>
    <mergeCell ref="A28:A29"/>
    <mergeCell ref="B28:D29"/>
    <mergeCell ref="E28:G29"/>
    <mergeCell ref="L24:L25"/>
    <mergeCell ref="M24:M25"/>
    <mergeCell ref="J28:N28"/>
    <mergeCell ref="J29:N29"/>
    <mergeCell ref="N24:N25"/>
    <mergeCell ref="B27:D27"/>
    <mergeCell ref="E27:H27"/>
    <mergeCell ref="J27:N27"/>
    <mergeCell ref="A24:A25"/>
    <mergeCell ref="C24:C25"/>
    <mergeCell ref="A13:F13"/>
    <mergeCell ref="A14:F14"/>
    <mergeCell ref="C15:C17"/>
    <mergeCell ref="D15:D17"/>
    <mergeCell ref="E15:E17"/>
    <mergeCell ref="F15:I16"/>
    <mergeCell ref="A9:F9"/>
    <mergeCell ref="K9:M9"/>
    <mergeCell ref="A10:F10"/>
    <mergeCell ref="A11:F11"/>
    <mergeCell ref="A12:F12"/>
    <mergeCell ref="M1:N4"/>
    <mergeCell ref="I2:L2"/>
    <mergeCell ref="B3:H4"/>
    <mergeCell ref="I3:L3"/>
    <mergeCell ref="I4:L4"/>
    <mergeCell ref="C20:C21"/>
    <mergeCell ref="L20:L21"/>
    <mergeCell ref="A1:A4"/>
    <mergeCell ref="B1:H2"/>
    <mergeCell ref="I1:L1"/>
    <mergeCell ref="A5:N5"/>
    <mergeCell ref="K14:M14"/>
    <mergeCell ref="J15:K16"/>
    <mergeCell ref="L15:N15"/>
    <mergeCell ref="L16:L17"/>
    <mergeCell ref="M16:M17"/>
    <mergeCell ref="A6:N6"/>
    <mergeCell ref="B7:F7"/>
    <mergeCell ref="A8:F8"/>
    <mergeCell ref="G8:I14"/>
    <mergeCell ref="J8:N8"/>
    <mergeCell ref="M20:M21"/>
    <mergeCell ref="N20:N21"/>
    <mergeCell ref="N16:N17"/>
    <mergeCell ref="A22:A23"/>
    <mergeCell ref="C22:C23"/>
    <mergeCell ref="N18:N19"/>
    <mergeCell ref="A15:A17"/>
    <mergeCell ref="B15:B17"/>
    <mergeCell ref="L18:L19"/>
    <mergeCell ref="M18:M19"/>
    <mergeCell ref="A18:A19"/>
    <mergeCell ref="C18:C19"/>
    <mergeCell ref="L22:L23"/>
    <mergeCell ref="M22:M23"/>
    <mergeCell ref="N22:N23"/>
    <mergeCell ref="A20:A21"/>
  </mergeCells>
  <pageMargins left="0.43307086614173229" right="0.23622047244094491" top="0.74803149606299213" bottom="0.74803149606299213" header="0.31496062992125984" footer="0.31496062992125984"/>
  <pageSetup scale="40" orientation="landscape" r:id="rId1"/>
  <headerFooter alignWithMargins="0"/>
  <drawing r:id="rId2"/>
  <legacyDrawing r:id="rId3"/>
  <oleObjects>
    <mc:AlternateContent xmlns:mc="http://schemas.openxmlformats.org/markup-compatibility/2006">
      <mc:Choice Requires="x14">
        <oleObject shapeId="130050" r:id="rId4">
          <objectPr defaultSize="0" autoPict="0" r:id="rId5">
            <anchor moveWithCells="1" sizeWithCells="1">
              <from>
                <xdr:col>0</xdr:col>
                <xdr:colOff>742950</xdr:colOff>
                <xdr:row>0</xdr:row>
                <xdr:rowOff>19050</xdr:rowOff>
              </from>
              <to>
                <xdr:col>0</xdr:col>
                <xdr:colOff>4286250</xdr:colOff>
                <xdr:row>3</xdr:row>
                <xdr:rowOff>171450</xdr:rowOff>
              </to>
            </anchor>
          </objectPr>
        </oleObject>
      </mc:Choice>
      <mc:Fallback>
        <oleObject shapeId="130050"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O58"/>
  <sheetViews>
    <sheetView zoomScale="80" zoomScaleNormal="80" zoomScalePageLayoutView="60" workbookViewId="0">
      <selection activeCell="A11" sqref="A11:F11"/>
    </sheetView>
  </sheetViews>
  <sheetFormatPr baseColWidth="10" defaultColWidth="11.42578125" defaultRowHeight="14.25" x14ac:dyDescent="0.2"/>
  <cols>
    <col min="1" max="1" width="75.7109375" style="110" customWidth="1"/>
    <col min="2" max="2" width="14.7109375" style="53" customWidth="1"/>
    <col min="3" max="3" width="19.42578125" style="53" customWidth="1"/>
    <col min="4" max="4" width="15.7109375" style="53" customWidth="1"/>
    <col min="5" max="5" width="27.140625" style="53" customWidth="1"/>
    <col min="6" max="6" width="28.140625" style="53" customWidth="1"/>
    <col min="7" max="7" width="25.7109375" style="53" customWidth="1"/>
    <col min="8" max="8" width="23.7109375" style="53" customWidth="1"/>
    <col min="9" max="9" width="20.7109375" style="53" customWidth="1"/>
    <col min="10" max="10" width="16.7109375" style="102" bestFit="1" customWidth="1"/>
    <col min="11" max="11" width="18" style="102" customWidth="1"/>
    <col min="12" max="12" width="11.28515625" style="53" customWidth="1"/>
    <col min="13" max="13" width="13.28515625" style="53" customWidth="1"/>
    <col min="14" max="14" width="11.28515625" style="53" customWidth="1"/>
    <col min="15" max="15" width="7.7109375" style="53" customWidth="1"/>
    <col min="16" max="16384" width="11.42578125" style="53"/>
  </cols>
  <sheetData>
    <row r="1" spans="1:15" ht="15" x14ac:dyDescent="0.25">
      <c r="A1" s="551"/>
      <c r="B1" s="553" t="s">
        <v>671</v>
      </c>
      <c r="C1" s="553"/>
      <c r="D1" s="553"/>
      <c r="E1" s="553"/>
      <c r="F1" s="553"/>
      <c r="G1" s="553"/>
      <c r="H1" s="553"/>
      <c r="I1" s="555" t="s">
        <v>672</v>
      </c>
      <c r="J1" s="555"/>
      <c r="K1" s="555"/>
      <c r="L1" s="555"/>
      <c r="M1" s="556"/>
      <c r="N1" s="557"/>
    </row>
    <row r="2" spans="1:15" ht="15" x14ac:dyDescent="0.25">
      <c r="A2" s="552"/>
      <c r="B2" s="554"/>
      <c r="C2" s="554"/>
      <c r="D2" s="554"/>
      <c r="E2" s="554"/>
      <c r="F2" s="554"/>
      <c r="G2" s="554"/>
      <c r="H2" s="554"/>
      <c r="I2" s="560" t="s">
        <v>673</v>
      </c>
      <c r="J2" s="560"/>
      <c r="K2" s="560"/>
      <c r="L2" s="560"/>
      <c r="M2" s="558"/>
      <c r="N2" s="559"/>
    </row>
    <row r="3" spans="1:15" ht="27" customHeight="1" x14ac:dyDescent="0.25">
      <c r="A3" s="552"/>
      <c r="B3" s="554" t="s">
        <v>674</v>
      </c>
      <c r="C3" s="554"/>
      <c r="D3" s="554"/>
      <c r="E3" s="554"/>
      <c r="F3" s="554"/>
      <c r="G3" s="554"/>
      <c r="H3" s="554"/>
      <c r="I3" s="560" t="s">
        <v>675</v>
      </c>
      <c r="J3" s="560"/>
      <c r="K3" s="560"/>
      <c r="L3" s="560"/>
      <c r="M3" s="558"/>
      <c r="N3" s="559"/>
      <c r="O3" s="54"/>
    </row>
    <row r="4" spans="1:15" ht="23.25" customHeight="1" x14ac:dyDescent="0.25">
      <c r="A4" s="552"/>
      <c r="B4" s="554"/>
      <c r="C4" s="554"/>
      <c r="D4" s="554"/>
      <c r="E4" s="554"/>
      <c r="F4" s="554"/>
      <c r="G4" s="554"/>
      <c r="H4" s="554"/>
      <c r="I4" s="560" t="s">
        <v>676</v>
      </c>
      <c r="J4" s="560"/>
      <c r="K4" s="560"/>
      <c r="L4" s="560"/>
      <c r="M4" s="558"/>
      <c r="N4" s="559"/>
      <c r="O4" s="54"/>
    </row>
    <row r="5" spans="1:15" ht="21.75" customHeight="1" x14ac:dyDescent="0.25">
      <c r="A5" s="562"/>
      <c r="B5" s="563"/>
      <c r="C5" s="563"/>
      <c r="D5" s="563"/>
      <c r="E5" s="563"/>
      <c r="F5" s="563"/>
      <c r="G5" s="563"/>
      <c r="H5" s="563"/>
      <c r="I5" s="563"/>
      <c r="J5" s="563"/>
      <c r="K5" s="563"/>
      <c r="L5" s="563"/>
      <c r="M5" s="563"/>
      <c r="N5" s="564"/>
      <c r="O5" s="54"/>
    </row>
    <row r="6" spans="1:15" ht="18.75" customHeight="1" x14ac:dyDescent="0.25">
      <c r="A6" s="565" t="s">
        <v>232</v>
      </c>
      <c r="B6" s="566"/>
      <c r="C6" s="566"/>
      <c r="D6" s="566"/>
      <c r="E6" s="566"/>
      <c r="F6" s="566"/>
      <c r="G6" s="566"/>
      <c r="H6" s="566"/>
      <c r="I6" s="566"/>
      <c r="J6" s="566"/>
      <c r="K6" s="566"/>
      <c r="L6" s="566"/>
      <c r="M6" s="566"/>
      <c r="N6" s="567"/>
      <c r="O6" s="54"/>
    </row>
    <row r="7" spans="1:15" ht="24.75" customHeight="1" x14ac:dyDescent="0.25">
      <c r="A7" s="223" t="str">
        <f>+'66 - PAE'!A7</f>
        <v>FECHA DE EJECUCIÓN: DICIEMBRE 31 DE 2023</v>
      </c>
      <c r="B7" s="566"/>
      <c r="C7" s="566"/>
      <c r="D7" s="566"/>
      <c r="E7" s="566"/>
      <c r="F7" s="566"/>
      <c r="G7" s="218"/>
      <c r="H7" s="218"/>
      <c r="I7" s="218"/>
      <c r="J7" s="218"/>
      <c r="K7" s="218"/>
      <c r="L7" s="218"/>
      <c r="M7" s="218"/>
      <c r="N7" s="224"/>
    </row>
    <row r="8" spans="1:15" ht="36" customHeight="1" x14ac:dyDescent="0.2">
      <c r="A8" s="376" t="s">
        <v>36</v>
      </c>
      <c r="B8" s="543"/>
      <c r="C8" s="543"/>
      <c r="D8" s="543"/>
      <c r="E8" s="543"/>
      <c r="F8" s="543"/>
      <c r="G8" s="568" t="s">
        <v>27</v>
      </c>
      <c r="H8" s="568"/>
      <c r="I8" s="568"/>
      <c r="J8" s="570" t="s">
        <v>23</v>
      </c>
      <c r="K8" s="570"/>
      <c r="L8" s="570"/>
      <c r="M8" s="570"/>
      <c r="N8" s="571"/>
      <c r="O8" s="56"/>
    </row>
    <row r="9" spans="1:15" ht="15" x14ac:dyDescent="0.2">
      <c r="A9" s="541" t="s">
        <v>37</v>
      </c>
      <c r="B9" s="542"/>
      <c r="C9" s="542"/>
      <c r="D9" s="542"/>
      <c r="E9" s="542"/>
      <c r="F9" s="542"/>
      <c r="G9" s="568"/>
      <c r="H9" s="568"/>
      <c r="I9" s="568"/>
      <c r="J9" s="219" t="s">
        <v>20</v>
      </c>
      <c r="K9" s="572" t="s">
        <v>21</v>
      </c>
      <c r="L9" s="572"/>
      <c r="M9" s="572"/>
      <c r="N9" s="58" t="s">
        <v>22</v>
      </c>
      <c r="O9" s="56"/>
    </row>
    <row r="10" spans="1:15" ht="45" customHeight="1" x14ac:dyDescent="0.2">
      <c r="A10" s="541" t="s">
        <v>92</v>
      </c>
      <c r="B10" s="542"/>
      <c r="C10" s="542"/>
      <c r="D10" s="542"/>
      <c r="E10" s="542"/>
      <c r="F10" s="542"/>
      <c r="G10" s="568"/>
      <c r="H10" s="568"/>
      <c r="I10" s="568"/>
      <c r="J10" s="219"/>
      <c r="K10" s="219"/>
      <c r="L10" s="219"/>
      <c r="M10" s="219"/>
      <c r="N10" s="58"/>
      <c r="O10" s="56"/>
    </row>
    <row r="11" spans="1:15" ht="15" x14ac:dyDescent="0.2">
      <c r="A11" s="541" t="s">
        <v>91</v>
      </c>
      <c r="B11" s="542"/>
      <c r="C11" s="542"/>
      <c r="D11" s="542"/>
      <c r="E11" s="542"/>
      <c r="F11" s="542"/>
      <c r="G11" s="568"/>
      <c r="H11" s="568"/>
      <c r="I11" s="568"/>
      <c r="J11" s="220"/>
      <c r="K11" s="221" t="s">
        <v>131</v>
      </c>
      <c r="L11" s="221"/>
      <c r="M11" s="221"/>
      <c r="N11" s="66"/>
      <c r="O11" s="56"/>
    </row>
    <row r="12" spans="1:15" ht="15" x14ac:dyDescent="0.2">
      <c r="A12" s="376" t="s">
        <v>93</v>
      </c>
      <c r="B12" s="543"/>
      <c r="C12" s="543"/>
      <c r="D12" s="543"/>
      <c r="E12" s="543"/>
      <c r="F12" s="543"/>
      <c r="G12" s="568"/>
      <c r="H12" s="568"/>
      <c r="I12" s="568"/>
      <c r="J12" s="222"/>
      <c r="K12" s="221"/>
      <c r="L12" s="221"/>
      <c r="M12" s="221"/>
      <c r="N12" s="71"/>
      <c r="O12" s="56"/>
    </row>
    <row r="13" spans="1:15" ht="15" x14ac:dyDescent="0.2">
      <c r="A13" s="376" t="s">
        <v>94</v>
      </c>
      <c r="B13" s="543"/>
      <c r="C13" s="543"/>
      <c r="D13" s="543"/>
      <c r="E13" s="543"/>
      <c r="F13" s="543"/>
      <c r="G13" s="568"/>
      <c r="H13" s="568"/>
      <c r="I13" s="568"/>
      <c r="J13" s="222"/>
      <c r="K13" s="221"/>
      <c r="L13" s="221"/>
      <c r="M13" s="221"/>
      <c r="N13" s="71"/>
      <c r="O13" s="56"/>
    </row>
    <row r="14" spans="1:15" ht="15.75" thickBot="1" x14ac:dyDescent="0.25">
      <c r="A14" s="544" t="s">
        <v>215</v>
      </c>
      <c r="B14" s="545"/>
      <c r="C14" s="545"/>
      <c r="D14" s="545"/>
      <c r="E14" s="545"/>
      <c r="F14" s="545"/>
      <c r="G14" s="569"/>
      <c r="H14" s="569"/>
      <c r="I14" s="569"/>
      <c r="J14" s="85"/>
      <c r="K14" s="546"/>
      <c r="L14" s="546"/>
      <c r="M14" s="546"/>
      <c r="N14" s="225"/>
      <c r="O14" s="56"/>
    </row>
    <row r="15" spans="1:15" ht="15" x14ac:dyDescent="0.25">
      <c r="A15" s="412" t="s">
        <v>0</v>
      </c>
      <c r="B15" s="561" t="s">
        <v>677</v>
      </c>
      <c r="C15" s="548" t="s">
        <v>1</v>
      </c>
      <c r="D15" s="548" t="s">
        <v>2</v>
      </c>
      <c r="E15" s="548" t="s">
        <v>679</v>
      </c>
      <c r="F15" s="547" t="s">
        <v>680</v>
      </c>
      <c r="G15" s="395"/>
      <c r="H15" s="395"/>
      <c r="I15" s="397"/>
      <c r="J15" s="548" t="s">
        <v>3</v>
      </c>
      <c r="K15" s="548"/>
      <c r="L15" s="549" t="s">
        <v>4</v>
      </c>
      <c r="M15" s="549"/>
      <c r="N15" s="550"/>
    </row>
    <row r="16" spans="1:15" x14ac:dyDescent="0.2">
      <c r="A16" s="324"/>
      <c r="B16" s="423"/>
      <c r="C16" s="423"/>
      <c r="D16" s="423"/>
      <c r="E16" s="423"/>
      <c r="F16" s="319"/>
      <c r="G16" s="320"/>
      <c r="H16" s="320"/>
      <c r="I16" s="321"/>
      <c r="J16" s="423"/>
      <c r="K16" s="423"/>
      <c r="L16" s="423" t="s">
        <v>5</v>
      </c>
      <c r="M16" s="423" t="s">
        <v>6</v>
      </c>
      <c r="N16" s="322" t="s">
        <v>7</v>
      </c>
    </row>
    <row r="17" spans="1:14" ht="15.75" thickBot="1" x14ac:dyDescent="0.25">
      <c r="A17" s="325"/>
      <c r="B17" s="315"/>
      <c r="C17" s="315"/>
      <c r="D17" s="315"/>
      <c r="E17" s="315"/>
      <c r="F17" s="115" t="s">
        <v>8</v>
      </c>
      <c r="G17" s="115" t="s">
        <v>9</v>
      </c>
      <c r="H17" s="115" t="s">
        <v>24</v>
      </c>
      <c r="I17" s="116" t="s">
        <v>25</v>
      </c>
      <c r="J17" s="115" t="s">
        <v>10</v>
      </c>
      <c r="K17" s="117" t="s">
        <v>11</v>
      </c>
      <c r="L17" s="315"/>
      <c r="M17" s="315"/>
      <c r="N17" s="323"/>
    </row>
    <row r="18" spans="1:14" ht="46.15" customHeight="1" x14ac:dyDescent="0.2">
      <c r="A18" s="540" t="s">
        <v>220</v>
      </c>
      <c r="B18" s="39" t="s">
        <v>98</v>
      </c>
      <c r="C18" s="241" t="s">
        <v>186</v>
      </c>
      <c r="D18" s="37">
        <v>56</v>
      </c>
      <c r="E18" s="227">
        <f t="shared" ref="E18:E20" si="0">+F18+G18+H18+I18</f>
        <v>7481647889</v>
      </c>
      <c r="F18" s="228">
        <v>2334515730</v>
      </c>
      <c r="G18" s="228">
        <v>5147132159</v>
      </c>
      <c r="H18" s="228"/>
      <c r="I18" s="229"/>
      <c r="J18" s="129">
        <v>44958</v>
      </c>
      <c r="K18" s="129">
        <v>45260</v>
      </c>
      <c r="L18" s="421">
        <f>+D19/D18</f>
        <v>1</v>
      </c>
      <c r="M18" s="421">
        <f>+E19/E18</f>
        <v>0.99988562279157001</v>
      </c>
      <c r="N18" s="296">
        <f>L18*L18/M18</f>
        <v>1.0001143902920722</v>
      </c>
    </row>
    <row r="19" spans="1:14" ht="46.15" customHeight="1" x14ac:dyDescent="0.2">
      <c r="A19" s="251"/>
      <c r="B19" s="51" t="s">
        <v>13</v>
      </c>
      <c r="C19" s="253"/>
      <c r="D19" s="52">
        <v>56</v>
      </c>
      <c r="E19" s="162">
        <f t="shared" si="0"/>
        <v>7480792159</v>
      </c>
      <c r="F19" s="123">
        <v>2333660000</v>
      </c>
      <c r="G19" s="123">
        <v>5147132159</v>
      </c>
      <c r="H19" s="123"/>
      <c r="I19" s="226"/>
      <c r="J19" s="122"/>
      <c r="K19" s="122"/>
      <c r="L19" s="382"/>
      <c r="M19" s="382"/>
      <c r="N19" s="259"/>
    </row>
    <row r="20" spans="1:14" ht="43.5" customHeight="1" x14ac:dyDescent="0.2">
      <c r="A20" s="250" t="s">
        <v>192</v>
      </c>
      <c r="B20" s="51" t="s">
        <v>98</v>
      </c>
      <c r="C20" s="253" t="s">
        <v>193</v>
      </c>
      <c r="D20" s="52">
        <v>1</v>
      </c>
      <c r="E20" s="162">
        <f t="shared" si="0"/>
        <v>21000000</v>
      </c>
      <c r="F20" s="123">
        <v>21000000</v>
      </c>
      <c r="G20" s="123"/>
      <c r="H20" s="123"/>
      <c r="I20" s="226"/>
      <c r="J20" s="122">
        <v>44958</v>
      </c>
      <c r="K20" s="122">
        <v>45260</v>
      </c>
      <c r="L20" s="382">
        <f t="shared" ref="L20" si="1">+D21/D20</f>
        <v>1</v>
      </c>
      <c r="M20" s="382">
        <f t="shared" ref="M20" si="2">+E21/E20</f>
        <v>0.96666666666666667</v>
      </c>
      <c r="N20" s="259">
        <f t="shared" ref="N20" si="3">L20*L20/M20</f>
        <v>1.0344827586206897</v>
      </c>
    </row>
    <row r="21" spans="1:14" ht="43.5" customHeight="1" x14ac:dyDescent="0.2">
      <c r="A21" s="250"/>
      <c r="B21" s="51" t="s">
        <v>13</v>
      </c>
      <c r="C21" s="253"/>
      <c r="D21" s="52">
        <v>1</v>
      </c>
      <c r="E21" s="162">
        <f>+F21+G21+H21+I21</f>
        <v>20300000</v>
      </c>
      <c r="F21" s="123">
        <v>20300000</v>
      </c>
      <c r="G21" s="123"/>
      <c r="H21" s="123"/>
      <c r="I21" s="226"/>
      <c r="J21" s="122"/>
      <c r="K21" s="122"/>
      <c r="L21" s="382"/>
      <c r="M21" s="382"/>
      <c r="N21" s="259"/>
    </row>
    <row r="22" spans="1:14" ht="34.5" customHeight="1" x14ac:dyDescent="0.2">
      <c r="A22" s="250" t="s">
        <v>173</v>
      </c>
      <c r="B22" s="51" t="s">
        <v>98</v>
      </c>
      <c r="C22" s="253" t="s">
        <v>194</v>
      </c>
      <c r="D22" s="161">
        <v>1</v>
      </c>
      <c r="E22" s="162">
        <f>+F22+G22+H22+I22</f>
        <v>18000000</v>
      </c>
      <c r="F22" s="123">
        <v>18000000</v>
      </c>
      <c r="G22" s="123"/>
      <c r="H22" s="123"/>
      <c r="I22" s="123"/>
      <c r="J22" s="122">
        <v>44958</v>
      </c>
      <c r="K22" s="122">
        <v>45260</v>
      </c>
      <c r="L22" s="382">
        <f t="shared" ref="L22" si="4">+D23/D22</f>
        <v>1</v>
      </c>
      <c r="M22" s="382">
        <f t="shared" ref="M22" si="5">+E23/E22</f>
        <v>0.9916666666666667</v>
      </c>
      <c r="N22" s="259">
        <f t="shared" ref="N22" si="6">L22*L22/M22</f>
        <v>1.0084033613445378</v>
      </c>
    </row>
    <row r="23" spans="1:14" ht="38.25" customHeight="1" x14ac:dyDescent="0.2">
      <c r="A23" s="250"/>
      <c r="B23" s="51" t="s">
        <v>13</v>
      </c>
      <c r="C23" s="253"/>
      <c r="D23" s="161">
        <v>1</v>
      </c>
      <c r="E23" s="162">
        <f t="shared" ref="E23:E25" si="7">+F23+G23+H23+I23</f>
        <v>17850000</v>
      </c>
      <c r="F23" s="123">
        <v>17850000</v>
      </c>
      <c r="G23" s="123"/>
      <c r="H23" s="123"/>
      <c r="I23" s="123"/>
      <c r="J23" s="122"/>
      <c r="K23" s="122"/>
      <c r="L23" s="382"/>
      <c r="M23" s="382"/>
      <c r="N23" s="259"/>
    </row>
    <row r="24" spans="1:14" ht="42" customHeight="1" x14ac:dyDescent="0.2">
      <c r="A24" s="251" t="s">
        <v>196</v>
      </c>
      <c r="B24" s="51" t="s">
        <v>98</v>
      </c>
      <c r="C24" s="253" t="s">
        <v>188</v>
      </c>
      <c r="D24" s="52">
        <v>1800</v>
      </c>
      <c r="E24" s="162">
        <f t="shared" si="7"/>
        <v>757000000</v>
      </c>
      <c r="F24" s="123">
        <v>357000000</v>
      </c>
      <c r="G24" s="123">
        <v>400000000</v>
      </c>
      <c r="H24" s="123"/>
      <c r="I24" s="123"/>
      <c r="J24" s="122">
        <v>44958</v>
      </c>
      <c r="K24" s="122">
        <v>45260</v>
      </c>
      <c r="L24" s="382">
        <f t="shared" ref="L24" si="8">+D25/D24</f>
        <v>1</v>
      </c>
      <c r="M24" s="382">
        <f t="shared" ref="M24" si="9">+E25/E24</f>
        <v>0.93046935270805808</v>
      </c>
      <c r="N24" s="259">
        <f t="shared" ref="N24" si="10">L24*L24/M24</f>
        <v>1.0747264239166807</v>
      </c>
    </row>
    <row r="25" spans="1:14" ht="42" customHeight="1" x14ac:dyDescent="0.2">
      <c r="A25" s="251"/>
      <c r="B25" s="51" t="s">
        <v>13</v>
      </c>
      <c r="C25" s="253"/>
      <c r="D25" s="52">
        <v>1800</v>
      </c>
      <c r="E25" s="162">
        <f t="shared" si="7"/>
        <v>704365300</v>
      </c>
      <c r="F25" s="123">
        <v>356227300</v>
      </c>
      <c r="G25" s="123">
        <v>348138000</v>
      </c>
      <c r="H25" s="123"/>
      <c r="I25" s="123"/>
      <c r="J25" s="122"/>
      <c r="K25" s="122"/>
      <c r="L25" s="382"/>
      <c r="M25" s="382"/>
      <c r="N25" s="259"/>
    </row>
    <row r="26" spans="1:14" ht="30" customHeight="1" x14ac:dyDescent="0.2">
      <c r="A26" s="252" t="s">
        <v>197</v>
      </c>
      <c r="B26" s="51" t="s">
        <v>12</v>
      </c>
      <c r="C26" s="253" t="s">
        <v>195</v>
      </c>
      <c r="D26" s="52">
        <v>1</v>
      </c>
      <c r="E26" s="162">
        <f t="shared" ref="E26:E35" si="11">+F26+G26+H26+I26</f>
        <v>54000000</v>
      </c>
      <c r="F26" s="123">
        <v>54000000</v>
      </c>
      <c r="G26" s="123"/>
      <c r="H26" s="123"/>
      <c r="I26" s="123"/>
      <c r="J26" s="122">
        <v>44958</v>
      </c>
      <c r="K26" s="122">
        <v>45260</v>
      </c>
      <c r="L26" s="382">
        <f t="shared" ref="L26" si="12">+D27/D26</f>
        <v>1</v>
      </c>
      <c r="M26" s="382">
        <f t="shared" ref="M26" si="13">+E27/E26</f>
        <v>0.9922037037037037</v>
      </c>
      <c r="N26" s="259">
        <f t="shared" ref="N26" si="14">L26*L26/M26</f>
        <v>1.0078575561320666</v>
      </c>
    </row>
    <row r="27" spans="1:14" ht="45" customHeight="1" x14ac:dyDescent="0.2">
      <c r="A27" s="252"/>
      <c r="B27" s="51" t="s">
        <v>13</v>
      </c>
      <c r="C27" s="253"/>
      <c r="D27" s="52">
        <v>1</v>
      </c>
      <c r="E27" s="162">
        <f t="shared" si="11"/>
        <v>53579000</v>
      </c>
      <c r="F27" s="123">
        <v>53579000</v>
      </c>
      <c r="G27" s="123"/>
      <c r="H27" s="123"/>
      <c r="I27" s="123"/>
      <c r="J27" s="122"/>
      <c r="K27" s="122"/>
      <c r="L27" s="382"/>
      <c r="M27" s="382"/>
      <c r="N27" s="259"/>
    </row>
    <row r="28" spans="1:14" ht="40.15" hidden="1" customHeight="1" x14ac:dyDescent="0.2">
      <c r="A28" s="251"/>
      <c r="B28" s="51"/>
      <c r="C28" s="253"/>
      <c r="D28" s="52"/>
      <c r="E28" s="162"/>
      <c r="F28" s="123"/>
      <c r="G28" s="123"/>
      <c r="H28" s="123"/>
      <c r="I28" s="123"/>
      <c r="J28" s="122"/>
      <c r="K28" s="122"/>
      <c r="L28" s="382" t="e">
        <f t="shared" ref="L28" si="15">+D29/D28</f>
        <v>#DIV/0!</v>
      </c>
      <c r="M28" s="382" t="e">
        <f t="shared" ref="M28" si="16">+E29/E28</f>
        <v>#DIV/0!</v>
      </c>
      <c r="N28" s="259" t="e">
        <f t="shared" ref="N28" si="17">L28*L28/M28</f>
        <v>#DIV/0!</v>
      </c>
    </row>
    <row r="29" spans="1:14" ht="40.15" hidden="1" customHeight="1" x14ac:dyDescent="0.2">
      <c r="A29" s="251"/>
      <c r="B29" s="51"/>
      <c r="C29" s="253"/>
      <c r="D29" s="52"/>
      <c r="E29" s="162"/>
      <c r="F29" s="123"/>
      <c r="G29" s="123"/>
      <c r="H29" s="123"/>
      <c r="I29" s="123"/>
      <c r="J29" s="122"/>
      <c r="K29" s="122"/>
      <c r="L29" s="382"/>
      <c r="M29" s="382"/>
      <c r="N29" s="259"/>
    </row>
    <row r="30" spans="1:14" ht="40.5" customHeight="1" x14ac:dyDescent="0.2">
      <c r="A30" s="251" t="s">
        <v>107</v>
      </c>
      <c r="B30" s="51" t="s">
        <v>98</v>
      </c>
      <c r="C30" s="253" t="s">
        <v>188</v>
      </c>
      <c r="D30" s="52">
        <v>4327</v>
      </c>
      <c r="E30" s="162">
        <f t="shared" si="11"/>
        <v>1056293439</v>
      </c>
      <c r="F30" s="123">
        <v>484000000</v>
      </c>
      <c r="G30" s="123">
        <v>572293439</v>
      </c>
      <c r="H30" s="123"/>
      <c r="I30" s="123"/>
      <c r="J30" s="122">
        <v>44958</v>
      </c>
      <c r="K30" s="122">
        <v>45260</v>
      </c>
      <c r="L30" s="382">
        <f t="shared" ref="L30" si="18">+D31/D30</f>
        <v>1</v>
      </c>
      <c r="M30" s="382">
        <f t="shared" ref="M30" si="19">+E31/E30</f>
        <v>0.64764389490825947</v>
      </c>
      <c r="N30" s="259">
        <f t="shared" ref="N30" si="20">L30*L30/M30</f>
        <v>1.5440584059572626</v>
      </c>
    </row>
    <row r="31" spans="1:14" ht="40.5" customHeight="1" x14ac:dyDescent="0.2">
      <c r="A31" s="251"/>
      <c r="B31" s="51" t="s">
        <v>13</v>
      </c>
      <c r="C31" s="253"/>
      <c r="D31" s="52">
        <v>4327</v>
      </c>
      <c r="E31" s="162">
        <f t="shared" si="11"/>
        <v>684101997</v>
      </c>
      <c r="F31" s="123">
        <v>484125306</v>
      </c>
      <c r="G31" s="123">
        <v>199976691</v>
      </c>
      <c r="H31" s="123"/>
      <c r="I31" s="123"/>
      <c r="J31" s="122"/>
      <c r="K31" s="122"/>
      <c r="L31" s="382"/>
      <c r="M31" s="382"/>
      <c r="N31" s="259"/>
    </row>
    <row r="32" spans="1:14" ht="44.65" customHeight="1" x14ac:dyDescent="0.2">
      <c r="A32" s="538" t="s">
        <v>205</v>
      </c>
      <c r="B32" s="51" t="s">
        <v>98</v>
      </c>
      <c r="C32" s="253" t="s">
        <v>206</v>
      </c>
      <c r="D32" s="52">
        <v>1</v>
      </c>
      <c r="E32" s="162">
        <f t="shared" si="11"/>
        <v>38000000</v>
      </c>
      <c r="F32" s="123">
        <v>38000000</v>
      </c>
      <c r="G32" s="123"/>
      <c r="H32" s="123"/>
      <c r="I32" s="123"/>
      <c r="J32" s="122">
        <v>44958</v>
      </c>
      <c r="K32" s="122">
        <v>45260</v>
      </c>
      <c r="L32" s="382">
        <f t="shared" ref="L32" si="21">+D33/D32</f>
        <v>1</v>
      </c>
      <c r="M32" s="382">
        <f t="shared" ref="M32" si="22">+E33/E32</f>
        <v>0.97631578947368425</v>
      </c>
      <c r="N32" s="259">
        <f t="shared" ref="N32" si="23">L32*L32/M32</f>
        <v>1.0242587601078166</v>
      </c>
    </row>
    <row r="33" spans="1:14" ht="34.15" customHeight="1" x14ac:dyDescent="0.2">
      <c r="A33" s="538"/>
      <c r="B33" s="51" t="s">
        <v>13</v>
      </c>
      <c r="C33" s="253"/>
      <c r="D33" s="52">
        <v>1</v>
      </c>
      <c r="E33" s="162">
        <f t="shared" si="11"/>
        <v>37100000</v>
      </c>
      <c r="F33" s="123">
        <v>37100000</v>
      </c>
      <c r="G33" s="123"/>
      <c r="H33" s="123"/>
      <c r="I33" s="123"/>
      <c r="J33" s="122"/>
      <c r="K33" s="122"/>
      <c r="L33" s="382"/>
      <c r="M33" s="382"/>
      <c r="N33" s="259"/>
    </row>
    <row r="34" spans="1:14" ht="34.15" customHeight="1" x14ac:dyDescent="0.2">
      <c r="A34" s="251" t="s">
        <v>493</v>
      </c>
      <c r="B34" s="51" t="s">
        <v>98</v>
      </c>
      <c r="C34" s="253" t="s">
        <v>494</v>
      </c>
      <c r="D34" s="52">
        <v>1</v>
      </c>
      <c r="E34" s="162">
        <f t="shared" si="11"/>
        <v>50000000</v>
      </c>
      <c r="F34" s="123"/>
      <c r="G34" s="123">
        <v>50000000</v>
      </c>
      <c r="H34" s="123"/>
      <c r="I34" s="123"/>
      <c r="J34" s="122">
        <v>44958</v>
      </c>
      <c r="K34" s="122">
        <v>45260</v>
      </c>
      <c r="L34" s="382">
        <f t="shared" ref="L34" si="24">+D35/D34</f>
        <v>1</v>
      </c>
      <c r="M34" s="382">
        <f t="shared" ref="M34" si="25">+E35/E34</f>
        <v>0.95899999999999996</v>
      </c>
      <c r="N34" s="259">
        <f>L34*L34/M34</f>
        <v>1.0427528675703859</v>
      </c>
    </row>
    <row r="35" spans="1:14" ht="34.15" customHeight="1" x14ac:dyDescent="0.2">
      <c r="A35" s="251"/>
      <c r="B35" s="51" t="s">
        <v>13</v>
      </c>
      <c r="C35" s="253"/>
      <c r="D35" s="52">
        <v>1</v>
      </c>
      <c r="E35" s="162">
        <f t="shared" si="11"/>
        <v>47950000</v>
      </c>
      <c r="F35" s="123"/>
      <c r="G35" s="123">
        <v>47950000</v>
      </c>
      <c r="H35" s="123"/>
      <c r="I35" s="123"/>
      <c r="J35" s="122"/>
      <c r="K35" s="122"/>
      <c r="L35" s="382"/>
      <c r="M35" s="382"/>
      <c r="N35" s="259"/>
    </row>
    <row r="36" spans="1:14" ht="34.15" customHeight="1" x14ac:dyDescent="0.2">
      <c r="A36" s="538" t="s">
        <v>221</v>
      </c>
      <c r="B36" s="51" t="s">
        <v>98</v>
      </c>
      <c r="C36" s="253" t="s">
        <v>230</v>
      </c>
      <c r="D36" s="52">
        <v>1</v>
      </c>
      <c r="E36" s="162">
        <f t="shared" ref="E36:E37" si="26">+F36+G36+H36+I36</f>
        <v>438000000</v>
      </c>
      <c r="F36" s="123">
        <v>238000000</v>
      </c>
      <c r="G36" s="123">
        <v>200000000</v>
      </c>
      <c r="H36" s="123"/>
      <c r="I36" s="123"/>
      <c r="J36" s="122">
        <v>44958</v>
      </c>
      <c r="K36" s="122">
        <v>45260</v>
      </c>
      <c r="L36" s="382">
        <f t="shared" ref="L36" si="27">+D37/D36</f>
        <v>1</v>
      </c>
      <c r="M36" s="382">
        <f t="shared" ref="M36" si="28">+E37/E36</f>
        <v>0.54282823515981737</v>
      </c>
      <c r="N36" s="259">
        <f t="shared" ref="N36" si="29">L36*L36/M36</f>
        <v>1.8422033623685472</v>
      </c>
    </row>
    <row r="37" spans="1:14" ht="34.15" customHeight="1" thickBot="1" x14ac:dyDescent="0.25">
      <c r="A37" s="539"/>
      <c r="B37" s="40" t="s">
        <v>13</v>
      </c>
      <c r="C37" s="244"/>
      <c r="D37" s="38">
        <v>1</v>
      </c>
      <c r="E37" s="132">
        <f t="shared" si="26"/>
        <v>237758767</v>
      </c>
      <c r="F37" s="132">
        <v>237758767</v>
      </c>
      <c r="G37" s="132"/>
      <c r="H37" s="132"/>
      <c r="I37" s="132"/>
      <c r="J37" s="133"/>
      <c r="K37" s="133"/>
      <c r="L37" s="384"/>
      <c r="M37" s="384"/>
      <c r="N37" s="261"/>
    </row>
    <row r="38" spans="1:14" ht="15.75" thickBot="1" x14ac:dyDescent="0.25">
      <c r="A38" s="412" t="s">
        <v>14</v>
      </c>
      <c r="B38" s="82" t="s">
        <v>12</v>
      </c>
      <c r="C38" s="413"/>
      <c r="D38" s="83"/>
      <c r="E38" s="124">
        <f>+F38+G38+H38+I38</f>
        <v>9913941328</v>
      </c>
      <c r="F38" s="124">
        <f>+F18+F20+F22+F24+F26+F28+F30+F32+F36+F34</f>
        <v>3544515730</v>
      </c>
      <c r="G38" s="124">
        <f t="shared" ref="G38:G39" si="30">+G18+G20+G22+G24+G26+G28+G30+G32+G36+G34</f>
        <v>6369425598</v>
      </c>
      <c r="H38" s="124"/>
      <c r="I38" s="124"/>
      <c r="J38" s="79"/>
      <c r="K38" s="79"/>
      <c r="L38" s="414"/>
      <c r="M38" s="414"/>
      <c r="N38" s="405"/>
    </row>
    <row r="39" spans="1:14" ht="15.75" thickBot="1" x14ac:dyDescent="0.25">
      <c r="A39" s="293"/>
      <c r="B39" s="77" t="s">
        <v>13</v>
      </c>
      <c r="C39" s="295"/>
      <c r="D39" s="78"/>
      <c r="E39" s="140">
        <f>+F39+G39+H39+I39</f>
        <v>9283797223</v>
      </c>
      <c r="F39" s="139">
        <f>+F19+F21+F23+F25+F27+F29+F31+F33+F37+F35</f>
        <v>3540600373</v>
      </c>
      <c r="G39" s="139">
        <f t="shared" si="30"/>
        <v>5743196850</v>
      </c>
      <c r="H39" s="139"/>
      <c r="I39" s="139"/>
      <c r="J39" s="85"/>
      <c r="K39" s="86"/>
      <c r="L39" s="260"/>
      <c r="M39" s="260"/>
      <c r="N39" s="263"/>
    </row>
    <row r="40" spans="1:14" ht="15.75" thickBot="1" x14ac:dyDescent="0.3">
      <c r="A40" s="87"/>
      <c r="B40" s="88"/>
      <c r="C40" s="88"/>
      <c r="D40" s="88"/>
      <c r="E40" s="182"/>
      <c r="F40" s="90"/>
      <c r="G40" s="93"/>
      <c r="H40" s="92"/>
      <c r="I40" s="156"/>
      <c r="J40" s="95"/>
      <c r="K40" s="95"/>
      <c r="L40" s="96"/>
      <c r="M40" s="97"/>
      <c r="N40" s="97"/>
    </row>
    <row r="41" spans="1:14" ht="15.75" thickBot="1" x14ac:dyDescent="0.25">
      <c r="A41" s="98" t="s">
        <v>18</v>
      </c>
      <c r="B41" s="297" t="s">
        <v>17</v>
      </c>
      <c r="C41" s="298"/>
      <c r="D41" s="299"/>
      <c r="E41" s="300" t="s">
        <v>19</v>
      </c>
      <c r="F41" s="301"/>
      <c r="G41" s="301"/>
      <c r="H41" s="302"/>
      <c r="I41" s="99"/>
      <c r="J41" s="303" t="s">
        <v>15</v>
      </c>
      <c r="K41" s="304"/>
      <c r="L41" s="304"/>
      <c r="M41" s="304"/>
      <c r="N41" s="305"/>
    </row>
    <row r="42" spans="1:14" ht="37.9" customHeight="1" thickBot="1" x14ac:dyDescent="0.25">
      <c r="A42" s="283" t="s">
        <v>117</v>
      </c>
      <c r="B42" s="406" t="s">
        <v>152</v>
      </c>
      <c r="C42" s="407"/>
      <c r="D42" s="408"/>
      <c r="E42" s="271" t="s">
        <v>153</v>
      </c>
      <c r="F42" s="272"/>
      <c r="G42" s="273"/>
      <c r="H42" s="184" t="s">
        <v>12</v>
      </c>
      <c r="I42" s="185">
        <v>3</v>
      </c>
      <c r="J42" s="527" t="s">
        <v>16</v>
      </c>
      <c r="K42" s="527"/>
      <c r="L42" s="527"/>
      <c r="M42" s="527"/>
      <c r="N42" s="527"/>
    </row>
    <row r="43" spans="1:14" ht="20.65" customHeight="1" thickBot="1" x14ac:dyDescent="0.25">
      <c r="A43" s="306"/>
      <c r="B43" s="467"/>
      <c r="C43" s="410"/>
      <c r="D43" s="411"/>
      <c r="E43" s="523"/>
      <c r="F43" s="308"/>
      <c r="G43" s="309"/>
      <c r="H43" s="186" t="s">
        <v>13</v>
      </c>
      <c r="I43" s="185">
        <v>3</v>
      </c>
      <c r="J43" s="527"/>
      <c r="K43" s="527"/>
      <c r="L43" s="527"/>
      <c r="M43" s="527"/>
      <c r="N43" s="527"/>
    </row>
    <row r="44" spans="1:14" ht="43.5" customHeight="1" thickBot="1" x14ac:dyDescent="0.25">
      <c r="A44" s="283" t="s">
        <v>95</v>
      </c>
      <c r="B44" s="406" t="s">
        <v>154</v>
      </c>
      <c r="C44" s="407"/>
      <c r="D44" s="408"/>
      <c r="E44" s="271" t="s">
        <v>52</v>
      </c>
      <c r="F44" s="272"/>
      <c r="G44" s="273"/>
      <c r="H44" s="184" t="s">
        <v>12</v>
      </c>
      <c r="I44" s="185">
        <v>1</v>
      </c>
      <c r="J44" s="527"/>
      <c r="K44" s="527"/>
      <c r="L44" s="527"/>
      <c r="M44" s="527"/>
      <c r="N44" s="527"/>
    </row>
    <row r="45" spans="1:14" ht="43.5" customHeight="1" thickBot="1" x14ac:dyDescent="0.25">
      <c r="A45" s="306"/>
      <c r="B45" s="467"/>
      <c r="C45" s="410"/>
      <c r="D45" s="411"/>
      <c r="E45" s="523"/>
      <c r="F45" s="308"/>
      <c r="G45" s="309"/>
      <c r="H45" s="186" t="s">
        <v>13</v>
      </c>
      <c r="I45" s="185">
        <v>1</v>
      </c>
      <c r="J45" s="527"/>
      <c r="K45" s="527"/>
      <c r="L45" s="527"/>
      <c r="M45" s="527"/>
      <c r="N45" s="527"/>
    </row>
    <row r="46" spans="1:14" ht="31.15" customHeight="1" x14ac:dyDescent="0.2">
      <c r="A46" s="283" t="s">
        <v>95</v>
      </c>
      <c r="B46" s="406" t="s">
        <v>96</v>
      </c>
      <c r="C46" s="407"/>
      <c r="D46" s="408"/>
      <c r="E46" s="271" t="s">
        <v>97</v>
      </c>
      <c r="F46" s="272"/>
      <c r="G46" s="273"/>
      <c r="H46" s="100" t="s">
        <v>12</v>
      </c>
      <c r="I46" s="101">
        <v>1</v>
      </c>
      <c r="J46" s="527"/>
      <c r="K46" s="527"/>
      <c r="L46" s="527"/>
      <c r="M46" s="527"/>
      <c r="N46" s="527"/>
    </row>
    <row r="47" spans="1:14" ht="26.65" customHeight="1" thickBot="1" x14ac:dyDescent="0.25">
      <c r="A47" s="306"/>
      <c r="B47" s="467"/>
      <c r="C47" s="410"/>
      <c r="D47" s="411"/>
      <c r="E47" s="523"/>
      <c r="F47" s="308"/>
      <c r="G47" s="309"/>
      <c r="H47" s="100" t="s">
        <v>13</v>
      </c>
      <c r="I47" s="101">
        <v>1</v>
      </c>
      <c r="J47" s="532" t="s">
        <v>666</v>
      </c>
      <c r="K47" s="533"/>
      <c r="L47" s="533"/>
      <c r="M47" s="533"/>
      <c r="N47" s="534"/>
    </row>
    <row r="48" spans="1:14" ht="26.65" customHeight="1" x14ac:dyDescent="0.2">
      <c r="A48" s="283" t="s">
        <v>82</v>
      </c>
      <c r="B48" s="406" t="s">
        <v>99</v>
      </c>
      <c r="C48" s="407"/>
      <c r="D48" s="408"/>
      <c r="E48" s="271" t="s">
        <v>100</v>
      </c>
      <c r="F48" s="272"/>
      <c r="G48" s="273"/>
      <c r="H48" s="100" t="s">
        <v>12</v>
      </c>
      <c r="I48" s="101">
        <v>1</v>
      </c>
      <c r="J48" s="535"/>
      <c r="K48" s="536"/>
      <c r="L48" s="536"/>
      <c r="M48" s="536"/>
      <c r="N48" s="537"/>
    </row>
    <row r="49" spans="1:14" ht="26.65" customHeight="1" thickBot="1" x14ac:dyDescent="0.3">
      <c r="A49" s="306"/>
      <c r="B49" s="467"/>
      <c r="C49" s="410"/>
      <c r="D49" s="411"/>
      <c r="E49" s="523"/>
      <c r="F49" s="308"/>
      <c r="G49" s="309"/>
      <c r="H49" s="100" t="s">
        <v>13</v>
      </c>
      <c r="I49" s="101">
        <v>1</v>
      </c>
      <c r="J49" s="211"/>
      <c r="K49" s="212"/>
      <c r="L49" s="212"/>
      <c r="M49" s="212"/>
      <c r="N49" s="213"/>
    </row>
    <row r="50" spans="1:14" ht="26.65" customHeight="1" x14ac:dyDescent="0.25">
      <c r="A50" s="283" t="s">
        <v>101</v>
      </c>
      <c r="B50" s="406" t="s">
        <v>102</v>
      </c>
      <c r="C50" s="407"/>
      <c r="D50" s="408"/>
      <c r="E50" s="271" t="s">
        <v>103</v>
      </c>
      <c r="F50" s="272"/>
      <c r="G50" s="273"/>
      <c r="H50" s="109" t="s">
        <v>12</v>
      </c>
      <c r="I50" s="214">
        <v>0.98</v>
      </c>
      <c r="J50" s="215"/>
      <c r="K50" s="212"/>
      <c r="L50" s="212"/>
      <c r="M50" s="212"/>
      <c r="N50" s="213"/>
    </row>
    <row r="51" spans="1:14" ht="26.65" customHeight="1" thickBot="1" x14ac:dyDescent="0.3">
      <c r="A51" s="306"/>
      <c r="B51" s="467"/>
      <c r="C51" s="410"/>
      <c r="D51" s="411"/>
      <c r="E51" s="523"/>
      <c r="F51" s="308"/>
      <c r="G51" s="309"/>
      <c r="H51" s="100" t="s">
        <v>13</v>
      </c>
      <c r="I51" s="216">
        <v>0.72</v>
      </c>
      <c r="J51" s="215"/>
      <c r="K51" s="212"/>
      <c r="L51" s="212"/>
      <c r="M51" s="212"/>
      <c r="N51" s="213"/>
    </row>
    <row r="52" spans="1:14" ht="26.65" customHeight="1" thickBot="1" x14ac:dyDescent="0.3">
      <c r="A52" s="283" t="s">
        <v>142</v>
      </c>
      <c r="B52" s="406" t="s">
        <v>155</v>
      </c>
      <c r="C52" s="407"/>
      <c r="D52" s="408"/>
      <c r="E52" s="271" t="s">
        <v>156</v>
      </c>
      <c r="F52" s="272"/>
      <c r="G52" s="273"/>
      <c r="H52" s="184" t="s">
        <v>12</v>
      </c>
      <c r="I52" s="185">
        <v>6000</v>
      </c>
      <c r="J52" s="215"/>
      <c r="K52" s="212"/>
      <c r="L52" s="212"/>
      <c r="M52" s="212"/>
      <c r="N52" s="213"/>
    </row>
    <row r="53" spans="1:14" ht="26.65" customHeight="1" thickBot="1" x14ac:dyDescent="0.3">
      <c r="A53" s="284"/>
      <c r="B53" s="524"/>
      <c r="C53" s="525"/>
      <c r="D53" s="526"/>
      <c r="E53" s="274"/>
      <c r="F53" s="275"/>
      <c r="G53" s="276"/>
      <c r="H53" s="186" t="s">
        <v>13</v>
      </c>
      <c r="I53" s="185">
        <v>0</v>
      </c>
      <c r="J53" s="217" t="s">
        <v>16</v>
      </c>
      <c r="K53" s="212"/>
      <c r="L53" s="212"/>
      <c r="M53" s="212"/>
      <c r="N53" s="213"/>
    </row>
    <row r="54" spans="1:14" ht="26.65" customHeight="1" thickBot="1" x14ac:dyDescent="0.25">
      <c r="A54" s="283" t="s">
        <v>104</v>
      </c>
      <c r="B54" s="406" t="s">
        <v>105</v>
      </c>
      <c r="C54" s="407"/>
      <c r="D54" s="408"/>
      <c r="E54" s="271" t="s">
        <v>106</v>
      </c>
      <c r="F54" s="272"/>
      <c r="G54" s="273"/>
      <c r="H54" s="184" t="s">
        <v>12</v>
      </c>
      <c r="I54" s="185">
        <v>3670</v>
      </c>
      <c r="J54" s="529" t="s">
        <v>670</v>
      </c>
      <c r="K54" s="530"/>
      <c r="L54" s="530"/>
      <c r="M54" s="530"/>
      <c r="N54" s="530"/>
    </row>
    <row r="55" spans="1:14" ht="26.65" customHeight="1" x14ac:dyDescent="0.2">
      <c r="A55" s="306"/>
      <c r="B55" s="467"/>
      <c r="C55" s="410"/>
      <c r="D55" s="411"/>
      <c r="E55" s="523"/>
      <c r="F55" s="308"/>
      <c r="G55" s="309"/>
      <c r="H55" s="186" t="s">
        <v>13</v>
      </c>
      <c r="I55" s="185">
        <v>4327</v>
      </c>
      <c r="J55" s="531"/>
      <c r="K55" s="389"/>
      <c r="L55" s="389"/>
      <c r="M55" s="389"/>
      <c r="N55" s="389"/>
    </row>
    <row r="56" spans="1:14" ht="15" customHeight="1" x14ac:dyDescent="0.2">
      <c r="A56" s="528" t="s">
        <v>26</v>
      </c>
      <c r="B56" s="528"/>
      <c r="C56" s="528"/>
      <c r="D56" s="528"/>
      <c r="E56" s="528"/>
      <c r="F56" s="528"/>
      <c r="G56" s="528"/>
      <c r="H56" s="528"/>
      <c r="I56" s="528"/>
      <c r="J56" s="528"/>
      <c r="K56" s="528"/>
      <c r="L56" s="528"/>
      <c r="M56" s="528"/>
      <c r="N56" s="528"/>
    </row>
    <row r="57" spans="1:14" ht="15" customHeight="1" x14ac:dyDescent="0.2">
      <c r="A57" s="528"/>
      <c r="B57" s="528"/>
      <c r="C57" s="528"/>
      <c r="D57" s="528"/>
      <c r="E57" s="528"/>
      <c r="F57" s="528"/>
      <c r="G57" s="528"/>
      <c r="H57" s="528"/>
      <c r="I57" s="528"/>
      <c r="J57" s="528"/>
      <c r="K57" s="528"/>
      <c r="L57" s="528"/>
      <c r="M57" s="528"/>
      <c r="N57" s="528"/>
    </row>
    <row r="58" spans="1:14" ht="17.649999999999999" customHeight="1" x14ac:dyDescent="0.2">
      <c r="A58" s="528"/>
      <c r="B58" s="528"/>
      <c r="C58" s="528"/>
      <c r="D58" s="528"/>
      <c r="E58" s="528"/>
      <c r="F58" s="528"/>
      <c r="G58" s="528"/>
      <c r="H58" s="528"/>
      <c r="I58" s="528"/>
      <c r="J58" s="528"/>
      <c r="K58" s="528"/>
      <c r="L58" s="528"/>
      <c r="M58" s="528"/>
      <c r="N58" s="528"/>
    </row>
  </sheetData>
  <mergeCells count="116">
    <mergeCell ref="M34:M35"/>
    <mergeCell ref="N34:N35"/>
    <mergeCell ref="A1:A4"/>
    <mergeCell ref="B1:H2"/>
    <mergeCell ref="I1:L1"/>
    <mergeCell ref="M1:N4"/>
    <mergeCell ref="I2:L2"/>
    <mergeCell ref="B3:H4"/>
    <mergeCell ref="I3:L3"/>
    <mergeCell ref="I4:L4"/>
    <mergeCell ref="A15:A17"/>
    <mergeCell ref="B15:B17"/>
    <mergeCell ref="C15:C17"/>
    <mergeCell ref="D15:D17"/>
    <mergeCell ref="E15:E17"/>
    <mergeCell ref="A5:N5"/>
    <mergeCell ref="A6:N6"/>
    <mergeCell ref="B7:F7"/>
    <mergeCell ref="A8:F8"/>
    <mergeCell ref="G8:I14"/>
    <mergeCell ref="J8:N8"/>
    <mergeCell ref="A9:F9"/>
    <mergeCell ref="K9:M9"/>
    <mergeCell ref="A10:F10"/>
    <mergeCell ref="A11:F11"/>
    <mergeCell ref="A12:F12"/>
    <mergeCell ref="A13:F13"/>
    <mergeCell ref="A14:F14"/>
    <mergeCell ref="K14:M14"/>
    <mergeCell ref="M22:M23"/>
    <mergeCell ref="N22:N23"/>
    <mergeCell ref="N20:N21"/>
    <mergeCell ref="F15:I16"/>
    <mergeCell ref="J15:K16"/>
    <mergeCell ref="L15:N15"/>
    <mergeCell ref="L16:L17"/>
    <mergeCell ref="M16:M17"/>
    <mergeCell ref="N16:N17"/>
    <mergeCell ref="M18:M19"/>
    <mergeCell ref="N18:N19"/>
    <mergeCell ref="M20:M21"/>
    <mergeCell ref="A26:A27"/>
    <mergeCell ref="C26:C27"/>
    <mergeCell ref="A18:A19"/>
    <mergeCell ref="A24:A25"/>
    <mergeCell ref="C24:C25"/>
    <mergeCell ref="L22:L23"/>
    <mergeCell ref="C18:C19"/>
    <mergeCell ref="A22:A23"/>
    <mergeCell ref="C22:C23"/>
    <mergeCell ref="A20:A21"/>
    <mergeCell ref="C20:C21"/>
    <mergeCell ref="L18:L19"/>
    <mergeCell ref="L20:L21"/>
    <mergeCell ref="L26:L27"/>
    <mergeCell ref="C28:C29"/>
    <mergeCell ref="A30:A31"/>
    <mergeCell ref="C30:C31"/>
    <mergeCell ref="N38:N39"/>
    <mergeCell ref="L38:L39"/>
    <mergeCell ref="M38:M39"/>
    <mergeCell ref="A38:A39"/>
    <mergeCell ref="C38:C39"/>
    <mergeCell ref="A32:A33"/>
    <mergeCell ref="C32:C33"/>
    <mergeCell ref="L30:L31"/>
    <mergeCell ref="M30:M31"/>
    <mergeCell ref="N30:N31"/>
    <mergeCell ref="L32:L33"/>
    <mergeCell ref="M32:M33"/>
    <mergeCell ref="N32:N33"/>
    <mergeCell ref="A36:A37"/>
    <mergeCell ref="C36:C37"/>
    <mergeCell ref="L36:L37"/>
    <mergeCell ref="M36:M37"/>
    <mergeCell ref="N36:N37"/>
    <mergeCell ref="A34:A35"/>
    <mergeCell ref="C34:C35"/>
    <mergeCell ref="L34:L35"/>
    <mergeCell ref="A56:N58"/>
    <mergeCell ref="A48:A49"/>
    <mergeCell ref="B48:D49"/>
    <mergeCell ref="E48:G49"/>
    <mergeCell ref="A50:A51"/>
    <mergeCell ref="B50:D51"/>
    <mergeCell ref="E50:G51"/>
    <mergeCell ref="E44:G45"/>
    <mergeCell ref="A46:A47"/>
    <mergeCell ref="B46:D47"/>
    <mergeCell ref="E46:G47"/>
    <mergeCell ref="J54:N55"/>
    <mergeCell ref="J47:N48"/>
    <mergeCell ref="M26:M27"/>
    <mergeCell ref="N26:N27"/>
    <mergeCell ref="L28:L29"/>
    <mergeCell ref="M28:M29"/>
    <mergeCell ref="N28:N29"/>
    <mergeCell ref="L24:L25"/>
    <mergeCell ref="M24:M25"/>
    <mergeCell ref="N24:N25"/>
    <mergeCell ref="A54:A55"/>
    <mergeCell ref="B54:D55"/>
    <mergeCell ref="E54:G55"/>
    <mergeCell ref="A52:A53"/>
    <mergeCell ref="B52:D53"/>
    <mergeCell ref="E52:G53"/>
    <mergeCell ref="B41:D41"/>
    <mergeCell ref="E41:H41"/>
    <mergeCell ref="J41:N41"/>
    <mergeCell ref="A42:A43"/>
    <mergeCell ref="B42:D43"/>
    <mergeCell ref="E42:G43"/>
    <mergeCell ref="J42:N46"/>
    <mergeCell ref="A44:A45"/>
    <mergeCell ref="B44:D45"/>
    <mergeCell ref="A28:A29"/>
  </mergeCells>
  <pageMargins left="0.23622047244094491" right="0.23622047244094491" top="0.74803149606299213" bottom="0.74803149606299213" header="0.31496062992125984" footer="0.31496062992125984"/>
  <pageSetup scale="40" orientation="landscape" r:id="rId1"/>
  <headerFooter alignWithMargins="0"/>
  <drawing r:id="rId2"/>
  <legacyDrawing r:id="rId3"/>
  <oleObjects>
    <mc:AlternateContent xmlns:mc="http://schemas.openxmlformats.org/markup-compatibility/2006">
      <mc:Choice Requires="x14">
        <oleObject shapeId="133122" r:id="rId4">
          <objectPr defaultSize="0" autoPict="0" r:id="rId5">
            <anchor moveWithCells="1" sizeWithCells="1">
              <from>
                <xdr:col>0</xdr:col>
                <xdr:colOff>742950</xdr:colOff>
                <xdr:row>0</xdr:row>
                <xdr:rowOff>19050</xdr:rowOff>
              </from>
              <to>
                <xdr:col>0</xdr:col>
                <xdr:colOff>4286250</xdr:colOff>
                <xdr:row>3</xdr:row>
                <xdr:rowOff>171450</xdr:rowOff>
              </to>
            </anchor>
          </objectPr>
        </oleObject>
      </mc:Choice>
      <mc:Fallback>
        <oleObject shapeId="133122"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P100"/>
  <sheetViews>
    <sheetView zoomScale="80" zoomScaleNormal="80" zoomScalePageLayoutView="60" workbookViewId="0">
      <selection activeCell="D26" sqref="D26"/>
    </sheetView>
  </sheetViews>
  <sheetFormatPr baseColWidth="10" defaultColWidth="11.42578125" defaultRowHeight="14.25" x14ac:dyDescent="0.2"/>
  <cols>
    <col min="1" max="1" width="70.7109375" style="110" customWidth="1"/>
    <col min="2" max="2" width="14.42578125" style="53" customWidth="1"/>
    <col min="3" max="3" width="35.85546875" style="53" customWidth="1"/>
    <col min="4" max="4" width="12.7109375" style="53" customWidth="1"/>
    <col min="5" max="5" width="25.7109375" style="53" customWidth="1"/>
    <col min="6" max="6" width="26.7109375" style="53" bestFit="1" customWidth="1"/>
    <col min="7" max="7" width="26" style="53" customWidth="1"/>
    <col min="8" max="8" width="18.7109375" style="53" customWidth="1"/>
    <col min="9" max="9" width="23" style="53" customWidth="1"/>
    <col min="10" max="10" width="18.5703125" style="102" bestFit="1" customWidth="1"/>
    <col min="11" max="11" width="21.5703125" style="102" customWidth="1"/>
    <col min="12" max="12" width="11.28515625" style="53" customWidth="1"/>
    <col min="13" max="13" width="13.28515625" style="53" customWidth="1"/>
    <col min="14" max="14" width="11.28515625" style="53" customWidth="1"/>
    <col min="15" max="15" width="16.42578125" style="53" customWidth="1"/>
    <col min="16" max="16" width="12.7109375" style="53" bestFit="1" customWidth="1"/>
    <col min="17" max="16384" width="11.42578125" style="53"/>
  </cols>
  <sheetData>
    <row r="1" spans="1:15" ht="15" x14ac:dyDescent="0.25">
      <c r="A1" s="444"/>
      <c r="B1" s="447" t="s">
        <v>671</v>
      </c>
      <c r="C1" s="448"/>
      <c r="D1" s="448"/>
      <c r="E1" s="448"/>
      <c r="F1" s="448"/>
      <c r="G1" s="448"/>
      <c r="H1" s="449"/>
      <c r="I1" s="450" t="s">
        <v>672</v>
      </c>
      <c r="J1" s="451"/>
      <c r="K1" s="451"/>
      <c r="L1" s="452"/>
      <c r="M1" s="453"/>
      <c r="N1" s="454"/>
    </row>
    <row r="2" spans="1:15" ht="15" x14ac:dyDescent="0.25">
      <c r="A2" s="445"/>
      <c r="B2" s="333"/>
      <c r="C2" s="334"/>
      <c r="D2" s="334"/>
      <c r="E2" s="334"/>
      <c r="F2" s="334"/>
      <c r="G2" s="334"/>
      <c r="H2" s="335"/>
      <c r="I2" s="450" t="s">
        <v>673</v>
      </c>
      <c r="J2" s="451"/>
      <c r="K2" s="451"/>
      <c r="L2" s="452"/>
      <c r="M2" s="455"/>
      <c r="N2" s="456"/>
    </row>
    <row r="3" spans="1:15" ht="27" customHeight="1" x14ac:dyDescent="0.25">
      <c r="A3" s="445"/>
      <c r="B3" s="447" t="s">
        <v>674</v>
      </c>
      <c r="C3" s="448"/>
      <c r="D3" s="448"/>
      <c r="E3" s="448"/>
      <c r="F3" s="448"/>
      <c r="G3" s="448"/>
      <c r="H3" s="449"/>
      <c r="I3" s="450" t="s">
        <v>675</v>
      </c>
      <c r="J3" s="451"/>
      <c r="K3" s="451"/>
      <c r="L3" s="452"/>
      <c r="M3" s="455"/>
      <c r="N3" s="456"/>
      <c r="O3" s="54"/>
    </row>
    <row r="4" spans="1:15" ht="23.25" customHeight="1" x14ac:dyDescent="0.25">
      <c r="A4" s="446"/>
      <c r="B4" s="333"/>
      <c r="C4" s="334"/>
      <c r="D4" s="334"/>
      <c r="E4" s="334"/>
      <c r="F4" s="334"/>
      <c r="G4" s="334"/>
      <c r="H4" s="335"/>
      <c r="I4" s="450" t="s">
        <v>676</v>
      </c>
      <c r="J4" s="451"/>
      <c r="K4" s="451"/>
      <c r="L4" s="452"/>
      <c r="M4" s="343"/>
      <c r="N4" s="457"/>
      <c r="O4" s="54"/>
    </row>
    <row r="5" spans="1:15" ht="21.75" customHeight="1" x14ac:dyDescent="0.25">
      <c r="A5" s="436"/>
      <c r="B5" s="436"/>
      <c r="C5" s="436"/>
      <c r="D5" s="436"/>
      <c r="E5" s="436"/>
      <c r="F5" s="436"/>
      <c r="G5" s="436"/>
      <c r="H5" s="436"/>
      <c r="I5" s="436"/>
      <c r="J5" s="436"/>
      <c r="K5" s="436"/>
      <c r="L5" s="436"/>
      <c r="M5" s="436"/>
      <c r="N5" s="436"/>
      <c r="O5" s="54"/>
    </row>
    <row r="6" spans="1:15" ht="18.75" customHeight="1" x14ac:dyDescent="0.25">
      <c r="A6" s="437" t="s">
        <v>28</v>
      </c>
      <c r="B6" s="437"/>
      <c r="C6" s="437"/>
      <c r="D6" s="437"/>
      <c r="E6" s="437"/>
      <c r="F6" s="437"/>
      <c r="G6" s="437"/>
      <c r="H6" s="437"/>
      <c r="I6" s="437"/>
      <c r="J6" s="437"/>
      <c r="K6" s="437"/>
      <c r="L6" s="437"/>
      <c r="M6" s="437"/>
      <c r="N6" s="437"/>
      <c r="O6" s="54"/>
    </row>
    <row r="7" spans="1:15" ht="24.75" customHeight="1" thickBot="1" x14ac:dyDescent="0.3">
      <c r="A7" s="55" t="str">
        <f>+'41- TICS'!A7</f>
        <v>FECHA DE EJECUCIÓN: DICIEMBRE 31 DE 2023</v>
      </c>
      <c r="B7" s="357"/>
      <c r="C7" s="357"/>
      <c r="D7" s="357"/>
      <c r="E7" s="357"/>
      <c r="F7" s="357"/>
      <c r="J7" s="53"/>
      <c r="K7" s="53"/>
    </row>
    <row r="8" spans="1:15" ht="36" customHeight="1" x14ac:dyDescent="0.2">
      <c r="A8" s="481" t="s">
        <v>36</v>
      </c>
      <c r="B8" s="482"/>
      <c r="C8" s="482"/>
      <c r="D8" s="482"/>
      <c r="E8" s="482"/>
      <c r="F8" s="482"/>
      <c r="G8" s="483" t="s">
        <v>27</v>
      </c>
      <c r="H8" s="484"/>
      <c r="I8" s="485"/>
      <c r="J8" s="486" t="s">
        <v>23</v>
      </c>
      <c r="K8" s="487"/>
      <c r="L8" s="487"/>
      <c r="M8" s="487"/>
      <c r="N8" s="488"/>
      <c r="O8" s="56"/>
    </row>
    <row r="9" spans="1:15" ht="15" x14ac:dyDescent="0.2">
      <c r="A9" s="372" t="s">
        <v>37</v>
      </c>
      <c r="B9" s="373"/>
      <c r="C9" s="373"/>
      <c r="D9" s="373"/>
      <c r="E9" s="373"/>
      <c r="F9" s="374"/>
      <c r="G9" s="365"/>
      <c r="H9" s="363"/>
      <c r="I9" s="364"/>
      <c r="J9" s="168" t="s">
        <v>20</v>
      </c>
      <c r="K9" s="489" t="s">
        <v>21</v>
      </c>
      <c r="L9" s="489"/>
      <c r="M9" s="489"/>
      <c r="N9" s="58" t="s">
        <v>22</v>
      </c>
      <c r="O9" s="56"/>
    </row>
    <row r="10" spans="1:15" ht="45" customHeight="1" x14ac:dyDescent="0.2">
      <c r="A10" s="372" t="s">
        <v>68</v>
      </c>
      <c r="B10" s="373"/>
      <c r="C10" s="373"/>
      <c r="D10" s="373"/>
      <c r="E10" s="373"/>
      <c r="F10" s="374"/>
      <c r="G10" s="365"/>
      <c r="H10" s="363"/>
      <c r="I10" s="364"/>
      <c r="J10" s="168"/>
      <c r="K10" s="169"/>
      <c r="L10" s="170"/>
      <c r="M10" s="171"/>
      <c r="N10" s="58"/>
      <c r="O10" s="56"/>
    </row>
    <row r="11" spans="1:15" ht="68.25" customHeight="1" x14ac:dyDescent="0.2">
      <c r="A11" s="372" t="s">
        <v>38</v>
      </c>
      <c r="B11" s="373"/>
      <c r="C11" s="373"/>
      <c r="D11" s="373"/>
      <c r="E11" s="373"/>
      <c r="F11" s="374"/>
      <c r="G11" s="365"/>
      <c r="H11" s="363"/>
      <c r="I11" s="364"/>
      <c r="J11" s="172"/>
      <c r="K11" s="173" t="s">
        <v>132</v>
      </c>
      <c r="L11" s="174"/>
      <c r="M11" s="175"/>
      <c r="N11" s="66"/>
      <c r="O11" s="56"/>
    </row>
    <row r="12" spans="1:15" ht="46.5" customHeight="1" x14ac:dyDescent="0.2">
      <c r="A12" s="376" t="s">
        <v>40</v>
      </c>
      <c r="B12" s="490"/>
      <c r="C12" s="490"/>
      <c r="D12" s="490"/>
      <c r="E12" s="490"/>
      <c r="F12" s="490"/>
      <c r="G12" s="365"/>
      <c r="H12" s="363"/>
      <c r="I12" s="364"/>
      <c r="J12" s="176"/>
      <c r="K12" s="68"/>
      <c r="L12" s="69"/>
      <c r="M12" s="70"/>
      <c r="N12" s="71"/>
      <c r="O12" s="56"/>
    </row>
    <row r="13" spans="1:15" ht="40.9" customHeight="1" x14ac:dyDescent="0.2">
      <c r="A13" s="376" t="s">
        <v>39</v>
      </c>
      <c r="B13" s="490"/>
      <c r="C13" s="490"/>
      <c r="D13" s="490"/>
      <c r="E13" s="490"/>
      <c r="F13" s="490"/>
      <c r="G13" s="365"/>
      <c r="H13" s="363"/>
      <c r="I13" s="364"/>
      <c r="J13" s="176"/>
      <c r="K13" s="72"/>
      <c r="L13" s="73"/>
      <c r="M13" s="74"/>
      <c r="N13" s="71"/>
      <c r="O13" s="56"/>
    </row>
    <row r="14" spans="1:15" ht="61.15" customHeight="1" thickBot="1" x14ac:dyDescent="0.25">
      <c r="A14" s="378" t="s">
        <v>214</v>
      </c>
      <c r="B14" s="379"/>
      <c r="C14" s="379"/>
      <c r="D14" s="379"/>
      <c r="E14" s="379"/>
      <c r="F14" s="380"/>
      <c r="G14" s="366"/>
      <c r="H14" s="367"/>
      <c r="I14" s="368"/>
      <c r="J14" s="75"/>
      <c r="K14" s="381"/>
      <c r="L14" s="381"/>
      <c r="M14" s="381"/>
      <c r="N14" s="76"/>
      <c r="O14" s="56"/>
    </row>
    <row r="15" spans="1:15" ht="15" x14ac:dyDescent="0.25">
      <c r="A15" s="292" t="s">
        <v>0</v>
      </c>
      <c r="B15" s="326" t="s">
        <v>677</v>
      </c>
      <c r="C15" s="313" t="s">
        <v>1</v>
      </c>
      <c r="D15" s="313" t="s">
        <v>2</v>
      </c>
      <c r="E15" s="313" t="s">
        <v>679</v>
      </c>
      <c r="F15" s="316" t="s">
        <v>680</v>
      </c>
      <c r="G15" s="317"/>
      <c r="H15" s="317"/>
      <c r="I15" s="318"/>
      <c r="J15" s="313" t="s">
        <v>3</v>
      </c>
      <c r="K15" s="313"/>
      <c r="L15" s="351" t="s">
        <v>4</v>
      </c>
      <c r="M15" s="351"/>
      <c r="N15" s="352"/>
    </row>
    <row r="16" spans="1:15" x14ac:dyDescent="0.2">
      <c r="A16" s="324"/>
      <c r="B16" s="423"/>
      <c r="C16" s="423"/>
      <c r="D16" s="423"/>
      <c r="E16" s="423"/>
      <c r="F16" s="319"/>
      <c r="G16" s="320"/>
      <c r="H16" s="320"/>
      <c r="I16" s="321"/>
      <c r="J16" s="423"/>
      <c r="K16" s="423"/>
      <c r="L16" s="423" t="s">
        <v>5</v>
      </c>
      <c r="M16" s="423" t="s">
        <v>6</v>
      </c>
      <c r="N16" s="322" t="s">
        <v>7</v>
      </c>
    </row>
    <row r="17" spans="1:16" ht="15.75" thickBot="1" x14ac:dyDescent="0.25">
      <c r="A17" s="325"/>
      <c r="B17" s="315"/>
      <c r="C17" s="315"/>
      <c r="D17" s="315"/>
      <c r="E17" s="315"/>
      <c r="F17" s="115" t="s">
        <v>8</v>
      </c>
      <c r="G17" s="115" t="s">
        <v>9</v>
      </c>
      <c r="H17" s="115" t="s">
        <v>24</v>
      </c>
      <c r="I17" s="116" t="s">
        <v>25</v>
      </c>
      <c r="J17" s="115" t="s">
        <v>10</v>
      </c>
      <c r="K17" s="117" t="s">
        <v>11</v>
      </c>
      <c r="L17" s="315"/>
      <c r="M17" s="315"/>
      <c r="N17" s="323"/>
    </row>
    <row r="18" spans="1:16" ht="15" x14ac:dyDescent="0.2">
      <c r="A18" s="492" t="s">
        <v>471</v>
      </c>
      <c r="B18" s="39" t="s">
        <v>12</v>
      </c>
      <c r="C18" s="241" t="s">
        <v>472</v>
      </c>
      <c r="D18" s="47">
        <v>1</v>
      </c>
      <c r="E18" s="228">
        <f t="shared" ref="E18:E29" si="0">+F18+G18+H18+I18</f>
        <v>129720000</v>
      </c>
      <c r="F18" s="126"/>
      <c r="G18" s="127">
        <v>129720000</v>
      </c>
      <c r="H18" s="125"/>
      <c r="I18" s="236"/>
      <c r="J18" s="129">
        <v>44958</v>
      </c>
      <c r="K18" s="129">
        <v>45260</v>
      </c>
      <c r="L18" s="421">
        <f>+D19/D18</f>
        <v>1</v>
      </c>
      <c r="M18" s="421">
        <f>+E19/E18</f>
        <v>1</v>
      </c>
      <c r="N18" s="296">
        <f>L18*L18/M18</f>
        <v>1</v>
      </c>
      <c r="P18" s="81"/>
    </row>
    <row r="19" spans="1:16" ht="15" x14ac:dyDescent="0.2">
      <c r="A19" s="250"/>
      <c r="B19" s="51" t="s">
        <v>13</v>
      </c>
      <c r="C19" s="253"/>
      <c r="D19" s="165">
        <v>1</v>
      </c>
      <c r="E19" s="123">
        <f t="shared" si="0"/>
        <v>129720000</v>
      </c>
      <c r="F19" s="119"/>
      <c r="G19" s="120">
        <v>129720000</v>
      </c>
      <c r="H19" s="118"/>
      <c r="I19" s="118"/>
      <c r="J19" s="122"/>
      <c r="K19" s="122"/>
      <c r="L19" s="382"/>
      <c r="M19" s="382"/>
      <c r="N19" s="259"/>
    </row>
    <row r="20" spans="1:16" ht="15" x14ac:dyDescent="0.2">
      <c r="A20" s="250" t="s">
        <v>473</v>
      </c>
      <c r="B20" s="51" t="s">
        <v>12</v>
      </c>
      <c r="C20" s="253" t="s">
        <v>480</v>
      </c>
      <c r="D20" s="165">
        <v>1</v>
      </c>
      <c r="E20" s="123">
        <f t="shared" si="0"/>
        <v>400000000</v>
      </c>
      <c r="F20" s="120">
        <v>400000000</v>
      </c>
      <c r="G20" s="120"/>
      <c r="H20" s="120"/>
      <c r="I20" s="120"/>
      <c r="J20" s="122">
        <v>44958</v>
      </c>
      <c r="K20" s="122">
        <v>45260</v>
      </c>
      <c r="L20" s="382">
        <f t="shared" ref="L20" si="1">+D21/D20</f>
        <v>1</v>
      </c>
      <c r="M20" s="382">
        <f t="shared" ref="M20" si="2">+E21/E20</f>
        <v>0.999999525</v>
      </c>
      <c r="N20" s="259">
        <f t="shared" ref="N20" si="3">L20*L20/M20</f>
        <v>1.0000004750002256</v>
      </c>
    </row>
    <row r="21" spans="1:16" ht="15" x14ac:dyDescent="0.2">
      <c r="A21" s="250"/>
      <c r="B21" s="51" t="s">
        <v>13</v>
      </c>
      <c r="C21" s="253"/>
      <c r="D21" s="165">
        <v>1</v>
      </c>
      <c r="E21" s="123">
        <f t="shared" si="0"/>
        <v>399999810</v>
      </c>
      <c r="F21" s="120">
        <v>399999810</v>
      </c>
      <c r="G21" s="120"/>
      <c r="H21" s="120"/>
      <c r="I21" s="120"/>
      <c r="J21" s="122"/>
      <c r="K21" s="122"/>
      <c r="L21" s="382"/>
      <c r="M21" s="382"/>
      <c r="N21" s="259"/>
    </row>
    <row r="22" spans="1:16" ht="15" x14ac:dyDescent="0.2">
      <c r="A22" s="250" t="s">
        <v>486</v>
      </c>
      <c r="B22" s="51" t="s">
        <v>12</v>
      </c>
      <c r="C22" s="253" t="s">
        <v>487</v>
      </c>
      <c r="D22" s="165">
        <v>3</v>
      </c>
      <c r="E22" s="123">
        <f t="shared" si="0"/>
        <v>69600000</v>
      </c>
      <c r="F22" s="120"/>
      <c r="G22" s="120">
        <v>69600000</v>
      </c>
      <c r="H22" s="120"/>
      <c r="I22" s="120"/>
      <c r="J22" s="122">
        <v>44958</v>
      </c>
      <c r="K22" s="122">
        <v>45260</v>
      </c>
      <c r="L22" s="382">
        <f t="shared" ref="L22" si="4">+D23/D22</f>
        <v>1</v>
      </c>
      <c r="M22" s="382">
        <f t="shared" ref="M22" si="5">+E23/E22</f>
        <v>1</v>
      </c>
      <c r="N22" s="259">
        <f t="shared" ref="N22" si="6">L22*L22/M22</f>
        <v>1</v>
      </c>
    </row>
    <row r="23" spans="1:16" ht="15" x14ac:dyDescent="0.2">
      <c r="A23" s="250"/>
      <c r="B23" s="51" t="s">
        <v>13</v>
      </c>
      <c r="C23" s="253"/>
      <c r="D23" s="165">
        <v>3</v>
      </c>
      <c r="E23" s="123">
        <f t="shared" si="0"/>
        <v>69600000</v>
      </c>
      <c r="F23" s="120"/>
      <c r="G23" s="120">
        <v>69600000</v>
      </c>
      <c r="H23" s="120"/>
      <c r="I23" s="120"/>
      <c r="J23" s="122"/>
      <c r="K23" s="122"/>
      <c r="L23" s="382"/>
      <c r="M23" s="382"/>
      <c r="N23" s="259"/>
    </row>
    <row r="24" spans="1:16" ht="15" x14ac:dyDescent="0.2">
      <c r="A24" s="250" t="s">
        <v>490</v>
      </c>
      <c r="B24" s="51" t="s">
        <v>12</v>
      </c>
      <c r="C24" s="253" t="s">
        <v>491</v>
      </c>
      <c r="D24" s="165">
        <v>4</v>
      </c>
      <c r="E24" s="123">
        <f t="shared" si="0"/>
        <v>1139885000</v>
      </c>
      <c r="F24" s="120">
        <v>850000000</v>
      </c>
      <c r="G24" s="120">
        <v>289885000</v>
      </c>
      <c r="H24" s="120"/>
      <c r="I24" s="120"/>
      <c r="J24" s="122">
        <v>44958</v>
      </c>
      <c r="K24" s="122">
        <v>45260</v>
      </c>
      <c r="L24" s="382">
        <f t="shared" ref="L24" si="7">+D25/D24</f>
        <v>1</v>
      </c>
      <c r="M24" s="382">
        <f t="shared" ref="M24" si="8">+E25/E24</f>
        <v>0.99992981748158805</v>
      </c>
      <c r="N24" s="259">
        <f t="shared" ref="N24" si="9">L24*L24/M24</f>
        <v>1.0000701874443436</v>
      </c>
    </row>
    <row r="25" spans="1:16" ht="15" x14ac:dyDescent="0.2">
      <c r="A25" s="250"/>
      <c r="B25" s="51" t="s">
        <v>13</v>
      </c>
      <c r="C25" s="253"/>
      <c r="D25" s="165">
        <v>4</v>
      </c>
      <c r="E25" s="123">
        <f t="shared" si="0"/>
        <v>1139805000</v>
      </c>
      <c r="F25" s="120">
        <v>850000000</v>
      </c>
      <c r="G25" s="120">
        <f>289885000-80000</f>
        <v>289805000</v>
      </c>
      <c r="H25" s="120"/>
      <c r="I25" s="120"/>
      <c r="J25" s="122"/>
      <c r="K25" s="122"/>
      <c r="L25" s="382"/>
      <c r="M25" s="382"/>
      <c r="N25" s="259"/>
    </row>
    <row r="26" spans="1:16" ht="15" x14ac:dyDescent="0.2">
      <c r="A26" s="250" t="s">
        <v>180</v>
      </c>
      <c r="B26" s="51" t="s">
        <v>12</v>
      </c>
      <c r="C26" s="253" t="s">
        <v>181</v>
      </c>
      <c r="D26" s="165">
        <v>1</v>
      </c>
      <c r="E26" s="123">
        <f t="shared" si="0"/>
        <v>26000000</v>
      </c>
      <c r="F26" s="120">
        <v>26000000</v>
      </c>
      <c r="G26" s="120"/>
      <c r="H26" s="120"/>
      <c r="I26" s="120"/>
      <c r="J26" s="122">
        <v>44958</v>
      </c>
      <c r="K26" s="122">
        <v>45260</v>
      </c>
      <c r="L26" s="382">
        <f t="shared" ref="L26" si="10">+D27/D26</f>
        <v>1</v>
      </c>
      <c r="M26" s="382">
        <f t="shared" ref="M26" si="11">+E27/E26</f>
        <v>0.98076923076923073</v>
      </c>
      <c r="N26" s="259">
        <f t="shared" ref="N26" si="12">L26*L26/M26</f>
        <v>1.0196078431372551</v>
      </c>
    </row>
    <row r="27" spans="1:16" ht="15" x14ac:dyDescent="0.2">
      <c r="A27" s="250"/>
      <c r="B27" s="51" t="s">
        <v>13</v>
      </c>
      <c r="C27" s="253"/>
      <c r="D27" s="165">
        <v>1</v>
      </c>
      <c r="E27" s="123">
        <f t="shared" si="0"/>
        <v>25500000</v>
      </c>
      <c r="F27" s="120">
        <v>25500000</v>
      </c>
      <c r="G27" s="120"/>
      <c r="H27" s="120"/>
      <c r="I27" s="120"/>
      <c r="J27" s="122"/>
      <c r="K27" s="122"/>
      <c r="L27" s="382"/>
      <c r="M27" s="382"/>
      <c r="N27" s="259"/>
    </row>
    <row r="28" spans="1:16" ht="43.15" customHeight="1" x14ac:dyDescent="0.2">
      <c r="A28" s="251" t="s">
        <v>478</v>
      </c>
      <c r="B28" s="51" t="s">
        <v>12</v>
      </c>
      <c r="C28" s="253" t="s">
        <v>479</v>
      </c>
      <c r="D28" s="165">
        <v>1</v>
      </c>
      <c r="E28" s="123">
        <f>+F28+G28+H28+I28</f>
        <v>10000000</v>
      </c>
      <c r="F28" s="120"/>
      <c r="G28" s="120">
        <v>10000000</v>
      </c>
      <c r="H28" s="120"/>
      <c r="I28" s="120"/>
      <c r="J28" s="122">
        <v>44958</v>
      </c>
      <c r="K28" s="122">
        <v>45260</v>
      </c>
      <c r="L28" s="382">
        <f t="shared" ref="L28" si="13">+D29/D28</f>
        <v>1</v>
      </c>
      <c r="M28" s="382">
        <f t="shared" ref="M28" si="14">+E29/E28</f>
        <v>1</v>
      </c>
      <c r="N28" s="259">
        <f t="shared" ref="N28" si="15">L28*L28/M28</f>
        <v>1</v>
      </c>
    </row>
    <row r="29" spans="1:16" ht="15" x14ac:dyDescent="0.2">
      <c r="A29" s="251"/>
      <c r="B29" s="51" t="s">
        <v>13</v>
      </c>
      <c r="C29" s="253"/>
      <c r="D29" s="165">
        <v>1</v>
      </c>
      <c r="E29" s="123">
        <f t="shared" si="0"/>
        <v>10000000</v>
      </c>
      <c r="F29" s="120"/>
      <c r="G29" s="120">
        <v>10000000</v>
      </c>
      <c r="H29" s="120"/>
      <c r="I29" s="120"/>
      <c r="J29" s="122"/>
      <c r="K29" s="122"/>
      <c r="L29" s="382"/>
      <c r="M29" s="382"/>
      <c r="N29" s="259"/>
    </row>
    <row r="30" spans="1:16" ht="15" x14ac:dyDescent="0.2">
      <c r="A30" s="250" t="s">
        <v>182</v>
      </c>
      <c r="B30" s="51" t="s">
        <v>12</v>
      </c>
      <c r="C30" s="253" t="s">
        <v>183</v>
      </c>
      <c r="D30" s="165">
        <v>17</v>
      </c>
      <c r="E30" s="123">
        <f>+F30+G30+H30+I30</f>
        <v>420000000</v>
      </c>
      <c r="F30" s="120">
        <v>420000000</v>
      </c>
      <c r="G30" s="120"/>
      <c r="H30" s="120"/>
      <c r="I30" s="120"/>
      <c r="J30" s="122">
        <v>44958</v>
      </c>
      <c r="K30" s="122">
        <v>45260</v>
      </c>
      <c r="L30" s="382">
        <f t="shared" ref="L30" si="16">+D31/D30</f>
        <v>1</v>
      </c>
      <c r="M30" s="382">
        <f t="shared" ref="M30" si="17">+E31/E30</f>
        <v>0.99480952380952381</v>
      </c>
      <c r="N30" s="259">
        <f t="shared" ref="N30" si="18">L30*L30/M30</f>
        <v>1.0052175578000095</v>
      </c>
    </row>
    <row r="31" spans="1:16" ht="15" x14ac:dyDescent="0.2">
      <c r="A31" s="250"/>
      <c r="B31" s="51" t="s">
        <v>13</v>
      </c>
      <c r="C31" s="253"/>
      <c r="D31" s="165">
        <v>17</v>
      </c>
      <c r="E31" s="123">
        <f t="shared" ref="E31:E37" si="19">+F31+G31+H31+I31</f>
        <v>417820000</v>
      </c>
      <c r="F31" s="120">
        <v>417820000</v>
      </c>
      <c r="G31" s="120"/>
      <c r="H31" s="120"/>
      <c r="I31" s="120"/>
      <c r="J31" s="122"/>
      <c r="K31" s="122"/>
      <c r="L31" s="382"/>
      <c r="M31" s="382"/>
      <c r="N31" s="259"/>
    </row>
    <row r="32" spans="1:16" ht="15" x14ac:dyDescent="0.2">
      <c r="A32" s="250" t="s">
        <v>184</v>
      </c>
      <c r="B32" s="51" t="s">
        <v>12</v>
      </c>
      <c r="C32" s="253" t="s">
        <v>210</v>
      </c>
      <c r="D32" s="165">
        <v>1</v>
      </c>
      <c r="E32" s="123">
        <f t="shared" si="19"/>
        <v>300000000</v>
      </c>
      <c r="F32" s="120">
        <v>300000000</v>
      </c>
      <c r="G32" s="120"/>
      <c r="H32" s="120"/>
      <c r="I32" s="120"/>
      <c r="J32" s="122">
        <v>44958</v>
      </c>
      <c r="K32" s="122">
        <v>45260</v>
      </c>
      <c r="L32" s="382">
        <f t="shared" ref="L32" si="20">+D33/D32</f>
        <v>1</v>
      </c>
      <c r="M32" s="382">
        <f t="shared" ref="M32" si="21">+E33/E32</f>
        <v>1</v>
      </c>
      <c r="N32" s="259">
        <f t="shared" ref="N32" si="22">L32*L32/M32</f>
        <v>1</v>
      </c>
    </row>
    <row r="33" spans="1:14" ht="15" x14ac:dyDescent="0.2">
      <c r="A33" s="250"/>
      <c r="B33" s="51" t="s">
        <v>13</v>
      </c>
      <c r="C33" s="253"/>
      <c r="D33" s="165">
        <v>1</v>
      </c>
      <c r="E33" s="123">
        <f t="shared" si="19"/>
        <v>300000000</v>
      </c>
      <c r="F33" s="120">
        <v>300000000</v>
      </c>
      <c r="G33" s="120"/>
      <c r="H33" s="120"/>
      <c r="I33" s="120"/>
      <c r="J33" s="122"/>
      <c r="K33" s="122"/>
      <c r="L33" s="382"/>
      <c r="M33" s="382"/>
      <c r="N33" s="259"/>
    </row>
    <row r="34" spans="1:14" ht="15" x14ac:dyDescent="0.2">
      <c r="A34" s="251" t="s">
        <v>185</v>
      </c>
      <c r="B34" s="51" t="s">
        <v>12</v>
      </c>
      <c r="C34" s="253" t="s">
        <v>186</v>
      </c>
      <c r="D34" s="165">
        <v>25</v>
      </c>
      <c r="E34" s="123">
        <f t="shared" si="19"/>
        <v>349744503</v>
      </c>
      <c r="F34" s="120">
        <v>159744503</v>
      </c>
      <c r="G34" s="120">
        <v>190000000</v>
      </c>
      <c r="H34" s="120"/>
      <c r="I34" s="120"/>
      <c r="J34" s="122">
        <v>44958</v>
      </c>
      <c r="K34" s="122">
        <v>45260</v>
      </c>
      <c r="L34" s="382">
        <f t="shared" ref="L34" si="23">+D35/D34</f>
        <v>1</v>
      </c>
      <c r="M34" s="382">
        <f t="shared" ref="M34" si="24">+E35/E34</f>
        <v>1.0093082149171049</v>
      </c>
      <c r="N34" s="259">
        <f t="shared" ref="N34" si="25">L34*L34/M34</f>
        <v>0.99077762889518406</v>
      </c>
    </row>
    <row r="35" spans="1:14" ht="15" x14ac:dyDescent="0.2">
      <c r="A35" s="251"/>
      <c r="B35" s="51" t="s">
        <v>13</v>
      </c>
      <c r="C35" s="253"/>
      <c r="D35" s="165">
        <v>25</v>
      </c>
      <c r="E35" s="123">
        <f t="shared" si="19"/>
        <v>353000000</v>
      </c>
      <c r="F35" s="120">
        <v>163000000</v>
      </c>
      <c r="G35" s="120">
        <v>190000000</v>
      </c>
      <c r="H35" s="120"/>
      <c r="I35" s="120"/>
      <c r="J35" s="122"/>
      <c r="K35" s="122"/>
      <c r="L35" s="382"/>
      <c r="M35" s="382"/>
      <c r="N35" s="259"/>
    </row>
    <row r="36" spans="1:14" ht="15" x14ac:dyDescent="0.2">
      <c r="A36" s="250" t="s">
        <v>488</v>
      </c>
      <c r="B36" s="51" t="s">
        <v>12</v>
      </c>
      <c r="C36" s="253" t="s">
        <v>489</v>
      </c>
      <c r="D36" s="165">
        <v>1</v>
      </c>
      <c r="E36" s="123">
        <f t="shared" si="19"/>
        <v>167500000</v>
      </c>
      <c r="F36" s="120"/>
      <c r="G36" s="120">
        <v>167500000</v>
      </c>
      <c r="H36" s="120"/>
      <c r="I36" s="120"/>
      <c r="J36" s="122">
        <v>44958</v>
      </c>
      <c r="K36" s="122">
        <v>45260</v>
      </c>
      <c r="L36" s="382">
        <f t="shared" ref="L36" si="26">+D37/D36</f>
        <v>1</v>
      </c>
      <c r="M36" s="382">
        <f t="shared" ref="M36" si="27">+E37/E36</f>
        <v>1</v>
      </c>
      <c r="N36" s="259">
        <f t="shared" ref="N36" si="28">L36*L36/M36</f>
        <v>1</v>
      </c>
    </row>
    <row r="37" spans="1:14" ht="15" x14ac:dyDescent="0.2">
      <c r="A37" s="250"/>
      <c r="B37" s="51" t="s">
        <v>13</v>
      </c>
      <c r="C37" s="253"/>
      <c r="D37" s="165">
        <v>1</v>
      </c>
      <c r="E37" s="123">
        <f t="shared" si="19"/>
        <v>167500000</v>
      </c>
      <c r="F37" s="120"/>
      <c r="G37" s="120">
        <v>167500000</v>
      </c>
      <c r="H37" s="120"/>
      <c r="I37" s="120"/>
      <c r="J37" s="122"/>
      <c r="K37" s="122"/>
      <c r="L37" s="382"/>
      <c r="M37" s="382"/>
      <c r="N37" s="259"/>
    </row>
    <row r="38" spans="1:14" ht="15" x14ac:dyDescent="0.2">
      <c r="A38" s="538" t="s">
        <v>492</v>
      </c>
      <c r="B38" s="51" t="s">
        <v>98</v>
      </c>
      <c r="C38" s="253" t="s">
        <v>230</v>
      </c>
      <c r="D38" s="165">
        <v>1</v>
      </c>
      <c r="E38" s="123">
        <f t="shared" ref="E38:E46" si="29">+F38+G38+H38+I38</f>
        <v>430000000</v>
      </c>
      <c r="F38" s="120">
        <v>430000000</v>
      </c>
      <c r="G38" s="120"/>
      <c r="H38" s="120"/>
      <c r="I38" s="120"/>
      <c r="J38" s="122">
        <v>44958</v>
      </c>
      <c r="K38" s="122">
        <v>45260</v>
      </c>
      <c r="L38" s="382">
        <f t="shared" ref="L38" si="30">+D39/D38</f>
        <v>1</v>
      </c>
      <c r="M38" s="382">
        <f t="shared" ref="M38" si="31">+E39/E38</f>
        <v>0.97780556279069764</v>
      </c>
      <c r="N38" s="259">
        <f t="shared" ref="N38" si="32">L38*L38/M38</f>
        <v>1.022698211233283</v>
      </c>
    </row>
    <row r="39" spans="1:14" ht="15" x14ac:dyDescent="0.2">
      <c r="A39" s="538"/>
      <c r="B39" s="51" t="s">
        <v>13</v>
      </c>
      <c r="C39" s="253"/>
      <c r="D39" s="165">
        <v>1</v>
      </c>
      <c r="E39" s="123">
        <f t="shared" si="29"/>
        <v>420456392</v>
      </c>
      <c r="F39" s="120">
        <v>420456392</v>
      </c>
      <c r="G39" s="120"/>
      <c r="H39" s="120"/>
      <c r="I39" s="120"/>
      <c r="J39" s="122"/>
      <c r="K39" s="122"/>
      <c r="L39" s="382"/>
      <c r="M39" s="382"/>
      <c r="N39" s="259"/>
    </row>
    <row r="40" spans="1:14" ht="15" x14ac:dyDescent="0.2">
      <c r="A40" s="250" t="s">
        <v>228</v>
      </c>
      <c r="B40" s="51" t="s">
        <v>12</v>
      </c>
      <c r="C40" s="253" t="s">
        <v>229</v>
      </c>
      <c r="D40" s="165">
        <v>3</v>
      </c>
      <c r="E40" s="123">
        <f t="shared" ref="E40:E41" si="33">+F40+G40+H40+I40</f>
        <v>799820000</v>
      </c>
      <c r="F40" s="120">
        <v>600000000</v>
      </c>
      <c r="G40" s="120">
        <v>199820000</v>
      </c>
      <c r="H40" s="120"/>
      <c r="I40" s="120"/>
      <c r="J40" s="122">
        <v>44958</v>
      </c>
      <c r="K40" s="122">
        <v>45260</v>
      </c>
      <c r="L40" s="382">
        <f t="shared" ref="L40" si="34">+D41/D40</f>
        <v>1</v>
      </c>
      <c r="M40" s="382">
        <f t="shared" ref="M40" si="35">+E41/E40</f>
        <v>0.99863344252456798</v>
      </c>
      <c r="N40" s="259">
        <f t="shared" ref="N40" si="36">L40*L40/M40</f>
        <v>1.0013684275102759</v>
      </c>
    </row>
    <row r="41" spans="1:14" ht="15" x14ac:dyDescent="0.2">
      <c r="A41" s="250"/>
      <c r="B41" s="51" t="s">
        <v>13</v>
      </c>
      <c r="C41" s="253"/>
      <c r="D41" s="165">
        <v>3</v>
      </c>
      <c r="E41" s="123">
        <f t="shared" si="33"/>
        <v>798727000</v>
      </c>
      <c r="F41" s="120">
        <v>598927000</v>
      </c>
      <c r="G41" s="120">
        <v>199800000</v>
      </c>
      <c r="H41" s="120"/>
      <c r="I41" s="120"/>
      <c r="J41" s="122"/>
      <c r="K41" s="122"/>
      <c r="L41" s="382"/>
      <c r="M41" s="382"/>
      <c r="N41" s="259"/>
    </row>
    <row r="42" spans="1:14" ht="15" x14ac:dyDescent="0.2">
      <c r="A42" s="250" t="s">
        <v>469</v>
      </c>
      <c r="B42" s="51" t="s">
        <v>12</v>
      </c>
      <c r="C42" s="253" t="s">
        <v>470</v>
      </c>
      <c r="D42" s="165">
        <v>11</v>
      </c>
      <c r="E42" s="123">
        <f t="shared" ref="E42:E43" si="37">+F42+G42+H42+I42</f>
        <v>222471320</v>
      </c>
      <c r="F42" s="120">
        <v>30000000</v>
      </c>
      <c r="G42" s="120">
        <v>192471320</v>
      </c>
      <c r="H42" s="120"/>
      <c r="I42" s="120"/>
      <c r="J42" s="122">
        <v>44958</v>
      </c>
      <c r="K42" s="122">
        <v>45260</v>
      </c>
      <c r="L42" s="382">
        <f t="shared" ref="L42" si="38">+D43/D42</f>
        <v>1</v>
      </c>
      <c r="M42" s="382">
        <f t="shared" ref="M42" si="39">+E43/E42</f>
        <v>1</v>
      </c>
      <c r="N42" s="259">
        <f t="shared" ref="N42" si="40">L42*L42/M42</f>
        <v>1</v>
      </c>
    </row>
    <row r="43" spans="1:14" ht="15" x14ac:dyDescent="0.2">
      <c r="A43" s="250"/>
      <c r="B43" s="51" t="s">
        <v>13</v>
      </c>
      <c r="C43" s="253"/>
      <c r="D43" s="165">
        <v>11</v>
      </c>
      <c r="E43" s="123">
        <f t="shared" si="37"/>
        <v>222471320</v>
      </c>
      <c r="F43" s="120">
        <v>30000000</v>
      </c>
      <c r="G43" s="120">
        <v>192471320</v>
      </c>
      <c r="H43" s="120"/>
      <c r="I43" s="120"/>
      <c r="J43" s="122"/>
      <c r="K43" s="122"/>
      <c r="L43" s="382"/>
      <c r="M43" s="382"/>
      <c r="N43" s="259"/>
    </row>
    <row r="44" spans="1:14" ht="15" x14ac:dyDescent="0.2">
      <c r="A44" s="250" t="s">
        <v>225</v>
      </c>
      <c r="B44" s="51" t="s">
        <v>12</v>
      </c>
      <c r="C44" s="253" t="s">
        <v>222</v>
      </c>
      <c r="D44" s="165">
        <v>1</v>
      </c>
      <c r="E44" s="123">
        <f t="shared" ref="E44:E45" si="41">+F44+G44+H44+I44</f>
        <v>175490539</v>
      </c>
      <c r="F44" s="120">
        <v>175000000</v>
      </c>
      <c r="G44" s="120">
        <v>490539</v>
      </c>
      <c r="H44" s="120"/>
      <c r="I44" s="120"/>
      <c r="J44" s="122">
        <v>44958</v>
      </c>
      <c r="K44" s="122">
        <v>45260</v>
      </c>
      <c r="L44" s="382">
        <f t="shared" ref="L44" si="42">+D45/D44</f>
        <v>1</v>
      </c>
      <c r="M44" s="382">
        <f t="shared" ref="M44" si="43">+E45/E44</f>
        <v>0.98432086985612366</v>
      </c>
      <c r="N44" s="259">
        <f t="shared" ref="N44" si="44">L44*L44/M44</f>
        <v>1.0159288811443854</v>
      </c>
    </row>
    <row r="45" spans="1:14" ht="15.75" thickBot="1" x14ac:dyDescent="0.25">
      <c r="A45" s="491"/>
      <c r="B45" s="40" t="s">
        <v>13</v>
      </c>
      <c r="C45" s="244"/>
      <c r="D45" s="48">
        <v>1</v>
      </c>
      <c r="E45" s="132">
        <f t="shared" si="41"/>
        <v>172739000</v>
      </c>
      <c r="F45" s="154">
        <v>172739000</v>
      </c>
      <c r="G45" s="154"/>
      <c r="H45" s="154"/>
      <c r="I45" s="154"/>
      <c r="J45" s="133"/>
      <c r="K45" s="133"/>
      <c r="L45" s="384"/>
      <c r="M45" s="384"/>
      <c r="N45" s="261"/>
    </row>
    <row r="46" spans="1:14" ht="33" customHeight="1" x14ac:dyDescent="0.2">
      <c r="A46" s="412" t="s">
        <v>14</v>
      </c>
      <c r="B46" s="82" t="s">
        <v>12</v>
      </c>
      <c r="C46" s="413"/>
      <c r="D46" s="83"/>
      <c r="E46" s="191">
        <f t="shared" si="29"/>
        <v>4640231362</v>
      </c>
      <c r="F46" s="124">
        <f>+F18+F20+F24+F26+F28+F30+F32+F34+F36+F22+F38+F40+F42+F44</f>
        <v>3390744503</v>
      </c>
      <c r="G46" s="124">
        <f t="shared" ref="G46:I47" si="45">+G18+G20+G24+G26+G28+G30+G32+G34+G36+G22+G38+G40+G42+G44</f>
        <v>1249486859</v>
      </c>
      <c r="H46" s="124">
        <f t="shared" si="45"/>
        <v>0</v>
      </c>
      <c r="I46" s="124">
        <f t="shared" si="45"/>
        <v>0</v>
      </c>
      <c r="J46" s="79"/>
      <c r="K46" s="79"/>
      <c r="L46" s="414"/>
      <c r="M46" s="414"/>
      <c r="N46" s="405"/>
    </row>
    <row r="47" spans="1:14" ht="38.25" customHeight="1" thickBot="1" x14ac:dyDescent="0.25">
      <c r="A47" s="293"/>
      <c r="B47" s="77" t="s">
        <v>13</v>
      </c>
      <c r="C47" s="295"/>
      <c r="D47" s="78"/>
      <c r="E47" s="84">
        <f>+F47+G47+H47+I47</f>
        <v>4627338522</v>
      </c>
      <c r="F47" s="124">
        <f>+F19+F21+F25+F27+F29+F31+F33+F35+F37+F23+F39+F41+F43+F45</f>
        <v>3378442202</v>
      </c>
      <c r="G47" s="124">
        <f t="shared" si="45"/>
        <v>1248896320</v>
      </c>
      <c r="H47" s="124">
        <f t="shared" si="45"/>
        <v>0</v>
      </c>
      <c r="I47" s="124">
        <f t="shared" si="45"/>
        <v>0</v>
      </c>
      <c r="J47" s="85"/>
      <c r="K47" s="86"/>
      <c r="L47" s="260"/>
      <c r="M47" s="260"/>
      <c r="N47" s="263"/>
    </row>
    <row r="48" spans="1:14" ht="15.75" thickBot="1" x14ac:dyDescent="0.3">
      <c r="A48" s="87"/>
      <c r="B48" s="88"/>
      <c r="C48" s="88"/>
      <c r="D48" s="88"/>
      <c r="E48" s="182"/>
      <c r="F48" s="90"/>
      <c r="G48" s="230"/>
      <c r="H48" s="231"/>
      <c r="I48" s="90"/>
      <c r="J48" s="232"/>
      <c r="K48" s="95"/>
      <c r="L48" s="96"/>
      <c r="M48" s="97"/>
      <c r="N48" s="97"/>
    </row>
    <row r="49" spans="1:14" ht="15.75" thickBot="1" x14ac:dyDescent="0.25">
      <c r="A49" s="98" t="s">
        <v>18</v>
      </c>
      <c r="B49" s="297" t="s">
        <v>17</v>
      </c>
      <c r="C49" s="298"/>
      <c r="D49" s="299"/>
      <c r="E49" s="300" t="s">
        <v>19</v>
      </c>
      <c r="F49" s="301"/>
      <c r="G49" s="301"/>
      <c r="H49" s="302"/>
      <c r="I49" s="99"/>
      <c r="J49" s="303" t="s">
        <v>15</v>
      </c>
      <c r="K49" s="304"/>
      <c r="L49" s="304"/>
      <c r="M49" s="304"/>
      <c r="N49" s="305"/>
    </row>
    <row r="50" spans="1:14" ht="37.9" customHeight="1" x14ac:dyDescent="0.2">
      <c r="A50" s="283" t="s">
        <v>41</v>
      </c>
      <c r="B50" s="406" t="s">
        <v>42</v>
      </c>
      <c r="C50" s="407"/>
      <c r="D50" s="408"/>
      <c r="E50" s="406" t="s">
        <v>43</v>
      </c>
      <c r="F50" s="407"/>
      <c r="G50" s="408"/>
      <c r="H50" s="100" t="s">
        <v>12</v>
      </c>
      <c r="I50" s="101">
        <v>1</v>
      </c>
      <c r="J50" s="418" t="s">
        <v>16</v>
      </c>
      <c r="K50" s="419"/>
      <c r="L50" s="419"/>
      <c r="M50" s="419"/>
      <c r="N50" s="420"/>
    </row>
    <row r="51" spans="1:14" ht="20.65" customHeight="1" thickBot="1" x14ac:dyDescent="0.25">
      <c r="A51" s="306"/>
      <c r="B51" s="467"/>
      <c r="C51" s="410"/>
      <c r="D51" s="411"/>
      <c r="E51" s="467"/>
      <c r="F51" s="410"/>
      <c r="G51" s="411"/>
      <c r="H51" s="100" t="s">
        <v>13</v>
      </c>
      <c r="I51" s="101">
        <v>1</v>
      </c>
      <c r="J51" s="573"/>
      <c r="K51" s="357"/>
      <c r="L51" s="357"/>
      <c r="M51" s="357"/>
      <c r="N51" s="574"/>
    </row>
    <row r="52" spans="1:14" ht="35.25" customHeight="1" x14ac:dyDescent="0.2">
      <c r="A52" s="283" t="s">
        <v>76</v>
      </c>
      <c r="B52" s="406" t="s">
        <v>157</v>
      </c>
      <c r="C52" s="407"/>
      <c r="D52" s="408"/>
      <c r="E52" s="406" t="s">
        <v>158</v>
      </c>
      <c r="F52" s="407"/>
      <c r="G52" s="408"/>
      <c r="H52" s="100" t="s">
        <v>12</v>
      </c>
      <c r="I52" s="101">
        <v>3</v>
      </c>
      <c r="J52" s="573"/>
      <c r="K52" s="357"/>
      <c r="L52" s="357"/>
      <c r="M52" s="357"/>
      <c r="N52" s="574"/>
    </row>
    <row r="53" spans="1:14" ht="35.25" customHeight="1" thickBot="1" x14ac:dyDescent="0.25">
      <c r="A53" s="306"/>
      <c r="B53" s="467"/>
      <c r="C53" s="410"/>
      <c r="D53" s="411"/>
      <c r="E53" s="467"/>
      <c r="F53" s="410"/>
      <c r="G53" s="411"/>
      <c r="H53" s="100" t="s">
        <v>13</v>
      </c>
      <c r="I53" s="101">
        <v>3</v>
      </c>
      <c r="J53" s="573"/>
      <c r="K53" s="357"/>
      <c r="L53" s="357"/>
      <c r="M53" s="357"/>
      <c r="N53" s="574"/>
    </row>
    <row r="54" spans="1:14" ht="35.25" customHeight="1" x14ac:dyDescent="0.2">
      <c r="A54" s="283" t="s">
        <v>117</v>
      </c>
      <c r="B54" s="406" t="s">
        <v>159</v>
      </c>
      <c r="C54" s="407"/>
      <c r="D54" s="408"/>
      <c r="E54" s="406" t="s">
        <v>158</v>
      </c>
      <c r="F54" s="407"/>
      <c r="G54" s="408"/>
      <c r="H54" s="100" t="s">
        <v>12</v>
      </c>
      <c r="I54" s="101">
        <v>4</v>
      </c>
      <c r="J54" s="573"/>
      <c r="K54" s="357"/>
      <c r="L54" s="357"/>
      <c r="M54" s="357"/>
      <c r="N54" s="574"/>
    </row>
    <row r="55" spans="1:14" ht="35.25" customHeight="1" thickBot="1" x14ac:dyDescent="0.25">
      <c r="A55" s="306"/>
      <c r="B55" s="467"/>
      <c r="C55" s="410"/>
      <c r="D55" s="411"/>
      <c r="E55" s="467"/>
      <c r="F55" s="410"/>
      <c r="G55" s="411"/>
      <c r="H55" s="100" t="s">
        <v>13</v>
      </c>
      <c r="I55" s="101">
        <v>5</v>
      </c>
      <c r="J55" s="573"/>
      <c r="K55" s="357"/>
      <c r="L55" s="357"/>
      <c r="M55" s="357"/>
      <c r="N55" s="574"/>
    </row>
    <row r="56" spans="1:14" ht="24.4" customHeight="1" x14ac:dyDescent="0.2">
      <c r="A56" s="283" t="s">
        <v>44</v>
      </c>
      <c r="B56" s="406" t="s">
        <v>45</v>
      </c>
      <c r="C56" s="407"/>
      <c r="D56" s="408"/>
      <c r="E56" s="406" t="s">
        <v>46</v>
      </c>
      <c r="F56" s="407"/>
      <c r="G56" s="408"/>
      <c r="H56" s="100" t="s">
        <v>12</v>
      </c>
      <c r="I56" s="101">
        <v>18</v>
      </c>
      <c r="J56" s="573"/>
      <c r="K56" s="357"/>
      <c r="L56" s="357"/>
      <c r="M56" s="357"/>
      <c r="N56" s="574"/>
    </row>
    <row r="57" spans="1:14" ht="28.15" customHeight="1" thickBot="1" x14ac:dyDescent="0.25">
      <c r="A57" s="306"/>
      <c r="B57" s="467"/>
      <c r="C57" s="410"/>
      <c r="D57" s="411"/>
      <c r="E57" s="467"/>
      <c r="F57" s="410"/>
      <c r="G57" s="411"/>
      <c r="H57" s="100" t="s">
        <v>13</v>
      </c>
      <c r="I57" s="101"/>
      <c r="J57" s="573"/>
      <c r="K57" s="357"/>
      <c r="L57" s="357"/>
      <c r="M57" s="357"/>
      <c r="N57" s="574"/>
    </row>
    <row r="58" spans="1:14" ht="28.15" customHeight="1" x14ac:dyDescent="0.2">
      <c r="A58" s="283" t="s">
        <v>65</v>
      </c>
      <c r="B58" s="406" t="s">
        <v>160</v>
      </c>
      <c r="C58" s="407"/>
      <c r="D58" s="408"/>
      <c r="E58" s="406" t="s">
        <v>161</v>
      </c>
      <c r="F58" s="407"/>
      <c r="G58" s="408"/>
      <c r="H58" s="100" t="s">
        <v>12</v>
      </c>
      <c r="I58" s="101">
        <v>1</v>
      </c>
      <c r="J58" s="573"/>
      <c r="K58" s="357"/>
      <c r="L58" s="357"/>
      <c r="M58" s="357"/>
      <c r="N58" s="574"/>
    </row>
    <row r="59" spans="1:14" ht="28.15" customHeight="1" thickBot="1" x14ac:dyDescent="0.25">
      <c r="A59" s="306"/>
      <c r="B59" s="467"/>
      <c r="C59" s="410"/>
      <c r="D59" s="411"/>
      <c r="E59" s="467"/>
      <c r="F59" s="410"/>
      <c r="G59" s="411"/>
      <c r="H59" s="100" t="s">
        <v>13</v>
      </c>
      <c r="I59" s="101">
        <v>1</v>
      </c>
      <c r="J59" s="573"/>
      <c r="K59" s="357"/>
      <c r="L59" s="357"/>
      <c r="M59" s="357"/>
      <c r="N59" s="574"/>
    </row>
    <row r="60" spans="1:14" ht="31.15" customHeight="1" x14ac:dyDescent="0.25">
      <c r="A60" s="283" t="s">
        <v>47</v>
      </c>
      <c r="B60" s="406" t="s">
        <v>48</v>
      </c>
      <c r="C60" s="407"/>
      <c r="D60" s="408"/>
      <c r="E60" s="406" t="s">
        <v>49</v>
      </c>
      <c r="F60" s="407"/>
      <c r="G60" s="408"/>
      <c r="H60" s="109" t="s">
        <v>12</v>
      </c>
      <c r="I60" s="101">
        <v>6</v>
      </c>
      <c r="J60" s="575"/>
      <c r="K60" s="576"/>
      <c r="L60" s="576"/>
      <c r="M60" s="576"/>
      <c r="N60" s="577"/>
    </row>
    <row r="61" spans="1:14" ht="26.65" customHeight="1" thickBot="1" x14ac:dyDescent="0.3">
      <c r="A61" s="306"/>
      <c r="B61" s="467"/>
      <c r="C61" s="410"/>
      <c r="D61" s="411"/>
      <c r="E61" s="467"/>
      <c r="F61" s="410"/>
      <c r="G61" s="411"/>
      <c r="H61" s="100" t="s">
        <v>13</v>
      </c>
      <c r="I61" s="101">
        <v>6</v>
      </c>
      <c r="J61" s="415" t="s">
        <v>484</v>
      </c>
      <c r="K61" s="416"/>
      <c r="L61" s="416"/>
      <c r="M61" s="416"/>
      <c r="N61" s="468"/>
    </row>
    <row r="62" spans="1:14" ht="26.65" customHeight="1" thickBot="1" x14ac:dyDescent="0.25">
      <c r="A62" s="283" t="s">
        <v>50</v>
      </c>
      <c r="B62" s="406" t="s">
        <v>51</v>
      </c>
      <c r="C62" s="407"/>
      <c r="D62" s="408"/>
      <c r="E62" s="406" t="s">
        <v>52</v>
      </c>
      <c r="F62" s="407"/>
      <c r="G62" s="408"/>
      <c r="H62" s="184" t="s">
        <v>12</v>
      </c>
      <c r="I62" s="185">
        <v>59</v>
      </c>
      <c r="J62" s="578"/>
      <c r="K62" s="578"/>
      <c r="L62" s="578"/>
      <c r="M62" s="578"/>
      <c r="N62" s="578"/>
    </row>
    <row r="63" spans="1:14" ht="26.65" customHeight="1" thickBot="1" x14ac:dyDescent="0.25">
      <c r="A63" s="306"/>
      <c r="B63" s="467"/>
      <c r="C63" s="410"/>
      <c r="D63" s="411"/>
      <c r="E63" s="467"/>
      <c r="F63" s="410"/>
      <c r="G63" s="411"/>
      <c r="H63" s="186" t="s">
        <v>13</v>
      </c>
      <c r="I63" s="185">
        <v>59</v>
      </c>
      <c r="J63" s="578"/>
      <c r="K63" s="578"/>
      <c r="L63" s="578"/>
      <c r="M63" s="578"/>
      <c r="N63" s="578"/>
    </row>
    <row r="64" spans="1:14" ht="26.65" customHeight="1" thickBot="1" x14ac:dyDescent="0.25">
      <c r="A64" s="283" t="s">
        <v>53</v>
      </c>
      <c r="B64" s="406" t="s">
        <v>162</v>
      </c>
      <c r="C64" s="407"/>
      <c r="D64" s="408"/>
      <c r="E64" s="406" t="s">
        <v>43</v>
      </c>
      <c r="F64" s="407"/>
      <c r="G64" s="408"/>
      <c r="H64" s="184" t="s">
        <v>12</v>
      </c>
      <c r="I64" s="185">
        <v>1</v>
      </c>
      <c r="J64" s="578"/>
      <c r="K64" s="578"/>
      <c r="L64" s="578"/>
      <c r="M64" s="578"/>
      <c r="N64" s="578"/>
    </row>
    <row r="65" spans="1:14" ht="26.65" customHeight="1" thickBot="1" x14ac:dyDescent="0.25">
      <c r="A65" s="306"/>
      <c r="B65" s="467"/>
      <c r="C65" s="410"/>
      <c r="D65" s="411"/>
      <c r="E65" s="467"/>
      <c r="F65" s="410"/>
      <c r="G65" s="411"/>
      <c r="H65" s="186" t="s">
        <v>13</v>
      </c>
      <c r="I65" s="185">
        <v>1</v>
      </c>
      <c r="J65" s="578"/>
      <c r="K65" s="578"/>
      <c r="L65" s="578"/>
      <c r="M65" s="578"/>
      <c r="N65" s="578"/>
    </row>
    <row r="66" spans="1:14" ht="26.65" customHeight="1" thickBot="1" x14ac:dyDescent="0.25">
      <c r="A66" s="283" t="s">
        <v>53</v>
      </c>
      <c r="B66" s="406" t="s">
        <v>54</v>
      </c>
      <c r="C66" s="407"/>
      <c r="D66" s="408"/>
      <c r="E66" s="406" t="s">
        <v>55</v>
      </c>
      <c r="F66" s="407"/>
      <c r="G66" s="408"/>
      <c r="H66" s="184" t="s">
        <v>12</v>
      </c>
      <c r="I66" s="185">
        <v>59</v>
      </c>
      <c r="J66" s="578"/>
      <c r="K66" s="578"/>
      <c r="L66" s="578"/>
      <c r="M66" s="578"/>
      <c r="N66" s="578"/>
    </row>
    <row r="67" spans="1:14" ht="26.65" customHeight="1" thickBot="1" x14ac:dyDescent="0.25">
      <c r="A67" s="306"/>
      <c r="B67" s="467"/>
      <c r="C67" s="410"/>
      <c r="D67" s="411"/>
      <c r="E67" s="467"/>
      <c r="F67" s="410"/>
      <c r="G67" s="411"/>
      <c r="H67" s="186" t="s">
        <v>13</v>
      </c>
      <c r="I67" s="185">
        <v>18</v>
      </c>
      <c r="J67" s="578"/>
      <c r="K67" s="578"/>
      <c r="L67" s="578"/>
      <c r="M67" s="578"/>
      <c r="N67" s="578"/>
    </row>
    <row r="68" spans="1:14" ht="26.65" customHeight="1" thickBot="1" x14ac:dyDescent="0.3">
      <c r="A68" s="283" t="s">
        <v>56</v>
      </c>
      <c r="B68" s="406" t="s">
        <v>57</v>
      </c>
      <c r="C68" s="407"/>
      <c r="D68" s="408"/>
      <c r="E68" s="406" t="s">
        <v>58</v>
      </c>
      <c r="F68" s="407"/>
      <c r="G68" s="408"/>
      <c r="H68" s="233" t="s">
        <v>12</v>
      </c>
      <c r="I68" s="185">
        <v>17</v>
      </c>
      <c r="J68" s="578"/>
      <c r="K68" s="578"/>
      <c r="L68" s="578"/>
      <c r="M68" s="578"/>
      <c r="N68" s="578"/>
    </row>
    <row r="69" spans="1:14" ht="26.65" customHeight="1" thickBot="1" x14ac:dyDescent="0.25">
      <c r="A69" s="306"/>
      <c r="B69" s="467"/>
      <c r="C69" s="410"/>
      <c r="D69" s="411"/>
      <c r="E69" s="467"/>
      <c r="F69" s="410"/>
      <c r="G69" s="411"/>
      <c r="H69" s="234" t="s">
        <v>13</v>
      </c>
      <c r="I69" s="185">
        <v>17</v>
      </c>
      <c r="J69" s="578"/>
      <c r="K69" s="578"/>
      <c r="L69" s="578"/>
      <c r="M69" s="578"/>
      <c r="N69" s="578"/>
    </row>
    <row r="70" spans="1:14" ht="26.65" customHeight="1" thickBot="1" x14ac:dyDescent="0.3">
      <c r="A70" s="283" t="s">
        <v>168</v>
      </c>
      <c r="B70" s="406" t="s">
        <v>166</v>
      </c>
      <c r="C70" s="407"/>
      <c r="D70" s="408"/>
      <c r="E70" s="406" t="s">
        <v>167</v>
      </c>
      <c r="F70" s="407"/>
      <c r="G70" s="408"/>
      <c r="H70" s="233" t="s">
        <v>12</v>
      </c>
      <c r="I70" s="185">
        <v>700</v>
      </c>
      <c r="J70" s="578"/>
      <c r="K70" s="578"/>
      <c r="L70" s="578"/>
      <c r="M70" s="578"/>
      <c r="N70" s="578"/>
    </row>
    <row r="71" spans="1:14" ht="26.65" customHeight="1" thickBot="1" x14ac:dyDescent="0.25">
      <c r="A71" s="306"/>
      <c r="B71" s="467"/>
      <c r="C71" s="410"/>
      <c r="D71" s="411"/>
      <c r="E71" s="467"/>
      <c r="F71" s="410"/>
      <c r="G71" s="411"/>
      <c r="H71" s="234" t="s">
        <v>13</v>
      </c>
      <c r="I71" s="185">
        <v>743</v>
      </c>
      <c r="J71" s="578"/>
      <c r="K71" s="578"/>
      <c r="L71" s="578"/>
      <c r="M71" s="578"/>
      <c r="N71" s="578"/>
    </row>
    <row r="72" spans="1:14" ht="26.65" customHeight="1" thickBot="1" x14ac:dyDescent="0.25">
      <c r="A72" s="582" t="s">
        <v>59</v>
      </c>
      <c r="B72" s="406" t="s">
        <v>60</v>
      </c>
      <c r="C72" s="407"/>
      <c r="D72" s="408"/>
      <c r="E72" s="406" t="s">
        <v>61</v>
      </c>
      <c r="F72" s="407"/>
      <c r="G72" s="408"/>
      <c r="H72" s="235" t="s">
        <v>12</v>
      </c>
      <c r="I72" s="185">
        <v>1</v>
      </c>
      <c r="J72" s="578"/>
      <c r="K72" s="578"/>
      <c r="L72" s="578"/>
      <c r="M72" s="578"/>
      <c r="N72" s="578"/>
    </row>
    <row r="73" spans="1:14" ht="26.65" customHeight="1" thickBot="1" x14ac:dyDescent="0.25">
      <c r="A73" s="583"/>
      <c r="B73" s="467"/>
      <c r="C73" s="410"/>
      <c r="D73" s="411"/>
      <c r="E73" s="467"/>
      <c r="F73" s="410"/>
      <c r="G73" s="411"/>
      <c r="H73" s="234" t="s">
        <v>13</v>
      </c>
      <c r="I73" s="185">
        <v>1</v>
      </c>
      <c r="J73" s="578"/>
      <c r="K73" s="578"/>
      <c r="L73" s="578"/>
      <c r="M73" s="578"/>
      <c r="N73" s="578"/>
    </row>
    <row r="74" spans="1:14" ht="26.65" customHeight="1" thickBot="1" x14ac:dyDescent="0.25">
      <c r="A74" s="582" t="s">
        <v>56</v>
      </c>
      <c r="B74" s="406" t="s">
        <v>163</v>
      </c>
      <c r="C74" s="407"/>
      <c r="D74" s="408"/>
      <c r="E74" s="406" t="s">
        <v>164</v>
      </c>
      <c r="F74" s="407"/>
      <c r="G74" s="408"/>
      <c r="H74" s="235" t="s">
        <v>12</v>
      </c>
      <c r="I74" s="185">
        <v>1</v>
      </c>
      <c r="J74" s="578"/>
      <c r="K74" s="578"/>
      <c r="L74" s="578"/>
      <c r="M74" s="578"/>
      <c r="N74" s="578"/>
    </row>
    <row r="75" spans="1:14" ht="26.65" customHeight="1" thickBot="1" x14ac:dyDescent="0.25">
      <c r="A75" s="583"/>
      <c r="B75" s="467"/>
      <c r="C75" s="410"/>
      <c r="D75" s="411"/>
      <c r="E75" s="467"/>
      <c r="F75" s="410"/>
      <c r="G75" s="411"/>
      <c r="H75" s="234" t="s">
        <v>13</v>
      </c>
      <c r="I75" s="185">
        <v>1</v>
      </c>
      <c r="J75" s="578"/>
      <c r="K75" s="578"/>
      <c r="L75" s="578"/>
      <c r="M75" s="578"/>
      <c r="N75" s="578"/>
    </row>
    <row r="76" spans="1:14" ht="26.65" customHeight="1" thickBot="1" x14ac:dyDescent="0.25">
      <c r="A76" s="283" t="s">
        <v>62</v>
      </c>
      <c r="B76" s="406" t="s">
        <v>63</v>
      </c>
      <c r="C76" s="407"/>
      <c r="D76" s="408"/>
      <c r="E76" s="406" t="s">
        <v>64</v>
      </c>
      <c r="F76" s="407"/>
      <c r="G76" s="408"/>
      <c r="H76" s="235" t="s">
        <v>12</v>
      </c>
      <c r="I76" s="185">
        <v>1</v>
      </c>
      <c r="J76" s="578"/>
      <c r="K76" s="578"/>
      <c r="L76" s="578"/>
      <c r="M76" s="578"/>
      <c r="N76" s="578"/>
    </row>
    <row r="77" spans="1:14" ht="26.65" customHeight="1" thickBot="1" x14ac:dyDescent="0.25">
      <c r="A77" s="306"/>
      <c r="B77" s="467"/>
      <c r="C77" s="410"/>
      <c r="D77" s="411"/>
      <c r="E77" s="467"/>
      <c r="F77" s="410"/>
      <c r="G77" s="411"/>
      <c r="H77" s="234" t="s">
        <v>13</v>
      </c>
      <c r="I77" s="185">
        <v>1</v>
      </c>
      <c r="J77" s="578"/>
      <c r="K77" s="578"/>
      <c r="L77" s="578"/>
      <c r="M77" s="578"/>
      <c r="N77" s="578"/>
    </row>
    <row r="78" spans="1:14" ht="26.65" customHeight="1" thickBot="1" x14ac:dyDescent="0.25">
      <c r="A78" s="283" t="s">
        <v>65</v>
      </c>
      <c r="B78" s="406" t="s">
        <v>66</v>
      </c>
      <c r="C78" s="407"/>
      <c r="D78" s="408"/>
      <c r="E78" s="406" t="s">
        <v>67</v>
      </c>
      <c r="F78" s="407"/>
      <c r="G78" s="408"/>
      <c r="H78" s="235" t="s">
        <v>12</v>
      </c>
      <c r="I78" s="185">
        <v>1</v>
      </c>
      <c r="J78" s="579" t="s">
        <v>16</v>
      </c>
      <c r="K78" s="580"/>
      <c r="L78" s="580"/>
      <c r="M78" s="580"/>
      <c r="N78" s="580"/>
    </row>
    <row r="79" spans="1:14" ht="26.65" customHeight="1" thickBot="1" x14ac:dyDescent="0.25">
      <c r="A79" s="306"/>
      <c r="B79" s="467"/>
      <c r="C79" s="410"/>
      <c r="D79" s="411"/>
      <c r="E79" s="467"/>
      <c r="F79" s="410"/>
      <c r="G79" s="411"/>
      <c r="H79" s="234" t="s">
        <v>13</v>
      </c>
      <c r="I79" s="185">
        <v>1</v>
      </c>
      <c r="J79" s="581"/>
      <c r="K79" s="401"/>
      <c r="L79" s="401"/>
      <c r="M79" s="401"/>
      <c r="N79" s="401"/>
    </row>
    <row r="80" spans="1:14" ht="26.65" customHeight="1" thickBot="1" x14ac:dyDescent="0.25">
      <c r="A80" s="283" t="s">
        <v>56</v>
      </c>
      <c r="B80" s="406" t="s">
        <v>165</v>
      </c>
      <c r="C80" s="407"/>
      <c r="D80" s="408"/>
      <c r="E80" s="406" t="s">
        <v>158</v>
      </c>
      <c r="F80" s="407"/>
      <c r="G80" s="408"/>
      <c r="H80" s="235" t="s">
        <v>12</v>
      </c>
      <c r="I80" s="185">
        <v>10</v>
      </c>
      <c r="J80" s="581"/>
      <c r="K80" s="401"/>
      <c r="L80" s="401"/>
      <c r="M80" s="401"/>
      <c r="N80" s="401"/>
    </row>
    <row r="81" spans="1:14" ht="26.65" customHeight="1" thickBot="1" x14ac:dyDescent="0.25">
      <c r="A81" s="306"/>
      <c r="B81" s="467"/>
      <c r="C81" s="410"/>
      <c r="D81" s="411"/>
      <c r="E81" s="467"/>
      <c r="F81" s="410"/>
      <c r="G81" s="411"/>
      <c r="H81" s="234" t="s">
        <v>13</v>
      </c>
      <c r="I81" s="185">
        <v>18</v>
      </c>
      <c r="J81" s="581"/>
      <c r="K81" s="401"/>
      <c r="L81" s="401"/>
      <c r="M81" s="401"/>
      <c r="N81" s="401"/>
    </row>
    <row r="82" spans="1:14" ht="26.65" customHeight="1" thickBot="1" x14ac:dyDescent="0.25">
      <c r="A82" s="283" t="s">
        <v>69</v>
      </c>
      <c r="B82" s="406" t="s">
        <v>70</v>
      </c>
      <c r="C82" s="407"/>
      <c r="D82" s="408"/>
      <c r="E82" s="406" t="s">
        <v>71</v>
      </c>
      <c r="F82" s="407"/>
      <c r="G82" s="408"/>
      <c r="H82" s="235" t="s">
        <v>12</v>
      </c>
      <c r="I82" s="185">
        <v>1</v>
      </c>
      <c r="J82" s="581"/>
      <c r="K82" s="401"/>
      <c r="L82" s="401"/>
      <c r="M82" s="401"/>
      <c r="N82" s="401"/>
    </row>
    <row r="83" spans="1:14" ht="26.65" customHeight="1" thickBot="1" x14ac:dyDescent="0.25">
      <c r="A83" s="306"/>
      <c r="B83" s="467"/>
      <c r="C83" s="410"/>
      <c r="D83" s="411"/>
      <c r="E83" s="467"/>
      <c r="F83" s="410"/>
      <c r="G83" s="411"/>
      <c r="H83" s="234" t="s">
        <v>13</v>
      </c>
      <c r="I83" s="185">
        <v>1</v>
      </c>
      <c r="J83" s="581"/>
      <c r="K83" s="401"/>
      <c r="L83" s="401"/>
      <c r="M83" s="401"/>
      <c r="N83" s="401"/>
    </row>
    <row r="84" spans="1:14" ht="37.15" customHeight="1" thickBot="1" x14ac:dyDescent="0.25">
      <c r="A84" s="283" t="s">
        <v>69</v>
      </c>
      <c r="B84" s="406" t="s">
        <v>170</v>
      </c>
      <c r="C84" s="407"/>
      <c r="D84" s="408"/>
      <c r="E84" s="406" t="s">
        <v>81</v>
      </c>
      <c r="F84" s="407"/>
      <c r="G84" s="408"/>
      <c r="H84" s="235" t="s">
        <v>12</v>
      </c>
      <c r="I84" s="185">
        <v>3</v>
      </c>
      <c r="J84" s="581"/>
      <c r="K84" s="401"/>
      <c r="L84" s="401"/>
      <c r="M84" s="401"/>
      <c r="N84" s="401"/>
    </row>
    <row r="85" spans="1:14" ht="37.15" customHeight="1" x14ac:dyDescent="0.2">
      <c r="A85" s="306"/>
      <c r="B85" s="467"/>
      <c r="C85" s="410"/>
      <c r="D85" s="411"/>
      <c r="E85" s="467"/>
      <c r="F85" s="410"/>
      <c r="G85" s="411"/>
      <c r="H85" s="234" t="s">
        <v>13</v>
      </c>
      <c r="I85" s="185">
        <v>3</v>
      </c>
      <c r="J85" s="254" t="s">
        <v>667</v>
      </c>
      <c r="K85" s="255"/>
      <c r="L85" s="255"/>
      <c r="M85" s="255"/>
      <c r="N85" s="256"/>
    </row>
    <row r="86" spans="1:14" ht="15" customHeight="1" x14ac:dyDescent="0.2">
      <c r="A86" s="528" t="s">
        <v>26</v>
      </c>
      <c r="B86" s="528"/>
      <c r="C86" s="528"/>
      <c r="D86" s="528"/>
      <c r="E86" s="528"/>
      <c r="F86" s="528"/>
      <c r="G86" s="528"/>
      <c r="H86" s="528"/>
      <c r="I86" s="528"/>
      <c r="J86" s="528"/>
      <c r="K86" s="528"/>
      <c r="L86" s="528"/>
      <c r="M86" s="528"/>
      <c r="N86" s="528"/>
    </row>
    <row r="87" spans="1:14" ht="15" customHeight="1" x14ac:dyDescent="0.2">
      <c r="A87" s="528"/>
      <c r="B87" s="528"/>
      <c r="C87" s="528"/>
      <c r="D87" s="528"/>
      <c r="E87" s="528"/>
      <c r="F87" s="528"/>
      <c r="G87" s="528"/>
      <c r="H87" s="528"/>
      <c r="I87" s="528"/>
      <c r="J87" s="528"/>
      <c r="K87" s="528"/>
      <c r="L87" s="528"/>
      <c r="M87" s="528"/>
      <c r="N87" s="528"/>
    </row>
    <row r="88" spans="1:14" ht="17.649999999999999" customHeight="1" x14ac:dyDescent="0.2">
      <c r="A88" s="528"/>
      <c r="B88" s="528"/>
      <c r="C88" s="528"/>
      <c r="D88" s="528"/>
      <c r="E88" s="528"/>
      <c r="F88" s="528"/>
      <c r="G88" s="528"/>
      <c r="H88" s="528"/>
      <c r="I88" s="528"/>
      <c r="J88" s="528"/>
      <c r="K88" s="528"/>
      <c r="L88" s="528"/>
      <c r="M88" s="528"/>
      <c r="N88" s="528"/>
    </row>
    <row r="94" spans="1:14" x14ac:dyDescent="0.2">
      <c r="E94" s="81"/>
      <c r="F94" s="81"/>
      <c r="G94" s="81"/>
    </row>
    <row r="100" spans="5:7" x14ac:dyDescent="0.2">
      <c r="E100" s="81"/>
      <c r="F100" s="81"/>
      <c r="G100" s="81"/>
    </row>
  </sheetData>
  <mergeCells count="171">
    <mergeCell ref="A15:A17"/>
    <mergeCell ref="B15:B17"/>
    <mergeCell ref="C15:C17"/>
    <mergeCell ref="D15:D17"/>
    <mergeCell ref="E15:E17"/>
    <mergeCell ref="F15:I16"/>
    <mergeCell ref="A1:A4"/>
    <mergeCell ref="B1:H2"/>
    <mergeCell ref="A5:N5"/>
    <mergeCell ref="A6:N6"/>
    <mergeCell ref="B7:F7"/>
    <mergeCell ref="A8:F8"/>
    <mergeCell ref="G8:I14"/>
    <mergeCell ref="J8:N8"/>
    <mergeCell ref="A9:F9"/>
    <mergeCell ref="K9:M9"/>
    <mergeCell ref="J15:K16"/>
    <mergeCell ref="L16:L17"/>
    <mergeCell ref="I1:L1"/>
    <mergeCell ref="A22:A23"/>
    <mergeCell ref="C20:C21"/>
    <mergeCell ref="A24:A25"/>
    <mergeCell ref="A26:A27"/>
    <mergeCell ref="C24:C25"/>
    <mergeCell ref="C26:C27"/>
    <mergeCell ref="A20:A21"/>
    <mergeCell ref="A28:A29"/>
    <mergeCell ref="C28:C29"/>
    <mergeCell ref="C22:C23"/>
    <mergeCell ref="L28:L29"/>
    <mergeCell ref="K14:M14"/>
    <mergeCell ref="A18:A19"/>
    <mergeCell ref="C18:C19"/>
    <mergeCell ref="L18:L19"/>
    <mergeCell ref="M1:N4"/>
    <mergeCell ref="L15:N15"/>
    <mergeCell ref="I2:L2"/>
    <mergeCell ref="B3:H4"/>
    <mergeCell ref="I3:L3"/>
    <mergeCell ref="I4:L4"/>
    <mergeCell ref="M18:M19"/>
    <mergeCell ref="N18:N19"/>
    <mergeCell ref="M16:M17"/>
    <mergeCell ref="N16:N17"/>
    <mergeCell ref="A10:F10"/>
    <mergeCell ref="A11:F11"/>
    <mergeCell ref="A12:F12"/>
    <mergeCell ref="A13:F13"/>
    <mergeCell ref="A14:F14"/>
    <mergeCell ref="M20:M21"/>
    <mergeCell ref="N20:N21"/>
    <mergeCell ref="L24:L25"/>
    <mergeCell ref="M24:M25"/>
    <mergeCell ref="B49:D49"/>
    <mergeCell ref="E49:H49"/>
    <mergeCell ref="C36:C37"/>
    <mergeCell ref="A36:A37"/>
    <mergeCell ref="A38:A39"/>
    <mergeCell ref="C38:C39"/>
    <mergeCell ref="A42:A43"/>
    <mergeCell ref="C42:C43"/>
    <mergeCell ref="A44:A45"/>
    <mergeCell ref="C44:C45"/>
    <mergeCell ref="A40:A41"/>
    <mergeCell ref="C40:C41"/>
    <mergeCell ref="A30:A31"/>
    <mergeCell ref="C30:C31"/>
    <mergeCell ref="A32:A33"/>
    <mergeCell ref="C32:C33"/>
    <mergeCell ref="L20:L21"/>
    <mergeCell ref="A56:A57"/>
    <mergeCell ref="B56:D57"/>
    <mergeCell ref="E56:G57"/>
    <mergeCell ref="A60:A61"/>
    <mergeCell ref="A34:A35"/>
    <mergeCell ref="C34:C35"/>
    <mergeCell ref="A46:A47"/>
    <mergeCell ref="C46:C47"/>
    <mergeCell ref="A52:A53"/>
    <mergeCell ref="B52:D53"/>
    <mergeCell ref="E50:G51"/>
    <mergeCell ref="E60:G61"/>
    <mergeCell ref="A54:A55"/>
    <mergeCell ref="B54:D55"/>
    <mergeCell ref="A58:A59"/>
    <mergeCell ref="B60:D61"/>
    <mergeCell ref="B58:D59"/>
    <mergeCell ref="A50:A51"/>
    <mergeCell ref="B50:D51"/>
    <mergeCell ref="E52:G53"/>
    <mergeCell ref="E54:G55"/>
    <mergeCell ref="E58:G59"/>
    <mergeCell ref="B74:D75"/>
    <mergeCell ref="E74:G75"/>
    <mergeCell ref="A80:A81"/>
    <mergeCell ref="B80:D81"/>
    <mergeCell ref="E76:G77"/>
    <mergeCell ref="A78:A79"/>
    <mergeCell ref="E70:G71"/>
    <mergeCell ref="E64:G65"/>
    <mergeCell ref="A72:A73"/>
    <mergeCell ref="B72:D73"/>
    <mergeCell ref="E72:G73"/>
    <mergeCell ref="E68:G69"/>
    <mergeCell ref="A64:A65"/>
    <mergeCell ref="B78:D79"/>
    <mergeCell ref="E78:G79"/>
    <mergeCell ref="E80:G81"/>
    <mergeCell ref="A76:A77"/>
    <mergeCell ref="B76:D77"/>
    <mergeCell ref="A74:A75"/>
    <mergeCell ref="A86:N88"/>
    <mergeCell ref="A82:A83"/>
    <mergeCell ref="B82:D83"/>
    <mergeCell ref="A62:A63"/>
    <mergeCell ref="B62:D63"/>
    <mergeCell ref="E62:G63"/>
    <mergeCell ref="A66:A67"/>
    <mergeCell ref="B66:D67"/>
    <mergeCell ref="E66:G67"/>
    <mergeCell ref="E82:G83"/>
    <mergeCell ref="A84:A85"/>
    <mergeCell ref="B84:D85"/>
    <mergeCell ref="E84:G85"/>
    <mergeCell ref="A68:A69"/>
    <mergeCell ref="B68:D69"/>
    <mergeCell ref="A70:A71"/>
    <mergeCell ref="B70:D71"/>
    <mergeCell ref="B64:D65"/>
    <mergeCell ref="J85:N85"/>
    <mergeCell ref="J62:N77"/>
    <mergeCell ref="J78:N84"/>
    <mergeCell ref="L36:L37"/>
    <mergeCell ref="M36:M37"/>
    <mergeCell ref="N36:N37"/>
    <mergeCell ref="J61:N61"/>
    <mergeCell ref="L46:L47"/>
    <mergeCell ref="M46:M47"/>
    <mergeCell ref="N46:N47"/>
    <mergeCell ref="J49:N49"/>
    <mergeCell ref="J50:N60"/>
    <mergeCell ref="L42:L43"/>
    <mergeCell ref="M42:M43"/>
    <mergeCell ref="N42:N43"/>
    <mergeCell ref="L44:L45"/>
    <mergeCell ref="M44:M45"/>
    <mergeCell ref="N44:N45"/>
    <mergeCell ref="L22:L23"/>
    <mergeCell ref="M22:M23"/>
    <mergeCell ref="N22:N23"/>
    <mergeCell ref="L38:L39"/>
    <mergeCell ref="M38:M39"/>
    <mergeCell ref="N38:N39"/>
    <mergeCell ref="L40:L41"/>
    <mergeCell ref="M40:M41"/>
    <mergeCell ref="N40:N41"/>
    <mergeCell ref="N32:N33"/>
    <mergeCell ref="L32:L33"/>
    <mergeCell ref="L30:L31"/>
    <mergeCell ref="M30:M31"/>
    <mergeCell ref="N30:N31"/>
    <mergeCell ref="L26:L27"/>
    <mergeCell ref="M26:M27"/>
    <mergeCell ref="N26:N27"/>
    <mergeCell ref="M28:M29"/>
    <mergeCell ref="N28:N29"/>
    <mergeCell ref="N24:N25"/>
    <mergeCell ref="M32:M33"/>
    <mergeCell ref="L34:L35"/>
    <mergeCell ref="M34:M35"/>
    <mergeCell ref="N34:N35"/>
  </mergeCells>
  <pageMargins left="0.23622047244094491" right="0.23622047244094491" top="0.74803149606299213" bottom="0.74803149606299213" header="0.31496062992125984" footer="0.31496062992125984"/>
  <pageSetup scale="40" orientation="landscape" r:id="rId1"/>
  <headerFooter alignWithMargins="0"/>
  <drawing r:id="rId2"/>
  <legacyDrawing r:id="rId3"/>
  <oleObjects>
    <mc:AlternateContent xmlns:mc="http://schemas.openxmlformats.org/markup-compatibility/2006">
      <mc:Choice Requires="x14">
        <oleObject shapeId="119815" r:id="rId4">
          <objectPr defaultSize="0" autoPict="0" r:id="rId5">
            <anchor moveWithCells="1" sizeWithCells="1">
              <from>
                <xdr:col>0</xdr:col>
                <xdr:colOff>742950</xdr:colOff>
                <xdr:row>0</xdr:row>
                <xdr:rowOff>19050</xdr:rowOff>
              </from>
              <to>
                <xdr:col>0</xdr:col>
                <xdr:colOff>4286250</xdr:colOff>
                <xdr:row>3</xdr:row>
                <xdr:rowOff>171450</xdr:rowOff>
              </to>
            </anchor>
          </objectPr>
        </oleObject>
      </mc:Choice>
      <mc:Fallback>
        <oleObject shapeId="119815"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P36"/>
  <sheetViews>
    <sheetView topLeftCell="D1" zoomScale="80" zoomScaleNormal="80" zoomScalePageLayoutView="60" workbookViewId="0">
      <selection activeCell="O12" sqref="O12"/>
    </sheetView>
  </sheetViews>
  <sheetFormatPr baseColWidth="10" defaultColWidth="11.42578125" defaultRowHeight="14.25" x14ac:dyDescent="0.2"/>
  <cols>
    <col min="1" max="1" width="70.7109375" style="110" customWidth="1"/>
    <col min="2" max="2" width="20.42578125" style="53" customWidth="1"/>
    <col min="3" max="3" width="23.42578125" style="53" customWidth="1"/>
    <col min="4" max="4" width="15.7109375" style="53" customWidth="1"/>
    <col min="5" max="5" width="24.7109375" style="53" customWidth="1"/>
    <col min="6" max="6" width="22.85546875" style="53" customWidth="1"/>
    <col min="7" max="7" width="25.28515625" style="53" bestFit="1" customWidth="1"/>
    <col min="8" max="8" width="17.28515625" style="53" bestFit="1" customWidth="1"/>
    <col min="9" max="9" width="20.7109375" style="53" customWidth="1"/>
    <col min="10" max="10" width="16.7109375" style="102" bestFit="1" customWidth="1"/>
    <col min="11" max="11" width="18" style="102" customWidth="1"/>
    <col min="12" max="12" width="11.28515625" style="53" customWidth="1"/>
    <col min="13" max="13" width="13.28515625" style="53" customWidth="1"/>
    <col min="14" max="14" width="11.28515625" style="53" customWidth="1"/>
    <col min="15" max="15" width="16.42578125" style="53" customWidth="1"/>
    <col min="16" max="16" width="12.7109375" style="53" bestFit="1" customWidth="1"/>
    <col min="17" max="16384" width="11.42578125" style="53"/>
  </cols>
  <sheetData>
    <row r="1" spans="1:15" ht="15" x14ac:dyDescent="0.25">
      <c r="A1" s="444"/>
      <c r="B1" s="447" t="s">
        <v>671</v>
      </c>
      <c r="C1" s="448"/>
      <c r="D1" s="448"/>
      <c r="E1" s="448"/>
      <c r="F1" s="448"/>
      <c r="G1" s="448"/>
      <c r="H1" s="449"/>
      <c r="I1" s="450" t="s">
        <v>672</v>
      </c>
      <c r="J1" s="451"/>
      <c r="K1" s="451"/>
      <c r="L1" s="452"/>
      <c r="M1" s="453"/>
      <c r="N1" s="454"/>
    </row>
    <row r="2" spans="1:15" ht="15" x14ac:dyDescent="0.25">
      <c r="A2" s="445"/>
      <c r="B2" s="333"/>
      <c r="C2" s="334"/>
      <c r="D2" s="334"/>
      <c r="E2" s="334"/>
      <c r="F2" s="334"/>
      <c r="G2" s="334"/>
      <c r="H2" s="335"/>
      <c r="I2" s="450" t="s">
        <v>673</v>
      </c>
      <c r="J2" s="451"/>
      <c r="K2" s="451"/>
      <c r="L2" s="452"/>
      <c r="M2" s="455"/>
      <c r="N2" s="456"/>
    </row>
    <row r="3" spans="1:15" ht="27" customHeight="1" x14ac:dyDescent="0.25">
      <c r="A3" s="445"/>
      <c r="B3" s="447" t="s">
        <v>674</v>
      </c>
      <c r="C3" s="448"/>
      <c r="D3" s="448"/>
      <c r="E3" s="448"/>
      <c r="F3" s="448"/>
      <c r="G3" s="448"/>
      <c r="H3" s="449"/>
      <c r="I3" s="450" t="s">
        <v>675</v>
      </c>
      <c r="J3" s="451"/>
      <c r="K3" s="451"/>
      <c r="L3" s="452"/>
      <c r="M3" s="455"/>
      <c r="N3" s="456"/>
      <c r="O3" s="54"/>
    </row>
    <row r="4" spans="1:15" ht="23.25" customHeight="1" x14ac:dyDescent="0.25">
      <c r="A4" s="446"/>
      <c r="B4" s="333"/>
      <c r="C4" s="334"/>
      <c r="D4" s="334"/>
      <c r="E4" s="334"/>
      <c r="F4" s="334"/>
      <c r="G4" s="334"/>
      <c r="H4" s="335"/>
      <c r="I4" s="450" t="s">
        <v>676</v>
      </c>
      <c r="J4" s="451"/>
      <c r="K4" s="451"/>
      <c r="L4" s="452"/>
      <c r="M4" s="343"/>
      <c r="N4" s="457"/>
      <c r="O4" s="54"/>
    </row>
    <row r="5" spans="1:15" ht="21.75" customHeight="1" x14ac:dyDescent="0.25">
      <c r="A5" s="436"/>
      <c r="B5" s="436"/>
      <c r="C5" s="436"/>
      <c r="D5" s="436"/>
      <c r="E5" s="436"/>
      <c r="F5" s="436"/>
      <c r="G5" s="436"/>
      <c r="H5" s="436"/>
      <c r="I5" s="436"/>
      <c r="J5" s="436"/>
      <c r="K5" s="436"/>
      <c r="L5" s="436"/>
      <c r="M5" s="436"/>
      <c r="N5" s="436"/>
      <c r="O5" s="54"/>
    </row>
    <row r="6" spans="1:15" ht="18.75" customHeight="1" x14ac:dyDescent="0.25">
      <c r="A6" s="437" t="s">
        <v>28</v>
      </c>
      <c r="B6" s="437"/>
      <c r="C6" s="437"/>
      <c r="D6" s="437"/>
      <c r="E6" s="437"/>
      <c r="F6" s="437"/>
      <c r="G6" s="437"/>
      <c r="H6" s="437"/>
      <c r="I6" s="437"/>
      <c r="J6" s="437"/>
      <c r="K6" s="437"/>
      <c r="L6" s="437"/>
      <c r="M6" s="437"/>
      <c r="N6" s="437"/>
      <c r="O6" s="54"/>
    </row>
    <row r="7" spans="1:15" ht="24.75" customHeight="1" thickBot="1" x14ac:dyDescent="0.3">
      <c r="A7" s="55" t="str">
        <f>+'65 - Superior'!A7</f>
        <v>FECHA DE EJECUCIÓN: DICIEMBRE 31 DE 2023</v>
      </c>
      <c r="B7" s="359"/>
      <c r="C7" s="359"/>
      <c r="D7" s="359"/>
      <c r="E7" s="359"/>
      <c r="F7" s="359"/>
      <c r="J7" s="53"/>
      <c r="K7" s="53"/>
    </row>
    <row r="8" spans="1:15" ht="36" customHeight="1" x14ac:dyDescent="0.2">
      <c r="A8" s="376" t="s">
        <v>36</v>
      </c>
      <c r="B8" s="377"/>
      <c r="C8" s="377"/>
      <c r="D8" s="377"/>
      <c r="E8" s="377"/>
      <c r="F8" s="377"/>
      <c r="G8" s="438" t="s">
        <v>27</v>
      </c>
      <c r="H8" s="439"/>
      <c r="I8" s="440"/>
      <c r="J8" s="441" t="s">
        <v>23</v>
      </c>
      <c r="K8" s="442"/>
      <c r="L8" s="442"/>
      <c r="M8" s="442"/>
      <c r="N8" s="443"/>
      <c r="O8" s="56"/>
    </row>
    <row r="9" spans="1:15" ht="15" x14ac:dyDescent="0.2">
      <c r="A9" s="372" t="s">
        <v>37</v>
      </c>
      <c r="B9" s="373"/>
      <c r="C9" s="373"/>
      <c r="D9" s="373"/>
      <c r="E9" s="373"/>
      <c r="F9" s="374"/>
      <c r="G9" s="365"/>
      <c r="H9" s="363"/>
      <c r="I9" s="364"/>
      <c r="J9" s="57" t="s">
        <v>20</v>
      </c>
      <c r="K9" s="375" t="s">
        <v>21</v>
      </c>
      <c r="L9" s="375"/>
      <c r="M9" s="375"/>
      <c r="N9" s="58" t="s">
        <v>22</v>
      </c>
      <c r="O9" s="56"/>
    </row>
    <row r="10" spans="1:15" ht="45" customHeight="1" x14ac:dyDescent="0.2">
      <c r="A10" s="372" t="s">
        <v>73</v>
      </c>
      <c r="B10" s="373"/>
      <c r="C10" s="373"/>
      <c r="D10" s="373"/>
      <c r="E10" s="373"/>
      <c r="F10" s="374"/>
      <c r="G10" s="365"/>
      <c r="H10" s="363"/>
      <c r="I10" s="364"/>
      <c r="J10" s="57"/>
      <c r="K10" s="59"/>
      <c r="L10" s="60"/>
      <c r="M10" s="61"/>
      <c r="N10" s="58"/>
      <c r="O10" s="56"/>
    </row>
    <row r="11" spans="1:15" ht="68.25" customHeight="1" x14ac:dyDescent="0.2">
      <c r="A11" s="372" t="s">
        <v>74</v>
      </c>
      <c r="B11" s="373"/>
      <c r="C11" s="373"/>
      <c r="D11" s="373"/>
      <c r="E11" s="373"/>
      <c r="F11" s="374"/>
      <c r="G11" s="365"/>
      <c r="H11" s="363"/>
      <c r="I11" s="364"/>
      <c r="J11" s="62"/>
      <c r="K11" s="63" t="s">
        <v>133</v>
      </c>
      <c r="L11" s="64"/>
      <c r="M11" s="65"/>
      <c r="N11" s="66"/>
      <c r="O11" s="56"/>
    </row>
    <row r="12" spans="1:15" ht="46.5" customHeight="1" x14ac:dyDescent="0.2">
      <c r="A12" s="376" t="s">
        <v>72</v>
      </c>
      <c r="B12" s="377"/>
      <c r="C12" s="377"/>
      <c r="D12" s="377"/>
      <c r="E12" s="377"/>
      <c r="F12" s="377"/>
      <c r="G12" s="365"/>
      <c r="H12" s="363"/>
      <c r="I12" s="364"/>
      <c r="J12" s="67"/>
      <c r="K12" s="68"/>
      <c r="L12" s="69"/>
      <c r="M12" s="70"/>
      <c r="N12" s="71"/>
      <c r="O12" s="56"/>
    </row>
    <row r="13" spans="1:15" ht="40.9" customHeight="1" x14ac:dyDescent="0.2">
      <c r="A13" s="376" t="s">
        <v>75</v>
      </c>
      <c r="B13" s="377"/>
      <c r="C13" s="377"/>
      <c r="D13" s="377"/>
      <c r="E13" s="377"/>
      <c r="F13" s="377"/>
      <c r="G13" s="365"/>
      <c r="H13" s="363"/>
      <c r="I13" s="364"/>
      <c r="J13" s="67"/>
      <c r="K13" s="72"/>
      <c r="L13" s="73"/>
      <c r="M13" s="74"/>
      <c r="N13" s="71"/>
      <c r="O13" s="56"/>
    </row>
    <row r="14" spans="1:15" ht="66" customHeight="1" thickBot="1" x14ac:dyDescent="0.25">
      <c r="A14" s="378" t="s">
        <v>215</v>
      </c>
      <c r="B14" s="379"/>
      <c r="C14" s="379"/>
      <c r="D14" s="379"/>
      <c r="E14" s="379"/>
      <c r="F14" s="380"/>
      <c r="G14" s="366"/>
      <c r="H14" s="367"/>
      <c r="I14" s="368"/>
      <c r="J14" s="75"/>
      <c r="K14" s="381"/>
      <c r="L14" s="381"/>
      <c r="M14" s="381"/>
      <c r="N14" s="76"/>
      <c r="O14" s="56"/>
    </row>
    <row r="15" spans="1:15" ht="15" x14ac:dyDescent="0.25">
      <c r="A15" s="292" t="s">
        <v>0</v>
      </c>
      <c r="B15" s="326" t="s">
        <v>677</v>
      </c>
      <c r="C15" s="313" t="s">
        <v>1</v>
      </c>
      <c r="D15" s="313" t="s">
        <v>2</v>
      </c>
      <c r="E15" s="313" t="s">
        <v>679</v>
      </c>
      <c r="F15" s="316" t="s">
        <v>680</v>
      </c>
      <c r="G15" s="317"/>
      <c r="H15" s="317"/>
      <c r="I15" s="318"/>
      <c r="J15" s="313" t="s">
        <v>3</v>
      </c>
      <c r="K15" s="313"/>
      <c r="L15" s="351" t="s">
        <v>4</v>
      </c>
      <c r="M15" s="351"/>
      <c r="N15" s="352"/>
    </row>
    <row r="16" spans="1:15" x14ac:dyDescent="0.2">
      <c r="A16" s="324"/>
      <c r="B16" s="314"/>
      <c r="C16" s="314"/>
      <c r="D16" s="314"/>
      <c r="E16" s="314"/>
      <c r="F16" s="319"/>
      <c r="G16" s="320"/>
      <c r="H16" s="320"/>
      <c r="I16" s="321"/>
      <c r="J16" s="314"/>
      <c r="K16" s="314"/>
      <c r="L16" s="314" t="s">
        <v>5</v>
      </c>
      <c r="M16" s="314" t="s">
        <v>6</v>
      </c>
      <c r="N16" s="322" t="s">
        <v>7</v>
      </c>
    </row>
    <row r="17" spans="1:16" ht="15.75" thickBot="1" x14ac:dyDescent="0.25">
      <c r="A17" s="426"/>
      <c r="B17" s="424"/>
      <c r="C17" s="424"/>
      <c r="D17" s="424"/>
      <c r="E17" s="424"/>
      <c r="F17" s="148" t="s">
        <v>8</v>
      </c>
      <c r="G17" s="148" t="s">
        <v>9</v>
      </c>
      <c r="H17" s="148" t="s">
        <v>24</v>
      </c>
      <c r="I17" s="149" t="s">
        <v>25</v>
      </c>
      <c r="J17" s="148" t="s">
        <v>10</v>
      </c>
      <c r="K17" s="150" t="s">
        <v>11</v>
      </c>
      <c r="L17" s="424"/>
      <c r="M17" s="424"/>
      <c r="N17" s="425"/>
    </row>
    <row r="18" spans="1:16" ht="40.15" customHeight="1" x14ac:dyDescent="0.2">
      <c r="A18" s="540" t="s">
        <v>482</v>
      </c>
      <c r="B18" s="39" t="s">
        <v>12</v>
      </c>
      <c r="C18" s="241" t="s">
        <v>483</v>
      </c>
      <c r="D18" s="37">
        <v>1</v>
      </c>
      <c r="E18" s="139">
        <f t="shared" ref="E18:E21" si="0">+F18+G18+H18+I18</f>
        <v>23200000</v>
      </c>
      <c r="F18" s="164">
        <v>23200000</v>
      </c>
      <c r="G18" s="164"/>
      <c r="H18" s="139"/>
      <c r="I18" s="139"/>
      <c r="J18" s="129">
        <v>44958</v>
      </c>
      <c r="K18" s="129">
        <v>45260</v>
      </c>
      <c r="L18" s="421">
        <f t="shared" ref="L18:M18" si="1">+D19/D18</f>
        <v>1</v>
      </c>
      <c r="M18" s="421">
        <f t="shared" si="1"/>
        <v>1</v>
      </c>
      <c r="N18" s="296">
        <f>L18*L18/M18</f>
        <v>1</v>
      </c>
    </row>
    <row r="19" spans="1:16" ht="40.15" customHeight="1" x14ac:dyDescent="0.2">
      <c r="A19" s="251"/>
      <c r="B19" s="51" t="s">
        <v>13</v>
      </c>
      <c r="C19" s="253"/>
      <c r="D19" s="52">
        <v>1</v>
      </c>
      <c r="E19" s="162">
        <f t="shared" si="0"/>
        <v>23200000</v>
      </c>
      <c r="F19" s="123">
        <v>23200000</v>
      </c>
      <c r="G19" s="123"/>
      <c r="H19" s="123"/>
      <c r="I19" s="123"/>
      <c r="J19" s="122"/>
      <c r="K19" s="122"/>
      <c r="L19" s="382"/>
      <c r="M19" s="382"/>
      <c r="N19" s="259"/>
    </row>
    <row r="20" spans="1:16" ht="40.15" customHeight="1" x14ac:dyDescent="0.2">
      <c r="A20" s="584" t="s">
        <v>174</v>
      </c>
      <c r="B20" s="51" t="s">
        <v>12</v>
      </c>
      <c r="C20" s="253" t="s">
        <v>202</v>
      </c>
      <c r="D20" s="52">
        <v>57</v>
      </c>
      <c r="E20" s="162">
        <f t="shared" si="0"/>
        <v>945354950</v>
      </c>
      <c r="F20" s="123"/>
      <c r="G20" s="123">
        <v>945354950</v>
      </c>
      <c r="H20" s="162"/>
      <c r="I20" s="162"/>
      <c r="J20" s="122">
        <v>44958</v>
      </c>
      <c r="K20" s="122">
        <v>45260</v>
      </c>
      <c r="L20" s="382">
        <f t="shared" ref="L20" si="2">+D21/D20</f>
        <v>1</v>
      </c>
      <c r="M20" s="382">
        <f t="shared" ref="M20" si="3">+E21/E20</f>
        <v>0.99997354855972354</v>
      </c>
      <c r="N20" s="259">
        <f>L20*L20/M20</f>
        <v>1.0000264521399738</v>
      </c>
      <c r="P20" s="81"/>
    </row>
    <row r="21" spans="1:16" ht="40.15" customHeight="1" thickBot="1" x14ac:dyDescent="0.25">
      <c r="A21" s="585"/>
      <c r="B21" s="40" t="s">
        <v>13</v>
      </c>
      <c r="C21" s="244"/>
      <c r="D21" s="38">
        <v>57</v>
      </c>
      <c r="E21" s="152">
        <f t="shared" si="0"/>
        <v>945329944</v>
      </c>
      <c r="F21" s="132"/>
      <c r="G21" s="132">
        <v>945329944</v>
      </c>
      <c r="H21" s="152"/>
      <c r="I21" s="152"/>
      <c r="J21" s="133"/>
      <c r="K21" s="133"/>
      <c r="L21" s="384"/>
      <c r="M21" s="384"/>
      <c r="N21" s="261"/>
    </row>
    <row r="22" spans="1:16" ht="36.75" customHeight="1" x14ac:dyDescent="0.2">
      <c r="A22" s="412" t="s">
        <v>14</v>
      </c>
      <c r="B22" s="43" t="s">
        <v>12</v>
      </c>
      <c r="C22" s="413"/>
      <c r="D22" s="83"/>
      <c r="E22" s="191">
        <f>+F22+G22+H22+I22</f>
        <v>968554950</v>
      </c>
      <c r="F22" s="191">
        <f>+F20+F18</f>
        <v>23200000</v>
      </c>
      <c r="G22" s="191">
        <f t="shared" ref="G22:H23" si="4">+G20+G18</f>
        <v>945354950</v>
      </c>
      <c r="H22" s="191">
        <f t="shared" si="4"/>
        <v>0</v>
      </c>
      <c r="I22" s="191">
        <f>+I20+I18</f>
        <v>0</v>
      </c>
      <c r="J22" s="79"/>
      <c r="K22" s="79"/>
      <c r="L22" s="414"/>
      <c r="M22" s="414"/>
      <c r="N22" s="405"/>
    </row>
    <row r="23" spans="1:16" ht="35.25" customHeight="1" thickBot="1" x14ac:dyDescent="0.25">
      <c r="A23" s="293"/>
      <c r="B23" s="40" t="s">
        <v>13</v>
      </c>
      <c r="C23" s="295"/>
      <c r="D23" s="78"/>
      <c r="E23" s="152">
        <f>+F23+G23+H23+I23</f>
        <v>968529944</v>
      </c>
      <c r="F23" s="151">
        <f>+F21+F19</f>
        <v>23200000</v>
      </c>
      <c r="G23" s="151">
        <f t="shared" si="4"/>
        <v>945329944</v>
      </c>
      <c r="H23" s="151">
        <f t="shared" si="4"/>
        <v>0</v>
      </c>
      <c r="I23" s="151">
        <f>+I21+I19</f>
        <v>0</v>
      </c>
      <c r="J23" s="85"/>
      <c r="K23" s="86"/>
      <c r="L23" s="260"/>
      <c r="M23" s="260"/>
      <c r="N23" s="263"/>
    </row>
    <row r="24" spans="1:16" ht="15.75" thickBot="1" x14ac:dyDescent="0.3">
      <c r="A24" s="87"/>
      <c r="B24" s="88"/>
      <c r="C24" s="88"/>
      <c r="D24" s="88"/>
      <c r="E24" s="201"/>
      <c r="F24" s="96"/>
      <c r="G24" s="156"/>
      <c r="H24" s="156"/>
      <c r="I24" s="156"/>
      <c r="J24" s="95"/>
      <c r="K24" s="95"/>
      <c r="L24" s="96"/>
      <c r="M24" s="97"/>
      <c r="N24" s="97"/>
    </row>
    <row r="25" spans="1:16" ht="15.75" thickBot="1" x14ac:dyDescent="0.25">
      <c r="A25" s="98" t="s">
        <v>18</v>
      </c>
      <c r="B25" s="297" t="s">
        <v>17</v>
      </c>
      <c r="C25" s="298"/>
      <c r="D25" s="299"/>
      <c r="E25" s="300" t="s">
        <v>19</v>
      </c>
      <c r="F25" s="301"/>
      <c r="G25" s="301"/>
      <c r="H25" s="302"/>
      <c r="I25" s="99"/>
      <c r="J25" s="303" t="s">
        <v>15</v>
      </c>
      <c r="K25" s="304"/>
      <c r="L25" s="304"/>
      <c r="M25" s="304"/>
      <c r="N25" s="305"/>
    </row>
    <row r="26" spans="1:16" ht="61.9" customHeight="1" x14ac:dyDescent="0.2">
      <c r="A26" s="283" t="s">
        <v>76</v>
      </c>
      <c r="B26" s="589" t="s">
        <v>80</v>
      </c>
      <c r="C26" s="589"/>
      <c r="D26" s="589"/>
      <c r="E26" s="589" t="s">
        <v>81</v>
      </c>
      <c r="F26" s="589"/>
      <c r="G26" s="589"/>
      <c r="H26" s="100" t="s">
        <v>12</v>
      </c>
      <c r="I26" s="101">
        <v>57</v>
      </c>
      <c r="J26" s="586" t="s">
        <v>16</v>
      </c>
      <c r="K26" s="586"/>
      <c r="L26" s="586"/>
      <c r="M26" s="586"/>
      <c r="N26" s="586"/>
    </row>
    <row r="27" spans="1:16" ht="52.5" customHeight="1" thickBot="1" x14ac:dyDescent="0.25">
      <c r="A27" s="306"/>
      <c r="B27" s="589"/>
      <c r="C27" s="589"/>
      <c r="D27" s="589"/>
      <c r="E27" s="589"/>
      <c r="F27" s="589"/>
      <c r="G27" s="589"/>
      <c r="H27" s="100" t="s">
        <v>13</v>
      </c>
      <c r="I27" s="101">
        <v>57</v>
      </c>
      <c r="J27" s="586"/>
      <c r="K27" s="586"/>
      <c r="L27" s="586"/>
      <c r="M27" s="586"/>
      <c r="N27" s="586"/>
    </row>
    <row r="28" spans="1:16" ht="42.4" customHeight="1" x14ac:dyDescent="0.25">
      <c r="A28" s="582" t="s">
        <v>79</v>
      </c>
      <c r="B28" s="406" t="s">
        <v>77</v>
      </c>
      <c r="C28" s="407"/>
      <c r="D28" s="408"/>
      <c r="E28" s="406" t="s">
        <v>78</v>
      </c>
      <c r="F28" s="407"/>
      <c r="G28" s="408"/>
      <c r="H28" s="100" t="s">
        <v>12</v>
      </c>
      <c r="I28" s="101">
        <v>59</v>
      </c>
      <c r="J28" s="415" t="s">
        <v>484</v>
      </c>
      <c r="K28" s="416"/>
      <c r="L28" s="416"/>
      <c r="M28" s="416"/>
      <c r="N28" s="468"/>
    </row>
    <row r="29" spans="1:16" ht="42.4" customHeight="1" thickBot="1" x14ac:dyDescent="0.25">
      <c r="A29" s="588"/>
      <c r="B29" s="467"/>
      <c r="C29" s="410"/>
      <c r="D29" s="411"/>
      <c r="E29" s="467"/>
      <c r="F29" s="410"/>
      <c r="G29" s="411"/>
      <c r="H29" s="100" t="s">
        <v>13</v>
      </c>
      <c r="I29" s="101">
        <v>59</v>
      </c>
      <c r="J29" s="517" t="s">
        <v>16</v>
      </c>
      <c r="K29" s="518"/>
      <c r="L29" s="518"/>
      <c r="M29" s="518"/>
      <c r="N29" s="519"/>
    </row>
    <row r="30" spans="1:16" ht="21.4" customHeight="1" x14ac:dyDescent="0.2">
      <c r="A30" s="283" t="s">
        <v>82</v>
      </c>
      <c r="B30" s="589" t="s">
        <v>83</v>
      </c>
      <c r="C30" s="589"/>
      <c r="D30" s="589"/>
      <c r="E30" s="589" t="s">
        <v>84</v>
      </c>
      <c r="F30" s="589"/>
      <c r="G30" s="589"/>
      <c r="H30" s="590" t="s">
        <v>12</v>
      </c>
      <c r="I30" s="593">
        <v>57</v>
      </c>
      <c r="J30" s="595"/>
      <c r="K30" s="596"/>
      <c r="L30" s="596"/>
      <c r="M30" s="596"/>
      <c r="N30" s="597"/>
    </row>
    <row r="31" spans="1:16" ht="21.4" customHeight="1" x14ac:dyDescent="0.2">
      <c r="A31" s="306"/>
      <c r="B31" s="589"/>
      <c r="C31" s="589"/>
      <c r="D31" s="589"/>
      <c r="E31" s="589"/>
      <c r="F31" s="589"/>
      <c r="G31" s="589"/>
      <c r="H31" s="590"/>
      <c r="I31" s="594"/>
      <c r="J31" s="520"/>
      <c r="K31" s="521"/>
      <c r="L31" s="521"/>
      <c r="M31" s="521"/>
      <c r="N31" s="522"/>
    </row>
    <row r="32" spans="1:16" ht="21.4" customHeight="1" x14ac:dyDescent="0.2">
      <c r="A32" s="306"/>
      <c r="B32" s="589"/>
      <c r="C32" s="589"/>
      <c r="D32" s="589"/>
      <c r="E32" s="589"/>
      <c r="F32" s="589"/>
      <c r="G32" s="589"/>
      <c r="H32" s="590" t="s">
        <v>13</v>
      </c>
      <c r="I32" s="593">
        <v>57</v>
      </c>
      <c r="J32" s="591" t="s">
        <v>485</v>
      </c>
      <c r="K32" s="592"/>
      <c r="L32" s="592"/>
      <c r="M32" s="592"/>
      <c r="N32" s="388"/>
    </row>
    <row r="33" spans="1:14" ht="21.4" customHeight="1" x14ac:dyDescent="0.2">
      <c r="A33" s="288"/>
      <c r="B33" s="589"/>
      <c r="C33" s="589"/>
      <c r="D33" s="589"/>
      <c r="E33" s="589"/>
      <c r="F33" s="589"/>
      <c r="G33" s="589"/>
      <c r="H33" s="590"/>
      <c r="I33" s="594"/>
      <c r="J33" s="531"/>
      <c r="K33" s="389"/>
      <c r="L33" s="389"/>
      <c r="M33" s="389"/>
      <c r="N33" s="390"/>
    </row>
    <row r="34" spans="1:14" ht="24.75" customHeight="1" x14ac:dyDescent="0.2">
      <c r="A34" s="587" t="s">
        <v>172</v>
      </c>
      <c r="B34" s="587"/>
      <c r="C34" s="587"/>
      <c r="D34" s="587"/>
      <c r="E34" s="587"/>
      <c r="F34" s="587"/>
      <c r="G34" s="587"/>
      <c r="H34" s="587"/>
      <c r="I34" s="587"/>
      <c r="J34" s="587"/>
      <c r="K34" s="587"/>
      <c r="L34" s="587"/>
      <c r="M34" s="587"/>
      <c r="N34" s="587"/>
    </row>
    <row r="35" spans="1:14" ht="24.75" customHeight="1" x14ac:dyDescent="0.2">
      <c r="A35" s="587"/>
      <c r="B35" s="587"/>
      <c r="C35" s="587"/>
      <c r="D35" s="587"/>
      <c r="E35" s="587"/>
      <c r="F35" s="587"/>
      <c r="G35" s="587"/>
      <c r="H35" s="587"/>
      <c r="I35" s="587"/>
      <c r="J35" s="587"/>
      <c r="K35" s="587"/>
      <c r="L35" s="587"/>
      <c r="M35" s="587"/>
      <c r="N35" s="587"/>
    </row>
    <row r="36" spans="1:14" ht="24.75" customHeight="1" x14ac:dyDescent="0.2">
      <c r="A36" s="587"/>
      <c r="B36" s="587"/>
      <c r="C36" s="587"/>
      <c r="D36" s="587"/>
      <c r="E36" s="587"/>
      <c r="F36" s="587"/>
      <c r="G36" s="587"/>
      <c r="H36" s="587"/>
      <c r="I36" s="587"/>
      <c r="J36" s="587"/>
      <c r="K36" s="587"/>
      <c r="L36" s="587"/>
      <c r="M36" s="587"/>
      <c r="N36" s="587"/>
    </row>
  </sheetData>
  <mergeCells count="69">
    <mergeCell ref="A34:N36"/>
    <mergeCell ref="A28:A29"/>
    <mergeCell ref="B26:D27"/>
    <mergeCell ref="E26:G27"/>
    <mergeCell ref="A30:A33"/>
    <mergeCell ref="B30:D33"/>
    <mergeCell ref="E30:G33"/>
    <mergeCell ref="H30:H31"/>
    <mergeCell ref="H32:H33"/>
    <mergeCell ref="J32:N33"/>
    <mergeCell ref="I30:I31"/>
    <mergeCell ref="I32:I33"/>
    <mergeCell ref="J29:N31"/>
    <mergeCell ref="J28:N28"/>
    <mergeCell ref="A22:A23"/>
    <mergeCell ref="C22:C23"/>
    <mergeCell ref="L22:L23"/>
    <mergeCell ref="J26:N27"/>
    <mergeCell ref="B28:D29"/>
    <mergeCell ref="E28:G29"/>
    <mergeCell ref="N22:N23"/>
    <mergeCell ref="B25:D25"/>
    <mergeCell ref="E25:H25"/>
    <mergeCell ref="J25:N25"/>
    <mergeCell ref="A26:A27"/>
    <mergeCell ref="M22:M23"/>
    <mergeCell ref="A20:A21"/>
    <mergeCell ref="A15:A17"/>
    <mergeCell ref="B15:B17"/>
    <mergeCell ref="C20:C21"/>
    <mergeCell ref="A18:A19"/>
    <mergeCell ref="C18:C19"/>
    <mergeCell ref="C15:C17"/>
    <mergeCell ref="A12:F12"/>
    <mergeCell ref="A13:F13"/>
    <mergeCell ref="A14:F14"/>
    <mergeCell ref="K14:M14"/>
    <mergeCell ref="D15:D17"/>
    <mergeCell ref="E15:E17"/>
    <mergeCell ref="F15:I16"/>
    <mergeCell ref="J15:K16"/>
    <mergeCell ref="L15:N15"/>
    <mergeCell ref="L16:L17"/>
    <mergeCell ref="M16:M17"/>
    <mergeCell ref="N16:N17"/>
    <mergeCell ref="A1:A4"/>
    <mergeCell ref="B1:H2"/>
    <mergeCell ref="I1:L1"/>
    <mergeCell ref="M1:N4"/>
    <mergeCell ref="I2:L2"/>
    <mergeCell ref="B3:H4"/>
    <mergeCell ref="I3:L3"/>
    <mergeCell ref="I4:L4"/>
    <mergeCell ref="A5:N5"/>
    <mergeCell ref="L18:L19"/>
    <mergeCell ref="M18:M19"/>
    <mergeCell ref="N18:N19"/>
    <mergeCell ref="L20:L21"/>
    <mergeCell ref="M20:M21"/>
    <mergeCell ref="N20:N21"/>
    <mergeCell ref="A6:N6"/>
    <mergeCell ref="B7:F7"/>
    <mergeCell ref="A8:F8"/>
    <mergeCell ref="G8:I14"/>
    <mergeCell ref="J8:N8"/>
    <mergeCell ref="A9:F9"/>
    <mergeCell ref="K9:M9"/>
    <mergeCell ref="A10:F10"/>
    <mergeCell ref="A11:F11"/>
  </mergeCells>
  <pageMargins left="1.2204724409448819" right="0.23622047244094491" top="0.74803149606299213" bottom="0.74803149606299213" header="0.31496062992125984" footer="0.31496062992125984"/>
  <pageSetup paperSize="9" scale="40" orientation="landscape" r:id="rId1"/>
  <headerFooter alignWithMargins="0"/>
  <drawing r:id="rId2"/>
  <legacyDrawing r:id="rId3"/>
  <oleObjects>
    <mc:AlternateContent xmlns:mc="http://schemas.openxmlformats.org/markup-compatibility/2006">
      <mc:Choice Requires="x14">
        <oleObject shapeId="125954" r:id="rId4">
          <objectPr defaultSize="0" autoPict="0" r:id="rId5">
            <anchor moveWithCells="1" sizeWithCells="1">
              <from>
                <xdr:col>0</xdr:col>
                <xdr:colOff>742950</xdr:colOff>
                <xdr:row>0</xdr:row>
                <xdr:rowOff>19050</xdr:rowOff>
              </from>
              <to>
                <xdr:col>0</xdr:col>
                <xdr:colOff>4286250</xdr:colOff>
                <xdr:row>3</xdr:row>
                <xdr:rowOff>171450</xdr:rowOff>
              </to>
            </anchor>
          </objectPr>
        </oleObject>
      </mc:Choice>
      <mc:Fallback>
        <oleObject shapeId="125954"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288"/>
  <sheetViews>
    <sheetView topLeftCell="A40" zoomScale="90" zoomScaleNormal="90" workbookViewId="0">
      <selection activeCell="B60" sqref="B60"/>
    </sheetView>
  </sheetViews>
  <sheetFormatPr baseColWidth="10" defaultColWidth="11.5703125" defaultRowHeight="12.75" x14ac:dyDescent="0.2"/>
  <cols>
    <col min="1" max="1" width="11.7109375" style="20" bestFit="1" customWidth="1"/>
    <col min="2" max="2" width="62.85546875" style="21" customWidth="1"/>
    <col min="3" max="3" width="17.42578125" style="22" bestFit="1" customWidth="1"/>
    <col min="4" max="4" width="27.28515625" style="20" customWidth="1"/>
    <col min="5" max="6" width="14" style="20" bestFit="1" customWidth="1"/>
    <col min="7" max="16384" width="11.5703125" style="20"/>
  </cols>
  <sheetData>
    <row r="2" spans="1:4" ht="15.4" customHeight="1" x14ac:dyDescent="0.2">
      <c r="A2" s="598" t="s">
        <v>23</v>
      </c>
      <c r="B2" s="598"/>
      <c r="C2" s="598"/>
      <c r="D2" s="598"/>
    </row>
    <row r="3" spans="1:4" x14ac:dyDescent="0.2">
      <c r="A3" s="26" t="s">
        <v>20</v>
      </c>
      <c r="B3" s="27" t="s">
        <v>21</v>
      </c>
      <c r="C3" s="28" t="s">
        <v>22</v>
      </c>
      <c r="D3" s="29" t="s">
        <v>35</v>
      </c>
    </row>
    <row r="4" spans="1:4" x14ac:dyDescent="0.2">
      <c r="A4" s="30">
        <v>1232</v>
      </c>
      <c r="B4" s="31" t="s">
        <v>421</v>
      </c>
      <c r="C4" s="32">
        <v>641040303</v>
      </c>
      <c r="D4" s="33" t="s">
        <v>399</v>
      </c>
    </row>
    <row r="5" spans="1:4" x14ac:dyDescent="0.2">
      <c r="A5" s="30">
        <v>0</v>
      </c>
      <c r="B5" s="31" t="s">
        <v>395</v>
      </c>
      <c r="C5" s="32">
        <v>23200000</v>
      </c>
      <c r="D5" s="33" t="s">
        <v>399</v>
      </c>
    </row>
    <row r="6" spans="1:4" x14ac:dyDescent="0.2">
      <c r="A6" s="30">
        <v>1232</v>
      </c>
      <c r="B6" s="31" t="s">
        <v>421</v>
      </c>
      <c r="C6" s="32">
        <v>215467762</v>
      </c>
      <c r="D6" s="33" t="s">
        <v>399</v>
      </c>
    </row>
    <row r="7" spans="1:4" x14ac:dyDescent="0.2">
      <c r="A7" s="30">
        <v>1232</v>
      </c>
      <c r="B7" s="31" t="s">
        <v>421</v>
      </c>
      <c r="C7" s="32">
        <v>88821879</v>
      </c>
      <c r="D7" s="34" t="s">
        <v>399</v>
      </c>
    </row>
    <row r="8" spans="1:4" x14ac:dyDescent="0.2">
      <c r="A8" s="30">
        <v>0</v>
      </c>
      <c r="B8" s="31" t="s">
        <v>276</v>
      </c>
      <c r="C8" s="32">
        <v>103480000</v>
      </c>
      <c r="D8" s="33" t="s">
        <v>280</v>
      </c>
    </row>
    <row r="9" spans="1:4" x14ac:dyDescent="0.2">
      <c r="A9" s="30">
        <v>0</v>
      </c>
      <c r="B9" s="31" t="s">
        <v>414</v>
      </c>
      <c r="C9" s="32">
        <v>23200000</v>
      </c>
      <c r="D9" s="33" t="s">
        <v>466</v>
      </c>
    </row>
    <row r="10" spans="1:4" x14ac:dyDescent="0.2">
      <c r="A10" s="30">
        <v>1974</v>
      </c>
      <c r="B10" s="31" t="s">
        <v>409</v>
      </c>
      <c r="C10" s="32">
        <v>121903264</v>
      </c>
      <c r="D10" s="33" t="s">
        <v>280</v>
      </c>
    </row>
    <row r="11" spans="1:4" x14ac:dyDescent="0.2">
      <c r="A11" s="30">
        <v>2043</v>
      </c>
      <c r="B11" s="31" t="s">
        <v>410</v>
      </c>
      <c r="C11" s="32">
        <v>508935840</v>
      </c>
      <c r="D11" s="33" t="s">
        <v>280</v>
      </c>
    </row>
    <row r="12" spans="1:4" x14ac:dyDescent="0.2">
      <c r="A12" s="30">
        <v>2084</v>
      </c>
      <c r="B12" s="31" t="s">
        <v>411</v>
      </c>
      <c r="C12" s="32">
        <v>183567216</v>
      </c>
      <c r="D12" s="33" t="s">
        <v>280</v>
      </c>
    </row>
    <row r="13" spans="1:4" x14ac:dyDescent="0.2">
      <c r="A13" s="30">
        <v>2084</v>
      </c>
      <c r="B13" s="31" t="s">
        <v>411</v>
      </c>
      <c r="C13" s="32">
        <v>187937864</v>
      </c>
      <c r="D13" s="33" t="s">
        <v>280</v>
      </c>
    </row>
    <row r="14" spans="1:4" x14ac:dyDescent="0.2">
      <c r="A14" s="30">
        <v>106</v>
      </c>
      <c r="B14" s="31" t="s">
        <v>307</v>
      </c>
      <c r="C14" s="32">
        <v>31234000</v>
      </c>
      <c r="D14" s="33" t="s">
        <v>137</v>
      </c>
    </row>
    <row r="15" spans="1:4" x14ac:dyDescent="0.2">
      <c r="A15" s="30">
        <v>105</v>
      </c>
      <c r="B15" s="31" t="s">
        <v>306</v>
      </c>
      <c r="C15" s="32">
        <v>26460000</v>
      </c>
      <c r="D15" s="33" t="s">
        <v>137</v>
      </c>
    </row>
    <row r="16" spans="1:4" x14ac:dyDescent="0.2">
      <c r="A16" s="30">
        <v>115</v>
      </c>
      <c r="B16" s="31" t="s">
        <v>308</v>
      </c>
      <c r="C16" s="32">
        <v>29750000</v>
      </c>
      <c r="D16" s="33" t="s">
        <v>137</v>
      </c>
    </row>
    <row r="17" spans="1:4" x14ac:dyDescent="0.2">
      <c r="A17" s="30">
        <v>117</v>
      </c>
      <c r="B17" s="31" t="s">
        <v>310</v>
      </c>
      <c r="C17" s="32">
        <v>29750000</v>
      </c>
      <c r="D17" s="33" t="s">
        <v>137</v>
      </c>
    </row>
    <row r="18" spans="1:4" x14ac:dyDescent="0.2">
      <c r="A18" s="30">
        <v>116</v>
      </c>
      <c r="B18" s="31" t="s">
        <v>309</v>
      </c>
      <c r="C18" s="32">
        <v>33250000</v>
      </c>
      <c r="D18" s="33" t="s">
        <v>137</v>
      </c>
    </row>
    <row r="19" spans="1:4" x14ac:dyDescent="0.2">
      <c r="A19" s="30">
        <v>155</v>
      </c>
      <c r="B19" s="31" t="s">
        <v>313</v>
      </c>
      <c r="C19" s="32">
        <v>20300000</v>
      </c>
      <c r="D19" s="33" t="s">
        <v>137</v>
      </c>
    </row>
    <row r="20" spans="1:4" x14ac:dyDescent="0.2">
      <c r="A20" s="30">
        <v>154</v>
      </c>
      <c r="B20" s="31" t="s">
        <v>312</v>
      </c>
      <c r="C20" s="32">
        <v>18739000</v>
      </c>
      <c r="D20" s="33" t="s">
        <v>137</v>
      </c>
    </row>
    <row r="21" spans="1:4" x14ac:dyDescent="0.2">
      <c r="A21" s="30">
        <v>179</v>
      </c>
      <c r="B21" s="31" t="s">
        <v>318</v>
      </c>
      <c r="C21" s="32">
        <v>33250000</v>
      </c>
      <c r="D21" s="33" t="s">
        <v>137</v>
      </c>
    </row>
    <row r="22" spans="1:4" x14ac:dyDescent="0.2">
      <c r="A22" s="30">
        <v>171</v>
      </c>
      <c r="B22" s="31" t="s">
        <v>316</v>
      </c>
      <c r="C22" s="32">
        <v>26460000</v>
      </c>
      <c r="D22" s="33" t="s">
        <v>137</v>
      </c>
    </row>
    <row r="23" spans="1:4" x14ac:dyDescent="0.2">
      <c r="A23" s="30">
        <v>189</v>
      </c>
      <c r="B23" s="31" t="s">
        <v>320</v>
      </c>
      <c r="C23" s="32">
        <v>14329000</v>
      </c>
      <c r="D23" s="33" t="s">
        <v>137</v>
      </c>
    </row>
    <row r="24" spans="1:4" x14ac:dyDescent="0.2">
      <c r="A24" s="30">
        <v>2400</v>
      </c>
      <c r="B24" s="31" t="s">
        <v>365</v>
      </c>
      <c r="C24" s="32">
        <v>7381882</v>
      </c>
      <c r="D24" s="33" t="s">
        <v>137</v>
      </c>
    </row>
    <row r="25" spans="1:4" x14ac:dyDescent="0.2">
      <c r="A25" s="30">
        <v>0</v>
      </c>
      <c r="B25" s="31" t="s">
        <v>270</v>
      </c>
      <c r="C25" s="32">
        <v>1000000000</v>
      </c>
      <c r="D25" s="33" t="s">
        <v>137</v>
      </c>
    </row>
    <row r="26" spans="1:4" x14ac:dyDescent="0.2">
      <c r="A26" s="30">
        <v>0</v>
      </c>
      <c r="B26" s="31" t="s">
        <v>270</v>
      </c>
      <c r="C26" s="32">
        <v>4057873288</v>
      </c>
      <c r="D26" s="33" t="s">
        <v>137</v>
      </c>
    </row>
    <row r="27" spans="1:4" x14ac:dyDescent="0.2">
      <c r="A27" s="30">
        <v>0</v>
      </c>
      <c r="B27" s="31" t="s">
        <v>270</v>
      </c>
      <c r="C27" s="32">
        <v>1000000000</v>
      </c>
      <c r="D27" s="33" t="s">
        <v>137</v>
      </c>
    </row>
    <row r="28" spans="1:4" x14ac:dyDescent="0.2">
      <c r="A28" s="30">
        <v>0</v>
      </c>
      <c r="B28" s="31" t="s">
        <v>271</v>
      </c>
      <c r="C28" s="32">
        <v>36765266</v>
      </c>
      <c r="D28" s="33" t="s">
        <v>137</v>
      </c>
    </row>
    <row r="29" spans="1:4" x14ac:dyDescent="0.2">
      <c r="A29" s="30">
        <v>459</v>
      </c>
      <c r="B29" s="31" t="s">
        <v>337</v>
      </c>
      <c r="C29" s="32">
        <v>44450000</v>
      </c>
      <c r="D29" s="33" t="s">
        <v>137</v>
      </c>
    </row>
    <row r="30" spans="1:4" x14ac:dyDescent="0.2">
      <c r="A30" s="30">
        <v>554</v>
      </c>
      <c r="B30" s="31" t="s">
        <v>346</v>
      </c>
      <c r="C30" s="32">
        <v>24500000</v>
      </c>
      <c r="D30" s="33" t="s">
        <v>137</v>
      </c>
    </row>
    <row r="31" spans="1:4" x14ac:dyDescent="0.2">
      <c r="A31" s="30">
        <v>1348</v>
      </c>
      <c r="B31" s="31" t="s">
        <v>430</v>
      </c>
      <c r="C31" s="32">
        <v>10020000</v>
      </c>
      <c r="D31" s="33" t="s">
        <v>467</v>
      </c>
    </row>
    <row r="32" spans="1:4" x14ac:dyDescent="0.2">
      <c r="A32" s="30">
        <v>1347</v>
      </c>
      <c r="B32" s="31" t="s">
        <v>432</v>
      </c>
      <c r="C32" s="32">
        <v>18739000</v>
      </c>
      <c r="D32" s="33" t="s">
        <v>467</v>
      </c>
    </row>
    <row r="33" spans="1:4" x14ac:dyDescent="0.2">
      <c r="A33" s="30">
        <v>1350</v>
      </c>
      <c r="B33" s="31" t="s">
        <v>433</v>
      </c>
      <c r="C33" s="32">
        <v>22680000</v>
      </c>
      <c r="D33" s="33" t="s">
        <v>467</v>
      </c>
    </row>
    <row r="34" spans="1:4" x14ac:dyDescent="0.2">
      <c r="A34" s="30">
        <v>2400</v>
      </c>
      <c r="B34" s="31" t="s">
        <v>436</v>
      </c>
      <c r="C34" s="32">
        <v>2255575</v>
      </c>
      <c r="D34" s="34" t="s">
        <v>467</v>
      </c>
    </row>
    <row r="35" spans="1:4" x14ac:dyDescent="0.2">
      <c r="A35" s="30">
        <v>0</v>
      </c>
      <c r="B35" s="31" t="s">
        <v>437</v>
      </c>
      <c r="C35" s="32">
        <v>1851016838</v>
      </c>
      <c r="D35" s="34" t="s">
        <v>467</v>
      </c>
    </row>
    <row r="36" spans="1:4" x14ac:dyDescent="0.2">
      <c r="A36" s="30">
        <v>1407</v>
      </c>
      <c r="B36" s="31" t="s">
        <v>440</v>
      </c>
      <c r="C36" s="32">
        <v>13594000</v>
      </c>
      <c r="D36" s="34" t="s">
        <v>467</v>
      </c>
    </row>
    <row r="37" spans="1:4" x14ac:dyDescent="0.2">
      <c r="A37" s="30">
        <v>0</v>
      </c>
      <c r="B37" s="31" t="s">
        <v>371</v>
      </c>
      <c r="C37" s="32">
        <v>15390000</v>
      </c>
      <c r="D37" s="33" t="s">
        <v>137</v>
      </c>
    </row>
    <row r="38" spans="1:4" x14ac:dyDescent="0.2">
      <c r="A38" s="30">
        <v>0</v>
      </c>
      <c r="B38" s="31" t="s">
        <v>372</v>
      </c>
      <c r="C38" s="32">
        <v>4172254</v>
      </c>
      <c r="D38" s="33" t="s">
        <v>137</v>
      </c>
    </row>
    <row r="39" spans="1:4" x14ac:dyDescent="0.2">
      <c r="A39" s="30">
        <v>2024</v>
      </c>
      <c r="B39" s="31" t="s">
        <v>407</v>
      </c>
      <c r="C39" s="32">
        <v>58180108</v>
      </c>
      <c r="D39" s="33" t="s">
        <v>137</v>
      </c>
    </row>
    <row r="40" spans="1:4" x14ac:dyDescent="0.2">
      <c r="A40" s="30">
        <v>0</v>
      </c>
      <c r="B40" s="31" t="s">
        <v>497</v>
      </c>
      <c r="C40" s="32">
        <v>1091604897</v>
      </c>
      <c r="D40" s="33" t="s">
        <v>137</v>
      </c>
    </row>
    <row r="41" spans="1:4" x14ac:dyDescent="0.2">
      <c r="A41" s="30">
        <v>0</v>
      </c>
      <c r="B41" s="31" t="s">
        <v>497</v>
      </c>
      <c r="C41" s="32">
        <v>7419793479</v>
      </c>
      <c r="D41" s="33" t="s">
        <v>137</v>
      </c>
    </row>
    <row r="42" spans="1:4" x14ac:dyDescent="0.2">
      <c r="A42" s="30">
        <v>0</v>
      </c>
      <c r="B42" s="31" t="s">
        <v>497</v>
      </c>
      <c r="C42" s="32">
        <v>4904022583</v>
      </c>
      <c r="D42" s="33" t="s">
        <v>137</v>
      </c>
    </row>
    <row r="43" spans="1:4" x14ac:dyDescent="0.2">
      <c r="A43" s="30">
        <v>0</v>
      </c>
      <c r="B43" s="31" t="s">
        <v>497</v>
      </c>
      <c r="C43" s="32">
        <v>211769964</v>
      </c>
      <c r="D43" s="33" t="s">
        <v>137</v>
      </c>
    </row>
    <row r="44" spans="1:4" x14ac:dyDescent="0.2">
      <c r="A44" s="30">
        <v>0</v>
      </c>
      <c r="B44" s="31" t="s">
        <v>497</v>
      </c>
      <c r="C44" s="32">
        <v>200000000</v>
      </c>
      <c r="D44" s="33" t="s">
        <v>137</v>
      </c>
    </row>
    <row r="45" spans="1:4" x14ac:dyDescent="0.2">
      <c r="A45" s="30">
        <v>179</v>
      </c>
      <c r="B45" s="31" t="s">
        <v>498</v>
      </c>
      <c r="C45" s="32">
        <v>10925000</v>
      </c>
      <c r="D45" s="34" t="s">
        <v>137</v>
      </c>
    </row>
    <row r="46" spans="1:4" x14ac:dyDescent="0.2">
      <c r="A46" s="30">
        <v>1348</v>
      </c>
      <c r="B46" s="31" t="s">
        <v>499</v>
      </c>
      <c r="C46" s="32">
        <v>1725667</v>
      </c>
      <c r="D46" s="34" t="s">
        <v>137</v>
      </c>
    </row>
    <row r="47" spans="1:4" x14ac:dyDescent="0.2">
      <c r="A47" s="30">
        <v>1350</v>
      </c>
      <c r="B47" s="31" t="s">
        <v>500</v>
      </c>
      <c r="C47" s="32">
        <v>3906000</v>
      </c>
      <c r="D47" s="34" t="s">
        <v>137</v>
      </c>
    </row>
    <row r="48" spans="1:4" x14ac:dyDescent="0.2">
      <c r="A48" s="30">
        <v>105</v>
      </c>
      <c r="B48" s="31" t="s">
        <v>501</v>
      </c>
      <c r="C48" s="32">
        <v>3780000</v>
      </c>
      <c r="D48" s="34" t="s">
        <v>137</v>
      </c>
    </row>
    <row r="49" spans="1:4" x14ac:dyDescent="0.2">
      <c r="A49" s="30">
        <v>459</v>
      </c>
      <c r="B49" s="31" t="s">
        <v>502</v>
      </c>
      <c r="C49" s="32">
        <v>6350000</v>
      </c>
      <c r="D49" s="34" t="s">
        <v>137</v>
      </c>
    </row>
    <row r="50" spans="1:4" x14ac:dyDescent="0.2">
      <c r="A50" s="30">
        <v>554</v>
      </c>
      <c r="B50" s="31" t="s">
        <v>503</v>
      </c>
      <c r="C50" s="32">
        <v>3500000</v>
      </c>
      <c r="D50" s="34" t="s">
        <v>137</v>
      </c>
    </row>
    <row r="51" spans="1:4" x14ac:dyDescent="0.2">
      <c r="A51" s="30">
        <v>116</v>
      </c>
      <c r="B51" s="31" t="s">
        <v>504</v>
      </c>
      <c r="C51" s="32">
        <v>3166666</v>
      </c>
      <c r="D51" s="34" t="s">
        <v>137</v>
      </c>
    </row>
    <row r="52" spans="1:4" x14ac:dyDescent="0.2">
      <c r="A52" s="30">
        <v>0</v>
      </c>
      <c r="B52" s="31" t="s">
        <v>233</v>
      </c>
      <c r="C52" s="32">
        <v>16534336</v>
      </c>
      <c r="D52" s="33" t="s">
        <v>277</v>
      </c>
    </row>
    <row r="53" spans="1:4" x14ac:dyDescent="0.2">
      <c r="A53" s="30">
        <v>0</v>
      </c>
      <c r="B53" s="31" t="s">
        <v>234</v>
      </c>
      <c r="C53" s="32">
        <v>93384379</v>
      </c>
      <c r="D53" s="33" t="s">
        <v>277</v>
      </c>
    </row>
    <row r="54" spans="1:4" x14ac:dyDescent="0.2">
      <c r="A54" s="30">
        <v>2405</v>
      </c>
      <c r="B54" s="31" t="s">
        <v>366</v>
      </c>
      <c r="C54" s="32">
        <v>258775281</v>
      </c>
      <c r="D54" s="33" t="s">
        <v>277</v>
      </c>
    </row>
    <row r="55" spans="1:4" x14ac:dyDescent="0.2">
      <c r="A55" s="30">
        <v>0</v>
      </c>
      <c r="B55" s="31" t="s">
        <v>235</v>
      </c>
      <c r="C55" s="32">
        <v>688769322</v>
      </c>
      <c r="D55" s="33" t="s">
        <v>277</v>
      </c>
    </row>
    <row r="56" spans="1:4" x14ac:dyDescent="0.2">
      <c r="A56" s="30">
        <v>0</v>
      </c>
      <c r="B56" s="31" t="s">
        <v>236</v>
      </c>
      <c r="C56" s="32">
        <v>205160900</v>
      </c>
      <c r="D56" s="33" t="s">
        <v>277</v>
      </c>
    </row>
    <row r="57" spans="1:4" x14ac:dyDescent="0.2">
      <c r="A57" s="30">
        <v>0</v>
      </c>
      <c r="B57" s="31" t="s">
        <v>237</v>
      </c>
      <c r="C57" s="32">
        <v>125910170</v>
      </c>
      <c r="D57" s="33" t="s">
        <v>277</v>
      </c>
    </row>
    <row r="58" spans="1:4" x14ac:dyDescent="0.2">
      <c r="A58" s="30">
        <v>0</v>
      </c>
      <c r="B58" s="31" t="s">
        <v>237</v>
      </c>
      <c r="C58" s="32">
        <v>14270900</v>
      </c>
      <c r="D58" s="33" t="s">
        <v>277</v>
      </c>
    </row>
    <row r="59" spans="1:4" x14ac:dyDescent="0.2">
      <c r="A59" s="30">
        <v>0</v>
      </c>
      <c r="B59" s="31" t="s">
        <v>237</v>
      </c>
      <c r="C59" s="32">
        <v>10109400</v>
      </c>
      <c r="D59" s="33" t="s">
        <v>277</v>
      </c>
    </row>
    <row r="60" spans="1:4" x14ac:dyDescent="0.2">
      <c r="A60" s="30">
        <v>0</v>
      </c>
      <c r="B60" s="31" t="s">
        <v>237</v>
      </c>
      <c r="C60" s="32">
        <v>10297415</v>
      </c>
      <c r="D60" s="33" t="s">
        <v>277</v>
      </c>
    </row>
    <row r="61" spans="1:4" x14ac:dyDescent="0.2">
      <c r="A61" s="30">
        <v>0</v>
      </c>
      <c r="B61" s="31" t="s">
        <v>237</v>
      </c>
      <c r="C61" s="32">
        <v>4903300</v>
      </c>
      <c r="D61" s="33" t="s">
        <v>277</v>
      </c>
    </row>
    <row r="62" spans="1:4" x14ac:dyDescent="0.2">
      <c r="A62" s="30">
        <v>0</v>
      </c>
      <c r="B62" s="31" t="s">
        <v>237</v>
      </c>
      <c r="C62" s="32">
        <v>590700</v>
      </c>
      <c r="D62" s="33" t="s">
        <v>277</v>
      </c>
    </row>
    <row r="63" spans="1:4" x14ac:dyDescent="0.2">
      <c r="A63" s="30">
        <v>0</v>
      </c>
      <c r="B63" s="31" t="s">
        <v>237</v>
      </c>
      <c r="C63" s="32">
        <v>3679200</v>
      </c>
      <c r="D63" s="33" t="s">
        <v>277</v>
      </c>
    </row>
    <row r="64" spans="1:4" x14ac:dyDescent="0.2">
      <c r="A64" s="30">
        <v>0</v>
      </c>
      <c r="B64" s="31" t="s">
        <v>237</v>
      </c>
      <c r="C64" s="32">
        <v>614100</v>
      </c>
      <c r="D64" s="33" t="s">
        <v>277</v>
      </c>
    </row>
    <row r="65" spans="1:4" x14ac:dyDescent="0.2">
      <c r="A65" s="30">
        <v>0</v>
      </c>
      <c r="B65" s="31" t="s">
        <v>237</v>
      </c>
      <c r="C65" s="32">
        <v>614100</v>
      </c>
      <c r="D65" s="33" t="s">
        <v>277</v>
      </c>
    </row>
    <row r="66" spans="1:4" x14ac:dyDescent="0.2">
      <c r="A66" s="30">
        <v>0</v>
      </c>
      <c r="B66" s="31" t="s">
        <v>237</v>
      </c>
      <c r="C66" s="32">
        <v>1227600</v>
      </c>
      <c r="D66" s="33" t="s">
        <v>277</v>
      </c>
    </row>
    <row r="67" spans="1:4" x14ac:dyDescent="0.2">
      <c r="A67" s="30">
        <v>0</v>
      </c>
      <c r="B67" s="31" t="s">
        <v>238</v>
      </c>
      <c r="C67" s="32">
        <v>934628012</v>
      </c>
      <c r="D67" s="33" t="s">
        <v>277</v>
      </c>
    </row>
    <row r="68" spans="1:4" x14ac:dyDescent="0.2">
      <c r="A68" s="30">
        <v>0</v>
      </c>
      <c r="B68" s="31" t="s">
        <v>238</v>
      </c>
      <c r="C68" s="32">
        <v>227463858</v>
      </c>
      <c r="D68" s="33" t="s">
        <v>277</v>
      </c>
    </row>
    <row r="69" spans="1:4" x14ac:dyDescent="0.2">
      <c r="A69" s="30">
        <v>0</v>
      </c>
      <c r="B69" s="31" t="s">
        <v>238</v>
      </c>
      <c r="C69" s="32">
        <v>116281200</v>
      </c>
      <c r="D69" s="33" t="s">
        <v>277</v>
      </c>
    </row>
    <row r="70" spans="1:4" x14ac:dyDescent="0.2">
      <c r="A70" s="30">
        <v>0</v>
      </c>
      <c r="B70" s="31" t="s">
        <v>238</v>
      </c>
      <c r="C70" s="32">
        <v>83388300</v>
      </c>
      <c r="D70" s="33" t="s">
        <v>277</v>
      </c>
    </row>
    <row r="71" spans="1:4" x14ac:dyDescent="0.2">
      <c r="A71" s="30">
        <v>0</v>
      </c>
      <c r="B71" s="31" t="s">
        <v>238</v>
      </c>
      <c r="C71" s="32">
        <v>87345125</v>
      </c>
      <c r="D71" s="33" t="s">
        <v>277</v>
      </c>
    </row>
    <row r="72" spans="1:4" x14ac:dyDescent="0.2">
      <c r="A72" s="30">
        <v>0</v>
      </c>
      <c r="B72" s="31" t="s">
        <v>238</v>
      </c>
      <c r="C72" s="32">
        <v>46264400</v>
      </c>
      <c r="D72" s="33" t="s">
        <v>277</v>
      </c>
    </row>
    <row r="73" spans="1:4" x14ac:dyDescent="0.2">
      <c r="A73" s="30">
        <v>0</v>
      </c>
      <c r="B73" s="31" t="s">
        <v>238</v>
      </c>
      <c r="C73" s="32">
        <v>4954000</v>
      </c>
      <c r="D73" s="33" t="s">
        <v>277</v>
      </c>
    </row>
    <row r="74" spans="1:4" x14ac:dyDescent="0.2">
      <c r="A74" s="30">
        <v>0</v>
      </c>
      <c r="B74" s="31" t="s">
        <v>238</v>
      </c>
      <c r="C74" s="32">
        <v>34701800</v>
      </c>
      <c r="D74" s="33" t="s">
        <v>277</v>
      </c>
    </row>
    <row r="75" spans="1:4" x14ac:dyDescent="0.2">
      <c r="A75" s="30">
        <v>0</v>
      </c>
      <c r="B75" s="31" t="s">
        <v>238</v>
      </c>
      <c r="C75" s="32">
        <v>5799300</v>
      </c>
      <c r="D75" s="33" t="s">
        <v>277</v>
      </c>
    </row>
    <row r="76" spans="1:4" x14ac:dyDescent="0.2">
      <c r="A76" s="30">
        <v>0</v>
      </c>
      <c r="B76" s="31" t="s">
        <v>238</v>
      </c>
      <c r="C76" s="32">
        <v>5799300</v>
      </c>
      <c r="D76" s="33" t="s">
        <v>277</v>
      </c>
    </row>
    <row r="77" spans="1:4" x14ac:dyDescent="0.2">
      <c r="A77" s="30">
        <v>0</v>
      </c>
      <c r="B77" s="31" t="s">
        <v>238</v>
      </c>
      <c r="C77" s="32">
        <v>11579500</v>
      </c>
      <c r="D77" s="33" t="s">
        <v>277</v>
      </c>
    </row>
    <row r="78" spans="1:4" x14ac:dyDescent="0.2">
      <c r="A78" s="30">
        <v>0</v>
      </c>
      <c r="B78" s="31" t="s">
        <v>239</v>
      </c>
      <c r="C78" s="32">
        <v>11746634485</v>
      </c>
      <c r="D78" s="33" t="s">
        <v>277</v>
      </c>
    </row>
    <row r="79" spans="1:4" x14ac:dyDescent="0.2">
      <c r="A79" s="30">
        <v>0</v>
      </c>
      <c r="B79" s="31" t="s">
        <v>239</v>
      </c>
      <c r="C79" s="32">
        <v>348744417</v>
      </c>
      <c r="D79" s="33" t="s">
        <v>277</v>
      </c>
    </row>
    <row r="80" spans="1:4" x14ac:dyDescent="0.2">
      <c r="A80" s="30">
        <v>0</v>
      </c>
      <c r="B80" s="31" t="s">
        <v>239</v>
      </c>
      <c r="C80" s="32">
        <v>1887530</v>
      </c>
      <c r="D80" s="33" t="s">
        <v>277</v>
      </c>
    </row>
    <row r="81" spans="1:4" x14ac:dyDescent="0.2">
      <c r="A81" s="30">
        <v>0</v>
      </c>
      <c r="B81" s="31" t="s">
        <v>239</v>
      </c>
      <c r="C81" s="32">
        <v>3951029</v>
      </c>
      <c r="D81" s="33" t="s">
        <v>277</v>
      </c>
    </row>
    <row r="82" spans="1:4" x14ac:dyDescent="0.2">
      <c r="A82" s="30">
        <v>0</v>
      </c>
      <c r="B82" s="31" t="s">
        <v>239</v>
      </c>
      <c r="C82" s="32">
        <v>22169439</v>
      </c>
      <c r="D82" s="33" t="s">
        <v>277</v>
      </c>
    </row>
    <row r="83" spans="1:4" x14ac:dyDescent="0.2">
      <c r="A83" s="30">
        <v>0</v>
      </c>
      <c r="B83" s="31" t="s">
        <v>239</v>
      </c>
      <c r="C83" s="32">
        <v>6898344</v>
      </c>
      <c r="D83" s="33" t="s">
        <v>277</v>
      </c>
    </row>
    <row r="84" spans="1:4" x14ac:dyDescent="0.2">
      <c r="A84" s="30">
        <v>0</v>
      </c>
      <c r="B84" s="31" t="s">
        <v>239</v>
      </c>
      <c r="C84" s="32">
        <v>232877</v>
      </c>
      <c r="D84" s="33" t="s">
        <v>277</v>
      </c>
    </row>
    <row r="85" spans="1:4" x14ac:dyDescent="0.2">
      <c r="A85" s="30">
        <v>0</v>
      </c>
      <c r="B85" s="31" t="s">
        <v>239</v>
      </c>
      <c r="C85" s="32">
        <v>2310</v>
      </c>
      <c r="D85" s="33" t="s">
        <v>277</v>
      </c>
    </row>
    <row r="86" spans="1:4" x14ac:dyDescent="0.2">
      <c r="A86" s="30">
        <v>0</v>
      </c>
      <c r="B86" s="31" t="s">
        <v>239</v>
      </c>
      <c r="C86" s="32">
        <v>162663544</v>
      </c>
      <c r="D86" s="33" t="s">
        <v>277</v>
      </c>
    </row>
    <row r="87" spans="1:4" x14ac:dyDescent="0.2">
      <c r="A87" s="30">
        <v>0</v>
      </c>
      <c r="B87" s="31" t="s">
        <v>239</v>
      </c>
      <c r="C87" s="32">
        <v>14734161</v>
      </c>
      <c r="D87" s="33" t="s">
        <v>277</v>
      </c>
    </row>
    <row r="88" spans="1:4" x14ac:dyDescent="0.2">
      <c r="A88" s="30">
        <v>0</v>
      </c>
      <c r="B88" s="31" t="s">
        <v>239</v>
      </c>
      <c r="C88" s="32">
        <v>529853900</v>
      </c>
      <c r="D88" s="33" t="s">
        <v>277</v>
      </c>
    </row>
    <row r="89" spans="1:4" x14ac:dyDescent="0.2">
      <c r="A89" s="30">
        <v>0</v>
      </c>
      <c r="B89" s="31" t="s">
        <v>239</v>
      </c>
      <c r="C89" s="32">
        <v>397444700</v>
      </c>
      <c r="D89" s="33" t="s">
        <v>277</v>
      </c>
    </row>
    <row r="90" spans="1:4" x14ac:dyDescent="0.2">
      <c r="A90" s="30">
        <v>0</v>
      </c>
      <c r="B90" s="31" t="s">
        <v>239</v>
      </c>
      <c r="C90" s="32">
        <v>66440500</v>
      </c>
      <c r="D90" s="33" t="s">
        <v>277</v>
      </c>
    </row>
    <row r="91" spans="1:4" x14ac:dyDescent="0.2">
      <c r="A91" s="30">
        <v>0</v>
      </c>
      <c r="B91" s="31" t="s">
        <v>239</v>
      </c>
      <c r="C91" s="32">
        <v>66440500</v>
      </c>
      <c r="D91" s="33" t="s">
        <v>277</v>
      </c>
    </row>
    <row r="92" spans="1:4" x14ac:dyDescent="0.2">
      <c r="A92" s="30">
        <v>0</v>
      </c>
      <c r="B92" s="31" t="s">
        <v>239</v>
      </c>
      <c r="C92" s="32">
        <v>132682000</v>
      </c>
      <c r="D92" s="33" t="s">
        <v>277</v>
      </c>
    </row>
    <row r="93" spans="1:4" x14ac:dyDescent="0.2">
      <c r="A93" s="30">
        <v>0</v>
      </c>
      <c r="B93" s="31" t="s">
        <v>239</v>
      </c>
      <c r="C93" s="32">
        <v>107679600</v>
      </c>
      <c r="D93" s="33" t="s">
        <v>277</v>
      </c>
    </row>
    <row r="94" spans="1:4" x14ac:dyDescent="0.2">
      <c r="A94" s="30">
        <v>0</v>
      </c>
      <c r="B94" s="31" t="s">
        <v>239</v>
      </c>
      <c r="C94" s="32">
        <v>960952731</v>
      </c>
      <c r="D94" s="33" t="s">
        <v>277</v>
      </c>
    </row>
    <row r="95" spans="1:4" x14ac:dyDescent="0.2">
      <c r="A95" s="30">
        <v>0</v>
      </c>
      <c r="B95" s="31" t="s">
        <v>240</v>
      </c>
      <c r="C95" s="32">
        <v>864116283</v>
      </c>
      <c r="D95" s="33" t="s">
        <v>277</v>
      </c>
    </row>
    <row r="96" spans="1:4" x14ac:dyDescent="0.2">
      <c r="A96" s="30">
        <v>0</v>
      </c>
      <c r="B96" s="31" t="s">
        <v>240</v>
      </c>
      <c r="C96" s="32">
        <v>62056750</v>
      </c>
      <c r="D96" s="33" t="s">
        <v>277</v>
      </c>
    </row>
    <row r="97" spans="1:4" x14ac:dyDescent="0.2">
      <c r="A97" s="30">
        <v>0</v>
      </c>
      <c r="B97" s="31" t="s">
        <v>240</v>
      </c>
      <c r="C97" s="32">
        <v>5175</v>
      </c>
      <c r="D97" s="33" t="s">
        <v>277</v>
      </c>
    </row>
    <row r="98" spans="1:4" x14ac:dyDescent="0.2">
      <c r="A98" s="30">
        <v>0</v>
      </c>
      <c r="B98" s="31" t="s">
        <v>240</v>
      </c>
      <c r="C98" s="32">
        <v>70303</v>
      </c>
      <c r="D98" s="33" t="s">
        <v>277</v>
      </c>
    </row>
    <row r="99" spans="1:4" x14ac:dyDescent="0.2">
      <c r="A99" s="30">
        <v>0</v>
      </c>
      <c r="B99" s="31" t="s">
        <v>240</v>
      </c>
      <c r="C99" s="32">
        <v>50644</v>
      </c>
      <c r="D99" s="33" t="s">
        <v>277</v>
      </c>
    </row>
    <row r="100" spans="1:4" x14ac:dyDescent="0.2">
      <c r="A100" s="30">
        <v>0</v>
      </c>
      <c r="B100" s="31" t="s">
        <v>240</v>
      </c>
      <c r="C100" s="32">
        <v>50057</v>
      </c>
      <c r="D100" s="33" t="s">
        <v>277</v>
      </c>
    </row>
    <row r="101" spans="1:4" x14ac:dyDescent="0.2">
      <c r="A101" s="30">
        <v>0</v>
      </c>
      <c r="B101" s="31" t="s">
        <v>240</v>
      </c>
      <c r="C101" s="32">
        <v>280630839</v>
      </c>
      <c r="D101" s="33" t="s">
        <v>277</v>
      </c>
    </row>
    <row r="102" spans="1:4" x14ac:dyDescent="0.2">
      <c r="A102" s="30">
        <v>0</v>
      </c>
      <c r="B102" s="31" t="s">
        <v>240</v>
      </c>
      <c r="C102" s="32">
        <v>52639700</v>
      </c>
      <c r="D102" s="33" t="s">
        <v>277</v>
      </c>
    </row>
    <row r="103" spans="1:4" x14ac:dyDescent="0.2">
      <c r="A103" s="30">
        <v>0</v>
      </c>
      <c r="B103" s="31" t="s">
        <v>240</v>
      </c>
      <c r="C103" s="32">
        <v>39484100</v>
      </c>
      <c r="D103" s="33" t="s">
        <v>277</v>
      </c>
    </row>
    <row r="104" spans="1:4" x14ac:dyDescent="0.2">
      <c r="A104" s="30">
        <v>0</v>
      </c>
      <c r="B104" s="31" t="s">
        <v>240</v>
      </c>
      <c r="C104" s="32">
        <v>6593300</v>
      </c>
      <c r="D104" s="33" t="s">
        <v>277</v>
      </c>
    </row>
    <row r="105" spans="1:4" x14ac:dyDescent="0.2">
      <c r="A105" s="30">
        <v>0</v>
      </c>
      <c r="B105" s="31" t="s">
        <v>240</v>
      </c>
      <c r="C105" s="32">
        <v>6593300</v>
      </c>
      <c r="D105" s="33" t="s">
        <v>277</v>
      </c>
    </row>
    <row r="106" spans="1:4" x14ac:dyDescent="0.2">
      <c r="A106" s="30">
        <v>0</v>
      </c>
      <c r="B106" s="31" t="s">
        <v>240</v>
      </c>
      <c r="C106" s="32">
        <v>13173800</v>
      </c>
      <c r="D106" s="33" t="s">
        <v>277</v>
      </c>
    </row>
    <row r="107" spans="1:4" x14ac:dyDescent="0.2">
      <c r="A107" s="30">
        <v>0</v>
      </c>
      <c r="B107" s="31" t="s">
        <v>240</v>
      </c>
      <c r="C107" s="32">
        <v>7843194</v>
      </c>
      <c r="D107" s="33" t="s">
        <v>277</v>
      </c>
    </row>
    <row r="108" spans="1:4" x14ac:dyDescent="0.2">
      <c r="A108" s="30">
        <v>0</v>
      </c>
      <c r="B108" s="31" t="s">
        <v>240</v>
      </c>
      <c r="C108" s="32">
        <v>91549072</v>
      </c>
      <c r="D108" s="33" t="s">
        <v>277</v>
      </c>
    </row>
    <row r="109" spans="1:4" x14ac:dyDescent="0.2">
      <c r="A109" s="30">
        <v>0</v>
      </c>
      <c r="B109" s="31" t="s">
        <v>241</v>
      </c>
      <c r="C109" s="32">
        <v>85400</v>
      </c>
      <c r="D109" s="33" t="s">
        <v>277</v>
      </c>
    </row>
    <row r="110" spans="1:4" x14ac:dyDescent="0.2">
      <c r="A110" s="30">
        <v>26</v>
      </c>
      <c r="B110" s="31" t="s">
        <v>282</v>
      </c>
      <c r="C110" s="32">
        <v>18739000</v>
      </c>
      <c r="D110" s="33" t="s">
        <v>277</v>
      </c>
    </row>
    <row r="111" spans="1:4" x14ac:dyDescent="0.2">
      <c r="A111" s="30">
        <v>0</v>
      </c>
      <c r="B111" s="31" t="s">
        <v>242</v>
      </c>
      <c r="C111" s="32">
        <v>73787456</v>
      </c>
      <c r="D111" s="33" t="s">
        <v>277</v>
      </c>
    </row>
    <row r="112" spans="1:4" x14ac:dyDescent="0.2">
      <c r="A112" s="30">
        <v>0</v>
      </c>
      <c r="B112" s="31" t="s">
        <v>242</v>
      </c>
      <c r="C112" s="32">
        <v>10653614</v>
      </c>
      <c r="D112" s="33" t="s">
        <v>277</v>
      </c>
    </row>
    <row r="113" spans="1:4" x14ac:dyDescent="0.2">
      <c r="A113" s="30">
        <v>0</v>
      </c>
      <c r="B113" s="31" t="s">
        <v>242</v>
      </c>
      <c r="C113" s="32">
        <v>58200</v>
      </c>
      <c r="D113" s="33" t="s">
        <v>277</v>
      </c>
    </row>
    <row r="114" spans="1:4" x14ac:dyDescent="0.2">
      <c r="A114" s="30">
        <v>0</v>
      </c>
      <c r="B114" s="31" t="s">
        <v>242</v>
      </c>
      <c r="C114" s="32">
        <v>93738</v>
      </c>
      <c r="D114" s="33" t="s">
        <v>277</v>
      </c>
    </row>
    <row r="115" spans="1:4" x14ac:dyDescent="0.2">
      <c r="A115" s="30">
        <v>0</v>
      </c>
      <c r="B115" s="31" t="s">
        <v>242</v>
      </c>
      <c r="C115" s="32">
        <v>3619198</v>
      </c>
      <c r="D115" s="33" t="s">
        <v>277</v>
      </c>
    </row>
    <row r="116" spans="1:4" x14ac:dyDescent="0.2">
      <c r="A116" s="30">
        <v>0</v>
      </c>
      <c r="B116" s="31" t="s">
        <v>242</v>
      </c>
      <c r="C116" s="32">
        <v>2686962</v>
      </c>
      <c r="D116" s="33" t="s">
        <v>277</v>
      </c>
    </row>
    <row r="117" spans="1:4" x14ac:dyDescent="0.2">
      <c r="A117" s="30">
        <v>0</v>
      </c>
      <c r="B117" s="31" t="s">
        <v>242</v>
      </c>
      <c r="C117" s="32">
        <v>61077</v>
      </c>
      <c r="D117" s="33" t="s">
        <v>277</v>
      </c>
    </row>
    <row r="118" spans="1:4" x14ac:dyDescent="0.2">
      <c r="A118" s="30">
        <v>0</v>
      </c>
      <c r="B118" s="31" t="s">
        <v>242</v>
      </c>
      <c r="C118" s="32">
        <v>3200185</v>
      </c>
      <c r="D118" s="33" t="s">
        <v>277</v>
      </c>
    </row>
    <row r="119" spans="1:4" x14ac:dyDescent="0.2">
      <c r="A119" s="30">
        <v>0</v>
      </c>
      <c r="B119" s="31" t="s">
        <v>242</v>
      </c>
      <c r="C119" s="32">
        <v>11414722</v>
      </c>
      <c r="D119" s="33" t="s">
        <v>277</v>
      </c>
    </row>
    <row r="120" spans="1:4" x14ac:dyDescent="0.2">
      <c r="A120" s="30">
        <v>0</v>
      </c>
      <c r="B120" s="31" t="s">
        <v>242</v>
      </c>
      <c r="C120" s="32">
        <v>13064100</v>
      </c>
      <c r="D120" s="33" t="s">
        <v>277</v>
      </c>
    </row>
    <row r="121" spans="1:4" x14ac:dyDescent="0.2">
      <c r="A121" s="30">
        <v>0</v>
      </c>
      <c r="B121" s="31" t="s">
        <v>242</v>
      </c>
      <c r="C121" s="32">
        <v>9392300</v>
      </c>
      <c r="D121" s="33" t="s">
        <v>277</v>
      </c>
    </row>
    <row r="122" spans="1:4" x14ac:dyDescent="0.2">
      <c r="A122" s="30">
        <v>0</v>
      </c>
      <c r="B122" s="31" t="s">
        <v>242</v>
      </c>
      <c r="C122" s="32">
        <v>8961799</v>
      </c>
      <c r="D122" s="33" t="s">
        <v>277</v>
      </c>
    </row>
    <row r="123" spans="1:4" x14ac:dyDescent="0.2">
      <c r="A123" s="30">
        <v>0</v>
      </c>
      <c r="B123" s="31" t="s">
        <v>242</v>
      </c>
      <c r="C123" s="32">
        <v>4241300</v>
      </c>
      <c r="D123" s="33" t="s">
        <v>277</v>
      </c>
    </row>
    <row r="124" spans="1:4" x14ac:dyDescent="0.2">
      <c r="A124" s="30">
        <v>0</v>
      </c>
      <c r="B124" s="31" t="s">
        <v>242</v>
      </c>
      <c r="C124" s="32">
        <v>559900</v>
      </c>
      <c r="D124" s="33" t="s">
        <v>277</v>
      </c>
    </row>
    <row r="125" spans="1:4" x14ac:dyDescent="0.2">
      <c r="A125" s="30">
        <v>0</v>
      </c>
      <c r="B125" s="31" t="s">
        <v>242</v>
      </c>
      <c r="C125" s="32">
        <v>3178900</v>
      </c>
      <c r="D125" s="33" t="s">
        <v>277</v>
      </c>
    </row>
    <row r="126" spans="1:4" x14ac:dyDescent="0.2">
      <c r="A126" s="30">
        <v>0</v>
      </c>
      <c r="B126" s="31" t="s">
        <v>242</v>
      </c>
      <c r="C126" s="32">
        <v>523100</v>
      </c>
      <c r="D126" s="33" t="s">
        <v>277</v>
      </c>
    </row>
    <row r="127" spans="1:4" x14ac:dyDescent="0.2">
      <c r="A127" s="30">
        <v>0</v>
      </c>
      <c r="B127" s="31" t="s">
        <v>242</v>
      </c>
      <c r="C127" s="32">
        <v>523100</v>
      </c>
      <c r="D127" s="33" t="s">
        <v>277</v>
      </c>
    </row>
    <row r="128" spans="1:4" x14ac:dyDescent="0.2">
      <c r="A128" s="30">
        <v>0</v>
      </c>
      <c r="B128" s="31" t="s">
        <v>242</v>
      </c>
      <c r="C128" s="32">
        <v>1037900</v>
      </c>
      <c r="D128" s="33" t="s">
        <v>277</v>
      </c>
    </row>
    <row r="129" spans="1:4" x14ac:dyDescent="0.2">
      <c r="A129" s="30">
        <v>0</v>
      </c>
      <c r="B129" s="31" t="s">
        <v>242</v>
      </c>
      <c r="C129" s="32">
        <v>401651</v>
      </c>
      <c r="D129" s="33" t="s">
        <v>277</v>
      </c>
    </row>
    <row r="130" spans="1:4" x14ac:dyDescent="0.2">
      <c r="A130" s="30">
        <v>43</v>
      </c>
      <c r="B130" s="31" t="s">
        <v>288</v>
      </c>
      <c r="C130" s="32">
        <v>30450000</v>
      </c>
      <c r="D130" s="33" t="s">
        <v>277</v>
      </c>
    </row>
    <row r="131" spans="1:4" x14ac:dyDescent="0.2">
      <c r="A131" s="30">
        <v>0</v>
      </c>
      <c r="B131" s="31" t="s">
        <v>243</v>
      </c>
      <c r="C131" s="32">
        <v>18000000</v>
      </c>
      <c r="D131" s="33" t="s">
        <v>277</v>
      </c>
    </row>
    <row r="132" spans="1:4" x14ac:dyDescent="0.2">
      <c r="A132" s="30">
        <v>0</v>
      </c>
      <c r="B132" s="31" t="s">
        <v>244</v>
      </c>
      <c r="C132" s="32">
        <v>5305144</v>
      </c>
      <c r="D132" s="33" t="s">
        <v>277</v>
      </c>
    </row>
    <row r="133" spans="1:4" x14ac:dyDescent="0.2">
      <c r="A133" s="30">
        <v>0</v>
      </c>
      <c r="B133" s="31" t="s">
        <v>245</v>
      </c>
      <c r="C133" s="32">
        <v>543900</v>
      </c>
      <c r="D133" s="33" t="s">
        <v>277</v>
      </c>
    </row>
    <row r="134" spans="1:4" x14ac:dyDescent="0.2">
      <c r="A134" s="30">
        <v>0</v>
      </c>
      <c r="B134" s="31" t="s">
        <v>246</v>
      </c>
      <c r="C134" s="32">
        <v>553700</v>
      </c>
      <c r="D134" s="33" t="s">
        <v>277</v>
      </c>
    </row>
    <row r="135" spans="1:4" x14ac:dyDescent="0.2">
      <c r="A135" s="30">
        <v>0</v>
      </c>
      <c r="B135" s="31" t="s">
        <v>247</v>
      </c>
      <c r="C135" s="32">
        <v>2863080</v>
      </c>
      <c r="D135" s="33" t="s">
        <v>277</v>
      </c>
    </row>
    <row r="136" spans="1:4" x14ac:dyDescent="0.2">
      <c r="A136" s="30">
        <v>0</v>
      </c>
      <c r="B136" s="31" t="s">
        <v>248</v>
      </c>
      <c r="C136" s="32">
        <v>59507800</v>
      </c>
      <c r="D136" s="33" t="s">
        <v>277</v>
      </c>
    </row>
    <row r="137" spans="1:4" x14ac:dyDescent="0.2">
      <c r="A137" s="30">
        <v>0</v>
      </c>
      <c r="B137" s="31" t="s">
        <v>249</v>
      </c>
      <c r="C137" s="32">
        <v>930610528</v>
      </c>
      <c r="D137" s="33" t="s">
        <v>277</v>
      </c>
    </row>
    <row r="138" spans="1:4" x14ac:dyDescent="0.2">
      <c r="A138" s="30">
        <v>0</v>
      </c>
      <c r="B138" s="31" t="s">
        <v>249</v>
      </c>
      <c r="C138" s="32">
        <v>97601838</v>
      </c>
      <c r="D138" s="33" t="s">
        <v>277</v>
      </c>
    </row>
    <row r="139" spans="1:4" x14ac:dyDescent="0.2">
      <c r="A139" s="30">
        <v>0</v>
      </c>
      <c r="B139" s="31" t="s">
        <v>249</v>
      </c>
      <c r="C139" s="32">
        <v>100002200</v>
      </c>
      <c r="D139" s="33" t="s">
        <v>277</v>
      </c>
    </row>
    <row r="140" spans="1:4" x14ac:dyDescent="0.2">
      <c r="A140" s="30">
        <v>0</v>
      </c>
      <c r="B140" s="31" t="s">
        <v>249</v>
      </c>
      <c r="C140" s="32">
        <v>71605300</v>
      </c>
      <c r="D140" s="33" t="s">
        <v>277</v>
      </c>
    </row>
    <row r="141" spans="1:4" x14ac:dyDescent="0.2">
      <c r="A141" s="30">
        <v>0</v>
      </c>
      <c r="B141" s="31" t="s">
        <v>249</v>
      </c>
      <c r="C141" s="32">
        <v>76001817</v>
      </c>
      <c r="D141" s="33" t="s">
        <v>277</v>
      </c>
    </row>
    <row r="142" spans="1:4" x14ac:dyDescent="0.2">
      <c r="A142" s="30">
        <v>0</v>
      </c>
      <c r="B142" s="31" t="s">
        <v>249</v>
      </c>
      <c r="C142" s="32">
        <v>40769900</v>
      </c>
      <c r="D142" s="33" t="s">
        <v>277</v>
      </c>
    </row>
    <row r="143" spans="1:4" x14ac:dyDescent="0.2">
      <c r="A143" s="30">
        <v>0</v>
      </c>
      <c r="B143" s="31" t="s">
        <v>249</v>
      </c>
      <c r="C143" s="32">
        <v>4253000</v>
      </c>
      <c r="D143" s="33" t="s">
        <v>277</v>
      </c>
    </row>
    <row r="144" spans="1:4" x14ac:dyDescent="0.2">
      <c r="A144" s="30">
        <v>0</v>
      </c>
      <c r="B144" s="31" t="s">
        <v>249</v>
      </c>
      <c r="C144" s="32">
        <v>30580500</v>
      </c>
      <c r="D144" s="33" t="s">
        <v>277</v>
      </c>
    </row>
    <row r="145" spans="1:4" x14ac:dyDescent="0.2">
      <c r="A145" s="30">
        <v>0</v>
      </c>
      <c r="B145" s="31" t="s">
        <v>249</v>
      </c>
      <c r="C145" s="32">
        <v>5112100</v>
      </c>
      <c r="D145" s="33" t="s">
        <v>277</v>
      </c>
    </row>
    <row r="146" spans="1:4" x14ac:dyDescent="0.2">
      <c r="A146" s="30">
        <v>0</v>
      </c>
      <c r="B146" s="31" t="s">
        <v>249</v>
      </c>
      <c r="C146" s="32">
        <v>5112100</v>
      </c>
      <c r="D146" s="33" t="s">
        <v>277</v>
      </c>
    </row>
    <row r="147" spans="1:4" x14ac:dyDescent="0.2">
      <c r="A147" s="30">
        <v>0</v>
      </c>
      <c r="B147" s="31" t="s">
        <v>249</v>
      </c>
      <c r="C147" s="32">
        <v>10205200</v>
      </c>
      <c r="D147" s="33" t="s">
        <v>277</v>
      </c>
    </row>
    <row r="148" spans="1:4" x14ac:dyDescent="0.2">
      <c r="A148" s="30">
        <v>0</v>
      </c>
      <c r="B148" s="31" t="s">
        <v>250</v>
      </c>
      <c r="C148" s="32">
        <v>11487658356</v>
      </c>
      <c r="D148" s="33" t="s">
        <v>277</v>
      </c>
    </row>
    <row r="149" spans="1:4" x14ac:dyDescent="0.2">
      <c r="A149" s="30">
        <v>0</v>
      </c>
      <c r="B149" s="31" t="s">
        <v>250</v>
      </c>
      <c r="C149" s="32">
        <v>7916929</v>
      </c>
      <c r="D149" s="33" t="s">
        <v>277</v>
      </c>
    </row>
    <row r="150" spans="1:4" x14ac:dyDescent="0.2">
      <c r="A150" s="30">
        <v>0</v>
      </c>
      <c r="B150" s="31" t="s">
        <v>250</v>
      </c>
      <c r="C150" s="32">
        <v>3680422</v>
      </c>
      <c r="D150" s="33" t="s">
        <v>277</v>
      </c>
    </row>
    <row r="151" spans="1:4" x14ac:dyDescent="0.2">
      <c r="A151" s="30">
        <v>0</v>
      </c>
      <c r="B151" s="31" t="s">
        <v>250</v>
      </c>
      <c r="C151" s="32">
        <v>7798945</v>
      </c>
      <c r="D151" s="33" t="s">
        <v>277</v>
      </c>
    </row>
    <row r="152" spans="1:4" x14ac:dyDescent="0.2">
      <c r="A152" s="30">
        <v>0</v>
      </c>
      <c r="B152" s="31" t="s">
        <v>250</v>
      </c>
      <c r="C152" s="32">
        <v>19819612</v>
      </c>
      <c r="D152" s="33" t="s">
        <v>277</v>
      </c>
    </row>
    <row r="153" spans="1:4" x14ac:dyDescent="0.2">
      <c r="A153" s="30">
        <v>0</v>
      </c>
      <c r="B153" s="31" t="s">
        <v>250</v>
      </c>
      <c r="C153" s="32">
        <v>8826241</v>
      </c>
      <c r="D153" s="33" t="s">
        <v>277</v>
      </c>
    </row>
    <row r="154" spans="1:4" x14ac:dyDescent="0.2">
      <c r="A154" s="30">
        <v>0</v>
      </c>
      <c r="B154" s="31" t="s">
        <v>250</v>
      </c>
      <c r="C154" s="32">
        <v>1343272</v>
      </c>
      <c r="D154" s="33" t="s">
        <v>277</v>
      </c>
    </row>
    <row r="155" spans="1:4" x14ac:dyDescent="0.2">
      <c r="A155" s="30">
        <v>0</v>
      </c>
      <c r="B155" s="31" t="s">
        <v>250</v>
      </c>
      <c r="C155" s="32">
        <v>2310</v>
      </c>
      <c r="D155" s="33" t="s">
        <v>277</v>
      </c>
    </row>
    <row r="156" spans="1:4" x14ac:dyDescent="0.2">
      <c r="A156" s="30">
        <v>0</v>
      </c>
      <c r="B156" s="31" t="s">
        <v>250</v>
      </c>
      <c r="C156" s="32">
        <v>1708762</v>
      </c>
      <c r="D156" s="33" t="s">
        <v>277</v>
      </c>
    </row>
    <row r="157" spans="1:4" x14ac:dyDescent="0.2">
      <c r="A157" s="30">
        <v>0</v>
      </c>
      <c r="B157" s="31" t="s">
        <v>250</v>
      </c>
      <c r="C157" s="32">
        <v>12666825</v>
      </c>
      <c r="D157" s="33" t="s">
        <v>277</v>
      </c>
    </row>
    <row r="158" spans="1:4" x14ac:dyDescent="0.2">
      <c r="A158" s="30">
        <v>0</v>
      </c>
      <c r="B158" s="31" t="s">
        <v>250</v>
      </c>
      <c r="C158" s="32">
        <v>496667700</v>
      </c>
      <c r="D158" s="33" t="s">
        <v>277</v>
      </c>
    </row>
    <row r="159" spans="1:4" x14ac:dyDescent="0.2">
      <c r="A159" s="30">
        <v>0</v>
      </c>
      <c r="B159" s="31" t="s">
        <v>250</v>
      </c>
      <c r="C159" s="32">
        <v>372499400</v>
      </c>
      <c r="D159" s="33" t="s">
        <v>277</v>
      </c>
    </row>
    <row r="160" spans="1:4" x14ac:dyDescent="0.2">
      <c r="A160" s="30">
        <v>0</v>
      </c>
      <c r="B160" s="31" t="s">
        <v>250</v>
      </c>
      <c r="C160" s="32">
        <v>62224200</v>
      </c>
      <c r="D160" s="33" t="s">
        <v>277</v>
      </c>
    </row>
    <row r="161" spans="1:4" x14ac:dyDescent="0.2">
      <c r="A161" s="30">
        <v>0</v>
      </c>
      <c r="B161" s="31" t="s">
        <v>250</v>
      </c>
      <c r="C161" s="32">
        <v>62224200</v>
      </c>
      <c r="D161" s="33" t="s">
        <v>277</v>
      </c>
    </row>
    <row r="162" spans="1:4" x14ac:dyDescent="0.2">
      <c r="A162" s="30">
        <v>0</v>
      </c>
      <c r="B162" s="31" t="s">
        <v>250</v>
      </c>
      <c r="C162" s="32">
        <v>124236000</v>
      </c>
      <c r="D162" s="33" t="s">
        <v>277</v>
      </c>
    </row>
    <row r="163" spans="1:4" x14ac:dyDescent="0.2">
      <c r="A163" s="30">
        <v>0</v>
      </c>
      <c r="B163" s="31" t="s">
        <v>250</v>
      </c>
      <c r="C163" s="32">
        <v>573419</v>
      </c>
      <c r="D163" s="33" t="s">
        <v>277</v>
      </c>
    </row>
    <row r="164" spans="1:4" x14ac:dyDescent="0.2">
      <c r="A164" s="30">
        <v>0</v>
      </c>
      <c r="B164" s="31" t="s">
        <v>250</v>
      </c>
      <c r="C164" s="32">
        <v>43098795</v>
      </c>
      <c r="D164" s="33" t="s">
        <v>277</v>
      </c>
    </row>
    <row r="165" spans="1:4" x14ac:dyDescent="0.2">
      <c r="A165" s="30">
        <v>0</v>
      </c>
      <c r="B165" s="31" t="s">
        <v>251</v>
      </c>
      <c r="C165" s="32">
        <v>835963341</v>
      </c>
      <c r="D165" s="33" t="s">
        <v>277</v>
      </c>
    </row>
    <row r="166" spans="1:4" x14ac:dyDescent="0.2">
      <c r="A166" s="30">
        <v>0</v>
      </c>
      <c r="B166" s="31" t="s">
        <v>251</v>
      </c>
      <c r="C166" s="32">
        <v>2206640</v>
      </c>
      <c r="D166" s="33" t="s">
        <v>277</v>
      </c>
    </row>
    <row r="167" spans="1:4" x14ac:dyDescent="0.2">
      <c r="A167" s="30">
        <v>0</v>
      </c>
      <c r="B167" s="31" t="s">
        <v>251</v>
      </c>
      <c r="C167" s="32">
        <v>10320</v>
      </c>
      <c r="D167" s="33" t="s">
        <v>277</v>
      </c>
    </row>
    <row r="168" spans="1:4" x14ac:dyDescent="0.2">
      <c r="A168" s="30">
        <v>0</v>
      </c>
      <c r="B168" s="31" t="s">
        <v>251</v>
      </c>
      <c r="C168" s="32">
        <v>140606</v>
      </c>
      <c r="D168" s="33" t="s">
        <v>277</v>
      </c>
    </row>
    <row r="169" spans="1:4" x14ac:dyDescent="0.2">
      <c r="A169" s="30">
        <v>0</v>
      </c>
      <c r="B169" s="31" t="s">
        <v>251</v>
      </c>
      <c r="C169" s="32">
        <v>3364012</v>
      </c>
      <c r="D169" s="33" t="s">
        <v>277</v>
      </c>
    </row>
    <row r="170" spans="1:4" x14ac:dyDescent="0.2">
      <c r="A170" s="30">
        <v>0</v>
      </c>
      <c r="B170" s="31" t="s">
        <v>251</v>
      </c>
      <c r="C170" s="32">
        <v>979028</v>
      </c>
      <c r="D170" s="33" t="s">
        <v>277</v>
      </c>
    </row>
    <row r="171" spans="1:4" x14ac:dyDescent="0.2">
      <c r="A171" s="30">
        <v>0</v>
      </c>
      <c r="B171" s="31" t="s">
        <v>251</v>
      </c>
      <c r="C171" s="32">
        <v>311591</v>
      </c>
      <c r="D171" s="33" t="s">
        <v>277</v>
      </c>
    </row>
    <row r="172" spans="1:4" x14ac:dyDescent="0.2">
      <c r="A172" s="30">
        <v>0</v>
      </c>
      <c r="B172" s="31" t="s">
        <v>251</v>
      </c>
      <c r="C172" s="32">
        <v>285159427</v>
      </c>
      <c r="D172" s="33" t="s">
        <v>277</v>
      </c>
    </row>
    <row r="173" spans="1:4" x14ac:dyDescent="0.2">
      <c r="A173" s="30">
        <v>0</v>
      </c>
      <c r="B173" s="31" t="s">
        <v>251</v>
      </c>
      <c r="C173" s="32">
        <v>48810800</v>
      </c>
      <c r="D173" s="33" t="s">
        <v>277</v>
      </c>
    </row>
    <row r="174" spans="1:4" x14ac:dyDescent="0.2">
      <c r="A174" s="30">
        <v>0</v>
      </c>
      <c r="B174" s="31" t="s">
        <v>251</v>
      </c>
      <c r="C174" s="32">
        <v>36608100</v>
      </c>
      <c r="D174" s="33" t="s">
        <v>277</v>
      </c>
    </row>
    <row r="175" spans="1:4" x14ac:dyDescent="0.2">
      <c r="A175" s="30">
        <v>0</v>
      </c>
      <c r="B175" s="31" t="s">
        <v>251</v>
      </c>
      <c r="C175" s="32">
        <v>6111400</v>
      </c>
      <c r="D175" s="33" t="s">
        <v>277</v>
      </c>
    </row>
    <row r="176" spans="1:4" x14ac:dyDescent="0.2">
      <c r="A176" s="30">
        <v>0</v>
      </c>
      <c r="B176" s="31" t="s">
        <v>251</v>
      </c>
      <c r="C176" s="32">
        <v>6111400</v>
      </c>
      <c r="D176" s="33" t="s">
        <v>277</v>
      </c>
    </row>
    <row r="177" spans="1:4" x14ac:dyDescent="0.2">
      <c r="A177" s="30">
        <v>0</v>
      </c>
      <c r="B177" s="31" t="s">
        <v>251</v>
      </c>
      <c r="C177" s="32">
        <v>12209500</v>
      </c>
      <c r="D177" s="33" t="s">
        <v>277</v>
      </c>
    </row>
    <row r="178" spans="1:4" x14ac:dyDescent="0.2">
      <c r="A178" s="30">
        <v>0</v>
      </c>
      <c r="B178" s="31" t="s">
        <v>251</v>
      </c>
      <c r="C178" s="32">
        <v>5727469</v>
      </c>
      <c r="D178" s="33" t="s">
        <v>277</v>
      </c>
    </row>
    <row r="179" spans="1:4" x14ac:dyDescent="0.2">
      <c r="A179" s="30">
        <v>0</v>
      </c>
      <c r="B179" s="31" t="s">
        <v>252</v>
      </c>
      <c r="C179" s="32">
        <v>119296729</v>
      </c>
      <c r="D179" s="33" t="s">
        <v>277</v>
      </c>
    </row>
    <row r="180" spans="1:4" x14ac:dyDescent="0.2">
      <c r="A180" s="30">
        <v>0</v>
      </c>
      <c r="B180" s="31" t="s">
        <v>252</v>
      </c>
      <c r="C180" s="32">
        <v>13817200</v>
      </c>
      <c r="D180" s="33" t="s">
        <v>277</v>
      </c>
    </row>
    <row r="181" spans="1:4" x14ac:dyDescent="0.2">
      <c r="A181" s="30">
        <v>0</v>
      </c>
      <c r="B181" s="31" t="s">
        <v>252</v>
      </c>
      <c r="C181" s="32">
        <v>9787900</v>
      </c>
      <c r="D181" s="33" t="s">
        <v>277</v>
      </c>
    </row>
    <row r="182" spans="1:4" x14ac:dyDescent="0.2">
      <c r="A182" s="30">
        <v>0</v>
      </c>
      <c r="B182" s="31" t="s">
        <v>252</v>
      </c>
      <c r="C182" s="32">
        <v>9915035</v>
      </c>
      <c r="D182" s="33" t="s">
        <v>277</v>
      </c>
    </row>
    <row r="183" spans="1:4" x14ac:dyDescent="0.2">
      <c r="A183" s="30">
        <v>0</v>
      </c>
      <c r="B183" s="31" t="s">
        <v>252</v>
      </c>
      <c r="C183" s="32">
        <v>4719700</v>
      </c>
      <c r="D183" s="33" t="s">
        <v>277</v>
      </c>
    </row>
    <row r="184" spans="1:4" x14ac:dyDescent="0.2">
      <c r="A184" s="30">
        <v>0</v>
      </c>
      <c r="B184" s="31" t="s">
        <v>252</v>
      </c>
      <c r="C184" s="32">
        <v>578900</v>
      </c>
      <c r="D184" s="33" t="s">
        <v>277</v>
      </c>
    </row>
    <row r="185" spans="1:4" x14ac:dyDescent="0.2">
      <c r="A185" s="30">
        <v>0</v>
      </c>
      <c r="B185" s="31" t="s">
        <v>252</v>
      </c>
      <c r="C185" s="32">
        <v>3541600</v>
      </c>
      <c r="D185" s="33" t="s">
        <v>277</v>
      </c>
    </row>
    <row r="186" spans="1:4" x14ac:dyDescent="0.2">
      <c r="A186" s="30">
        <v>0</v>
      </c>
      <c r="B186" s="31" t="s">
        <v>252</v>
      </c>
      <c r="C186" s="32">
        <v>591200</v>
      </c>
      <c r="D186" s="33" t="s">
        <v>277</v>
      </c>
    </row>
    <row r="187" spans="1:4" x14ac:dyDescent="0.2">
      <c r="A187" s="30">
        <v>0</v>
      </c>
      <c r="B187" s="31" t="s">
        <v>252</v>
      </c>
      <c r="C187" s="32">
        <v>591200</v>
      </c>
      <c r="D187" s="33" t="s">
        <v>277</v>
      </c>
    </row>
    <row r="188" spans="1:4" x14ac:dyDescent="0.2">
      <c r="A188" s="30">
        <v>0</v>
      </c>
      <c r="B188" s="31" t="s">
        <v>252</v>
      </c>
      <c r="C188" s="32">
        <v>1181800</v>
      </c>
      <c r="D188" s="33" t="s">
        <v>277</v>
      </c>
    </row>
    <row r="189" spans="1:4" x14ac:dyDescent="0.2">
      <c r="A189" s="30">
        <v>170</v>
      </c>
      <c r="B189" s="31" t="s">
        <v>315</v>
      </c>
      <c r="C189" s="32">
        <v>21315000</v>
      </c>
      <c r="D189" s="33" t="s">
        <v>277</v>
      </c>
    </row>
    <row r="190" spans="1:4" x14ac:dyDescent="0.2">
      <c r="A190" s="30">
        <v>0</v>
      </c>
      <c r="B190" s="31" t="s">
        <v>253</v>
      </c>
      <c r="C190" s="32">
        <v>18344085</v>
      </c>
      <c r="D190" s="33" t="s">
        <v>277</v>
      </c>
    </row>
    <row r="191" spans="1:4" x14ac:dyDescent="0.2">
      <c r="A191" s="30">
        <v>0</v>
      </c>
      <c r="B191" s="31" t="s">
        <v>254</v>
      </c>
      <c r="C191" s="32">
        <v>24999997</v>
      </c>
      <c r="D191" s="33" t="s">
        <v>277</v>
      </c>
    </row>
    <row r="192" spans="1:4" x14ac:dyDescent="0.2">
      <c r="A192" s="30">
        <v>0</v>
      </c>
      <c r="B192" s="31" t="s">
        <v>255</v>
      </c>
      <c r="C192" s="32">
        <v>3948800</v>
      </c>
      <c r="D192" s="33" t="s">
        <v>277</v>
      </c>
    </row>
    <row r="193" spans="1:4" x14ac:dyDescent="0.2">
      <c r="A193" s="30">
        <v>0</v>
      </c>
      <c r="B193" s="31" t="s">
        <v>256</v>
      </c>
      <c r="C193" s="32">
        <v>3560000</v>
      </c>
      <c r="D193" s="33" t="s">
        <v>277</v>
      </c>
    </row>
    <row r="194" spans="1:4" x14ac:dyDescent="0.2">
      <c r="A194" s="30">
        <v>308</v>
      </c>
      <c r="B194" s="31" t="s">
        <v>325</v>
      </c>
      <c r="C194" s="32">
        <v>25200000</v>
      </c>
      <c r="D194" s="33" t="s">
        <v>277</v>
      </c>
    </row>
    <row r="195" spans="1:4" x14ac:dyDescent="0.2">
      <c r="A195" s="30">
        <v>363</v>
      </c>
      <c r="B195" s="31" t="s">
        <v>331</v>
      </c>
      <c r="C195" s="32">
        <v>29750000</v>
      </c>
      <c r="D195" s="33" t="s">
        <v>277</v>
      </c>
    </row>
    <row r="196" spans="1:4" x14ac:dyDescent="0.2">
      <c r="A196" s="30">
        <v>366</v>
      </c>
      <c r="B196" s="31" t="s">
        <v>334</v>
      </c>
      <c r="C196" s="32">
        <v>29750000</v>
      </c>
      <c r="D196" s="33" t="s">
        <v>277</v>
      </c>
    </row>
    <row r="197" spans="1:4" x14ac:dyDescent="0.2">
      <c r="A197" s="30">
        <v>0</v>
      </c>
      <c r="B197" s="31" t="s">
        <v>257</v>
      </c>
      <c r="C197" s="32">
        <v>259854774</v>
      </c>
      <c r="D197" s="33" t="s">
        <v>277</v>
      </c>
    </row>
    <row r="198" spans="1:4" x14ac:dyDescent="0.2">
      <c r="A198" s="30">
        <v>382</v>
      </c>
      <c r="B198" s="31" t="s">
        <v>336</v>
      </c>
      <c r="C198" s="32">
        <v>11367926</v>
      </c>
      <c r="D198" s="33" t="s">
        <v>277</v>
      </c>
    </row>
    <row r="199" spans="1:4" x14ac:dyDescent="0.2">
      <c r="A199" s="30">
        <v>524</v>
      </c>
      <c r="B199" s="31" t="s">
        <v>342</v>
      </c>
      <c r="C199" s="32">
        <v>1145598546</v>
      </c>
      <c r="D199" s="33" t="s">
        <v>277</v>
      </c>
    </row>
    <row r="200" spans="1:4" x14ac:dyDescent="0.2">
      <c r="A200" s="30">
        <v>555</v>
      </c>
      <c r="B200" s="31" t="s">
        <v>347</v>
      </c>
      <c r="C200" s="32">
        <v>12271000</v>
      </c>
      <c r="D200" s="33" t="s">
        <v>277</v>
      </c>
    </row>
    <row r="201" spans="1:4" x14ac:dyDescent="0.2">
      <c r="A201" s="30">
        <v>573</v>
      </c>
      <c r="B201" s="31" t="s">
        <v>352</v>
      </c>
      <c r="C201" s="32">
        <v>163411407</v>
      </c>
      <c r="D201" s="33" t="s">
        <v>277</v>
      </c>
    </row>
    <row r="202" spans="1:4" x14ac:dyDescent="0.2">
      <c r="A202" s="30">
        <v>0</v>
      </c>
      <c r="B202" s="31" t="s">
        <v>258</v>
      </c>
      <c r="C202" s="32">
        <v>43197000</v>
      </c>
      <c r="D202" s="33" t="s">
        <v>277</v>
      </c>
    </row>
    <row r="203" spans="1:4" x14ac:dyDescent="0.2">
      <c r="A203" s="30">
        <v>0</v>
      </c>
      <c r="B203" s="31" t="s">
        <v>259</v>
      </c>
      <c r="C203" s="32">
        <v>9000000</v>
      </c>
      <c r="D203" s="33" t="s">
        <v>277</v>
      </c>
    </row>
    <row r="204" spans="1:4" x14ac:dyDescent="0.2">
      <c r="A204" s="30">
        <v>572</v>
      </c>
      <c r="B204" s="31" t="s">
        <v>352</v>
      </c>
      <c r="C204" s="32">
        <v>1647943063</v>
      </c>
      <c r="D204" s="33" t="s">
        <v>277</v>
      </c>
    </row>
    <row r="205" spans="1:4" x14ac:dyDescent="0.2">
      <c r="A205" s="30">
        <v>533</v>
      </c>
      <c r="B205" s="31" t="s">
        <v>344</v>
      </c>
      <c r="C205" s="32">
        <v>44450000</v>
      </c>
      <c r="D205" s="33" t="s">
        <v>277</v>
      </c>
    </row>
    <row r="206" spans="1:4" x14ac:dyDescent="0.2">
      <c r="A206" s="30">
        <v>0</v>
      </c>
      <c r="B206" s="31" t="s">
        <v>260</v>
      </c>
      <c r="C206" s="32">
        <v>60300000</v>
      </c>
      <c r="D206" s="33" t="s">
        <v>277</v>
      </c>
    </row>
    <row r="207" spans="1:4" x14ac:dyDescent="0.2">
      <c r="A207" s="30">
        <v>0</v>
      </c>
      <c r="B207" s="31" t="s">
        <v>261</v>
      </c>
      <c r="C207" s="32">
        <v>68936796</v>
      </c>
      <c r="D207" s="33" t="s">
        <v>277</v>
      </c>
    </row>
    <row r="208" spans="1:4" x14ac:dyDescent="0.2">
      <c r="A208" s="30">
        <v>0</v>
      </c>
      <c r="B208" s="31" t="s">
        <v>262</v>
      </c>
      <c r="C208" s="32">
        <v>1192230000</v>
      </c>
      <c r="D208" s="33" t="s">
        <v>277</v>
      </c>
    </row>
    <row r="209" spans="1:4" x14ac:dyDescent="0.2">
      <c r="A209" s="30">
        <v>699</v>
      </c>
      <c r="B209" s="31" t="s">
        <v>355</v>
      </c>
      <c r="C209" s="32">
        <v>29750000</v>
      </c>
      <c r="D209" s="33" t="s">
        <v>277</v>
      </c>
    </row>
    <row r="210" spans="1:4" x14ac:dyDescent="0.2">
      <c r="A210" s="30">
        <v>0</v>
      </c>
      <c r="B210" s="31" t="s">
        <v>263</v>
      </c>
      <c r="C210" s="32">
        <v>217220028</v>
      </c>
      <c r="D210" s="33" t="s">
        <v>277</v>
      </c>
    </row>
    <row r="211" spans="1:4" x14ac:dyDescent="0.2">
      <c r="A211" s="30">
        <v>798</v>
      </c>
      <c r="B211" s="31" t="s">
        <v>360</v>
      </c>
      <c r="C211" s="32">
        <v>21646492</v>
      </c>
      <c r="D211" s="33" t="s">
        <v>277</v>
      </c>
    </row>
    <row r="212" spans="1:4" x14ac:dyDescent="0.2">
      <c r="A212" s="30">
        <v>0</v>
      </c>
      <c r="B212" s="31" t="s">
        <v>264</v>
      </c>
      <c r="C212" s="32">
        <v>7100763</v>
      </c>
      <c r="D212" s="33" t="s">
        <v>277</v>
      </c>
    </row>
    <row r="213" spans="1:4" x14ac:dyDescent="0.2">
      <c r="A213" s="30">
        <v>0</v>
      </c>
      <c r="B213" s="31" t="s">
        <v>265</v>
      </c>
      <c r="C213" s="32">
        <v>126606476</v>
      </c>
      <c r="D213" s="33" t="s">
        <v>277</v>
      </c>
    </row>
    <row r="214" spans="1:4" x14ac:dyDescent="0.2">
      <c r="A214" s="30">
        <v>0</v>
      </c>
      <c r="B214" s="31" t="s">
        <v>265</v>
      </c>
      <c r="C214" s="32">
        <v>13687600</v>
      </c>
      <c r="D214" s="33" t="s">
        <v>277</v>
      </c>
    </row>
    <row r="215" spans="1:4" x14ac:dyDescent="0.2">
      <c r="A215" s="30">
        <v>0</v>
      </c>
      <c r="B215" s="31" t="s">
        <v>265</v>
      </c>
      <c r="C215" s="32">
        <v>9696000</v>
      </c>
      <c r="D215" s="33" t="s">
        <v>277</v>
      </c>
    </row>
    <row r="216" spans="1:4" x14ac:dyDescent="0.2">
      <c r="A216" s="30">
        <v>0</v>
      </c>
      <c r="B216" s="31" t="s">
        <v>265</v>
      </c>
      <c r="C216" s="32">
        <v>9642948</v>
      </c>
      <c r="D216" s="33" t="s">
        <v>277</v>
      </c>
    </row>
    <row r="217" spans="1:4" x14ac:dyDescent="0.2">
      <c r="A217" s="30">
        <v>0</v>
      </c>
      <c r="B217" s="31" t="s">
        <v>265</v>
      </c>
      <c r="C217" s="32">
        <v>4678800</v>
      </c>
      <c r="D217" s="33" t="s">
        <v>277</v>
      </c>
    </row>
    <row r="218" spans="1:4" x14ac:dyDescent="0.2">
      <c r="A218" s="30">
        <v>0</v>
      </c>
      <c r="B218" s="31" t="s">
        <v>265</v>
      </c>
      <c r="C218" s="32">
        <v>569800</v>
      </c>
      <c r="D218" s="33" t="s">
        <v>277</v>
      </c>
    </row>
    <row r="219" spans="1:4" x14ac:dyDescent="0.2">
      <c r="A219" s="30">
        <v>0</v>
      </c>
      <c r="B219" s="31" t="s">
        <v>265</v>
      </c>
      <c r="C219" s="32">
        <v>3510900</v>
      </c>
      <c r="D219" s="33" t="s">
        <v>277</v>
      </c>
    </row>
    <row r="220" spans="1:4" x14ac:dyDescent="0.2">
      <c r="A220" s="30">
        <v>0</v>
      </c>
      <c r="B220" s="31" t="s">
        <v>265</v>
      </c>
      <c r="C220" s="32">
        <v>586000</v>
      </c>
      <c r="D220" s="33" t="s">
        <v>277</v>
      </c>
    </row>
    <row r="221" spans="1:4" x14ac:dyDescent="0.2">
      <c r="A221" s="30">
        <v>0</v>
      </c>
      <c r="B221" s="31" t="s">
        <v>265</v>
      </c>
      <c r="C221" s="32">
        <v>586000</v>
      </c>
      <c r="D221" s="33" t="s">
        <v>277</v>
      </c>
    </row>
    <row r="222" spans="1:4" x14ac:dyDescent="0.2">
      <c r="A222" s="30">
        <v>0</v>
      </c>
      <c r="B222" s="31" t="s">
        <v>265</v>
      </c>
      <c r="C222" s="32">
        <v>1171500</v>
      </c>
      <c r="D222" s="33" t="s">
        <v>277</v>
      </c>
    </row>
    <row r="223" spans="1:4" x14ac:dyDescent="0.2">
      <c r="A223" s="30">
        <v>0</v>
      </c>
      <c r="B223" s="31" t="s">
        <v>266</v>
      </c>
      <c r="C223" s="32">
        <v>939990217</v>
      </c>
      <c r="D223" s="33" t="s">
        <v>277</v>
      </c>
    </row>
    <row r="224" spans="1:4" x14ac:dyDescent="0.2">
      <c r="A224" s="30">
        <v>0</v>
      </c>
      <c r="B224" s="31" t="s">
        <v>266</v>
      </c>
      <c r="C224" s="32">
        <v>119080436</v>
      </c>
      <c r="D224" s="33" t="s">
        <v>277</v>
      </c>
    </row>
    <row r="225" spans="1:4" x14ac:dyDescent="0.2">
      <c r="A225" s="30">
        <v>0</v>
      </c>
      <c r="B225" s="31" t="s">
        <v>266</v>
      </c>
      <c r="C225" s="32">
        <v>103288700</v>
      </c>
      <c r="D225" s="33" t="s">
        <v>277</v>
      </c>
    </row>
    <row r="226" spans="1:4" x14ac:dyDescent="0.2">
      <c r="A226" s="30">
        <v>0</v>
      </c>
      <c r="B226" s="31" t="s">
        <v>266</v>
      </c>
      <c r="C226" s="32">
        <v>73925900</v>
      </c>
      <c r="D226" s="33" t="s">
        <v>277</v>
      </c>
    </row>
    <row r="227" spans="1:4" x14ac:dyDescent="0.2">
      <c r="A227" s="30">
        <v>0</v>
      </c>
      <c r="B227" s="31" t="s">
        <v>266</v>
      </c>
      <c r="C227" s="32">
        <v>78808702</v>
      </c>
      <c r="D227" s="33" t="s">
        <v>277</v>
      </c>
    </row>
    <row r="228" spans="1:4" x14ac:dyDescent="0.2">
      <c r="A228" s="30">
        <v>0</v>
      </c>
      <c r="B228" s="31" t="s">
        <v>266</v>
      </c>
      <c r="C228" s="32">
        <v>42144900</v>
      </c>
      <c r="D228" s="33" t="s">
        <v>277</v>
      </c>
    </row>
    <row r="229" spans="1:4" x14ac:dyDescent="0.2">
      <c r="A229" s="30">
        <v>0</v>
      </c>
      <c r="B229" s="31" t="s">
        <v>266</v>
      </c>
      <c r="C229" s="32">
        <v>4350500</v>
      </c>
      <c r="D229" s="33" t="s">
        <v>277</v>
      </c>
    </row>
    <row r="230" spans="1:4" x14ac:dyDescent="0.2">
      <c r="A230" s="30">
        <v>0</v>
      </c>
      <c r="B230" s="31" t="s">
        <v>266</v>
      </c>
      <c r="C230" s="32">
        <v>31613300</v>
      </c>
      <c r="D230" s="33" t="s">
        <v>277</v>
      </c>
    </row>
    <row r="231" spans="1:4" x14ac:dyDescent="0.2">
      <c r="A231" s="30">
        <v>0</v>
      </c>
      <c r="B231" s="31" t="s">
        <v>266</v>
      </c>
      <c r="C231" s="32">
        <v>5285100</v>
      </c>
      <c r="D231" s="33" t="s">
        <v>277</v>
      </c>
    </row>
    <row r="232" spans="1:4" x14ac:dyDescent="0.2">
      <c r="A232" s="30">
        <v>0</v>
      </c>
      <c r="B232" s="31" t="s">
        <v>266</v>
      </c>
      <c r="C232" s="32">
        <v>5285100</v>
      </c>
      <c r="D232" s="33" t="s">
        <v>277</v>
      </c>
    </row>
    <row r="233" spans="1:4" x14ac:dyDescent="0.2">
      <c r="A233" s="30">
        <v>0</v>
      </c>
      <c r="B233" s="31" t="s">
        <v>266</v>
      </c>
      <c r="C233" s="32">
        <v>10550300</v>
      </c>
      <c r="D233" s="33" t="s">
        <v>277</v>
      </c>
    </row>
    <row r="234" spans="1:4" x14ac:dyDescent="0.2">
      <c r="A234" s="30">
        <v>0</v>
      </c>
      <c r="B234" s="31" t="s">
        <v>267</v>
      </c>
      <c r="C234" s="32">
        <v>11594108227</v>
      </c>
      <c r="D234" s="33" t="s">
        <v>277</v>
      </c>
    </row>
    <row r="235" spans="1:4" x14ac:dyDescent="0.2">
      <c r="A235" s="30">
        <v>0</v>
      </c>
      <c r="B235" s="31" t="s">
        <v>267</v>
      </c>
      <c r="C235" s="32">
        <v>332137947</v>
      </c>
      <c r="D235" s="33" t="s">
        <v>277</v>
      </c>
    </row>
    <row r="236" spans="1:4" x14ac:dyDescent="0.2">
      <c r="A236" s="30">
        <v>0</v>
      </c>
      <c r="B236" s="31" t="s">
        <v>267</v>
      </c>
      <c r="C236" s="32">
        <v>3553468</v>
      </c>
      <c r="D236" s="33" t="s">
        <v>277</v>
      </c>
    </row>
    <row r="237" spans="1:4" x14ac:dyDescent="0.2">
      <c r="A237" s="30">
        <v>0</v>
      </c>
      <c r="B237" s="31" t="s">
        <v>267</v>
      </c>
      <c r="C237" s="32">
        <v>7555229</v>
      </c>
      <c r="D237" s="33" t="s">
        <v>277</v>
      </c>
    </row>
    <row r="238" spans="1:4" x14ac:dyDescent="0.2">
      <c r="A238" s="30">
        <v>0</v>
      </c>
      <c r="B238" s="31" t="s">
        <v>267</v>
      </c>
      <c r="C238" s="32">
        <v>19675660</v>
      </c>
      <c r="D238" s="33" t="s">
        <v>277</v>
      </c>
    </row>
    <row r="239" spans="1:4" x14ac:dyDescent="0.2">
      <c r="A239" s="30">
        <v>0</v>
      </c>
      <c r="B239" s="31" t="s">
        <v>267</v>
      </c>
      <c r="C239" s="32">
        <v>17923771</v>
      </c>
      <c r="D239" s="33" t="s">
        <v>277</v>
      </c>
    </row>
    <row r="240" spans="1:4" x14ac:dyDescent="0.2">
      <c r="A240" s="30">
        <v>0</v>
      </c>
      <c r="B240" s="31" t="s">
        <v>267</v>
      </c>
      <c r="C240" s="32">
        <v>5496603</v>
      </c>
      <c r="D240" s="33" t="s">
        <v>277</v>
      </c>
    </row>
    <row r="241" spans="1:4" x14ac:dyDescent="0.2">
      <c r="A241" s="30">
        <v>0</v>
      </c>
      <c r="B241" s="31" t="s">
        <v>267</v>
      </c>
      <c r="C241" s="32">
        <v>2310</v>
      </c>
      <c r="D241" s="33" t="s">
        <v>277</v>
      </c>
    </row>
    <row r="242" spans="1:4" x14ac:dyDescent="0.2">
      <c r="A242" s="30">
        <v>0</v>
      </c>
      <c r="B242" s="31" t="s">
        <v>267</v>
      </c>
      <c r="C242" s="32">
        <v>361125441</v>
      </c>
      <c r="D242" s="33" t="s">
        <v>277</v>
      </c>
    </row>
    <row r="243" spans="1:4" x14ac:dyDescent="0.2">
      <c r="A243" s="30">
        <v>0</v>
      </c>
      <c r="B243" s="31" t="s">
        <v>267</v>
      </c>
      <c r="C243" s="32">
        <v>12644943</v>
      </c>
      <c r="D243" s="33" t="s">
        <v>277</v>
      </c>
    </row>
    <row r="244" spans="1:4" x14ac:dyDescent="0.2">
      <c r="A244" s="30">
        <v>0</v>
      </c>
      <c r="B244" s="31" t="s">
        <v>267</v>
      </c>
      <c r="C244" s="32">
        <v>529546600</v>
      </c>
      <c r="D244" s="33" t="s">
        <v>277</v>
      </c>
    </row>
    <row r="245" spans="1:4" x14ac:dyDescent="0.2">
      <c r="A245" s="30">
        <v>0</v>
      </c>
      <c r="B245" s="31" t="s">
        <v>267</v>
      </c>
      <c r="C245" s="32">
        <v>397174500</v>
      </c>
      <c r="D245" s="33" t="s">
        <v>277</v>
      </c>
    </row>
    <row r="246" spans="1:4" x14ac:dyDescent="0.2">
      <c r="A246" s="30">
        <v>0</v>
      </c>
      <c r="B246" s="31" t="s">
        <v>267</v>
      </c>
      <c r="C246" s="32">
        <v>66324200</v>
      </c>
      <c r="D246" s="33" t="s">
        <v>277</v>
      </c>
    </row>
    <row r="247" spans="1:4" x14ac:dyDescent="0.2">
      <c r="A247" s="30">
        <v>0</v>
      </c>
      <c r="B247" s="31" t="s">
        <v>267</v>
      </c>
      <c r="C247" s="32">
        <v>66324200</v>
      </c>
      <c r="D247" s="33" t="s">
        <v>277</v>
      </c>
    </row>
    <row r="248" spans="1:4" x14ac:dyDescent="0.2">
      <c r="A248" s="30">
        <v>0</v>
      </c>
      <c r="B248" s="31" t="s">
        <v>267</v>
      </c>
      <c r="C248" s="32">
        <v>132463200</v>
      </c>
      <c r="D248" s="33" t="s">
        <v>277</v>
      </c>
    </row>
    <row r="249" spans="1:4" x14ac:dyDescent="0.2">
      <c r="A249" s="30">
        <v>0</v>
      </c>
      <c r="B249" s="31" t="s">
        <v>267</v>
      </c>
      <c r="C249" s="32">
        <v>19873333</v>
      </c>
      <c r="D249" s="33" t="s">
        <v>277</v>
      </c>
    </row>
    <row r="250" spans="1:4" x14ac:dyDescent="0.2">
      <c r="A250" s="30">
        <v>0</v>
      </c>
      <c r="B250" s="31" t="s">
        <v>272</v>
      </c>
      <c r="C250" s="32">
        <v>839014660</v>
      </c>
      <c r="D250" s="33" t="s">
        <v>277</v>
      </c>
    </row>
    <row r="251" spans="1:4" x14ac:dyDescent="0.2">
      <c r="A251" s="30">
        <v>0</v>
      </c>
      <c r="B251" s="31" t="s">
        <v>272</v>
      </c>
      <c r="C251" s="32">
        <v>28397778</v>
      </c>
      <c r="D251" s="33" t="s">
        <v>277</v>
      </c>
    </row>
    <row r="252" spans="1:4" x14ac:dyDescent="0.2">
      <c r="A252" s="30">
        <v>0</v>
      </c>
      <c r="B252" s="31" t="s">
        <v>272</v>
      </c>
      <c r="C252" s="32">
        <v>10350</v>
      </c>
      <c r="D252" s="33" t="s">
        <v>277</v>
      </c>
    </row>
    <row r="253" spans="1:4" x14ac:dyDescent="0.2">
      <c r="A253" s="30">
        <v>0</v>
      </c>
      <c r="B253" s="31" t="s">
        <v>272</v>
      </c>
      <c r="C253" s="32">
        <v>140606</v>
      </c>
      <c r="D253" s="33" t="s">
        <v>277</v>
      </c>
    </row>
    <row r="254" spans="1:4" x14ac:dyDescent="0.2">
      <c r="A254" s="30">
        <v>0</v>
      </c>
      <c r="B254" s="31" t="s">
        <v>272</v>
      </c>
      <c r="C254" s="32">
        <v>281439598</v>
      </c>
      <c r="D254" s="33" t="s">
        <v>277</v>
      </c>
    </row>
    <row r="255" spans="1:4" x14ac:dyDescent="0.2">
      <c r="A255" s="30">
        <v>0</v>
      </c>
      <c r="B255" s="31" t="s">
        <v>272</v>
      </c>
      <c r="C255" s="32">
        <v>50093900</v>
      </c>
      <c r="D255" s="33" t="s">
        <v>277</v>
      </c>
    </row>
    <row r="256" spans="1:4" x14ac:dyDescent="0.2">
      <c r="A256" s="30">
        <v>0</v>
      </c>
      <c r="B256" s="31" t="s">
        <v>272</v>
      </c>
      <c r="C256" s="32">
        <v>37571700</v>
      </c>
      <c r="D256" s="33" t="s">
        <v>277</v>
      </c>
    </row>
    <row r="257" spans="1:4" x14ac:dyDescent="0.2">
      <c r="A257" s="30">
        <v>0</v>
      </c>
      <c r="B257" s="31" t="s">
        <v>272</v>
      </c>
      <c r="C257" s="32">
        <v>6271400</v>
      </c>
      <c r="D257" s="33" t="s">
        <v>277</v>
      </c>
    </row>
    <row r="258" spans="1:4" x14ac:dyDescent="0.2">
      <c r="A258" s="30">
        <v>0</v>
      </c>
      <c r="B258" s="31" t="s">
        <v>272</v>
      </c>
      <c r="C258" s="32">
        <v>6271400</v>
      </c>
      <c r="D258" s="33" t="s">
        <v>277</v>
      </c>
    </row>
    <row r="259" spans="1:4" x14ac:dyDescent="0.2">
      <c r="A259" s="30">
        <v>0</v>
      </c>
      <c r="B259" s="31" t="s">
        <v>272</v>
      </c>
      <c r="C259" s="32">
        <v>12530400</v>
      </c>
      <c r="D259" s="33" t="s">
        <v>277</v>
      </c>
    </row>
    <row r="260" spans="1:4" x14ac:dyDescent="0.2">
      <c r="A260" s="30">
        <v>0</v>
      </c>
      <c r="B260" s="31" t="s">
        <v>272</v>
      </c>
      <c r="C260" s="32">
        <v>14334385</v>
      </c>
      <c r="D260" s="33" t="s">
        <v>277</v>
      </c>
    </row>
    <row r="261" spans="1:4" x14ac:dyDescent="0.2">
      <c r="A261" s="30">
        <v>0</v>
      </c>
      <c r="B261" s="31" t="s">
        <v>272</v>
      </c>
      <c r="C261" s="32">
        <v>9577510</v>
      </c>
      <c r="D261" s="33" t="s">
        <v>277</v>
      </c>
    </row>
    <row r="262" spans="1:4" x14ac:dyDescent="0.2">
      <c r="A262" s="30">
        <v>1416</v>
      </c>
      <c r="B262" s="31" t="s">
        <v>364</v>
      </c>
      <c r="C262" s="32">
        <v>4376257192</v>
      </c>
      <c r="D262" s="33" t="s">
        <v>277</v>
      </c>
    </row>
    <row r="263" spans="1:4" x14ac:dyDescent="0.2">
      <c r="A263" s="30">
        <v>1415</v>
      </c>
      <c r="B263" s="31" t="s">
        <v>363</v>
      </c>
      <c r="C263" s="32">
        <v>4502257808</v>
      </c>
      <c r="D263" s="33" t="s">
        <v>277</v>
      </c>
    </row>
    <row r="264" spans="1:4" x14ac:dyDescent="0.2">
      <c r="A264" s="30">
        <v>1073</v>
      </c>
      <c r="B264" s="31" t="s">
        <v>361</v>
      </c>
      <c r="C264" s="32">
        <v>22680000</v>
      </c>
      <c r="D264" s="33" t="s">
        <v>277</v>
      </c>
    </row>
    <row r="265" spans="1:4" x14ac:dyDescent="0.2">
      <c r="A265" s="30">
        <v>1074</v>
      </c>
      <c r="B265" s="31" t="s">
        <v>362</v>
      </c>
      <c r="C265" s="32">
        <v>11652000</v>
      </c>
      <c r="D265" s="33" t="s">
        <v>277</v>
      </c>
    </row>
    <row r="266" spans="1:4" x14ac:dyDescent="0.2">
      <c r="A266" s="30">
        <v>0</v>
      </c>
      <c r="B266" s="31" t="s">
        <v>413</v>
      </c>
      <c r="C266" s="32">
        <v>10000000</v>
      </c>
      <c r="D266" s="33" t="s">
        <v>277</v>
      </c>
    </row>
    <row r="267" spans="1:4" x14ac:dyDescent="0.2">
      <c r="A267" s="30">
        <v>1168</v>
      </c>
      <c r="B267" s="31" t="s">
        <v>415</v>
      </c>
      <c r="C267" s="32">
        <v>10717000</v>
      </c>
      <c r="D267" s="33" t="s">
        <v>277</v>
      </c>
    </row>
    <row r="268" spans="1:4" x14ac:dyDescent="0.2">
      <c r="A268" s="30">
        <v>0</v>
      </c>
      <c r="B268" s="31" t="s">
        <v>422</v>
      </c>
      <c r="C268" s="32">
        <v>282195137</v>
      </c>
      <c r="D268" s="33" t="s">
        <v>277</v>
      </c>
    </row>
    <row r="269" spans="1:4" x14ac:dyDescent="0.2">
      <c r="A269" s="30">
        <v>573</v>
      </c>
      <c r="B269" s="31" t="s">
        <v>423</v>
      </c>
      <c r="C269" s="32">
        <v>54470469</v>
      </c>
      <c r="D269" s="33" t="s">
        <v>277</v>
      </c>
    </row>
    <row r="270" spans="1:4" x14ac:dyDescent="0.2">
      <c r="A270" s="30">
        <v>572</v>
      </c>
      <c r="B270" s="31" t="s">
        <v>424</v>
      </c>
      <c r="C270" s="32">
        <v>465086155</v>
      </c>
      <c r="D270" s="33" t="s">
        <v>277</v>
      </c>
    </row>
    <row r="271" spans="1:4" x14ac:dyDescent="0.2">
      <c r="A271" s="30">
        <v>0</v>
      </c>
      <c r="B271" s="31" t="s">
        <v>425</v>
      </c>
      <c r="C271" s="32">
        <v>122142784</v>
      </c>
      <c r="D271" s="33" t="s">
        <v>277</v>
      </c>
    </row>
    <row r="272" spans="1:4" x14ac:dyDescent="0.2">
      <c r="A272" s="30">
        <v>0</v>
      </c>
      <c r="B272" s="31" t="s">
        <v>425</v>
      </c>
      <c r="C272" s="32">
        <v>13825600</v>
      </c>
      <c r="D272" s="33" t="s">
        <v>277</v>
      </c>
    </row>
    <row r="273" spans="1:4" x14ac:dyDescent="0.2">
      <c r="A273" s="30">
        <v>0</v>
      </c>
      <c r="B273" s="31" t="s">
        <v>425</v>
      </c>
      <c r="C273" s="32">
        <v>9793800</v>
      </c>
      <c r="D273" s="33" t="s">
        <v>277</v>
      </c>
    </row>
    <row r="274" spans="1:4" x14ac:dyDescent="0.2">
      <c r="A274" s="30">
        <v>0</v>
      </c>
      <c r="B274" s="31" t="s">
        <v>425</v>
      </c>
      <c r="C274" s="32">
        <v>9982798</v>
      </c>
      <c r="D274" s="33" t="s">
        <v>277</v>
      </c>
    </row>
    <row r="275" spans="1:4" x14ac:dyDescent="0.2">
      <c r="A275" s="30">
        <v>0</v>
      </c>
      <c r="B275" s="31" t="s">
        <v>425</v>
      </c>
      <c r="C275" s="32">
        <v>4752200</v>
      </c>
      <c r="D275" s="33" t="s">
        <v>277</v>
      </c>
    </row>
    <row r="276" spans="1:4" x14ac:dyDescent="0.2">
      <c r="A276" s="30">
        <v>0</v>
      </c>
      <c r="B276" s="31" t="s">
        <v>425</v>
      </c>
      <c r="C276" s="32">
        <v>569300</v>
      </c>
      <c r="D276" s="33" t="s">
        <v>277</v>
      </c>
    </row>
    <row r="277" spans="1:4" x14ac:dyDescent="0.2">
      <c r="A277" s="30">
        <v>0</v>
      </c>
      <c r="B277" s="31" t="s">
        <v>425</v>
      </c>
      <c r="C277" s="32">
        <v>3566000</v>
      </c>
      <c r="D277" s="33" t="s">
        <v>277</v>
      </c>
    </row>
    <row r="278" spans="1:4" x14ac:dyDescent="0.2">
      <c r="A278" s="30">
        <v>0</v>
      </c>
      <c r="B278" s="31" t="s">
        <v>425</v>
      </c>
      <c r="C278" s="32">
        <v>595400</v>
      </c>
      <c r="D278" s="33" t="s">
        <v>277</v>
      </c>
    </row>
    <row r="279" spans="1:4" x14ac:dyDescent="0.2">
      <c r="A279" s="30">
        <v>0</v>
      </c>
      <c r="B279" s="31" t="s">
        <v>425</v>
      </c>
      <c r="C279" s="32">
        <v>595400</v>
      </c>
      <c r="D279" s="33" t="s">
        <v>277</v>
      </c>
    </row>
    <row r="280" spans="1:4" x14ac:dyDescent="0.2">
      <c r="A280" s="30">
        <v>0</v>
      </c>
      <c r="B280" s="31" t="s">
        <v>425</v>
      </c>
      <c r="C280" s="32">
        <v>1190000</v>
      </c>
      <c r="D280" s="33" t="s">
        <v>277</v>
      </c>
    </row>
    <row r="281" spans="1:4" x14ac:dyDescent="0.2">
      <c r="A281" s="30">
        <v>0</v>
      </c>
      <c r="B281" s="31" t="s">
        <v>426</v>
      </c>
      <c r="C281" s="32">
        <v>943504766</v>
      </c>
      <c r="D281" s="33" t="s">
        <v>277</v>
      </c>
    </row>
    <row r="282" spans="1:4" x14ac:dyDescent="0.2">
      <c r="A282" s="30">
        <v>0</v>
      </c>
      <c r="B282" s="31" t="s">
        <v>426</v>
      </c>
      <c r="C282" s="32">
        <v>135439114</v>
      </c>
      <c r="D282" s="33" t="s">
        <v>277</v>
      </c>
    </row>
    <row r="283" spans="1:4" x14ac:dyDescent="0.2">
      <c r="A283" s="30">
        <v>0</v>
      </c>
      <c r="B283" s="31" t="s">
        <v>426</v>
      </c>
      <c r="C283" s="32">
        <v>105196800</v>
      </c>
      <c r="D283" s="33" t="s">
        <v>277</v>
      </c>
    </row>
    <row r="284" spans="1:4" x14ac:dyDescent="0.2">
      <c r="A284" s="30">
        <v>0</v>
      </c>
      <c r="B284" s="31" t="s">
        <v>426</v>
      </c>
      <c r="C284" s="32">
        <v>75463400</v>
      </c>
      <c r="D284" s="33" t="s">
        <v>277</v>
      </c>
    </row>
    <row r="285" spans="1:4" x14ac:dyDescent="0.2">
      <c r="A285" s="30">
        <v>0</v>
      </c>
      <c r="B285" s="31" t="s">
        <v>426</v>
      </c>
      <c r="C285" s="32">
        <v>79828988</v>
      </c>
      <c r="D285" s="33" t="s">
        <v>277</v>
      </c>
    </row>
    <row r="286" spans="1:4" x14ac:dyDescent="0.2">
      <c r="A286" s="30">
        <v>0</v>
      </c>
      <c r="B286" s="31" t="s">
        <v>426</v>
      </c>
      <c r="C286" s="32">
        <v>42188400</v>
      </c>
      <c r="D286" s="33" t="s">
        <v>277</v>
      </c>
    </row>
    <row r="287" spans="1:4" x14ac:dyDescent="0.2">
      <c r="A287" s="30">
        <v>0</v>
      </c>
      <c r="B287" s="31" t="s">
        <v>426</v>
      </c>
      <c r="C287" s="32">
        <v>4378700</v>
      </c>
      <c r="D287" s="33" t="s">
        <v>277</v>
      </c>
    </row>
    <row r="288" spans="1:4" x14ac:dyDescent="0.2">
      <c r="A288" s="30">
        <v>0</v>
      </c>
      <c r="B288" s="31" t="s">
        <v>426</v>
      </c>
      <c r="C288" s="32">
        <v>31645300</v>
      </c>
      <c r="D288" s="33" t="s">
        <v>277</v>
      </c>
    </row>
    <row r="289" spans="1:4" x14ac:dyDescent="0.2">
      <c r="A289" s="30">
        <v>0</v>
      </c>
      <c r="B289" s="31" t="s">
        <v>426</v>
      </c>
      <c r="C289" s="32">
        <v>5290000</v>
      </c>
      <c r="D289" s="33" t="s">
        <v>277</v>
      </c>
    </row>
    <row r="290" spans="1:4" x14ac:dyDescent="0.2">
      <c r="A290" s="30">
        <v>0</v>
      </c>
      <c r="B290" s="31" t="s">
        <v>426</v>
      </c>
      <c r="C290" s="32">
        <v>5290000</v>
      </c>
      <c r="D290" s="33" t="s">
        <v>277</v>
      </c>
    </row>
    <row r="291" spans="1:4" x14ac:dyDescent="0.2">
      <c r="A291" s="30">
        <v>0</v>
      </c>
      <c r="B291" s="31" t="s">
        <v>426</v>
      </c>
      <c r="C291" s="32">
        <v>10560100</v>
      </c>
      <c r="D291" s="33" t="s">
        <v>277</v>
      </c>
    </row>
    <row r="292" spans="1:4" x14ac:dyDescent="0.2">
      <c r="A292" s="30">
        <v>0</v>
      </c>
      <c r="B292" s="31" t="s">
        <v>427</v>
      </c>
      <c r="C292" s="32">
        <v>11571630812</v>
      </c>
      <c r="D292" s="33" t="s">
        <v>277</v>
      </c>
    </row>
    <row r="293" spans="1:4" x14ac:dyDescent="0.2">
      <c r="A293" s="30">
        <v>0</v>
      </c>
      <c r="B293" s="31" t="s">
        <v>427</v>
      </c>
      <c r="C293" s="32">
        <v>353313177</v>
      </c>
      <c r="D293" s="33" t="s">
        <v>277</v>
      </c>
    </row>
    <row r="294" spans="1:4" x14ac:dyDescent="0.2">
      <c r="A294" s="30">
        <v>0</v>
      </c>
      <c r="B294" s="31" t="s">
        <v>427</v>
      </c>
      <c r="C294" s="32">
        <v>3540938</v>
      </c>
      <c r="D294" s="33" t="s">
        <v>277</v>
      </c>
    </row>
    <row r="295" spans="1:4" x14ac:dyDescent="0.2">
      <c r="A295" s="30">
        <v>0</v>
      </c>
      <c r="B295" s="31" t="s">
        <v>427</v>
      </c>
      <c r="C295" s="32">
        <v>7531793</v>
      </c>
      <c r="D295" s="33" t="s">
        <v>277</v>
      </c>
    </row>
    <row r="296" spans="1:4" x14ac:dyDescent="0.2">
      <c r="A296" s="30">
        <v>0</v>
      </c>
      <c r="B296" s="31" t="s">
        <v>427</v>
      </c>
      <c r="C296" s="32">
        <v>19609875</v>
      </c>
      <c r="D296" s="33" t="s">
        <v>277</v>
      </c>
    </row>
    <row r="297" spans="1:4" x14ac:dyDescent="0.2">
      <c r="A297" s="30">
        <v>0</v>
      </c>
      <c r="B297" s="31" t="s">
        <v>427</v>
      </c>
      <c r="C297" s="32">
        <v>17632994</v>
      </c>
      <c r="D297" s="33" t="s">
        <v>277</v>
      </c>
    </row>
    <row r="298" spans="1:4" x14ac:dyDescent="0.2">
      <c r="A298" s="30">
        <v>0</v>
      </c>
      <c r="B298" s="31" t="s">
        <v>427</v>
      </c>
      <c r="C298" s="32">
        <v>7209112</v>
      </c>
      <c r="D298" s="33" t="s">
        <v>277</v>
      </c>
    </row>
    <row r="299" spans="1:4" x14ac:dyDescent="0.2">
      <c r="A299" s="30">
        <v>0</v>
      </c>
      <c r="B299" s="31" t="s">
        <v>427</v>
      </c>
      <c r="C299" s="32">
        <v>2310</v>
      </c>
      <c r="D299" s="33" t="s">
        <v>277</v>
      </c>
    </row>
    <row r="300" spans="1:4" x14ac:dyDescent="0.2">
      <c r="A300" s="30">
        <v>0</v>
      </c>
      <c r="B300" s="31" t="s">
        <v>427</v>
      </c>
      <c r="C300" s="32">
        <v>377359734</v>
      </c>
      <c r="D300" s="33" t="s">
        <v>277</v>
      </c>
    </row>
    <row r="301" spans="1:4" x14ac:dyDescent="0.2">
      <c r="A301" s="30">
        <v>0</v>
      </c>
      <c r="B301" s="31" t="s">
        <v>427</v>
      </c>
      <c r="C301" s="32">
        <v>13528801</v>
      </c>
      <c r="D301" s="33" t="s">
        <v>277</v>
      </c>
    </row>
    <row r="302" spans="1:4" x14ac:dyDescent="0.2">
      <c r="A302" s="30">
        <v>0</v>
      </c>
      <c r="B302" s="31" t="s">
        <v>427</v>
      </c>
      <c r="C302" s="32">
        <v>530574000</v>
      </c>
      <c r="D302" s="33" t="s">
        <v>277</v>
      </c>
    </row>
    <row r="303" spans="1:4" x14ac:dyDescent="0.2">
      <c r="A303" s="30">
        <v>0</v>
      </c>
      <c r="B303" s="31" t="s">
        <v>427</v>
      </c>
      <c r="C303" s="32">
        <v>397941500</v>
      </c>
      <c r="D303" s="33" t="s">
        <v>277</v>
      </c>
    </row>
    <row r="304" spans="1:4" x14ac:dyDescent="0.2">
      <c r="A304" s="30">
        <v>0</v>
      </c>
      <c r="B304" s="31" t="s">
        <v>427</v>
      </c>
      <c r="C304" s="32">
        <v>66454000</v>
      </c>
      <c r="D304" s="33" t="s">
        <v>277</v>
      </c>
    </row>
    <row r="305" spans="1:4" x14ac:dyDescent="0.2">
      <c r="A305" s="30">
        <v>0</v>
      </c>
      <c r="B305" s="31" t="s">
        <v>427</v>
      </c>
      <c r="C305" s="32">
        <v>66454000</v>
      </c>
      <c r="D305" s="33" t="s">
        <v>277</v>
      </c>
    </row>
    <row r="306" spans="1:4" x14ac:dyDescent="0.2">
      <c r="A306" s="30">
        <v>0</v>
      </c>
      <c r="B306" s="31" t="s">
        <v>427</v>
      </c>
      <c r="C306" s="32">
        <v>132719600</v>
      </c>
      <c r="D306" s="33" t="s">
        <v>277</v>
      </c>
    </row>
    <row r="307" spans="1:4" x14ac:dyDescent="0.2">
      <c r="A307" s="30">
        <v>0</v>
      </c>
      <c r="B307" s="31" t="s">
        <v>427</v>
      </c>
      <c r="C307" s="32">
        <v>28732530</v>
      </c>
      <c r="D307" s="33" t="s">
        <v>277</v>
      </c>
    </row>
    <row r="308" spans="1:4" x14ac:dyDescent="0.2">
      <c r="A308" s="30">
        <v>0</v>
      </c>
      <c r="B308" s="31" t="s">
        <v>428</v>
      </c>
      <c r="C308" s="32">
        <v>839705078</v>
      </c>
      <c r="D308" s="33" t="s">
        <v>277</v>
      </c>
    </row>
    <row r="309" spans="1:4" x14ac:dyDescent="0.2">
      <c r="A309" s="30">
        <v>0</v>
      </c>
      <c r="B309" s="31" t="s">
        <v>428</v>
      </c>
      <c r="C309" s="32">
        <v>34186649</v>
      </c>
      <c r="D309" s="33" t="s">
        <v>277</v>
      </c>
    </row>
    <row r="310" spans="1:4" x14ac:dyDescent="0.2">
      <c r="A310" s="30">
        <v>0</v>
      </c>
      <c r="B310" s="31" t="s">
        <v>428</v>
      </c>
      <c r="C310" s="32">
        <v>10350</v>
      </c>
      <c r="D310" s="33" t="s">
        <v>277</v>
      </c>
    </row>
    <row r="311" spans="1:4" x14ac:dyDescent="0.2">
      <c r="A311" s="30">
        <v>0</v>
      </c>
      <c r="B311" s="31" t="s">
        <v>428</v>
      </c>
      <c r="C311" s="32">
        <v>140606</v>
      </c>
      <c r="D311" s="33" t="s">
        <v>277</v>
      </c>
    </row>
    <row r="312" spans="1:4" x14ac:dyDescent="0.2">
      <c r="A312" s="30">
        <v>0</v>
      </c>
      <c r="B312" s="31" t="s">
        <v>428</v>
      </c>
      <c r="C312" s="32">
        <v>284853042</v>
      </c>
      <c r="D312" s="33" t="s">
        <v>277</v>
      </c>
    </row>
    <row r="313" spans="1:4" x14ac:dyDescent="0.2">
      <c r="A313" s="30">
        <v>0</v>
      </c>
      <c r="B313" s="31" t="s">
        <v>428</v>
      </c>
      <c r="C313" s="32">
        <v>51343200</v>
      </c>
      <c r="D313" s="33" t="s">
        <v>277</v>
      </c>
    </row>
    <row r="314" spans="1:4" x14ac:dyDescent="0.2">
      <c r="A314" s="30">
        <v>0</v>
      </c>
      <c r="B314" s="31" t="s">
        <v>428</v>
      </c>
      <c r="C314" s="32">
        <v>38508100</v>
      </c>
      <c r="D314" s="33" t="s">
        <v>277</v>
      </c>
    </row>
    <row r="315" spans="1:4" x14ac:dyDescent="0.2">
      <c r="A315" s="30">
        <v>0</v>
      </c>
      <c r="B315" s="31" t="s">
        <v>428</v>
      </c>
      <c r="C315" s="32">
        <v>6427300</v>
      </c>
      <c r="D315" s="33" t="s">
        <v>277</v>
      </c>
    </row>
    <row r="316" spans="1:4" x14ac:dyDescent="0.2">
      <c r="A316" s="30">
        <v>0</v>
      </c>
      <c r="B316" s="31" t="s">
        <v>428</v>
      </c>
      <c r="C316" s="32">
        <v>6427300</v>
      </c>
      <c r="D316" s="33" t="s">
        <v>277</v>
      </c>
    </row>
    <row r="317" spans="1:4" x14ac:dyDescent="0.2">
      <c r="A317" s="30">
        <v>0</v>
      </c>
      <c r="B317" s="31" t="s">
        <v>428</v>
      </c>
      <c r="C317" s="32">
        <v>12842500</v>
      </c>
      <c r="D317" s="33" t="s">
        <v>277</v>
      </c>
    </row>
    <row r="318" spans="1:4" x14ac:dyDescent="0.2">
      <c r="A318" s="30">
        <v>0</v>
      </c>
      <c r="B318" s="31" t="s">
        <v>428</v>
      </c>
      <c r="C318" s="32">
        <v>23712962</v>
      </c>
      <c r="D318" s="33" t="s">
        <v>277</v>
      </c>
    </row>
    <row r="319" spans="1:4" x14ac:dyDescent="0.2">
      <c r="A319" s="30">
        <v>0</v>
      </c>
      <c r="B319" s="31" t="s">
        <v>429</v>
      </c>
      <c r="C319" s="32">
        <v>79453100</v>
      </c>
      <c r="D319" s="33" t="s">
        <v>277</v>
      </c>
    </row>
    <row r="320" spans="1:4" x14ac:dyDescent="0.2">
      <c r="A320" s="30">
        <v>0</v>
      </c>
      <c r="B320" s="31" t="s">
        <v>431</v>
      </c>
      <c r="C320" s="32">
        <v>103240000</v>
      </c>
      <c r="D320" s="33" t="s">
        <v>277</v>
      </c>
    </row>
    <row r="321" spans="1:4" x14ac:dyDescent="0.2">
      <c r="A321" s="30">
        <v>1351</v>
      </c>
      <c r="B321" s="31" t="s">
        <v>434</v>
      </c>
      <c r="C321" s="32">
        <v>9810000</v>
      </c>
      <c r="D321" s="33" t="s">
        <v>277</v>
      </c>
    </row>
    <row r="322" spans="1:4" x14ac:dyDescent="0.2">
      <c r="A322" s="30">
        <v>0</v>
      </c>
      <c r="B322" s="31" t="s">
        <v>438</v>
      </c>
      <c r="C322" s="32">
        <v>11233854</v>
      </c>
      <c r="D322" s="34" t="s">
        <v>277</v>
      </c>
    </row>
    <row r="323" spans="1:4" x14ac:dyDescent="0.2">
      <c r="A323" s="30">
        <v>0</v>
      </c>
      <c r="B323" s="31" t="s">
        <v>443</v>
      </c>
      <c r="C323" s="32">
        <v>41180000</v>
      </c>
      <c r="D323" s="34" t="s">
        <v>277</v>
      </c>
    </row>
    <row r="324" spans="1:4" x14ac:dyDescent="0.2">
      <c r="A324" s="30">
        <v>0</v>
      </c>
      <c r="B324" s="31" t="s">
        <v>443</v>
      </c>
      <c r="C324" s="32">
        <v>42340000</v>
      </c>
      <c r="D324" s="34" t="s">
        <v>277</v>
      </c>
    </row>
    <row r="325" spans="1:4" x14ac:dyDescent="0.2">
      <c r="A325" s="30">
        <v>0</v>
      </c>
      <c r="B325" s="31" t="s">
        <v>443</v>
      </c>
      <c r="C325" s="32">
        <v>42340000</v>
      </c>
      <c r="D325" s="34" t="s">
        <v>277</v>
      </c>
    </row>
    <row r="326" spans="1:4" x14ac:dyDescent="0.2">
      <c r="A326" s="30">
        <v>0</v>
      </c>
      <c r="B326" s="31" t="s">
        <v>443</v>
      </c>
      <c r="C326" s="32">
        <v>41180000</v>
      </c>
      <c r="D326" s="34" t="s">
        <v>277</v>
      </c>
    </row>
    <row r="327" spans="1:4" x14ac:dyDescent="0.2">
      <c r="A327" s="30">
        <v>0</v>
      </c>
      <c r="B327" s="31" t="s">
        <v>443</v>
      </c>
      <c r="C327" s="32">
        <v>41180000</v>
      </c>
      <c r="D327" s="34" t="s">
        <v>277</v>
      </c>
    </row>
    <row r="328" spans="1:4" x14ac:dyDescent="0.2">
      <c r="A328" s="30">
        <v>0</v>
      </c>
      <c r="B328" s="31" t="s">
        <v>443</v>
      </c>
      <c r="C328" s="32">
        <v>41180000</v>
      </c>
      <c r="D328" s="34" t="s">
        <v>277</v>
      </c>
    </row>
    <row r="329" spans="1:4" x14ac:dyDescent="0.2">
      <c r="A329" s="30">
        <v>0</v>
      </c>
      <c r="B329" s="31" t="s">
        <v>446</v>
      </c>
      <c r="C329" s="32">
        <v>139429323</v>
      </c>
      <c r="D329" s="34" t="s">
        <v>277</v>
      </c>
    </row>
    <row r="330" spans="1:4" x14ac:dyDescent="0.2">
      <c r="A330" s="30">
        <v>0</v>
      </c>
      <c r="B330" s="31" t="s">
        <v>446</v>
      </c>
      <c r="C330" s="32">
        <v>13582500</v>
      </c>
      <c r="D330" s="34" t="s">
        <v>277</v>
      </c>
    </row>
    <row r="331" spans="1:4" x14ac:dyDescent="0.2">
      <c r="A331" s="30">
        <v>0</v>
      </c>
      <c r="B331" s="31" t="s">
        <v>446</v>
      </c>
      <c r="C331" s="32">
        <v>9621700</v>
      </c>
      <c r="D331" s="34" t="s">
        <v>277</v>
      </c>
    </row>
    <row r="332" spans="1:4" x14ac:dyDescent="0.2">
      <c r="A332" s="30">
        <v>0</v>
      </c>
      <c r="B332" s="31" t="s">
        <v>446</v>
      </c>
      <c r="C332" s="32">
        <v>11030904</v>
      </c>
      <c r="D332" s="34" t="s">
        <v>277</v>
      </c>
    </row>
    <row r="333" spans="1:4" x14ac:dyDescent="0.2">
      <c r="A333" s="30">
        <v>0</v>
      </c>
      <c r="B333" s="31" t="s">
        <v>446</v>
      </c>
      <c r="C333" s="32">
        <v>5359000</v>
      </c>
      <c r="D333" s="34" t="s">
        <v>277</v>
      </c>
    </row>
    <row r="334" spans="1:4" x14ac:dyDescent="0.2">
      <c r="A334" s="30">
        <v>0</v>
      </c>
      <c r="B334" s="31" t="s">
        <v>446</v>
      </c>
      <c r="C334" s="32">
        <v>484700</v>
      </c>
      <c r="D334" s="34" t="s">
        <v>277</v>
      </c>
    </row>
    <row r="335" spans="1:4" x14ac:dyDescent="0.2">
      <c r="A335" s="30">
        <v>0</v>
      </c>
      <c r="B335" s="31" t="s">
        <v>446</v>
      </c>
      <c r="C335" s="32">
        <v>4021000</v>
      </c>
      <c r="D335" s="34" t="s">
        <v>277</v>
      </c>
    </row>
    <row r="336" spans="1:4" x14ac:dyDescent="0.2">
      <c r="A336" s="30">
        <v>0</v>
      </c>
      <c r="B336" s="31" t="s">
        <v>446</v>
      </c>
      <c r="C336" s="32">
        <v>671500</v>
      </c>
      <c r="D336" s="34" t="s">
        <v>277</v>
      </c>
    </row>
    <row r="337" spans="1:4" x14ac:dyDescent="0.2">
      <c r="A337" s="30">
        <v>0</v>
      </c>
      <c r="B337" s="31" t="s">
        <v>446</v>
      </c>
      <c r="C337" s="32">
        <v>671500</v>
      </c>
      <c r="D337" s="34" t="s">
        <v>277</v>
      </c>
    </row>
    <row r="338" spans="1:4" x14ac:dyDescent="0.2">
      <c r="A338" s="30">
        <v>0</v>
      </c>
      <c r="B338" s="31" t="s">
        <v>446</v>
      </c>
      <c r="C338" s="32">
        <v>1341900</v>
      </c>
      <c r="D338" s="34" t="s">
        <v>277</v>
      </c>
    </row>
    <row r="339" spans="1:4" x14ac:dyDescent="0.2">
      <c r="A339" s="30">
        <v>0</v>
      </c>
      <c r="B339" s="31" t="s">
        <v>447</v>
      </c>
      <c r="C339" s="32">
        <v>954692990</v>
      </c>
      <c r="D339" s="34" t="s">
        <v>277</v>
      </c>
    </row>
    <row r="340" spans="1:4" x14ac:dyDescent="0.2">
      <c r="A340" s="30">
        <v>0</v>
      </c>
      <c r="B340" s="31" t="s">
        <v>447</v>
      </c>
      <c r="C340" s="32">
        <v>130252523</v>
      </c>
      <c r="D340" s="34" t="s">
        <v>277</v>
      </c>
    </row>
    <row r="341" spans="1:4" x14ac:dyDescent="0.2">
      <c r="A341" s="30">
        <v>0</v>
      </c>
      <c r="B341" s="31" t="s">
        <v>447</v>
      </c>
      <c r="C341" s="32">
        <v>104931800</v>
      </c>
      <c r="D341" s="34" t="s">
        <v>277</v>
      </c>
    </row>
    <row r="342" spans="1:4" x14ac:dyDescent="0.2">
      <c r="A342" s="30">
        <v>0</v>
      </c>
      <c r="B342" s="31" t="s">
        <v>447</v>
      </c>
      <c r="C342" s="32">
        <v>75198200</v>
      </c>
      <c r="D342" s="34" t="s">
        <v>277</v>
      </c>
    </row>
    <row r="343" spans="1:4" x14ac:dyDescent="0.2">
      <c r="A343" s="30">
        <v>0</v>
      </c>
      <c r="B343" s="31" t="s">
        <v>447</v>
      </c>
      <c r="C343" s="32">
        <v>80422044</v>
      </c>
      <c r="D343" s="34" t="s">
        <v>277</v>
      </c>
    </row>
    <row r="344" spans="1:4" x14ac:dyDescent="0.2">
      <c r="A344" s="30">
        <v>0</v>
      </c>
      <c r="B344" s="31" t="s">
        <v>447</v>
      </c>
      <c r="C344" s="32">
        <v>42401000</v>
      </c>
      <c r="D344" s="34" t="s">
        <v>277</v>
      </c>
    </row>
    <row r="345" spans="1:4" x14ac:dyDescent="0.2">
      <c r="A345" s="30">
        <v>0</v>
      </c>
      <c r="B345" s="31" t="s">
        <v>447</v>
      </c>
      <c r="C345" s="32">
        <v>4268200</v>
      </c>
      <c r="D345" s="34" t="s">
        <v>277</v>
      </c>
    </row>
    <row r="346" spans="1:4" x14ac:dyDescent="0.2">
      <c r="A346" s="30">
        <v>0</v>
      </c>
      <c r="B346" s="31" t="s">
        <v>447</v>
      </c>
      <c r="C346" s="32">
        <v>31803700</v>
      </c>
      <c r="D346" s="34" t="s">
        <v>277</v>
      </c>
    </row>
    <row r="347" spans="1:4" x14ac:dyDescent="0.2">
      <c r="A347" s="30">
        <v>0</v>
      </c>
      <c r="B347" s="31" t="s">
        <v>447</v>
      </c>
      <c r="C347" s="32">
        <v>5317500</v>
      </c>
      <c r="D347" s="34" t="s">
        <v>277</v>
      </c>
    </row>
    <row r="348" spans="1:4" x14ac:dyDescent="0.2">
      <c r="A348" s="30">
        <v>0</v>
      </c>
      <c r="B348" s="31" t="s">
        <v>447</v>
      </c>
      <c r="C348" s="32">
        <v>5317500</v>
      </c>
      <c r="D348" s="34" t="s">
        <v>277</v>
      </c>
    </row>
    <row r="349" spans="1:4" x14ac:dyDescent="0.2">
      <c r="A349" s="30">
        <v>0</v>
      </c>
      <c r="B349" s="31" t="s">
        <v>447</v>
      </c>
      <c r="C349" s="32">
        <v>10614200</v>
      </c>
      <c r="D349" s="34" t="s">
        <v>277</v>
      </c>
    </row>
    <row r="350" spans="1:4" x14ac:dyDescent="0.2">
      <c r="A350" s="30">
        <v>0</v>
      </c>
      <c r="B350" s="31" t="s">
        <v>448</v>
      </c>
      <c r="C350" s="32">
        <v>837993821</v>
      </c>
      <c r="D350" s="34" t="s">
        <v>277</v>
      </c>
    </row>
    <row r="351" spans="1:4" x14ac:dyDescent="0.2">
      <c r="A351" s="30">
        <v>0</v>
      </c>
      <c r="B351" s="31" t="s">
        <v>448</v>
      </c>
      <c r="C351" s="32">
        <v>30355917</v>
      </c>
      <c r="D351" s="34" t="s">
        <v>277</v>
      </c>
    </row>
    <row r="352" spans="1:4" x14ac:dyDescent="0.2">
      <c r="A352" s="30">
        <v>0</v>
      </c>
      <c r="B352" s="31" t="s">
        <v>448</v>
      </c>
      <c r="C352" s="32">
        <v>10290</v>
      </c>
      <c r="D352" s="34" t="s">
        <v>277</v>
      </c>
    </row>
    <row r="353" spans="1:4" x14ac:dyDescent="0.2">
      <c r="A353" s="30">
        <v>0</v>
      </c>
      <c r="B353" s="31" t="s">
        <v>448</v>
      </c>
      <c r="C353" s="32">
        <v>140606</v>
      </c>
      <c r="D353" s="34" t="s">
        <v>277</v>
      </c>
    </row>
    <row r="354" spans="1:4" x14ac:dyDescent="0.2">
      <c r="A354" s="30">
        <v>0</v>
      </c>
      <c r="B354" s="31" t="s">
        <v>448</v>
      </c>
      <c r="C354" s="32">
        <v>285814396</v>
      </c>
      <c r="D354" s="34" t="s">
        <v>277</v>
      </c>
    </row>
    <row r="355" spans="1:4" x14ac:dyDescent="0.2">
      <c r="A355" s="30">
        <v>0</v>
      </c>
      <c r="B355" s="31" t="s">
        <v>448</v>
      </c>
      <c r="C355" s="32">
        <v>50742600</v>
      </c>
      <c r="D355" s="34" t="s">
        <v>277</v>
      </c>
    </row>
    <row r="356" spans="1:4" x14ac:dyDescent="0.2">
      <c r="A356" s="30">
        <v>0</v>
      </c>
      <c r="B356" s="31" t="s">
        <v>448</v>
      </c>
      <c r="C356" s="32">
        <v>38058000</v>
      </c>
      <c r="D356" s="34" t="s">
        <v>277</v>
      </c>
    </row>
    <row r="357" spans="1:4" x14ac:dyDescent="0.2">
      <c r="A357" s="30">
        <v>0</v>
      </c>
      <c r="B357" s="31" t="s">
        <v>448</v>
      </c>
      <c r="C357" s="32">
        <v>6352600</v>
      </c>
      <c r="D357" s="34" t="s">
        <v>277</v>
      </c>
    </row>
    <row r="358" spans="1:4" x14ac:dyDescent="0.2">
      <c r="A358" s="30">
        <v>0</v>
      </c>
      <c r="B358" s="31" t="s">
        <v>448</v>
      </c>
      <c r="C358" s="32">
        <v>6352600</v>
      </c>
      <c r="D358" s="34" t="s">
        <v>277</v>
      </c>
    </row>
    <row r="359" spans="1:4" x14ac:dyDescent="0.2">
      <c r="A359" s="30">
        <v>0</v>
      </c>
      <c r="B359" s="31" t="s">
        <v>448</v>
      </c>
      <c r="C359" s="32">
        <v>12692500</v>
      </c>
      <c r="D359" s="34" t="s">
        <v>277</v>
      </c>
    </row>
    <row r="360" spans="1:4" x14ac:dyDescent="0.2">
      <c r="A360" s="30">
        <v>0</v>
      </c>
      <c r="B360" s="31" t="s">
        <v>448</v>
      </c>
      <c r="C360" s="32">
        <v>22191034</v>
      </c>
      <c r="D360" s="34" t="s">
        <v>277</v>
      </c>
    </row>
    <row r="361" spans="1:4" x14ac:dyDescent="0.2">
      <c r="A361" s="30">
        <v>0</v>
      </c>
      <c r="B361" s="31" t="s">
        <v>448</v>
      </c>
      <c r="C361" s="32">
        <v>22306455</v>
      </c>
      <c r="D361" s="34" t="s">
        <v>277</v>
      </c>
    </row>
    <row r="362" spans="1:4" x14ac:dyDescent="0.2">
      <c r="A362" s="30">
        <v>0</v>
      </c>
      <c r="B362" s="31" t="s">
        <v>449</v>
      </c>
      <c r="C362" s="32">
        <v>11562300622</v>
      </c>
      <c r="D362" s="34" t="s">
        <v>277</v>
      </c>
    </row>
    <row r="363" spans="1:4" x14ac:dyDescent="0.2">
      <c r="A363" s="30">
        <v>0</v>
      </c>
      <c r="B363" s="31" t="s">
        <v>449</v>
      </c>
      <c r="C363" s="32">
        <v>296414930</v>
      </c>
      <c r="D363" s="34" t="s">
        <v>277</v>
      </c>
    </row>
    <row r="364" spans="1:4" x14ac:dyDescent="0.2">
      <c r="A364" s="30">
        <v>0</v>
      </c>
      <c r="B364" s="31" t="s">
        <v>449</v>
      </c>
      <c r="C364" s="32">
        <v>3653567</v>
      </c>
      <c r="D364" s="34" t="s">
        <v>277</v>
      </c>
    </row>
    <row r="365" spans="1:4" x14ac:dyDescent="0.2">
      <c r="A365" s="30">
        <v>0</v>
      </c>
      <c r="B365" s="31" t="s">
        <v>449</v>
      </c>
      <c r="C365" s="32">
        <v>7742703</v>
      </c>
      <c r="D365" s="34" t="s">
        <v>277</v>
      </c>
    </row>
    <row r="366" spans="1:4" x14ac:dyDescent="0.2">
      <c r="A366" s="30">
        <v>0</v>
      </c>
      <c r="B366" s="31" t="s">
        <v>449</v>
      </c>
      <c r="C366" s="32">
        <v>19422047</v>
      </c>
      <c r="D366" s="34" t="s">
        <v>277</v>
      </c>
    </row>
    <row r="367" spans="1:4" x14ac:dyDescent="0.2">
      <c r="A367" s="30">
        <v>0</v>
      </c>
      <c r="B367" s="31" t="s">
        <v>449</v>
      </c>
      <c r="C367" s="32">
        <v>18667889</v>
      </c>
      <c r="D367" s="34" t="s">
        <v>277</v>
      </c>
    </row>
    <row r="368" spans="1:4" x14ac:dyDescent="0.2">
      <c r="A368" s="30">
        <v>0</v>
      </c>
      <c r="B368" s="31" t="s">
        <v>449</v>
      </c>
      <c r="C368" s="32">
        <v>8355089</v>
      </c>
      <c r="D368" s="34" t="s">
        <v>277</v>
      </c>
    </row>
    <row r="369" spans="1:4" x14ac:dyDescent="0.2">
      <c r="A369" s="30">
        <v>0</v>
      </c>
      <c r="B369" s="31" t="s">
        <v>449</v>
      </c>
      <c r="C369" s="32">
        <v>2310</v>
      </c>
      <c r="D369" s="34" t="s">
        <v>277</v>
      </c>
    </row>
    <row r="370" spans="1:4" x14ac:dyDescent="0.2">
      <c r="A370" s="30">
        <v>0</v>
      </c>
      <c r="B370" s="31" t="s">
        <v>449</v>
      </c>
      <c r="C370" s="32">
        <v>351366068</v>
      </c>
      <c r="D370" s="34" t="s">
        <v>277</v>
      </c>
    </row>
    <row r="371" spans="1:4" x14ac:dyDescent="0.2">
      <c r="A371" s="30">
        <v>0</v>
      </c>
      <c r="B371" s="31" t="s">
        <v>449</v>
      </c>
      <c r="C371" s="32">
        <v>14031620</v>
      </c>
      <c r="D371" s="34" t="s">
        <v>277</v>
      </c>
    </row>
    <row r="372" spans="1:4" x14ac:dyDescent="0.2">
      <c r="A372" s="30">
        <v>0</v>
      </c>
      <c r="B372" s="31" t="s">
        <v>449</v>
      </c>
      <c r="C372" s="32">
        <v>523413900</v>
      </c>
      <c r="D372" s="34" t="s">
        <v>277</v>
      </c>
    </row>
    <row r="373" spans="1:4" x14ac:dyDescent="0.2">
      <c r="A373" s="30">
        <v>0</v>
      </c>
      <c r="B373" s="31" t="s">
        <v>449</v>
      </c>
      <c r="C373" s="32">
        <v>392573500</v>
      </c>
      <c r="D373" s="34" t="s">
        <v>277</v>
      </c>
    </row>
    <row r="374" spans="1:4" x14ac:dyDescent="0.2">
      <c r="A374" s="30">
        <v>0</v>
      </c>
      <c r="B374" s="31" t="s">
        <v>449</v>
      </c>
      <c r="C374" s="32">
        <v>65559400</v>
      </c>
      <c r="D374" s="34" t="s">
        <v>277</v>
      </c>
    </row>
    <row r="375" spans="1:4" x14ac:dyDescent="0.2">
      <c r="A375" s="30">
        <v>0</v>
      </c>
      <c r="B375" s="31" t="s">
        <v>449</v>
      </c>
      <c r="C375" s="32">
        <v>65559400</v>
      </c>
      <c r="D375" s="34" t="s">
        <v>277</v>
      </c>
    </row>
    <row r="376" spans="1:4" x14ac:dyDescent="0.2">
      <c r="A376" s="30">
        <v>0</v>
      </c>
      <c r="B376" s="31" t="s">
        <v>449</v>
      </c>
      <c r="C376" s="32">
        <v>130931300</v>
      </c>
      <c r="D376" s="34" t="s">
        <v>277</v>
      </c>
    </row>
    <row r="377" spans="1:4" x14ac:dyDescent="0.2">
      <c r="A377" s="30">
        <v>0</v>
      </c>
      <c r="B377" s="31" t="s">
        <v>449</v>
      </c>
      <c r="C377" s="32">
        <v>298398465</v>
      </c>
      <c r="D377" s="34" t="s">
        <v>277</v>
      </c>
    </row>
    <row r="378" spans="1:4" x14ac:dyDescent="0.2">
      <c r="A378" s="30">
        <v>0</v>
      </c>
      <c r="B378" s="31" t="s">
        <v>449</v>
      </c>
      <c r="C378" s="32">
        <v>28732530</v>
      </c>
      <c r="D378" s="34" t="s">
        <v>277</v>
      </c>
    </row>
    <row r="379" spans="1:4" x14ac:dyDescent="0.2">
      <c r="A379" s="30">
        <v>1653</v>
      </c>
      <c r="B379" s="31" t="s">
        <v>451</v>
      </c>
      <c r="C379" s="32">
        <v>35410823</v>
      </c>
      <c r="D379" s="34" t="s">
        <v>277</v>
      </c>
    </row>
    <row r="380" spans="1:4" x14ac:dyDescent="0.2">
      <c r="A380" s="30">
        <v>0</v>
      </c>
      <c r="B380" s="31" t="s">
        <v>452</v>
      </c>
      <c r="C380" s="32">
        <v>12600000</v>
      </c>
      <c r="D380" s="34" t="s">
        <v>277</v>
      </c>
    </row>
    <row r="381" spans="1:4" x14ac:dyDescent="0.2">
      <c r="A381" s="30">
        <v>0</v>
      </c>
      <c r="B381" s="31" t="s">
        <v>455</v>
      </c>
      <c r="C381" s="32">
        <v>70130300</v>
      </c>
      <c r="D381" s="34" t="s">
        <v>277</v>
      </c>
    </row>
    <row r="382" spans="1:4" x14ac:dyDescent="0.2">
      <c r="A382" s="30">
        <v>0</v>
      </c>
      <c r="B382" s="31" t="s">
        <v>456</v>
      </c>
      <c r="C382" s="32">
        <v>1160000</v>
      </c>
      <c r="D382" s="34" t="s">
        <v>277</v>
      </c>
    </row>
    <row r="383" spans="1:4" x14ac:dyDescent="0.2">
      <c r="A383" s="30">
        <v>0</v>
      </c>
      <c r="B383" s="31" t="s">
        <v>456</v>
      </c>
      <c r="C383" s="32">
        <v>1160000</v>
      </c>
      <c r="D383" s="34" t="s">
        <v>277</v>
      </c>
    </row>
    <row r="384" spans="1:4" x14ac:dyDescent="0.2">
      <c r="A384" s="30">
        <v>0</v>
      </c>
      <c r="B384" s="31" t="s">
        <v>456</v>
      </c>
      <c r="C384" s="32">
        <v>1160000</v>
      </c>
      <c r="D384" s="34" t="s">
        <v>277</v>
      </c>
    </row>
    <row r="385" spans="1:4" x14ac:dyDescent="0.2">
      <c r="A385" s="30">
        <v>0</v>
      </c>
      <c r="B385" s="31" t="s">
        <v>456</v>
      </c>
      <c r="C385" s="32">
        <v>1160000</v>
      </c>
      <c r="D385" s="34" t="s">
        <v>277</v>
      </c>
    </row>
    <row r="386" spans="1:4" x14ac:dyDescent="0.2">
      <c r="A386" s="30">
        <v>0</v>
      </c>
      <c r="B386" s="31" t="s">
        <v>456</v>
      </c>
      <c r="C386" s="32">
        <v>1160000</v>
      </c>
      <c r="D386" s="34" t="s">
        <v>277</v>
      </c>
    </row>
    <row r="387" spans="1:4" x14ac:dyDescent="0.2">
      <c r="A387" s="30">
        <v>0</v>
      </c>
      <c r="B387" s="31" t="s">
        <v>456</v>
      </c>
      <c r="C387" s="32">
        <v>1160000</v>
      </c>
      <c r="D387" s="34" t="s">
        <v>277</v>
      </c>
    </row>
    <row r="388" spans="1:4" x14ac:dyDescent="0.2">
      <c r="A388" s="30">
        <v>0</v>
      </c>
      <c r="B388" s="31" t="s">
        <v>457</v>
      </c>
      <c r="C388" s="32">
        <v>272626273</v>
      </c>
      <c r="D388" s="34" t="s">
        <v>277</v>
      </c>
    </row>
    <row r="389" spans="1:4" x14ac:dyDescent="0.2">
      <c r="A389" s="30">
        <v>1721</v>
      </c>
      <c r="B389" s="31" t="s">
        <v>459</v>
      </c>
      <c r="C389" s="32">
        <v>21315000</v>
      </c>
      <c r="D389" s="34" t="s">
        <v>277</v>
      </c>
    </row>
    <row r="390" spans="1:4" x14ac:dyDescent="0.2">
      <c r="A390" s="30">
        <v>0</v>
      </c>
      <c r="B390" s="31" t="s">
        <v>463</v>
      </c>
      <c r="C390" s="32">
        <v>23199996</v>
      </c>
      <c r="D390" s="34" t="s">
        <v>277</v>
      </c>
    </row>
    <row r="391" spans="1:4" x14ac:dyDescent="0.2">
      <c r="A391" s="30">
        <v>0</v>
      </c>
      <c r="B391" s="31" t="s">
        <v>367</v>
      </c>
      <c r="C391" s="32">
        <v>27183500</v>
      </c>
      <c r="D391" s="33" t="s">
        <v>277</v>
      </c>
    </row>
    <row r="392" spans="1:4" x14ac:dyDescent="0.2">
      <c r="A392" s="30">
        <v>0</v>
      </c>
      <c r="B392" s="31" t="s">
        <v>368</v>
      </c>
      <c r="C392" s="32">
        <v>31829800</v>
      </c>
      <c r="D392" s="33" t="s">
        <v>277</v>
      </c>
    </row>
    <row r="393" spans="1:4" x14ac:dyDescent="0.2">
      <c r="A393" s="30">
        <v>0</v>
      </c>
      <c r="B393" s="31" t="s">
        <v>369</v>
      </c>
      <c r="C393" s="32">
        <v>1496730</v>
      </c>
      <c r="D393" s="33" t="s">
        <v>277</v>
      </c>
    </row>
    <row r="394" spans="1:4" x14ac:dyDescent="0.2">
      <c r="A394" s="30">
        <v>0</v>
      </c>
      <c r="B394" s="31" t="s">
        <v>369</v>
      </c>
      <c r="C394" s="32">
        <v>2799494</v>
      </c>
      <c r="D394" s="33" t="s">
        <v>277</v>
      </c>
    </row>
    <row r="395" spans="1:4" x14ac:dyDescent="0.2">
      <c r="A395" s="30">
        <v>0</v>
      </c>
      <c r="B395" s="31" t="s">
        <v>369</v>
      </c>
      <c r="C395" s="32">
        <v>179608</v>
      </c>
      <c r="D395" s="33" t="s">
        <v>277</v>
      </c>
    </row>
    <row r="396" spans="1:4" x14ac:dyDescent="0.2">
      <c r="A396" s="30">
        <v>0</v>
      </c>
      <c r="B396" s="31" t="s">
        <v>369</v>
      </c>
      <c r="C396" s="32">
        <v>127222</v>
      </c>
      <c r="D396" s="33" t="s">
        <v>277</v>
      </c>
    </row>
    <row r="397" spans="1:4" x14ac:dyDescent="0.2">
      <c r="A397" s="30">
        <v>0</v>
      </c>
      <c r="B397" s="31" t="s">
        <v>369</v>
      </c>
      <c r="C397" s="32">
        <v>124678</v>
      </c>
      <c r="D397" s="33" t="s">
        <v>277</v>
      </c>
    </row>
    <row r="398" spans="1:4" x14ac:dyDescent="0.2">
      <c r="A398" s="30">
        <v>0</v>
      </c>
      <c r="B398" s="31" t="s">
        <v>369</v>
      </c>
      <c r="C398" s="32">
        <v>59900</v>
      </c>
      <c r="D398" s="33" t="s">
        <v>277</v>
      </c>
    </row>
    <row r="399" spans="1:4" x14ac:dyDescent="0.2">
      <c r="A399" s="30">
        <v>0</v>
      </c>
      <c r="B399" s="31" t="s">
        <v>369</v>
      </c>
      <c r="C399" s="32">
        <v>176200</v>
      </c>
      <c r="D399" s="33" t="s">
        <v>277</v>
      </c>
    </row>
    <row r="400" spans="1:4" x14ac:dyDescent="0.2">
      <c r="A400" s="30">
        <v>0</v>
      </c>
      <c r="B400" s="31" t="s">
        <v>369</v>
      </c>
      <c r="C400" s="32">
        <v>7484</v>
      </c>
      <c r="D400" s="33" t="s">
        <v>277</v>
      </c>
    </row>
    <row r="401" spans="1:4" x14ac:dyDescent="0.2">
      <c r="A401" s="30">
        <v>0</v>
      </c>
      <c r="B401" s="31" t="s">
        <v>369</v>
      </c>
      <c r="C401" s="32">
        <v>45300</v>
      </c>
      <c r="D401" s="33" t="s">
        <v>277</v>
      </c>
    </row>
    <row r="402" spans="1:4" x14ac:dyDescent="0.2">
      <c r="A402" s="30">
        <v>0</v>
      </c>
      <c r="B402" s="31" t="s">
        <v>369</v>
      </c>
      <c r="C402" s="32">
        <v>137400</v>
      </c>
      <c r="D402" s="33" t="s">
        <v>277</v>
      </c>
    </row>
    <row r="403" spans="1:4" x14ac:dyDescent="0.2">
      <c r="A403" s="30">
        <v>0</v>
      </c>
      <c r="B403" s="31" t="s">
        <v>369</v>
      </c>
      <c r="C403" s="32">
        <v>7700</v>
      </c>
      <c r="D403" s="33" t="s">
        <v>277</v>
      </c>
    </row>
    <row r="404" spans="1:4" x14ac:dyDescent="0.2">
      <c r="A404" s="30">
        <v>0</v>
      </c>
      <c r="B404" s="31" t="s">
        <v>369</v>
      </c>
      <c r="C404" s="32">
        <v>23000</v>
      </c>
      <c r="D404" s="33" t="s">
        <v>277</v>
      </c>
    </row>
    <row r="405" spans="1:4" x14ac:dyDescent="0.2">
      <c r="A405" s="30">
        <v>0</v>
      </c>
      <c r="B405" s="31" t="s">
        <v>369</v>
      </c>
      <c r="C405" s="32">
        <v>7700</v>
      </c>
      <c r="D405" s="33" t="s">
        <v>277</v>
      </c>
    </row>
    <row r="406" spans="1:4" x14ac:dyDescent="0.2">
      <c r="A406" s="30">
        <v>0</v>
      </c>
      <c r="B406" s="31" t="s">
        <v>369</v>
      </c>
      <c r="C406" s="32">
        <v>23000</v>
      </c>
      <c r="D406" s="33" t="s">
        <v>277</v>
      </c>
    </row>
    <row r="407" spans="1:4" x14ac:dyDescent="0.2">
      <c r="A407" s="30">
        <v>0</v>
      </c>
      <c r="B407" s="31" t="s">
        <v>369</v>
      </c>
      <c r="C407" s="32">
        <v>15100</v>
      </c>
      <c r="D407" s="33" t="s">
        <v>277</v>
      </c>
    </row>
    <row r="408" spans="1:4" x14ac:dyDescent="0.2">
      <c r="A408" s="30">
        <v>0</v>
      </c>
      <c r="B408" s="31" t="s">
        <v>369</v>
      </c>
      <c r="C408" s="32">
        <v>45900</v>
      </c>
      <c r="D408" s="33" t="s">
        <v>277</v>
      </c>
    </row>
    <row r="409" spans="1:4" x14ac:dyDescent="0.2">
      <c r="A409" s="30">
        <v>0</v>
      </c>
      <c r="B409" s="31" t="s">
        <v>369</v>
      </c>
      <c r="C409" s="32">
        <v>1383686</v>
      </c>
      <c r="D409" s="33" t="s">
        <v>277</v>
      </c>
    </row>
    <row r="410" spans="1:4" x14ac:dyDescent="0.2">
      <c r="A410" s="30">
        <v>0</v>
      </c>
      <c r="B410" s="31" t="s">
        <v>373</v>
      </c>
      <c r="C410" s="32">
        <v>14399000</v>
      </c>
      <c r="D410" s="33" t="s">
        <v>277</v>
      </c>
    </row>
    <row r="411" spans="1:4" x14ac:dyDescent="0.2">
      <c r="A411" s="30">
        <v>0</v>
      </c>
      <c r="B411" s="31" t="s">
        <v>374</v>
      </c>
      <c r="C411" s="32">
        <v>477250</v>
      </c>
      <c r="D411" s="33" t="s">
        <v>277</v>
      </c>
    </row>
    <row r="412" spans="1:4" x14ac:dyDescent="0.2">
      <c r="A412" s="30">
        <v>0</v>
      </c>
      <c r="B412" s="31" t="s">
        <v>376</v>
      </c>
      <c r="C412" s="32">
        <v>123975225</v>
      </c>
      <c r="D412" s="33" t="s">
        <v>277</v>
      </c>
    </row>
    <row r="413" spans="1:4" x14ac:dyDescent="0.2">
      <c r="A413" s="30">
        <v>0</v>
      </c>
      <c r="B413" s="31" t="s">
        <v>376</v>
      </c>
      <c r="C413" s="32">
        <v>13182000</v>
      </c>
      <c r="D413" s="33" t="s">
        <v>277</v>
      </c>
    </row>
    <row r="414" spans="1:4" x14ac:dyDescent="0.2">
      <c r="A414" s="30">
        <v>0</v>
      </c>
      <c r="B414" s="31" t="s">
        <v>376</v>
      </c>
      <c r="C414" s="32">
        <v>9338000</v>
      </c>
      <c r="D414" s="33" t="s">
        <v>277</v>
      </c>
    </row>
    <row r="415" spans="1:4" x14ac:dyDescent="0.2">
      <c r="A415" s="30">
        <v>0</v>
      </c>
      <c r="B415" s="31" t="s">
        <v>376</v>
      </c>
      <c r="C415" s="32">
        <v>13609090</v>
      </c>
      <c r="D415" s="33" t="s">
        <v>277</v>
      </c>
    </row>
    <row r="416" spans="1:4" x14ac:dyDescent="0.2">
      <c r="A416" s="30">
        <v>0</v>
      </c>
      <c r="B416" s="31" t="s">
        <v>376</v>
      </c>
      <c r="C416" s="32">
        <v>6590400</v>
      </c>
      <c r="D416" s="33" t="s">
        <v>277</v>
      </c>
    </row>
    <row r="417" spans="1:4" x14ac:dyDescent="0.2">
      <c r="A417" s="30">
        <v>0</v>
      </c>
      <c r="B417" s="31" t="s">
        <v>376</v>
      </c>
      <c r="C417" s="32">
        <v>568500</v>
      </c>
      <c r="D417" s="33" t="s">
        <v>277</v>
      </c>
    </row>
    <row r="418" spans="1:4" x14ac:dyDescent="0.2">
      <c r="A418" s="30">
        <v>0</v>
      </c>
      <c r="B418" s="31" t="s">
        <v>376</v>
      </c>
      <c r="C418" s="32">
        <v>4943600</v>
      </c>
      <c r="D418" s="33" t="s">
        <v>277</v>
      </c>
    </row>
    <row r="419" spans="1:4" x14ac:dyDescent="0.2">
      <c r="A419" s="30">
        <v>0</v>
      </c>
      <c r="B419" s="31" t="s">
        <v>376</v>
      </c>
      <c r="C419" s="32">
        <v>825300</v>
      </c>
      <c r="D419" s="33" t="s">
        <v>277</v>
      </c>
    </row>
    <row r="420" spans="1:4" x14ac:dyDescent="0.2">
      <c r="A420" s="30">
        <v>0</v>
      </c>
      <c r="B420" s="31" t="s">
        <v>376</v>
      </c>
      <c r="C420" s="32">
        <v>825300</v>
      </c>
      <c r="D420" s="33" t="s">
        <v>277</v>
      </c>
    </row>
    <row r="421" spans="1:4" x14ac:dyDescent="0.2">
      <c r="A421" s="30">
        <v>0</v>
      </c>
      <c r="B421" s="31" t="s">
        <v>376</v>
      </c>
      <c r="C421" s="32">
        <v>1649100</v>
      </c>
      <c r="D421" s="33" t="s">
        <v>277</v>
      </c>
    </row>
    <row r="422" spans="1:4" x14ac:dyDescent="0.2">
      <c r="A422" s="30">
        <v>0</v>
      </c>
      <c r="B422" s="31" t="s">
        <v>377</v>
      </c>
      <c r="C422" s="32">
        <v>1110700376</v>
      </c>
      <c r="D422" s="33" t="s">
        <v>277</v>
      </c>
    </row>
    <row r="423" spans="1:4" x14ac:dyDescent="0.2">
      <c r="A423" s="30">
        <v>0</v>
      </c>
      <c r="B423" s="31" t="s">
        <v>377</v>
      </c>
      <c r="C423" s="32">
        <v>154410828</v>
      </c>
      <c r="D423" s="33" t="s">
        <v>277</v>
      </c>
    </row>
    <row r="424" spans="1:4" x14ac:dyDescent="0.2">
      <c r="A424" s="30">
        <v>0</v>
      </c>
      <c r="B424" s="31" t="s">
        <v>377</v>
      </c>
      <c r="C424" s="32">
        <v>121892000</v>
      </c>
      <c r="D424" s="33" t="s">
        <v>277</v>
      </c>
    </row>
    <row r="425" spans="1:4" x14ac:dyDescent="0.2">
      <c r="A425" s="30">
        <v>0</v>
      </c>
      <c r="B425" s="31" t="s">
        <v>377</v>
      </c>
      <c r="C425" s="32">
        <v>87367600</v>
      </c>
      <c r="D425" s="33" t="s">
        <v>277</v>
      </c>
    </row>
    <row r="426" spans="1:4" x14ac:dyDescent="0.2">
      <c r="A426" s="30">
        <v>0</v>
      </c>
      <c r="B426" s="31" t="s">
        <v>377</v>
      </c>
      <c r="C426" s="32">
        <v>130637705</v>
      </c>
      <c r="D426" s="33" t="s">
        <v>277</v>
      </c>
    </row>
    <row r="427" spans="1:4" x14ac:dyDescent="0.2">
      <c r="A427" s="30">
        <v>0</v>
      </c>
      <c r="B427" s="31" t="s">
        <v>377</v>
      </c>
      <c r="C427" s="32">
        <v>66263200</v>
      </c>
      <c r="D427" s="33" t="s">
        <v>277</v>
      </c>
    </row>
    <row r="428" spans="1:4" x14ac:dyDescent="0.2">
      <c r="A428" s="30">
        <v>0</v>
      </c>
      <c r="B428" s="31" t="s">
        <v>377</v>
      </c>
      <c r="C428" s="32">
        <v>4894100</v>
      </c>
      <c r="D428" s="33" t="s">
        <v>277</v>
      </c>
    </row>
    <row r="429" spans="1:4" x14ac:dyDescent="0.2">
      <c r="A429" s="30">
        <v>0</v>
      </c>
      <c r="B429" s="31" t="s">
        <v>377</v>
      </c>
      <c r="C429" s="32">
        <v>49702000</v>
      </c>
      <c r="D429" s="33" t="s">
        <v>277</v>
      </c>
    </row>
    <row r="430" spans="1:4" x14ac:dyDescent="0.2">
      <c r="A430" s="30">
        <v>0</v>
      </c>
      <c r="B430" s="31" t="s">
        <v>377</v>
      </c>
      <c r="C430" s="32">
        <v>8298000</v>
      </c>
      <c r="D430" s="33" t="s">
        <v>277</v>
      </c>
    </row>
    <row r="431" spans="1:4" x14ac:dyDescent="0.2">
      <c r="A431" s="30">
        <v>0</v>
      </c>
      <c r="B431" s="31" t="s">
        <v>377</v>
      </c>
      <c r="C431" s="32">
        <v>8298000</v>
      </c>
      <c r="D431" s="33" t="s">
        <v>277</v>
      </c>
    </row>
    <row r="432" spans="1:4" x14ac:dyDescent="0.2">
      <c r="A432" s="30">
        <v>0</v>
      </c>
      <c r="B432" s="31" t="s">
        <v>377</v>
      </c>
      <c r="C432" s="32">
        <v>16580400</v>
      </c>
      <c r="D432" s="33" t="s">
        <v>277</v>
      </c>
    </row>
    <row r="433" spans="1:4" x14ac:dyDescent="0.2">
      <c r="A433" s="30">
        <v>0</v>
      </c>
      <c r="B433" s="31" t="s">
        <v>378</v>
      </c>
      <c r="C433" s="32">
        <v>13722666188</v>
      </c>
      <c r="D433" s="33" t="s">
        <v>277</v>
      </c>
    </row>
    <row r="434" spans="1:4" x14ac:dyDescent="0.2">
      <c r="A434" s="30">
        <v>0</v>
      </c>
      <c r="B434" s="31" t="s">
        <v>378</v>
      </c>
      <c r="C434" s="32">
        <v>408613061</v>
      </c>
      <c r="D434" s="33" t="s">
        <v>277</v>
      </c>
    </row>
    <row r="435" spans="1:4" x14ac:dyDescent="0.2">
      <c r="A435" s="30">
        <v>0</v>
      </c>
      <c r="B435" s="31" t="s">
        <v>378</v>
      </c>
      <c r="C435" s="32">
        <v>3488932</v>
      </c>
      <c r="D435" s="33" t="s">
        <v>277</v>
      </c>
    </row>
    <row r="436" spans="1:4" x14ac:dyDescent="0.2">
      <c r="A436" s="30">
        <v>0</v>
      </c>
      <c r="B436" s="31" t="s">
        <v>378</v>
      </c>
      <c r="C436" s="32">
        <v>665536</v>
      </c>
      <c r="D436" s="33" t="s">
        <v>277</v>
      </c>
    </row>
    <row r="437" spans="1:4" x14ac:dyDescent="0.2">
      <c r="A437" s="30">
        <v>0</v>
      </c>
      <c r="B437" s="31" t="s">
        <v>378</v>
      </c>
      <c r="C437" s="32">
        <v>47718306</v>
      </c>
      <c r="D437" s="33" t="s">
        <v>277</v>
      </c>
    </row>
    <row r="438" spans="1:4" x14ac:dyDescent="0.2">
      <c r="A438" s="30">
        <v>0</v>
      </c>
      <c r="B438" s="31" t="s">
        <v>378</v>
      </c>
      <c r="C438" s="32">
        <v>4800192</v>
      </c>
      <c r="D438" s="33" t="s">
        <v>277</v>
      </c>
    </row>
    <row r="439" spans="1:4" x14ac:dyDescent="0.2">
      <c r="A439" s="30">
        <v>0</v>
      </c>
      <c r="B439" s="31" t="s">
        <v>378</v>
      </c>
      <c r="C439" s="32">
        <v>2363647</v>
      </c>
      <c r="D439" s="33" t="s">
        <v>277</v>
      </c>
    </row>
    <row r="440" spans="1:4" x14ac:dyDescent="0.2">
      <c r="A440" s="30">
        <v>0</v>
      </c>
      <c r="B440" s="31" t="s">
        <v>378</v>
      </c>
      <c r="C440" s="32">
        <v>2310</v>
      </c>
      <c r="D440" s="33" t="s">
        <v>277</v>
      </c>
    </row>
    <row r="441" spans="1:4" x14ac:dyDescent="0.2">
      <c r="A441" s="30">
        <v>0</v>
      </c>
      <c r="B441" s="31" t="s">
        <v>378</v>
      </c>
      <c r="C441" s="32">
        <v>120051426</v>
      </c>
      <c r="D441" s="33" t="s">
        <v>277</v>
      </c>
    </row>
    <row r="442" spans="1:4" x14ac:dyDescent="0.2">
      <c r="A442" s="30">
        <v>0</v>
      </c>
      <c r="B442" s="31" t="s">
        <v>378</v>
      </c>
      <c r="C442" s="32">
        <v>16288212</v>
      </c>
      <c r="D442" s="33" t="s">
        <v>277</v>
      </c>
    </row>
    <row r="443" spans="1:4" x14ac:dyDescent="0.2">
      <c r="A443" s="30">
        <v>0</v>
      </c>
      <c r="B443" s="31" t="s">
        <v>378</v>
      </c>
      <c r="C443" s="32">
        <v>899519400</v>
      </c>
      <c r="D443" s="33" t="s">
        <v>277</v>
      </c>
    </row>
    <row r="444" spans="1:4" x14ac:dyDescent="0.2">
      <c r="A444" s="30">
        <v>0</v>
      </c>
      <c r="B444" s="31" t="s">
        <v>378</v>
      </c>
      <c r="C444" s="32">
        <v>674660000</v>
      </c>
      <c r="D444" s="33" t="s">
        <v>277</v>
      </c>
    </row>
    <row r="445" spans="1:4" x14ac:dyDescent="0.2">
      <c r="A445" s="30">
        <v>0</v>
      </c>
      <c r="B445" s="31" t="s">
        <v>378</v>
      </c>
      <c r="C445" s="32">
        <v>112681200</v>
      </c>
      <c r="D445" s="33" t="s">
        <v>277</v>
      </c>
    </row>
    <row r="446" spans="1:4" x14ac:dyDescent="0.2">
      <c r="A446" s="30">
        <v>0</v>
      </c>
      <c r="B446" s="31" t="s">
        <v>378</v>
      </c>
      <c r="C446" s="32">
        <v>112681200</v>
      </c>
      <c r="D446" s="33" t="s">
        <v>277</v>
      </c>
    </row>
    <row r="447" spans="1:4" x14ac:dyDescent="0.2">
      <c r="A447" s="30">
        <v>0</v>
      </c>
      <c r="B447" s="31" t="s">
        <v>378</v>
      </c>
      <c r="C447" s="32">
        <v>225033300</v>
      </c>
      <c r="D447" s="33" t="s">
        <v>277</v>
      </c>
    </row>
    <row r="448" spans="1:4" x14ac:dyDescent="0.2">
      <c r="A448" s="30">
        <v>0</v>
      </c>
      <c r="B448" s="31" t="s">
        <v>378</v>
      </c>
      <c r="C448" s="32">
        <v>107836789</v>
      </c>
      <c r="D448" s="33" t="s">
        <v>277</v>
      </c>
    </row>
    <row r="449" spans="1:4" x14ac:dyDescent="0.2">
      <c r="A449" s="30">
        <v>1866</v>
      </c>
      <c r="B449" s="31" t="s">
        <v>404</v>
      </c>
      <c r="C449" s="32">
        <v>90000000</v>
      </c>
      <c r="D449" s="33" t="s">
        <v>277</v>
      </c>
    </row>
    <row r="450" spans="1:4" x14ac:dyDescent="0.2">
      <c r="A450" s="30">
        <v>0</v>
      </c>
      <c r="B450" s="31" t="s">
        <v>379</v>
      </c>
      <c r="C450" s="32">
        <v>1001534616</v>
      </c>
      <c r="D450" s="33" t="s">
        <v>277</v>
      </c>
    </row>
    <row r="451" spans="1:4" x14ac:dyDescent="0.2">
      <c r="A451" s="30">
        <v>0</v>
      </c>
      <c r="B451" s="31" t="s">
        <v>379</v>
      </c>
      <c r="C451" s="32">
        <v>42542860</v>
      </c>
      <c r="D451" s="33" t="s">
        <v>277</v>
      </c>
    </row>
    <row r="452" spans="1:4" x14ac:dyDescent="0.2">
      <c r="A452" s="30">
        <v>0</v>
      </c>
      <c r="B452" s="31" t="s">
        <v>379</v>
      </c>
      <c r="C452" s="32">
        <v>8475</v>
      </c>
      <c r="D452" s="33" t="s">
        <v>277</v>
      </c>
    </row>
    <row r="453" spans="1:4" x14ac:dyDescent="0.2">
      <c r="A453" s="30">
        <v>0</v>
      </c>
      <c r="B453" s="31" t="s">
        <v>379</v>
      </c>
      <c r="C453" s="32">
        <v>2979725</v>
      </c>
      <c r="D453" s="33" t="s">
        <v>277</v>
      </c>
    </row>
    <row r="454" spans="1:4" x14ac:dyDescent="0.2">
      <c r="A454" s="30">
        <v>0</v>
      </c>
      <c r="B454" s="31" t="s">
        <v>379</v>
      </c>
      <c r="C454" s="32">
        <v>336081673</v>
      </c>
      <c r="D454" s="33" t="s">
        <v>277</v>
      </c>
    </row>
    <row r="455" spans="1:4" x14ac:dyDescent="0.2">
      <c r="A455" s="30">
        <v>0</v>
      </c>
      <c r="B455" s="31" t="s">
        <v>379</v>
      </c>
      <c r="C455" s="32">
        <v>88799900</v>
      </c>
      <c r="D455" s="33" t="s">
        <v>277</v>
      </c>
    </row>
    <row r="456" spans="1:4" x14ac:dyDescent="0.2">
      <c r="A456" s="30">
        <v>0</v>
      </c>
      <c r="B456" s="31" t="s">
        <v>379</v>
      </c>
      <c r="C456" s="32">
        <v>66605600</v>
      </c>
      <c r="D456" s="33" t="s">
        <v>277</v>
      </c>
    </row>
    <row r="457" spans="1:4" x14ac:dyDescent="0.2">
      <c r="A457" s="30">
        <v>0</v>
      </c>
      <c r="B457" s="31" t="s">
        <v>379</v>
      </c>
      <c r="C457" s="32">
        <v>11115100</v>
      </c>
      <c r="D457" s="33" t="s">
        <v>277</v>
      </c>
    </row>
    <row r="458" spans="1:4" x14ac:dyDescent="0.2">
      <c r="A458" s="30">
        <v>0</v>
      </c>
      <c r="B458" s="31" t="s">
        <v>379</v>
      </c>
      <c r="C458" s="32">
        <v>11115100</v>
      </c>
      <c r="D458" s="33" t="s">
        <v>277</v>
      </c>
    </row>
    <row r="459" spans="1:4" x14ac:dyDescent="0.2">
      <c r="A459" s="30">
        <v>0</v>
      </c>
      <c r="B459" s="31" t="s">
        <v>379</v>
      </c>
      <c r="C459" s="32">
        <v>22212500</v>
      </c>
      <c r="D459" s="33" t="s">
        <v>277</v>
      </c>
    </row>
    <row r="460" spans="1:4" x14ac:dyDescent="0.2">
      <c r="A460" s="30">
        <v>0</v>
      </c>
      <c r="B460" s="31" t="s">
        <v>379</v>
      </c>
      <c r="C460" s="32">
        <v>6887326</v>
      </c>
      <c r="D460" s="33" t="s">
        <v>277</v>
      </c>
    </row>
    <row r="461" spans="1:4" x14ac:dyDescent="0.2">
      <c r="A461" s="30">
        <v>0</v>
      </c>
      <c r="B461" s="31" t="s">
        <v>379</v>
      </c>
      <c r="C461" s="32">
        <v>2537885</v>
      </c>
      <c r="D461" s="33" t="s">
        <v>277</v>
      </c>
    </row>
    <row r="462" spans="1:4" x14ac:dyDescent="0.2">
      <c r="A462" s="30">
        <v>0</v>
      </c>
      <c r="B462" s="31" t="s">
        <v>380</v>
      </c>
      <c r="C462" s="32">
        <v>7256365088</v>
      </c>
      <c r="D462" s="33" t="s">
        <v>277</v>
      </c>
    </row>
    <row r="463" spans="1:4" x14ac:dyDescent="0.2">
      <c r="A463" s="30">
        <v>0</v>
      </c>
      <c r="B463" s="31" t="s">
        <v>381</v>
      </c>
      <c r="C463" s="32">
        <v>719001087</v>
      </c>
      <c r="D463" s="33" t="s">
        <v>277</v>
      </c>
    </row>
    <row r="464" spans="1:4" x14ac:dyDescent="0.2">
      <c r="A464" s="30">
        <v>0</v>
      </c>
      <c r="B464" s="31" t="s">
        <v>382</v>
      </c>
      <c r="C464" s="32">
        <v>9978590012</v>
      </c>
      <c r="D464" s="33" t="s">
        <v>277</v>
      </c>
    </row>
    <row r="465" spans="1:4" x14ac:dyDescent="0.2">
      <c r="A465" s="30">
        <v>0</v>
      </c>
      <c r="B465" s="31" t="s">
        <v>382</v>
      </c>
      <c r="C465" s="32">
        <v>205559434</v>
      </c>
      <c r="D465" s="33" t="s">
        <v>277</v>
      </c>
    </row>
    <row r="466" spans="1:4" x14ac:dyDescent="0.2">
      <c r="A466" s="30">
        <v>0</v>
      </c>
      <c r="B466" s="31" t="s">
        <v>382</v>
      </c>
      <c r="C466" s="32">
        <v>2316640</v>
      </c>
      <c r="D466" s="33" t="s">
        <v>277</v>
      </c>
    </row>
    <row r="467" spans="1:4" x14ac:dyDescent="0.2">
      <c r="A467" s="30">
        <v>0</v>
      </c>
      <c r="B467" s="31" t="s">
        <v>382</v>
      </c>
      <c r="C467" s="32">
        <v>979516</v>
      </c>
      <c r="D467" s="33" t="s">
        <v>277</v>
      </c>
    </row>
    <row r="468" spans="1:4" x14ac:dyDescent="0.2">
      <c r="A468" s="30">
        <v>0</v>
      </c>
      <c r="B468" s="31" t="s">
        <v>382</v>
      </c>
      <c r="C468" s="32">
        <v>939324</v>
      </c>
      <c r="D468" s="33" t="s">
        <v>277</v>
      </c>
    </row>
    <row r="469" spans="1:4" x14ac:dyDescent="0.2">
      <c r="A469" s="30">
        <v>0</v>
      </c>
      <c r="B469" s="31" t="s">
        <v>382</v>
      </c>
      <c r="C469" s="32">
        <v>427428</v>
      </c>
      <c r="D469" s="33" t="s">
        <v>277</v>
      </c>
    </row>
    <row r="470" spans="1:4" x14ac:dyDescent="0.2">
      <c r="A470" s="30">
        <v>0</v>
      </c>
      <c r="B470" s="31" t="s">
        <v>382</v>
      </c>
      <c r="C470" s="32">
        <v>218288295</v>
      </c>
      <c r="D470" s="33" t="s">
        <v>277</v>
      </c>
    </row>
    <row r="471" spans="1:4" x14ac:dyDescent="0.2">
      <c r="A471" s="30">
        <v>0</v>
      </c>
      <c r="B471" s="31" t="s">
        <v>382</v>
      </c>
      <c r="C471" s="32">
        <v>11973077</v>
      </c>
      <c r="D471" s="33" t="s">
        <v>277</v>
      </c>
    </row>
    <row r="472" spans="1:4" x14ac:dyDescent="0.2">
      <c r="A472" s="30">
        <v>0</v>
      </c>
      <c r="B472" s="31" t="s">
        <v>382</v>
      </c>
      <c r="C472" s="32">
        <v>443080600</v>
      </c>
      <c r="D472" s="33" t="s">
        <v>277</v>
      </c>
    </row>
    <row r="473" spans="1:4" x14ac:dyDescent="0.2">
      <c r="A473" s="30">
        <v>0</v>
      </c>
      <c r="B473" s="31" t="s">
        <v>382</v>
      </c>
      <c r="C473" s="32">
        <v>332319200</v>
      </c>
      <c r="D473" s="33" t="s">
        <v>277</v>
      </c>
    </row>
    <row r="474" spans="1:4" x14ac:dyDescent="0.2">
      <c r="A474" s="30">
        <v>0</v>
      </c>
      <c r="B474" s="31" t="s">
        <v>382</v>
      </c>
      <c r="C474" s="32">
        <v>55487500</v>
      </c>
      <c r="D474" s="33" t="s">
        <v>277</v>
      </c>
    </row>
    <row r="475" spans="1:4" x14ac:dyDescent="0.2">
      <c r="A475" s="30">
        <v>0</v>
      </c>
      <c r="B475" s="31" t="s">
        <v>382</v>
      </c>
      <c r="C475" s="32">
        <v>55487500</v>
      </c>
      <c r="D475" s="33" t="s">
        <v>277</v>
      </c>
    </row>
    <row r="476" spans="1:4" x14ac:dyDescent="0.2">
      <c r="A476" s="30">
        <v>0</v>
      </c>
      <c r="B476" s="31" t="s">
        <v>382</v>
      </c>
      <c r="C476" s="32">
        <v>110888200</v>
      </c>
      <c r="D476" s="33" t="s">
        <v>277</v>
      </c>
    </row>
    <row r="477" spans="1:4" x14ac:dyDescent="0.2">
      <c r="A477" s="30">
        <v>0</v>
      </c>
      <c r="B477" s="31" t="s">
        <v>382</v>
      </c>
      <c r="C477" s="32">
        <v>163523501</v>
      </c>
      <c r="D477" s="33" t="s">
        <v>277</v>
      </c>
    </row>
    <row r="478" spans="1:4" x14ac:dyDescent="0.2">
      <c r="A478" s="30">
        <v>0</v>
      </c>
      <c r="B478" s="31" t="s">
        <v>383</v>
      </c>
      <c r="C478" s="32">
        <v>558638418</v>
      </c>
      <c r="D478" s="33" t="s">
        <v>277</v>
      </c>
    </row>
    <row r="479" spans="1:4" x14ac:dyDescent="0.2">
      <c r="A479" s="30">
        <v>0</v>
      </c>
      <c r="B479" s="31" t="s">
        <v>383</v>
      </c>
      <c r="C479" s="32">
        <v>61899814</v>
      </c>
      <c r="D479" s="33" t="s">
        <v>277</v>
      </c>
    </row>
    <row r="480" spans="1:4" x14ac:dyDescent="0.2">
      <c r="A480" s="30">
        <v>0</v>
      </c>
      <c r="B480" s="31" t="s">
        <v>383</v>
      </c>
      <c r="C480" s="32">
        <v>62201600</v>
      </c>
      <c r="D480" s="33" t="s">
        <v>277</v>
      </c>
    </row>
    <row r="481" spans="1:4" x14ac:dyDescent="0.2">
      <c r="A481" s="30">
        <v>0</v>
      </c>
      <c r="B481" s="31" t="s">
        <v>383</v>
      </c>
      <c r="C481" s="32">
        <v>44436600</v>
      </c>
      <c r="D481" s="33" t="s">
        <v>277</v>
      </c>
    </row>
    <row r="482" spans="1:4" x14ac:dyDescent="0.2">
      <c r="A482" s="30">
        <v>0</v>
      </c>
      <c r="B482" s="31" t="s">
        <v>383</v>
      </c>
      <c r="C482" s="32">
        <v>41915038</v>
      </c>
      <c r="D482" s="33" t="s">
        <v>277</v>
      </c>
    </row>
    <row r="483" spans="1:4" x14ac:dyDescent="0.2">
      <c r="A483" s="30">
        <v>0</v>
      </c>
      <c r="B483" s="31" t="s">
        <v>383</v>
      </c>
      <c r="C483" s="32">
        <v>22459800</v>
      </c>
      <c r="D483" s="33" t="s">
        <v>277</v>
      </c>
    </row>
    <row r="484" spans="1:4" x14ac:dyDescent="0.2">
      <c r="A484" s="30">
        <v>0</v>
      </c>
      <c r="B484" s="31" t="s">
        <v>383</v>
      </c>
      <c r="C484" s="32">
        <v>2583300</v>
      </c>
      <c r="D484" s="33" t="s">
        <v>277</v>
      </c>
    </row>
    <row r="485" spans="1:4" x14ac:dyDescent="0.2">
      <c r="A485" s="30">
        <v>0</v>
      </c>
      <c r="B485" s="31" t="s">
        <v>383</v>
      </c>
      <c r="C485" s="32">
        <v>16851300</v>
      </c>
      <c r="D485" s="33" t="s">
        <v>277</v>
      </c>
    </row>
    <row r="486" spans="1:4" x14ac:dyDescent="0.2">
      <c r="A486" s="30">
        <v>0</v>
      </c>
      <c r="B486" s="31" t="s">
        <v>383</v>
      </c>
      <c r="C486" s="32">
        <v>2799200</v>
      </c>
      <c r="D486" s="33" t="s">
        <v>277</v>
      </c>
    </row>
    <row r="487" spans="1:4" x14ac:dyDescent="0.2">
      <c r="A487" s="30">
        <v>0</v>
      </c>
      <c r="B487" s="31" t="s">
        <v>383</v>
      </c>
      <c r="C487" s="32">
        <v>2799200</v>
      </c>
      <c r="D487" s="33" t="s">
        <v>277</v>
      </c>
    </row>
    <row r="488" spans="1:4" x14ac:dyDescent="0.2">
      <c r="A488" s="30">
        <v>0</v>
      </c>
      <c r="B488" s="31" t="s">
        <v>383</v>
      </c>
      <c r="C488" s="32">
        <v>5608000</v>
      </c>
      <c r="D488" s="33" t="s">
        <v>277</v>
      </c>
    </row>
    <row r="489" spans="1:4" x14ac:dyDescent="0.2">
      <c r="A489" s="30">
        <v>0</v>
      </c>
      <c r="B489" s="31" t="s">
        <v>384</v>
      </c>
      <c r="C489" s="32">
        <v>707725580</v>
      </c>
      <c r="D489" s="33" t="s">
        <v>277</v>
      </c>
    </row>
    <row r="490" spans="1:4" x14ac:dyDescent="0.2">
      <c r="A490" s="30">
        <v>0</v>
      </c>
      <c r="B490" s="31" t="s">
        <v>384</v>
      </c>
      <c r="C490" s="32">
        <v>22354865</v>
      </c>
      <c r="D490" s="33" t="s">
        <v>277</v>
      </c>
    </row>
    <row r="491" spans="1:4" x14ac:dyDescent="0.2">
      <c r="A491" s="30">
        <v>0</v>
      </c>
      <c r="B491" s="31" t="s">
        <v>384</v>
      </c>
      <c r="C491" s="32">
        <v>235900318</v>
      </c>
      <c r="D491" s="33" t="s">
        <v>277</v>
      </c>
    </row>
    <row r="492" spans="1:4" x14ac:dyDescent="0.2">
      <c r="A492" s="30">
        <v>0</v>
      </c>
      <c r="B492" s="31" t="s">
        <v>384</v>
      </c>
      <c r="C492" s="32">
        <v>42286400</v>
      </c>
      <c r="D492" s="33" t="s">
        <v>277</v>
      </c>
    </row>
    <row r="493" spans="1:4" x14ac:dyDescent="0.2">
      <c r="A493" s="30">
        <v>0</v>
      </c>
      <c r="B493" s="31" t="s">
        <v>384</v>
      </c>
      <c r="C493" s="32">
        <v>31724300</v>
      </c>
      <c r="D493" s="33" t="s">
        <v>277</v>
      </c>
    </row>
    <row r="494" spans="1:4" x14ac:dyDescent="0.2">
      <c r="A494" s="30">
        <v>0</v>
      </c>
      <c r="B494" s="31" t="s">
        <v>384</v>
      </c>
      <c r="C494" s="32">
        <v>5286700</v>
      </c>
      <c r="D494" s="33" t="s">
        <v>277</v>
      </c>
    </row>
    <row r="495" spans="1:4" x14ac:dyDescent="0.2">
      <c r="A495" s="30">
        <v>0</v>
      </c>
      <c r="B495" s="31" t="s">
        <v>384</v>
      </c>
      <c r="C495" s="32">
        <v>5286700</v>
      </c>
      <c r="D495" s="33" t="s">
        <v>277</v>
      </c>
    </row>
    <row r="496" spans="1:4" x14ac:dyDescent="0.2">
      <c r="A496" s="30">
        <v>0</v>
      </c>
      <c r="B496" s="31" t="s">
        <v>384</v>
      </c>
      <c r="C496" s="32">
        <v>10583700</v>
      </c>
      <c r="D496" s="33" t="s">
        <v>277</v>
      </c>
    </row>
    <row r="497" spans="1:4" x14ac:dyDescent="0.2">
      <c r="A497" s="30">
        <v>0</v>
      </c>
      <c r="B497" s="31" t="s">
        <v>384</v>
      </c>
      <c r="C497" s="32">
        <v>33479195</v>
      </c>
      <c r="D497" s="33" t="s">
        <v>277</v>
      </c>
    </row>
    <row r="498" spans="1:4" x14ac:dyDescent="0.2">
      <c r="A498" s="30">
        <v>0</v>
      </c>
      <c r="B498" s="31" t="s">
        <v>385</v>
      </c>
      <c r="C498" s="32">
        <v>424984</v>
      </c>
      <c r="D498" s="33" t="s">
        <v>277</v>
      </c>
    </row>
    <row r="499" spans="1:4" x14ac:dyDescent="0.2">
      <c r="A499" s="30">
        <v>0</v>
      </c>
      <c r="B499" s="31" t="s">
        <v>386</v>
      </c>
      <c r="C499" s="32">
        <v>625300</v>
      </c>
      <c r="D499" s="33" t="s">
        <v>277</v>
      </c>
    </row>
    <row r="500" spans="1:4" x14ac:dyDescent="0.2">
      <c r="A500" s="30">
        <v>0</v>
      </c>
      <c r="B500" s="31" t="s">
        <v>387</v>
      </c>
      <c r="C500" s="32">
        <v>821200</v>
      </c>
      <c r="D500" s="33" t="s">
        <v>277</v>
      </c>
    </row>
    <row r="501" spans="1:4" x14ac:dyDescent="0.2">
      <c r="A501" s="30">
        <v>0</v>
      </c>
      <c r="B501" s="31" t="s">
        <v>388</v>
      </c>
      <c r="C501" s="32">
        <v>61684800</v>
      </c>
      <c r="D501" s="33" t="s">
        <v>277</v>
      </c>
    </row>
    <row r="502" spans="1:4" x14ac:dyDescent="0.2">
      <c r="A502" s="30">
        <v>0</v>
      </c>
      <c r="B502" s="31" t="s">
        <v>389</v>
      </c>
      <c r="C502" s="32">
        <v>57759800</v>
      </c>
      <c r="D502" s="33" t="s">
        <v>277</v>
      </c>
    </row>
    <row r="503" spans="1:4" x14ac:dyDescent="0.2">
      <c r="A503" s="30">
        <v>0</v>
      </c>
      <c r="B503" s="31" t="s">
        <v>390</v>
      </c>
      <c r="C503" s="32">
        <v>434790637</v>
      </c>
      <c r="D503" s="33" t="s">
        <v>277</v>
      </c>
    </row>
    <row r="504" spans="1:4" x14ac:dyDescent="0.2">
      <c r="A504" s="30">
        <v>0</v>
      </c>
      <c r="B504" s="31" t="s">
        <v>393</v>
      </c>
      <c r="C504" s="32">
        <v>289207486</v>
      </c>
      <c r="D504" s="33" t="s">
        <v>277</v>
      </c>
    </row>
    <row r="505" spans="1:4" x14ac:dyDescent="0.2">
      <c r="A505" s="30">
        <v>0</v>
      </c>
      <c r="B505" s="31" t="s">
        <v>396</v>
      </c>
      <c r="C505" s="32">
        <v>75033200</v>
      </c>
      <c r="D505" s="33" t="s">
        <v>277</v>
      </c>
    </row>
    <row r="506" spans="1:4" x14ac:dyDescent="0.2">
      <c r="A506" s="30">
        <v>0</v>
      </c>
      <c r="B506" s="31" t="s">
        <v>397</v>
      </c>
      <c r="C506" s="32">
        <v>120732545</v>
      </c>
      <c r="D506" s="33" t="s">
        <v>277</v>
      </c>
    </row>
    <row r="507" spans="1:4" x14ac:dyDescent="0.2">
      <c r="A507" s="30">
        <v>0</v>
      </c>
      <c r="B507" s="31" t="s">
        <v>397</v>
      </c>
      <c r="C507" s="32">
        <v>12650400</v>
      </c>
      <c r="D507" s="33" t="s">
        <v>277</v>
      </c>
    </row>
    <row r="508" spans="1:4" x14ac:dyDescent="0.2">
      <c r="A508" s="30">
        <v>0</v>
      </c>
      <c r="B508" s="31" t="s">
        <v>397</v>
      </c>
      <c r="C508" s="32">
        <v>8962000</v>
      </c>
      <c r="D508" s="33" t="s">
        <v>277</v>
      </c>
    </row>
    <row r="509" spans="1:4" x14ac:dyDescent="0.2">
      <c r="A509" s="30">
        <v>0</v>
      </c>
      <c r="B509" s="31" t="s">
        <v>397</v>
      </c>
      <c r="C509" s="32">
        <v>9591537</v>
      </c>
      <c r="D509" s="33" t="s">
        <v>277</v>
      </c>
    </row>
    <row r="510" spans="1:4" x14ac:dyDescent="0.2">
      <c r="A510" s="30">
        <v>0</v>
      </c>
      <c r="B510" s="31" t="s">
        <v>397</v>
      </c>
      <c r="C510" s="32">
        <v>4913600</v>
      </c>
      <c r="D510" s="33" t="s">
        <v>277</v>
      </c>
    </row>
    <row r="511" spans="1:4" x14ac:dyDescent="0.2">
      <c r="A511" s="30">
        <v>0</v>
      </c>
      <c r="B511" s="31" t="s">
        <v>397</v>
      </c>
      <c r="C511" s="32">
        <v>518000</v>
      </c>
      <c r="D511" s="33" t="s">
        <v>277</v>
      </c>
    </row>
    <row r="512" spans="1:4" x14ac:dyDescent="0.2">
      <c r="A512" s="30">
        <v>0</v>
      </c>
      <c r="B512" s="31" t="s">
        <v>397</v>
      </c>
      <c r="C512" s="32">
        <v>3676600</v>
      </c>
      <c r="D512" s="33" t="s">
        <v>277</v>
      </c>
    </row>
    <row r="513" spans="1:4" x14ac:dyDescent="0.2">
      <c r="A513" s="30">
        <v>0</v>
      </c>
      <c r="B513" s="31" t="s">
        <v>397</v>
      </c>
      <c r="C513" s="32">
        <v>611800</v>
      </c>
      <c r="D513" s="33" t="s">
        <v>277</v>
      </c>
    </row>
    <row r="514" spans="1:4" x14ac:dyDescent="0.2">
      <c r="A514" s="30">
        <v>0</v>
      </c>
      <c r="B514" s="31" t="s">
        <v>397</v>
      </c>
      <c r="C514" s="32">
        <v>611800</v>
      </c>
      <c r="D514" s="33" t="s">
        <v>277</v>
      </c>
    </row>
    <row r="515" spans="1:4" x14ac:dyDescent="0.2">
      <c r="A515" s="30">
        <v>0</v>
      </c>
      <c r="B515" s="31" t="s">
        <v>397</v>
      </c>
      <c r="C515" s="32">
        <v>1223000</v>
      </c>
      <c r="D515" s="33" t="s">
        <v>277</v>
      </c>
    </row>
    <row r="516" spans="1:4" x14ac:dyDescent="0.2">
      <c r="A516" s="30">
        <v>1910</v>
      </c>
      <c r="B516" s="31" t="s">
        <v>408</v>
      </c>
      <c r="C516" s="32">
        <v>18739000</v>
      </c>
      <c r="D516" s="33" t="s">
        <v>277</v>
      </c>
    </row>
    <row r="517" spans="1:4" x14ac:dyDescent="0.2">
      <c r="A517" s="30">
        <v>0</v>
      </c>
      <c r="B517" s="31" t="s">
        <v>505</v>
      </c>
      <c r="C517" s="32">
        <v>908526</v>
      </c>
      <c r="D517" s="33" t="s">
        <v>277</v>
      </c>
    </row>
    <row r="518" spans="1:4" x14ac:dyDescent="0.2">
      <c r="A518" s="30">
        <v>0</v>
      </c>
      <c r="B518" s="31" t="s">
        <v>506</v>
      </c>
      <c r="C518" s="32">
        <v>438901</v>
      </c>
      <c r="D518" s="33" t="s">
        <v>277</v>
      </c>
    </row>
    <row r="519" spans="1:4" x14ac:dyDescent="0.2">
      <c r="A519" s="30">
        <v>0</v>
      </c>
      <c r="B519" s="31" t="s">
        <v>507</v>
      </c>
      <c r="C519" s="32">
        <v>83917255</v>
      </c>
      <c r="D519" s="33" t="s">
        <v>277</v>
      </c>
    </row>
    <row r="520" spans="1:4" x14ac:dyDescent="0.2">
      <c r="A520" s="30">
        <v>0</v>
      </c>
      <c r="B520" s="31" t="s">
        <v>508</v>
      </c>
      <c r="C520" s="32">
        <v>64847200</v>
      </c>
      <c r="D520" s="33" t="s">
        <v>277</v>
      </c>
    </row>
    <row r="521" spans="1:4" x14ac:dyDescent="0.2">
      <c r="A521" s="30">
        <v>0</v>
      </c>
      <c r="B521" s="31" t="s">
        <v>509</v>
      </c>
      <c r="C521" s="32">
        <v>300000</v>
      </c>
      <c r="D521" s="33" t="s">
        <v>277</v>
      </c>
    </row>
    <row r="522" spans="1:4" x14ac:dyDescent="0.2">
      <c r="A522" s="30">
        <v>0</v>
      </c>
      <c r="B522" s="31" t="s">
        <v>510</v>
      </c>
      <c r="C522" s="32">
        <v>8000000</v>
      </c>
      <c r="D522" s="33" t="s">
        <v>277</v>
      </c>
    </row>
    <row r="523" spans="1:4" x14ac:dyDescent="0.2">
      <c r="A523" s="30">
        <v>2259</v>
      </c>
      <c r="B523" s="31" t="s">
        <v>511</v>
      </c>
      <c r="C523" s="32">
        <v>14400000</v>
      </c>
      <c r="D523" s="33" t="s">
        <v>277</v>
      </c>
    </row>
    <row r="524" spans="1:4" x14ac:dyDescent="0.2">
      <c r="A524" s="30">
        <v>0</v>
      </c>
      <c r="B524" s="31" t="s">
        <v>512</v>
      </c>
      <c r="C524" s="32">
        <v>1150413582</v>
      </c>
      <c r="D524" s="33" t="s">
        <v>277</v>
      </c>
    </row>
    <row r="525" spans="1:4" x14ac:dyDescent="0.2">
      <c r="A525" s="30">
        <v>0</v>
      </c>
      <c r="B525" s="31" t="s">
        <v>512</v>
      </c>
      <c r="C525" s="32">
        <v>157036964</v>
      </c>
      <c r="D525" s="33" t="s">
        <v>277</v>
      </c>
    </row>
    <row r="526" spans="1:4" x14ac:dyDescent="0.2">
      <c r="A526" s="30">
        <v>0</v>
      </c>
      <c r="B526" s="31" t="s">
        <v>512</v>
      </c>
      <c r="C526" s="32">
        <v>126334500</v>
      </c>
      <c r="D526" s="33" t="s">
        <v>277</v>
      </c>
    </row>
    <row r="527" spans="1:4" x14ac:dyDescent="0.2">
      <c r="A527" s="30">
        <v>0</v>
      </c>
      <c r="B527" s="31" t="s">
        <v>512</v>
      </c>
      <c r="C527" s="32">
        <v>90395700</v>
      </c>
      <c r="D527" s="33" t="s">
        <v>277</v>
      </c>
    </row>
    <row r="528" spans="1:4" x14ac:dyDescent="0.2">
      <c r="A528" s="30">
        <v>0</v>
      </c>
      <c r="B528" s="31" t="s">
        <v>512</v>
      </c>
      <c r="C528" s="32">
        <v>96130245</v>
      </c>
      <c r="D528" s="33" t="s">
        <v>277</v>
      </c>
    </row>
    <row r="529" spans="1:4" x14ac:dyDescent="0.2">
      <c r="A529" s="30">
        <v>0</v>
      </c>
      <c r="B529" s="31" t="s">
        <v>512</v>
      </c>
      <c r="C529" s="32">
        <v>50458800</v>
      </c>
      <c r="D529" s="33" t="s">
        <v>277</v>
      </c>
    </row>
    <row r="530" spans="1:4" x14ac:dyDescent="0.2">
      <c r="A530" s="30">
        <v>0</v>
      </c>
      <c r="B530" s="31" t="s">
        <v>512</v>
      </c>
      <c r="C530" s="32">
        <v>5240400</v>
      </c>
      <c r="D530" s="33" t="s">
        <v>277</v>
      </c>
    </row>
    <row r="531" spans="1:4" x14ac:dyDescent="0.2">
      <c r="A531" s="30">
        <v>0</v>
      </c>
      <c r="B531" s="31" t="s">
        <v>512</v>
      </c>
      <c r="C531" s="32">
        <v>37849600</v>
      </c>
      <c r="D531" s="33" t="s">
        <v>277</v>
      </c>
    </row>
    <row r="532" spans="1:4" x14ac:dyDescent="0.2">
      <c r="A532" s="30">
        <v>0</v>
      </c>
      <c r="B532" s="31" t="s">
        <v>512</v>
      </c>
      <c r="C532" s="32">
        <v>6322200</v>
      </c>
      <c r="D532" s="33" t="s">
        <v>277</v>
      </c>
    </row>
    <row r="533" spans="1:4" x14ac:dyDescent="0.2">
      <c r="A533" s="30">
        <v>0</v>
      </c>
      <c r="B533" s="31" t="s">
        <v>512</v>
      </c>
      <c r="C533" s="32">
        <v>6322200</v>
      </c>
      <c r="D533" s="33" t="s">
        <v>277</v>
      </c>
    </row>
    <row r="534" spans="1:4" x14ac:dyDescent="0.2">
      <c r="A534" s="30">
        <v>0</v>
      </c>
      <c r="B534" s="31" t="s">
        <v>512</v>
      </c>
      <c r="C534" s="32">
        <v>12627400</v>
      </c>
      <c r="D534" s="33" t="s">
        <v>277</v>
      </c>
    </row>
    <row r="535" spans="1:4" x14ac:dyDescent="0.2">
      <c r="A535" s="30">
        <v>0</v>
      </c>
      <c r="B535" s="31" t="s">
        <v>513</v>
      </c>
      <c r="C535" s="32">
        <v>138343345</v>
      </c>
      <c r="D535" s="33" t="s">
        <v>277</v>
      </c>
    </row>
    <row r="536" spans="1:4" x14ac:dyDescent="0.2">
      <c r="A536" s="30">
        <v>0</v>
      </c>
      <c r="B536" s="31" t="s">
        <v>513</v>
      </c>
      <c r="C536" s="32">
        <v>15676400</v>
      </c>
      <c r="D536" s="33" t="s">
        <v>277</v>
      </c>
    </row>
    <row r="537" spans="1:4" x14ac:dyDescent="0.2">
      <c r="A537" s="30">
        <v>0</v>
      </c>
      <c r="B537" s="31" t="s">
        <v>513</v>
      </c>
      <c r="C537" s="32">
        <v>11104900</v>
      </c>
      <c r="D537" s="33" t="s">
        <v>277</v>
      </c>
    </row>
    <row r="538" spans="1:4" x14ac:dyDescent="0.2">
      <c r="A538" s="30">
        <v>0</v>
      </c>
      <c r="B538" s="31" t="s">
        <v>513</v>
      </c>
      <c r="C538" s="32">
        <v>11268576</v>
      </c>
      <c r="D538" s="33" t="s">
        <v>277</v>
      </c>
    </row>
    <row r="539" spans="1:4" x14ac:dyDescent="0.2">
      <c r="A539" s="30">
        <v>0</v>
      </c>
      <c r="B539" s="31" t="s">
        <v>513</v>
      </c>
      <c r="C539" s="32">
        <v>5364100</v>
      </c>
      <c r="D539" s="33" t="s">
        <v>277</v>
      </c>
    </row>
    <row r="540" spans="1:4" x14ac:dyDescent="0.2">
      <c r="A540" s="30">
        <v>0</v>
      </c>
      <c r="B540" s="31" t="s">
        <v>513</v>
      </c>
      <c r="C540" s="32">
        <v>636900</v>
      </c>
      <c r="D540" s="33" t="s">
        <v>277</v>
      </c>
    </row>
    <row r="541" spans="1:4" x14ac:dyDescent="0.2">
      <c r="A541" s="30">
        <v>0</v>
      </c>
      <c r="B541" s="31" t="s">
        <v>513</v>
      </c>
      <c r="C541" s="32">
        <v>4023200</v>
      </c>
      <c r="D541" s="33" t="s">
        <v>277</v>
      </c>
    </row>
    <row r="542" spans="1:4" x14ac:dyDescent="0.2">
      <c r="A542" s="30">
        <v>0</v>
      </c>
      <c r="B542" s="31" t="s">
        <v>513</v>
      </c>
      <c r="C542" s="32">
        <v>671400</v>
      </c>
      <c r="D542" s="33" t="s">
        <v>277</v>
      </c>
    </row>
    <row r="543" spans="1:4" x14ac:dyDescent="0.2">
      <c r="A543" s="30">
        <v>0</v>
      </c>
      <c r="B543" s="31" t="s">
        <v>513</v>
      </c>
      <c r="C543" s="32">
        <v>671400</v>
      </c>
      <c r="D543" s="33" t="s">
        <v>277</v>
      </c>
    </row>
    <row r="544" spans="1:4" x14ac:dyDescent="0.2">
      <c r="A544" s="30">
        <v>0</v>
      </c>
      <c r="B544" s="31" t="s">
        <v>513</v>
      </c>
      <c r="C544" s="32">
        <v>1341900</v>
      </c>
      <c r="D544" s="33" t="s">
        <v>277</v>
      </c>
    </row>
    <row r="545" spans="1:4" x14ac:dyDescent="0.2">
      <c r="A545" s="30">
        <v>2364</v>
      </c>
      <c r="B545" s="31" t="s">
        <v>514</v>
      </c>
      <c r="C545" s="32">
        <v>884333045</v>
      </c>
      <c r="D545" s="33" t="s">
        <v>277</v>
      </c>
    </row>
    <row r="546" spans="1:4" x14ac:dyDescent="0.2">
      <c r="A546" s="30">
        <v>0</v>
      </c>
      <c r="B546" s="31" t="s">
        <v>515</v>
      </c>
      <c r="C546" s="32">
        <v>57302363</v>
      </c>
      <c r="D546" s="33" t="s">
        <v>277</v>
      </c>
    </row>
    <row r="547" spans="1:4" x14ac:dyDescent="0.2">
      <c r="A547" s="30">
        <v>0</v>
      </c>
      <c r="B547" s="31" t="s">
        <v>515</v>
      </c>
      <c r="C547" s="32">
        <v>17764137</v>
      </c>
      <c r="D547" s="33" t="s">
        <v>277</v>
      </c>
    </row>
    <row r="548" spans="1:4" x14ac:dyDescent="0.2">
      <c r="A548" s="30">
        <v>0</v>
      </c>
      <c r="B548" s="31" t="s">
        <v>516</v>
      </c>
      <c r="C548" s="32">
        <v>1020102684</v>
      </c>
      <c r="D548" s="33" t="s">
        <v>277</v>
      </c>
    </row>
    <row r="549" spans="1:4" x14ac:dyDescent="0.2">
      <c r="A549" s="30">
        <v>0</v>
      </c>
      <c r="B549" s="31" t="s">
        <v>516</v>
      </c>
      <c r="C549" s="32">
        <v>32944541</v>
      </c>
      <c r="D549" s="33" t="s">
        <v>277</v>
      </c>
    </row>
    <row r="550" spans="1:4" x14ac:dyDescent="0.2">
      <c r="A550" s="30">
        <v>0</v>
      </c>
      <c r="B550" s="31" t="s">
        <v>516</v>
      </c>
      <c r="C550" s="32">
        <v>6900</v>
      </c>
      <c r="D550" s="33" t="s">
        <v>277</v>
      </c>
    </row>
    <row r="551" spans="1:4" x14ac:dyDescent="0.2">
      <c r="A551" s="30">
        <v>0</v>
      </c>
      <c r="B551" s="31" t="s">
        <v>516</v>
      </c>
      <c r="C551" s="32">
        <v>8268768</v>
      </c>
      <c r="D551" s="33" t="s">
        <v>277</v>
      </c>
    </row>
    <row r="552" spans="1:4" x14ac:dyDescent="0.2">
      <c r="A552" s="30">
        <v>0</v>
      </c>
      <c r="B552" s="31" t="s">
        <v>516</v>
      </c>
      <c r="C552" s="32">
        <v>3252553</v>
      </c>
      <c r="D552" s="33" t="s">
        <v>277</v>
      </c>
    </row>
    <row r="553" spans="1:4" x14ac:dyDescent="0.2">
      <c r="A553" s="30">
        <v>0</v>
      </c>
      <c r="B553" s="31" t="s">
        <v>516</v>
      </c>
      <c r="C553" s="32">
        <v>338914023</v>
      </c>
      <c r="D553" s="33" t="s">
        <v>277</v>
      </c>
    </row>
    <row r="554" spans="1:4" x14ac:dyDescent="0.2">
      <c r="A554" s="30">
        <v>0</v>
      </c>
      <c r="B554" s="31" t="s">
        <v>516</v>
      </c>
      <c r="C554" s="32">
        <v>61163400</v>
      </c>
      <c r="D554" s="33" t="s">
        <v>277</v>
      </c>
    </row>
    <row r="555" spans="1:4" x14ac:dyDescent="0.2">
      <c r="A555" s="30">
        <v>0</v>
      </c>
      <c r="B555" s="31" t="s">
        <v>516</v>
      </c>
      <c r="C555" s="32">
        <v>45876900</v>
      </c>
      <c r="D555" s="33" t="s">
        <v>277</v>
      </c>
    </row>
    <row r="556" spans="1:4" x14ac:dyDescent="0.2">
      <c r="A556" s="30">
        <v>0</v>
      </c>
      <c r="B556" s="31" t="s">
        <v>516</v>
      </c>
      <c r="C556" s="32">
        <v>7661400</v>
      </c>
      <c r="D556" s="33" t="s">
        <v>277</v>
      </c>
    </row>
    <row r="557" spans="1:4" x14ac:dyDescent="0.2">
      <c r="A557" s="30">
        <v>0</v>
      </c>
      <c r="B557" s="31" t="s">
        <v>516</v>
      </c>
      <c r="C557" s="32">
        <v>7661400</v>
      </c>
      <c r="D557" s="33" t="s">
        <v>277</v>
      </c>
    </row>
    <row r="558" spans="1:4" x14ac:dyDescent="0.2">
      <c r="A558" s="30">
        <v>0</v>
      </c>
      <c r="B558" s="31" t="s">
        <v>516</v>
      </c>
      <c r="C558" s="32">
        <v>15305100</v>
      </c>
      <c r="D558" s="33" t="s">
        <v>277</v>
      </c>
    </row>
    <row r="559" spans="1:4" x14ac:dyDescent="0.2">
      <c r="A559" s="30">
        <v>0</v>
      </c>
      <c r="B559" s="31" t="s">
        <v>516</v>
      </c>
      <c r="C559" s="32">
        <v>9870584</v>
      </c>
      <c r="D559" s="33" t="s">
        <v>277</v>
      </c>
    </row>
    <row r="560" spans="1:4" x14ac:dyDescent="0.2">
      <c r="A560" s="30">
        <v>0</v>
      </c>
      <c r="B560" s="31" t="s">
        <v>516</v>
      </c>
      <c r="C560" s="32">
        <v>42115666</v>
      </c>
      <c r="D560" s="33" t="s">
        <v>277</v>
      </c>
    </row>
    <row r="561" spans="1:4" x14ac:dyDescent="0.2">
      <c r="A561" s="30">
        <v>0</v>
      </c>
      <c r="B561" s="31" t="s">
        <v>517</v>
      </c>
      <c r="C561" s="32">
        <v>13882465795</v>
      </c>
      <c r="D561" s="33" t="s">
        <v>277</v>
      </c>
    </row>
    <row r="562" spans="1:4" x14ac:dyDescent="0.2">
      <c r="A562" s="30">
        <v>0</v>
      </c>
      <c r="B562" s="31" t="s">
        <v>517</v>
      </c>
      <c r="C562" s="32">
        <v>255691927</v>
      </c>
      <c r="D562" s="33" t="s">
        <v>277</v>
      </c>
    </row>
    <row r="563" spans="1:4" x14ac:dyDescent="0.2">
      <c r="A563" s="30">
        <v>0</v>
      </c>
      <c r="B563" s="31" t="s">
        <v>517</v>
      </c>
      <c r="C563" s="32">
        <v>2957379</v>
      </c>
      <c r="D563" s="33" t="s">
        <v>277</v>
      </c>
    </row>
    <row r="564" spans="1:4" x14ac:dyDescent="0.2">
      <c r="A564" s="30">
        <v>0</v>
      </c>
      <c r="B564" s="31" t="s">
        <v>517</v>
      </c>
      <c r="C564" s="32">
        <v>590544</v>
      </c>
      <c r="D564" s="33" t="s">
        <v>277</v>
      </c>
    </row>
    <row r="565" spans="1:4" x14ac:dyDescent="0.2">
      <c r="A565" s="30">
        <v>0</v>
      </c>
      <c r="B565" s="31" t="s">
        <v>517</v>
      </c>
      <c r="C565" s="32">
        <v>75703448</v>
      </c>
      <c r="D565" s="33" t="s">
        <v>277</v>
      </c>
    </row>
    <row r="566" spans="1:4" x14ac:dyDescent="0.2">
      <c r="A566" s="30">
        <v>0</v>
      </c>
      <c r="B566" s="31" t="s">
        <v>517</v>
      </c>
      <c r="C566" s="32">
        <v>38011171</v>
      </c>
      <c r="D566" s="33" t="s">
        <v>277</v>
      </c>
    </row>
    <row r="567" spans="1:4" x14ac:dyDescent="0.2">
      <c r="A567" s="30">
        <v>0</v>
      </c>
      <c r="B567" s="31" t="s">
        <v>517</v>
      </c>
      <c r="C567" s="32">
        <v>2310</v>
      </c>
      <c r="D567" s="33" t="s">
        <v>277</v>
      </c>
    </row>
    <row r="568" spans="1:4" x14ac:dyDescent="0.2">
      <c r="A568" s="30">
        <v>0</v>
      </c>
      <c r="B568" s="31" t="s">
        <v>517</v>
      </c>
      <c r="C568" s="32">
        <v>293527142</v>
      </c>
      <c r="D568" s="33" t="s">
        <v>277</v>
      </c>
    </row>
    <row r="569" spans="1:4" x14ac:dyDescent="0.2">
      <c r="A569" s="30">
        <v>0</v>
      </c>
      <c r="B569" s="31" t="s">
        <v>517</v>
      </c>
      <c r="C569" s="32">
        <v>15922516</v>
      </c>
      <c r="D569" s="33" t="s">
        <v>277</v>
      </c>
    </row>
    <row r="570" spans="1:4" x14ac:dyDescent="0.2">
      <c r="A570" s="30">
        <v>0</v>
      </c>
      <c r="B570" s="31" t="s">
        <v>517</v>
      </c>
      <c r="C570" s="32">
        <v>620684200</v>
      </c>
      <c r="D570" s="33" t="s">
        <v>277</v>
      </c>
    </row>
    <row r="571" spans="1:4" x14ac:dyDescent="0.2">
      <c r="A571" s="30">
        <v>0</v>
      </c>
      <c r="B571" s="31" t="s">
        <v>517</v>
      </c>
      <c r="C571" s="32">
        <v>465545800</v>
      </c>
      <c r="D571" s="33" t="s">
        <v>277</v>
      </c>
    </row>
    <row r="572" spans="1:4" x14ac:dyDescent="0.2">
      <c r="A572" s="30">
        <v>0</v>
      </c>
      <c r="B572" s="31" t="s">
        <v>517</v>
      </c>
      <c r="C572" s="32">
        <v>77826300</v>
      </c>
      <c r="D572" s="33" t="s">
        <v>277</v>
      </c>
    </row>
    <row r="573" spans="1:4" x14ac:dyDescent="0.2">
      <c r="A573" s="30">
        <v>0</v>
      </c>
      <c r="B573" s="31" t="s">
        <v>517</v>
      </c>
      <c r="C573" s="32">
        <v>77826300</v>
      </c>
      <c r="D573" s="33" t="s">
        <v>277</v>
      </c>
    </row>
    <row r="574" spans="1:4" x14ac:dyDescent="0.2">
      <c r="A574" s="30">
        <v>0</v>
      </c>
      <c r="B574" s="31" t="s">
        <v>517</v>
      </c>
      <c r="C574" s="32">
        <v>155352300</v>
      </c>
      <c r="D574" s="33" t="s">
        <v>277</v>
      </c>
    </row>
    <row r="575" spans="1:4" x14ac:dyDescent="0.2">
      <c r="A575" s="30">
        <v>0</v>
      </c>
      <c r="B575" s="31" t="s">
        <v>517</v>
      </c>
      <c r="C575" s="32">
        <v>138536202</v>
      </c>
      <c r="D575" s="33" t="s">
        <v>277</v>
      </c>
    </row>
    <row r="576" spans="1:4" x14ac:dyDescent="0.2">
      <c r="A576" s="30">
        <v>0</v>
      </c>
      <c r="B576" s="31" t="s">
        <v>517</v>
      </c>
      <c r="C576" s="32">
        <v>96773990</v>
      </c>
      <c r="D576" s="33" t="s">
        <v>277</v>
      </c>
    </row>
    <row r="577" spans="1:4" x14ac:dyDescent="0.2">
      <c r="A577" s="30">
        <v>0</v>
      </c>
      <c r="B577" s="31" t="s">
        <v>518</v>
      </c>
      <c r="C577" s="32">
        <v>150000</v>
      </c>
      <c r="D577" s="33" t="s">
        <v>277</v>
      </c>
    </row>
    <row r="578" spans="1:4" x14ac:dyDescent="0.2">
      <c r="A578" s="30">
        <v>2424</v>
      </c>
      <c r="B578" s="31" t="s">
        <v>519</v>
      </c>
      <c r="C578" s="32">
        <v>50000000</v>
      </c>
      <c r="D578" s="33" t="s">
        <v>277</v>
      </c>
    </row>
    <row r="579" spans="1:4" x14ac:dyDescent="0.2">
      <c r="A579" s="30">
        <v>2385</v>
      </c>
      <c r="B579" s="31" t="s">
        <v>520</v>
      </c>
      <c r="C579" s="32">
        <v>7012000</v>
      </c>
      <c r="D579" s="33" t="s">
        <v>277</v>
      </c>
    </row>
    <row r="580" spans="1:4" x14ac:dyDescent="0.2">
      <c r="A580" s="30">
        <v>2504</v>
      </c>
      <c r="B580" s="31" t="s">
        <v>521</v>
      </c>
      <c r="C580" s="32">
        <v>7012000</v>
      </c>
      <c r="D580" s="33" t="s">
        <v>277</v>
      </c>
    </row>
    <row r="581" spans="1:4" x14ac:dyDescent="0.2">
      <c r="A581" s="30">
        <v>0</v>
      </c>
      <c r="B581" s="31" t="s">
        <v>522</v>
      </c>
      <c r="C581" s="32">
        <v>645000</v>
      </c>
      <c r="D581" s="33" t="s">
        <v>277</v>
      </c>
    </row>
    <row r="582" spans="1:4" x14ac:dyDescent="0.2">
      <c r="A582" s="30">
        <v>0</v>
      </c>
      <c r="B582" s="31" t="s">
        <v>523</v>
      </c>
      <c r="C582" s="32">
        <v>3379687</v>
      </c>
      <c r="D582" s="33" t="s">
        <v>277</v>
      </c>
    </row>
    <row r="583" spans="1:4" x14ac:dyDescent="0.2">
      <c r="A583" s="30">
        <v>0</v>
      </c>
      <c r="B583" s="31" t="s">
        <v>523</v>
      </c>
      <c r="C583" s="32">
        <v>407000</v>
      </c>
      <c r="D583" s="33" t="s">
        <v>277</v>
      </c>
    </row>
    <row r="584" spans="1:4" x14ac:dyDescent="0.2">
      <c r="A584" s="30">
        <v>0</v>
      </c>
      <c r="B584" s="31" t="s">
        <v>523</v>
      </c>
      <c r="C584" s="32">
        <v>271000</v>
      </c>
      <c r="D584" s="33" t="s">
        <v>277</v>
      </c>
    </row>
    <row r="585" spans="1:4" x14ac:dyDescent="0.2">
      <c r="A585" s="30">
        <v>0</v>
      </c>
      <c r="B585" s="31" t="s">
        <v>523</v>
      </c>
      <c r="C585" s="32">
        <v>287000</v>
      </c>
      <c r="D585" s="33" t="s">
        <v>277</v>
      </c>
    </row>
    <row r="586" spans="1:4" x14ac:dyDescent="0.2">
      <c r="A586" s="30">
        <v>0</v>
      </c>
      <c r="B586" s="31" t="s">
        <v>523</v>
      </c>
      <c r="C586" s="32">
        <v>136000</v>
      </c>
      <c r="D586" s="33" t="s">
        <v>277</v>
      </c>
    </row>
    <row r="587" spans="1:4" x14ac:dyDescent="0.2">
      <c r="A587" s="30">
        <v>0</v>
      </c>
      <c r="B587" s="31" t="s">
        <v>523</v>
      </c>
      <c r="C587" s="32">
        <v>18000</v>
      </c>
      <c r="D587" s="33" t="s">
        <v>277</v>
      </c>
    </row>
    <row r="588" spans="1:4" x14ac:dyDescent="0.2">
      <c r="A588" s="30">
        <v>0</v>
      </c>
      <c r="B588" s="31" t="s">
        <v>523</v>
      </c>
      <c r="C588" s="32">
        <v>103000</v>
      </c>
      <c r="D588" s="33" t="s">
        <v>277</v>
      </c>
    </row>
    <row r="589" spans="1:4" x14ac:dyDescent="0.2">
      <c r="A589" s="30">
        <v>0</v>
      </c>
      <c r="B589" s="31" t="s">
        <v>523</v>
      </c>
      <c r="C589" s="32">
        <v>34000</v>
      </c>
      <c r="D589" s="33" t="s">
        <v>277</v>
      </c>
    </row>
    <row r="590" spans="1:4" x14ac:dyDescent="0.2">
      <c r="A590" s="30">
        <v>0</v>
      </c>
      <c r="B590" s="31" t="s">
        <v>523</v>
      </c>
      <c r="C590" s="32">
        <v>18000</v>
      </c>
      <c r="D590" s="33" t="s">
        <v>277</v>
      </c>
    </row>
    <row r="591" spans="1:4" x14ac:dyDescent="0.2">
      <c r="A591" s="30">
        <v>0</v>
      </c>
      <c r="B591" s="31" t="s">
        <v>523</v>
      </c>
      <c r="C591" s="32">
        <v>18000</v>
      </c>
      <c r="D591" s="33" t="s">
        <v>277</v>
      </c>
    </row>
    <row r="592" spans="1:4" x14ac:dyDescent="0.2">
      <c r="A592" s="30">
        <v>0</v>
      </c>
      <c r="B592" s="31" t="s">
        <v>524</v>
      </c>
      <c r="C592" s="32">
        <v>1027600</v>
      </c>
      <c r="D592" s="33" t="s">
        <v>277</v>
      </c>
    </row>
    <row r="593" spans="1:4" x14ac:dyDescent="0.2">
      <c r="A593" s="30">
        <v>0</v>
      </c>
      <c r="B593" s="31" t="s">
        <v>525</v>
      </c>
      <c r="C593" s="32">
        <v>142853902</v>
      </c>
      <c r="D593" s="33" t="s">
        <v>277</v>
      </c>
    </row>
    <row r="594" spans="1:4" x14ac:dyDescent="0.2">
      <c r="A594" s="30">
        <v>0</v>
      </c>
      <c r="B594" s="31" t="s">
        <v>525</v>
      </c>
      <c r="C594" s="32">
        <v>15586700</v>
      </c>
      <c r="D594" s="33" t="s">
        <v>277</v>
      </c>
    </row>
    <row r="595" spans="1:4" x14ac:dyDescent="0.2">
      <c r="A595" s="30">
        <v>0</v>
      </c>
      <c r="B595" s="31" t="s">
        <v>525</v>
      </c>
      <c r="C595" s="32">
        <v>11041500</v>
      </c>
      <c r="D595" s="33" t="s">
        <v>277</v>
      </c>
    </row>
    <row r="596" spans="1:4" x14ac:dyDescent="0.2">
      <c r="A596" s="30">
        <v>0</v>
      </c>
      <c r="B596" s="31" t="s">
        <v>525</v>
      </c>
      <c r="C596" s="32">
        <v>11481753</v>
      </c>
      <c r="D596" s="33" t="s">
        <v>277</v>
      </c>
    </row>
    <row r="597" spans="1:4" x14ac:dyDescent="0.2">
      <c r="A597" s="30">
        <v>0</v>
      </c>
      <c r="B597" s="31" t="s">
        <v>525</v>
      </c>
      <c r="C597" s="32">
        <v>5466500</v>
      </c>
      <c r="D597" s="33" t="s">
        <v>277</v>
      </c>
    </row>
    <row r="598" spans="1:4" x14ac:dyDescent="0.2">
      <c r="A598" s="30">
        <v>0</v>
      </c>
      <c r="B598" s="31" t="s">
        <v>525</v>
      </c>
      <c r="C598" s="32">
        <v>569200</v>
      </c>
      <c r="D598" s="33" t="s">
        <v>277</v>
      </c>
    </row>
    <row r="599" spans="1:4" x14ac:dyDescent="0.2">
      <c r="A599" s="30">
        <v>0</v>
      </c>
      <c r="B599" s="31" t="s">
        <v>525</v>
      </c>
      <c r="C599" s="32">
        <v>4099900</v>
      </c>
      <c r="D599" s="33" t="s">
        <v>277</v>
      </c>
    </row>
    <row r="600" spans="1:4" x14ac:dyDescent="0.2">
      <c r="A600" s="30">
        <v>0</v>
      </c>
      <c r="B600" s="31" t="s">
        <v>525</v>
      </c>
      <c r="C600" s="32">
        <v>684400</v>
      </c>
      <c r="D600" s="33" t="s">
        <v>277</v>
      </c>
    </row>
    <row r="601" spans="1:4" x14ac:dyDescent="0.2">
      <c r="A601" s="30">
        <v>0</v>
      </c>
      <c r="B601" s="31" t="s">
        <v>525</v>
      </c>
      <c r="C601" s="32">
        <v>684400</v>
      </c>
      <c r="D601" s="33" t="s">
        <v>277</v>
      </c>
    </row>
    <row r="602" spans="1:4" x14ac:dyDescent="0.2">
      <c r="A602" s="30">
        <v>0</v>
      </c>
      <c r="B602" s="31" t="s">
        <v>525</v>
      </c>
      <c r="C602" s="32">
        <v>1367400</v>
      </c>
      <c r="D602" s="33" t="s">
        <v>277</v>
      </c>
    </row>
    <row r="603" spans="1:4" x14ac:dyDescent="0.2">
      <c r="A603" s="30">
        <v>0</v>
      </c>
      <c r="B603" s="31" t="s">
        <v>526</v>
      </c>
      <c r="C603" s="32">
        <v>23199900</v>
      </c>
      <c r="D603" s="33" t="s">
        <v>277</v>
      </c>
    </row>
    <row r="604" spans="1:4" x14ac:dyDescent="0.2">
      <c r="A604" s="30">
        <v>0</v>
      </c>
      <c r="B604" s="31" t="s">
        <v>527</v>
      </c>
      <c r="C604" s="32">
        <v>293584908</v>
      </c>
      <c r="D604" s="33" t="s">
        <v>277</v>
      </c>
    </row>
    <row r="605" spans="1:4" x14ac:dyDescent="0.2">
      <c r="A605" s="30">
        <v>0</v>
      </c>
      <c r="B605" s="31" t="s">
        <v>528</v>
      </c>
      <c r="C605" s="32">
        <v>1751544</v>
      </c>
      <c r="D605" s="33" t="s">
        <v>277</v>
      </c>
    </row>
    <row r="606" spans="1:4" x14ac:dyDescent="0.2">
      <c r="A606" s="30">
        <v>382</v>
      </c>
      <c r="B606" s="31" t="s">
        <v>529</v>
      </c>
      <c r="C606" s="32">
        <v>2452118</v>
      </c>
      <c r="D606" s="33" t="s">
        <v>277</v>
      </c>
    </row>
    <row r="607" spans="1:4" x14ac:dyDescent="0.2">
      <c r="A607" s="30">
        <v>0</v>
      </c>
      <c r="B607" s="31" t="s">
        <v>530</v>
      </c>
      <c r="C607" s="32">
        <v>984981352</v>
      </c>
      <c r="D607" s="34" t="s">
        <v>277</v>
      </c>
    </row>
    <row r="608" spans="1:4" x14ac:dyDescent="0.2">
      <c r="A608" s="30">
        <v>0</v>
      </c>
      <c r="B608" s="31" t="s">
        <v>530</v>
      </c>
      <c r="C608" s="32">
        <v>32132145</v>
      </c>
      <c r="D608" s="34" t="s">
        <v>277</v>
      </c>
    </row>
    <row r="609" spans="1:4" x14ac:dyDescent="0.2">
      <c r="A609" s="30">
        <v>0</v>
      </c>
      <c r="B609" s="31" t="s">
        <v>530</v>
      </c>
      <c r="C609" s="32">
        <v>9900</v>
      </c>
      <c r="D609" s="34" t="s">
        <v>277</v>
      </c>
    </row>
    <row r="610" spans="1:4" x14ac:dyDescent="0.2">
      <c r="A610" s="30">
        <v>0</v>
      </c>
      <c r="B610" s="31" t="s">
        <v>530</v>
      </c>
      <c r="C610" s="32">
        <v>332216658</v>
      </c>
      <c r="D610" s="34" t="s">
        <v>277</v>
      </c>
    </row>
    <row r="611" spans="1:4" x14ac:dyDescent="0.2">
      <c r="A611" s="30">
        <v>0</v>
      </c>
      <c r="B611" s="31" t="s">
        <v>530</v>
      </c>
      <c r="C611" s="32">
        <v>59988300</v>
      </c>
      <c r="D611" s="34" t="s">
        <v>277</v>
      </c>
    </row>
    <row r="612" spans="1:4" x14ac:dyDescent="0.2">
      <c r="A612" s="30">
        <v>0</v>
      </c>
      <c r="B612" s="31" t="s">
        <v>530</v>
      </c>
      <c r="C612" s="32">
        <v>44994400</v>
      </c>
      <c r="D612" s="34" t="s">
        <v>277</v>
      </c>
    </row>
    <row r="613" spans="1:4" x14ac:dyDescent="0.2">
      <c r="A613" s="30">
        <v>0</v>
      </c>
      <c r="B613" s="31" t="s">
        <v>530</v>
      </c>
      <c r="C613" s="32">
        <v>7508900</v>
      </c>
      <c r="D613" s="34" t="s">
        <v>277</v>
      </c>
    </row>
    <row r="614" spans="1:4" x14ac:dyDescent="0.2">
      <c r="A614" s="30">
        <v>0</v>
      </c>
      <c r="B614" s="31" t="s">
        <v>530</v>
      </c>
      <c r="C614" s="32">
        <v>7508900</v>
      </c>
      <c r="D614" s="34" t="s">
        <v>277</v>
      </c>
    </row>
    <row r="615" spans="1:4" x14ac:dyDescent="0.2">
      <c r="A615" s="30">
        <v>0</v>
      </c>
      <c r="B615" s="31" t="s">
        <v>530</v>
      </c>
      <c r="C615" s="32">
        <v>15007300</v>
      </c>
      <c r="D615" s="34" t="s">
        <v>277</v>
      </c>
    </row>
    <row r="616" spans="1:4" x14ac:dyDescent="0.2">
      <c r="A616" s="30">
        <v>0</v>
      </c>
      <c r="B616" s="31" t="s">
        <v>530</v>
      </c>
      <c r="C616" s="32">
        <v>4562794</v>
      </c>
      <c r="D616" s="34" t="s">
        <v>277</v>
      </c>
    </row>
    <row r="617" spans="1:4" x14ac:dyDescent="0.2">
      <c r="A617" s="30">
        <v>0</v>
      </c>
      <c r="B617" s="31" t="s">
        <v>530</v>
      </c>
      <c r="C617" s="32">
        <v>41554828</v>
      </c>
      <c r="D617" s="34" t="s">
        <v>277</v>
      </c>
    </row>
    <row r="618" spans="1:4" x14ac:dyDescent="0.2">
      <c r="A618" s="30">
        <v>0</v>
      </c>
      <c r="B618" s="31" t="s">
        <v>531</v>
      </c>
      <c r="C618" s="32">
        <v>1080325861</v>
      </c>
      <c r="D618" s="34" t="s">
        <v>277</v>
      </c>
    </row>
    <row r="619" spans="1:4" x14ac:dyDescent="0.2">
      <c r="A619" s="30">
        <v>0</v>
      </c>
      <c r="B619" s="31" t="s">
        <v>531</v>
      </c>
      <c r="C619" s="32">
        <v>157822983</v>
      </c>
      <c r="D619" s="34" t="s">
        <v>277</v>
      </c>
    </row>
    <row r="620" spans="1:4" x14ac:dyDescent="0.2">
      <c r="A620" s="30">
        <v>0</v>
      </c>
      <c r="B620" s="31" t="s">
        <v>531</v>
      </c>
      <c r="C620" s="32">
        <v>122127500</v>
      </c>
      <c r="D620" s="34" t="s">
        <v>277</v>
      </c>
    </row>
    <row r="621" spans="1:4" x14ac:dyDescent="0.2">
      <c r="A621" s="30">
        <v>0</v>
      </c>
      <c r="B621" s="31" t="s">
        <v>531</v>
      </c>
      <c r="C621" s="32">
        <v>87422200</v>
      </c>
      <c r="D621" s="34" t="s">
        <v>277</v>
      </c>
    </row>
    <row r="622" spans="1:4" x14ac:dyDescent="0.2">
      <c r="A622" s="30">
        <v>0</v>
      </c>
      <c r="B622" s="31" t="s">
        <v>531</v>
      </c>
      <c r="C622" s="32">
        <v>92858011</v>
      </c>
      <c r="D622" s="34" t="s">
        <v>277</v>
      </c>
    </row>
    <row r="623" spans="1:4" x14ac:dyDescent="0.2">
      <c r="A623" s="30">
        <v>0</v>
      </c>
      <c r="B623" s="31" t="s">
        <v>531</v>
      </c>
      <c r="C623" s="32">
        <v>48963100</v>
      </c>
      <c r="D623" s="34" t="s">
        <v>277</v>
      </c>
    </row>
    <row r="624" spans="1:4" x14ac:dyDescent="0.2">
      <c r="A624" s="30">
        <v>0</v>
      </c>
      <c r="B624" s="31" t="s">
        <v>531</v>
      </c>
      <c r="C624" s="32">
        <v>5068400</v>
      </c>
      <c r="D624" s="34" t="s">
        <v>277</v>
      </c>
    </row>
    <row r="625" spans="1:4" x14ac:dyDescent="0.2">
      <c r="A625" s="30">
        <v>0</v>
      </c>
      <c r="B625" s="31" t="s">
        <v>531</v>
      </c>
      <c r="C625" s="32">
        <v>36727200</v>
      </c>
      <c r="D625" s="34" t="s">
        <v>277</v>
      </c>
    </row>
    <row r="626" spans="1:4" x14ac:dyDescent="0.2">
      <c r="A626" s="30">
        <v>0</v>
      </c>
      <c r="B626" s="31" t="s">
        <v>531</v>
      </c>
      <c r="C626" s="32">
        <v>6135500</v>
      </c>
      <c r="D626" s="34" t="s">
        <v>277</v>
      </c>
    </row>
    <row r="627" spans="1:4" x14ac:dyDescent="0.2">
      <c r="A627" s="30">
        <v>0</v>
      </c>
      <c r="B627" s="31" t="s">
        <v>531</v>
      </c>
      <c r="C627" s="32">
        <v>6135500</v>
      </c>
      <c r="D627" s="34" t="s">
        <v>277</v>
      </c>
    </row>
    <row r="628" spans="1:4" x14ac:dyDescent="0.2">
      <c r="A628" s="30">
        <v>0</v>
      </c>
      <c r="B628" s="31" t="s">
        <v>531</v>
      </c>
      <c r="C628" s="32">
        <v>12253200</v>
      </c>
      <c r="D628" s="34" t="s">
        <v>277</v>
      </c>
    </row>
    <row r="629" spans="1:4" x14ac:dyDescent="0.2">
      <c r="A629" s="30">
        <v>0</v>
      </c>
      <c r="B629" s="31" t="s">
        <v>532</v>
      </c>
      <c r="C629" s="32">
        <v>13574489388</v>
      </c>
      <c r="D629" s="34" t="s">
        <v>277</v>
      </c>
    </row>
    <row r="630" spans="1:4" x14ac:dyDescent="0.2">
      <c r="A630" s="30">
        <v>0</v>
      </c>
      <c r="B630" s="31" t="s">
        <v>532</v>
      </c>
      <c r="C630" s="32">
        <v>262254572</v>
      </c>
      <c r="D630" s="34" t="s">
        <v>277</v>
      </c>
    </row>
    <row r="631" spans="1:4" x14ac:dyDescent="0.2">
      <c r="A631" s="30">
        <v>0</v>
      </c>
      <c r="B631" s="31" t="s">
        <v>532</v>
      </c>
      <c r="C631" s="32">
        <v>4126895</v>
      </c>
      <c r="D631" s="34" t="s">
        <v>277</v>
      </c>
    </row>
    <row r="632" spans="1:4" x14ac:dyDescent="0.2">
      <c r="A632" s="30">
        <v>0</v>
      </c>
      <c r="B632" s="31" t="s">
        <v>532</v>
      </c>
      <c r="C632" s="32">
        <v>843636</v>
      </c>
      <c r="D632" s="34" t="s">
        <v>277</v>
      </c>
    </row>
    <row r="633" spans="1:4" x14ac:dyDescent="0.2">
      <c r="A633" s="30">
        <v>0</v>
      </c>
      <c r="B633" s="31" t="s">
        <v>532</v>
      </c>
      <c r="C633" s="32">
        <v>7722783</v>
      </c>
      <c r="D633" s="34" t="s">
        <v>277</v>
      </c>
    </row>
    <row r="634" spans="1:4" x14ac:dyDescent="0.2">
      <c r="A634" s="30">
        <v>0</v>
      </c>
      <c r="B634" s="31" t="s">
        <v>532</v>
      </c>
      <c r="C634" s="32">
        <v>15435615</v>
      </c>
      <c r="D634" s="34" t="s">
        <v>277</v>
      </c>
    </row>
    <row r="635" spans="1:4" x14ac:dyDescent="0.2">
      <c r="A635" s="30">
        <v>0</v>
      </c>
      <c r="B635" s="31" t="s">
        <v>532</v>
      </c>
      <c r="C635" s="32">
        <v>2310</v>
      </c>
      <c r="D635" s="34" t="s">
        <v>277</v>
      </c>
    </row>
    <row r="636" spans="1:4" x14ac:dyDescent="0.2">
      <c r="A636" s="30">
        <v>0</v>
      </c>
      <c r="B636" s="31" t="s">
        <v>532</v>
      </c>
      <c r="C636" s="32">
        <v>300653351</v>
      </c>
      <c r="D636" s="34" t="s">
        <v>277</v>
      </c>
    </row>
    <row r="637" spans="1:4" x14ac:dyDescent="0.2">
      <c r="A637" s="30">
        <v>0</v>
      </c>
      <c r="B637" s="31" t="s">
        <v>532</v>
      </c>
      <c r="C637" s="32">
        <v>15725603</v>
      </c>
      <c r="D637" s="34" t="s">
        <v>277</v>
      </c>
    </row>
    <row r="638" spans="1:4" x14ac:dyDescent="0.2">
      <c r="A638" s="30">
        <v>0</v>
      </c>
      <c r="B638" s="31" t="s">
        <v>532</v>
      </c>
      <c r="C638" s="32">
        <v>609208400</v>
      </c>
      <c r="D638" s="34" t="s">
        <v>277</v>
      </c>
    </row>
    <row r="639" spans="1:4" x14ac:dyDescent="0.2">
      <c r="A639" s="30">
        <v>0</v>
      </c>
      <c r="B639" s="31" t="s">
        <v>532</v>
      </c>
      <c r="C639" s="32">
        <v>456915100</v>
      </c>
      <c r="D639" s="34" t="s">
        <v>277</v>
      </c>
    </row>
    <row r="640" spans="1:4" x14ac:dyDescent="0.2">
      <c r="A640" s="30">
        <v>0</v>
      </c>
      <c r="B640" s="31" t="s">
        <v>532</v>
      </c>
      <c r="C640" s="32">
        <v>76305200</v>
      </c>
      <c r="D640" s="34" t="s">
        <v>277</v>
      </c>
    </row>
    <row r="641" spans="1:4" x14ac:dyDescent="0.2">
      <c r="A641" s="30">
        <v>0</v>
      </c>
      <c r="B641" s="31" t="s">
        <v>532</v>
      </c>
      <c r="C641" s="32">
        <v>76305200</v>
      </c>
      <c r="D641" s="34" t="s">
        <v>277</v>
      </c>
    </row>
    <row r="642" spans="1:4" x14ac:dyDescent="0.2">
      <c r="A642" s="30">
        <v>0</v>
      </c>
      <c r="B642" s="31" t="s">
        <v>532</v>
      </c>
      <c r="C642" s="32">
        <v>152396700</v>
      </c>
      <c r="D642" s="34" t="s">
        <v>277</v>
      </c>
    </row>
    <row r="643" spans="1:4" x14ac:dyDescent="0.2">
      <c r="A643" s="30">
        <v>0</v>
      </c>
      <c r="B643" s="31" t="s">
        <v>532</v>
      </c>
      <c r="C643" s="32">
        <v>64667920</v>
      </c>
      <c r="D643" s="34" t="s">
        <v>277</v>
      </c>
    </row>
    <row r="644" spans="1:4" x14ac:dyDescent="0.2">
      <c r="A644" s="30">
        <v>0</v>
      </c>
      <c r="B644" s="31" t="s">
        <v>532</v>
      </c>
      <c r="C644" s="32">
        <v>16878279</v>
      </c>
      <c r="D644" s="34" t="s">
        <v>277</v>
      </c>
    </row>
    <row r="645" spans="1:4" x14ac:dyDescent="0.2">
      <c r="A645" s="30">
        <v>0</v>
      </c>
      <c r="B645" s="31" t="s">
        <v>533</v>
      </c>
      <c r="C645" s="32">
        <v>625400</v>
      </c>
      <c r="D645" s="34" t="s">
        <v>277</v>
      </c>
    </row>
    <row r="646" spans="1:4" x14ac:dyDescent="0.2">
      <c r="A646" s="30">
        <v>2716</v>
      </c>
      <c r="B646" s="31" t="s">
        <v>534</v>
      </c>
      <c r="C646" s="32">
        <v>5259000</v>
      </c>
      <c r="D646" s="34" t="s">
        <v>277</v>
      </c>
    </row>
    <row r="647" spans="1:4" x14ac:dyDescent="0.2">
      <c r="A647" s="30">
        <v>0</v>
      </c>
      <c r="B647" s="31" t="s">
        <v>535</v>
      </c>
      <c r="C647" s="32">
        <v>159648759</v>
      </c>
      <c r="D647" s="34" t="s">
        <v>277</v>
      </c>
    </row>
    <row r="648" spans="1:4" x14ac:dyDescent="0.2">
      <c r="A648" s="30">
        <v>0</v>
      </c>
      <c r="B648" s="31" t="s">
        <v>536</v>
      </c>
      <c r="C648" s="32">
        <v>15000000</v>
      </c>
      <c r="D648" s="34" t="s">
        <v>277</v>
      </c>
    </row>
    <row r="649" spans="1:4" x14ac:dyDescent="0.2">
      <c r="A649" s="30">
        <v>0</v>
      </c>
      <c r="B649" s="31" t="s">
        <v>537</v>
      </c>
      <c r="C649" s="32">
        <v>13905915726</v>
      </c>
      <c r="D649" s="34" t="s">
        <v>277</v>
      </c>
    </row>
    <row r="650" spans="1:4" x14ac:dyDescent="0.2">
      <c r="A650" s="30">
        <v>0</v>
      </c>
      <c r="B650" s="31" t="s">
        <v>537</v>
      </c>
      <c r="C650" s="32">
        <v>437360918</v>
      </c>
      <c r="D650" s="34" t="s">
        <v>277</v>
      </c>
    </row>
    <row r="651" spans="1:4" x14ac:dyDescent="0.2">
      <c r="A651" s="30">
        <v>0</v>
      </c>
      <c r="B651" s="31" t="s">
        <v>537</v>
      </c>
      <c r="C651" s="32">
        <v>4052512</v>
      </c>
      <c r="D651" s="34" t="s">
        <v>277</v>
      </c>
    </row>
    <row r="652" spans="1:4" x14ac:dyDescent="0.2">
      <c r="A652" s="30">
        <v>0</v>
      </c>
      <c r="B652" s="31" t="s">
        <v>537</v>
      </c>
      <c r="C652" s="32">
        <v>843636</v>
      </c>
      <c r="D652" s="34" t="s">
        <v>277</v>
      </c>
    </row>
    <row r="653" spans="1:4" x14ac:dyDescent="0.2">
      <c r="A653" s="30">
        <v>0</v>
      </c>
      <c r="B653" s="31" t="s">
        <v>537</v>
      </c>
      <c r="C653" s="32">
        <v>43254627</v>
      </c>
      <c r="D653" s="34" t="s">
        <v>277</v>
      </c>
    </row>
    <row r="654" spans="1:4" x14ac:dyDescent="0.2">
      <c r="A654" s="30">
        <v>0</v>
      </c>
      <c r="B654" s="31" t="s">
        <v>537</v>
      </c>
      <c r="C654" s="32">
        <v>23793731</v>
      </c>
      <c r="D654" s="34" t="s">
        <v>277</v>
      </c>
    </row>
    <row r="655" spans="1:4" x14ac:dyDescent="0.2">
      <c r="A655" s="30">
        <v>0</v>
      </c>
      <c r="B655" s="31" t="s">
        <v>537</v>
      </c>
      <c r="C655" s="32">
        <v>12125979</v>
      </c>
      <c r="D655" s="34" t="s">
        <v>277</v>
      </c>
    </row>
    <row r="656" spans="1:4" x14ac:dyDescent="0.2">
      <c r="A656" s="30">
        <v>0</v>
      </c>
      <c r="B656" s="31" t="s">
        <v>537</v>
      </c>
      <c r="C656" s="32">
        <v>2310</v>
      </c>
      <c r="D656" s="34" t="s">
        <v>277</v>
      </c>
    </row>
    <row r="657" spans="1:4" x14ac:dyDescent="0.2">
      <c r="A657" s="30">
        <v>0</v>
      </c>
      <c r="B657" s="31" t="s">
        <v>537</v>
      </c>
      <c r="C657" s="32">
        <v>212630808</v>
      </c>
      <c r="D657" s="34" t="s">
        <v>277</v>
      </c>
    </row>
    <row r="658" spans="1:4" x14ac:dyDescent="0.2">
      <c r="A658" s="30">
        <v>0</v>
      </c>
      <c r="B658" s="31" t="s">
        <v>537</v>
      </c>
      <c r="C658" s="32">
        <v>15687427</v>
      </c>
      <c r="D658" s="34" t="s">
        <v>277</v>
      </c>
    </row>
    <row r="659" spans="1:4" x14ac:dyDescent="0.2">
      <c r="A659" s="30">
        <v>0</v>
      </c>
      <c r="B659" s="31" t="s">
        <v>537</v>
      </c>
      <c r="C659" s="32">
        <v>625391700</v>
      </c>
      <c r="D659" s="34" t="s">
        <v>277</v>
      </c>
    </row>
    <row r="660" spans="1:4" x14ac:dyDescent="0.2">
      <c r="A660" s="30">
        <v>0</v>
      </c>
      <c r="B660" s="31" t="s">
        <v>537</v>
      </c>
      <c r="C660" s="32">
        <v>469053900</v>
      </c>
      <c r="D660" s="34" t="s">
        <v>277</v>
      </c>
    </row>
    <row r="661" spans="1:4" x14ac:dyDescent="0.2">
      <c r="A661" s="30">
        <v>0</v>
      </c>
      <c r="B661" s="31" t="s">
        <v>537</v>
      </c>
      <c r="C661" s="32">
        <v>78328700</v>
      </c>
      <c r="D661" s="34" t="s">
        <v>277</v>
      </c>
    </row>
    <row r="662" spans="1:4" x14ac:dyDescent="0.2">
      <c r="A662" s="30">
        <v>0</v>
      </c>
      <c r="B662" s="31" t="s">
        <v>537</v>
      </c>
      <c r="C662" s="32">
        <v>78328700</v>
      </c>
      <c r="D662" s="34" t="s">
        <v>277</v>
      </c>
    </row>
    <row r="663" spans="1:4" x14ac:dyDescent="0.2">
      <c r="A663" s="30">
        <v>0</v>
      </c>
      <c r="B663" s="31" t="s">
        <v>537</v>
      </c>
      <c r="C663" s="32">
        <v>156443900</v>
      </c>
      <c r="D663" s="34" t="s">
        <v>277</v>
      </c>
    </row>
    <row r="664" spans="1:4" x14ac:dyDescent="0.2">
      <c r="A664" s="30">
        <v>0</v>
      </c>
      <c r="B664" s="31" t="s">
        <v>537</v>
      </c>
      <c r="C664" s="32">
        <v>99948674</v>
      </c>
      <c r="D664" s="34" t="s">
        <v>277</v>
      </c>
    </row>
    <row r="665" spans="1:4" x14ac:dyDescent="0.2">
      <c r="A665" s="30">
        <v>0</v>
      </c>
      <c r="B665" s="31" t="s">
        <v>537</v>
      </c>
      <c r="C665" s="32">
        <v>22504372</v>
      </c>
      <c r="D665" s="34" t="s">
        <v>277</v>
      </c>
    </row>
    <row r="666" spans="1:4" x14ac:dyDescent="0.2">
      <c r="A666" s="30">
        <v>0</v>
      </c>
      <c r="B666" s="31" t="s">
        <v>538</v>
      </c>
      <c r="C666" s="32">
        <v>132118345</v>
      </c>
      <c r="D666" s="34" t="s">
        <v>277</v>
      </c>
    </row>
    <row r="667" spans="1:4" x14ac:dyDescent="0.2">
      <c r="A667" s="30">
        <v>0</v>
      </c>
      <c r="B667" s="31" t="s">
        <v>538</v>
      </c>
      <c r="C667" s="32">
        <v>15438100</v>
      </c>
      <c r="D667" s="34" t="s">
        <v>277</v>
      </c>
    </row>
    <row r="668" spans="1:4" x14ac:dyDescent="0.2">
      <c r="A668" s="30">
        <v>0</v>
      </c>
      <c r="B668" s="31" t="s">
        <v>538</v>
      </c>
      <c r="C668" s="32">
        <v>10936200</v>
      </c>
      <c r="D668" s="34" t="s">
        <v>277</v>
      </c>
    </row>
    <row r="669" spans="1:4" x14ac:dyDescent="0.2">
      <c r="A669" s="30">
        <v>0</v>
      </c>
      <c r="B669" s="31" t="s">
        <v>538</v>
      </c>
      <c r="C669" s="32">
        <v>10762186</v>
      </c>
      <c r="D669" s="34" t="s">
        <v>277</v>
      </c>
    </row>
    <row r="670" spans="1:4" x14ac:dyDescent="0.2">
      <c r="A670" s="30">
        <v>0</v>
      </c>
      <c r="B670" s="31" t="s">
        <v>538</v>
      </c>
      <c r="C670" s="32">
        <v>5110000</v>
      </c>
      <c r="D670" s="34" t="s">
        <v>277</v>
      </c>
    </row>
    <row r="671" spans="1:4" x14ac:dyDescent="0.2">
      <c r="A671" s="30">
        <v>0</v>
      </c>
      <c r="B671" s="31" t="s">
        <v>538</v>
      </c>
      <c r="C671" s="32">
        <v>606100</v>
      </c>
      <c r="D671" s="34" t="s">
        <v>277</v>
      </c>
    </row>
    <row r="672" spans="1:4" x14ac:dyDescent="0.2">
      <c r="A672" s="30">
        <v>0</v>
      </c>
      <c r="B672" s="31" t="s">
        <v>538</v>
      </c>
      <c r="C672" s="32">
        <v>3832400</v>
      </c>
      <c r="D672" s="34" t="s">
        <v>277</v>
      </c>
    </row>
    <row r="673" spans="1:4" x14ac:dyDescent="0.2">
      <c r="A673" s="30">
        <v>0</v>
      </c>
      <c r="B673" s="31" t="s">
        <v>538</v>
      </c>
      <c r="C673" s="32">
        <v>639600</v>
      </c>
      <c r="D673" s="34" t="s">
        <v>277</v>
      </c>
    </row>
    <row r="674" spans="1:4" x14ac:dyDescent="0.2">
      <c r="A674" s="30">
        <v>0</v>
      </c>
      <c r="B674" s="31" t="s">
        <v>538</v>
      </c>
      <c r="C674" s="32">
        <v>639600</v>
      </c>
      <c r="D674" s="34" t="s">
        <v>277</v>
      </c>
    </row>
    <row r="675" spans="1:4" x14ac:dyDescent="0.2">
      <c r="A675" s="30">
        <v>0</v>
      </c>
      <c r="B675" s="31" t="s">
        <v>538</v>
      </c>
      <c r="C675" s="32">
        <v>1278300</v>
      </c>
      <c r="D675" s="34" t="s">
        <v>277</v>
      </c>
    </row>
    <row r="676" spans="1:4" x14ac:dyDescent="0.2">
      <c r="A676" s="30">
        <v>0</v>
      </c>
      <c r="B676" s="31" t="s">
        <v>539</v>
      </c>
      <c r="C676" s="32">
        <v>1141379055</v>
      </c>
      <c r="D676" s="34" t="s">
        <v>277</v>
      </c>
    </row>
    <row r="677" spans="1:4" x14ac:dyDescent="0.2">
      <c r="A677" s="30">
        <v>0</v>
      </c>
      <c r="B677" s="31" t="s">
        <v>539</v>
      </c>
      <c r="C677" s="32">
        <v>150063090</v>
      </c>
      <c r="D677" s="34" t="s">
        <v>277</v>
      </c>
    </row>
    <row r="678" spans="1:4" x14ac:dyDescent="0.2">
      <c r="A678" s="30">
        <v>0</v>
      </c>
      <c r="B678" s="31" t="s">
        <v>539</v>
      </c>
      <c r="C678" s="32">
        <v>123511000</v>
      </c>
      <c r="D678" s="34" t="s">
        <v>277</v>
      </c>
    </row>
    <row r="679" spans="1:4" x14ac:dyDescent="0.2">
      <c r="A679" s="30">
        <v>0</v>
      </c>
      <c r="B679" s="31" t="s">
        <v>539</v>
      </c>
      <c r="C679" s="32">
        <v>88564000</v>
      </c>
      <c r="D679" s="34" t="s">
        <v>277</v>
      </c>
    </row>
    <row r="680" spans="1:4" x14ac:dyDescent="0.2">
      <c r="A680" s="30">
        <v>0</v>
      </c>
      <c r="B680" s="31" t="s">
        <v>539</v>
      </c>
      <c r="C680" s="32">
        <v>96296529</v>
      </c>
      <c r="D680" s="34" t="s">
        <v>277</v>
      </c>
    </row>
    <row r="681" spans="1:4" x14ac:dyDescent="0.2">
      <c r="A681" s="30">
        <v>0</v>
      </c>
      <c r="B681" s="31" t="s">
        <v>539</v>
      </c>
      <c r="C681" s="32">
        <v>50436500</v>
      </c>
      <c r="D681" s="34" t="s">
        <v>277</v>
      </c>
    </row>
    <row r="682" spans="1:4" x14ac:dyDescent="0.2">
      <c r="A682" s="30">
        <v>0</v>
      </c>
      <c r="B682" s="31" t="s">
        <v>539</v>
      </c>
      <c r="C682" s="32">
        <v>5066300</v>
      </c>
      <c r="D682" s="34" t="s">
        <v>277</v>
      </c>
    </row>
    <row r="683" spans="1:4" x14ac:dyDescent="0.2">
      <c r="A683" s="30">
        <v>0</v>
      </c>
      <c r="B683" s="31" t="s">
        <v>539</v>
      </c>
      <c r="C683" s="32">
        <v>37832400</v>
      </c>
      <c r="D683" s="34" t="s">
        <v>277</v>
      </c>
    </row>
    <row r="684" spans="1:4" x14ac:dyDescent="0.2">
      <c r="A684" s="30">
        <v>0</v>
      </c>
      <c r="B684" s="31" t="s">
        <v>539</v>
      </c>
      <c r="C684" s="32">
        <v>6320300</v>
      </c>
      <c r="D684" s="34" t="s">
        <v>277</v>
      </c>
    </row>
    <row r="685" spans="1:4" x14ac:dyDescent="0.2">
      <c r="A685" s="30">
        <v>0</v>
      </c>
      <c r="B685" s="31" t="s">
        <v>539</v>
      </c>
      <c r="C685" s="32">
        <v>6320300</v>
      </c>
      <c r="D685" s="34" t="s">
        <v>277</v>
      </c>
    </row>
    <row r="686" spans="1:4" x14ac:dyDescent="0.2">
      <c r="A686" s="30">
        <v>0</v>
      </c>
      <c r="B686" s="31" t="s">
        <v>539</v>
      </c>
      <c r="C686" s="32">
        <v>12622400</v>
      </c>
      <c r="D686" s="34" t="s">
        <v>277</v>
      </c>
    </row>
    <row r="687" spans="1:4" x14ac:dyDescent="0.2">
      <c r="A687" s="30">
        <v>0</v>
      </c>
      <c r="B687" s="31" t="s">
        <v>540</v>
      </c>
      <c r="C687" s="32">
        <v>1004780760</v>
      </c>
      <c r="D687" s="34" t="s">
        <v>277</v>
      </c>
    </row>
    <row r="688" spans="1:4" x14ac:dyDescent="0.2">
      <c r="A688" s="30">
        <v>0</v>
      </c>
      <c r="B688" s="31" t="s">
        <v>540</v>
      </c>
      <c r="C688" s="32">
        <v>41211775</v>
      </c>
      <c r="D688" s="34" t="s">
        <v>277</v>
      </c>
    </row>
    <row r="689" spans="1:4" x14ac:dyDescent="0.2">
      <c r="A689" s="30">
        <v>0</v>
      </c>
      <c r="B689" s="31" t="s">
        <v>540</v>
      </c>
      <c r="C689" s="32">
        <v>9870</v>
      </c>
      <c r="D689" s="34" t="s">
        <v>277</v>
      </c>
    </row>
    <row r="690" spans="1:4" x14ac:dyDescent="0.2">
      <c r="A690" s="30">
        <v>0</v>
      </c>
      <c r="B690" s="31" t="s">
        <v>540</v>
      </c>
      <c r="C690" s="32">
        <v>1227345</v>
      </c>
      <c r="D690" s="34" t="s">
        <v>277</v>
      </c>
    </row>
    <row r="691" spans="1:4" x14ac:dyDescent="0.2">
      <c r="A691" s="30">
        <v>0</v>
      </c>
      <c r="B691" s="31" t="s">
        <v>540</v>
      </c>
      <c r="C691" s="32">
        <v>339468055</v>
      </c>
      <c r="D691" s="34" t="s">
        <v>277</v>
      </c>
    </row>
    <row r="692" spans="1:4" x14ac:dyDescent="0.2">
      <c r="A692" s="30">
        <v>0</v>
      </c>
      <c r="B692" s="31" t="s">
        <v>540</v>
      </c>
      <c r="C692" s="32">
        <v>60550300</v>
      </c>
      <c r="D692" s="34" t="s">
        <v>277</v>
      </c>
    </row>
    <row r="693" spans="1:4" x14ac:dyDescent="0.2">
      <c r="A693" s="30">
        <v>0</v>
      </c>
      <c r="B693" s="31" t="s">
        <v>540</v>
      </c>
      <c r="C693" s="32">
        <v>45415900</v>
      </c>
      <c r="D693" s="34" t="s">
        <v>277</v>
      </c>
    </row>
    <row r="694" spans="1:4" x14ac:dyDescent="0.2">
      <c r="A694" s="30">
        <v>0</v>
      </c>
      <c r="B694" s="31" t="s">
        <v>540</v>
      </c>
      <c r="C694" s="32">
        <v>7578400</v>
      </c>
      <c r="D694" s="34" t="s">
        <v>277</v>
      </c>
    </row>
    <row r="695" spans="1:4" x14ac:dyDescent="0.2">
      <c r="A695" s="30">
        <v>0</v>
      </c>
      <c r="B695" s="31" t="s">
        <v>540</v>
      </c>
      <c r="C695" s="32">
        <v>7578400</v>
      </c>
      <c r="D695" s="34" t="s">
        <v>277</v>
      </c>
    </row>
    <row r="696" spans="1:4" x14ac:dyDescent="0.2">
      <c r="A696" s="30">
        <v>0</v>
      </c>
      <c r="B696" s="31" t="s">
        <v>540</v>
      </c>
      <c r="C696" s="32">
        <v>15147100</v>
      </c>
      <c r="D696" s="34" t="s">
        <v>277</v>
      </c>
    </row>
    <row r="697" spans="1:4" x14ac:dyDescent="0.2">
      <c r="A697" s="30">
        <v>0</v>
      </c>
      <c r="B697" s="31" t="s">
        <v>540</v>
      </c>
      <c r="C697" s="32">
        <v>6962231</v>
      </c>
      <c r="D697" s="34" t="s">
        <v>277</v>
      </c>
    </row>
    <row r="698" spans="1:4" x14ac:dyDescent="0.2">
      <c r="A698" s="30">
        <v>0</v>
      </c>
      <c r="B698" s="31" t="s">
        <v>540</v>
      </c>
      <c r="C698" s="32">
        <v>15739405</v>
      </c>
      <c r="D698" s="34" t="s">
        <v>277</v>
      </c>
    </row>
    <row r="699" spans="1:4" x14ac:dyDescent="0.2">
      <c r="A699" s="30">
        <v>0</v>
      </c>
      <c r="B699" s="31" t="s">
        <v>541</v>
      </c>
      <c r="C699" s="32">
        <v>45509000</v>
      </c>
      <c r="D699" s="34" t="s">
        <v>277</v>
      </c>
    </row>
    <row r="700" spans="1:4" x14ac:dyDescent="0.2">
      <c r="A700" s="30">
        <v>0</v>
      </c>
      <c r="B700" s="31" t="s">
        <v>542</v>
      </c>
      <c r="C700" s="32">
        <v>240000</v>
      </c>
      <c r="D700" s="34" t="s">
        <v>277</v>
      </c>
    </row>
    <row r="701" spans="1:4" x14ac:dyDescent="0.2">
      <c r="A701" s="30">
        <v>382</v>
      </c>
      <c r="B701" s="31" t="s">
        <v>543</v>
      </c>
      <c r="C701" s="32">
        <v>2519380</v>
      </c>
      <c r="D701" s="34" t="s">
        <v>277</v>
      </c>
    </row>
    <row r="702" spans="1:4" x14ac:dyDescent="0.2">
      <c r="A702" s="30">
        <v>0</v>
      </c>
      <c r="B702" s="31" t="s">
        <v>544</v>
      </c>
      <c r="C702" s="32">
        <v>301519636</v>
      </c>
      <c r="D702" s="34" t="s">
        <v>277</v>
      </c>
    </row>
    <row r="703" spans="1:4" x14ac:dyDescent="0.2">
      <c r="A703" s="30">
        <v>0</v>
      </c>
      <c r="B703" s="31" t="s">
        <v>545</v>
      </c>
      <c r="C703" s="32">
        <v>1798885</v>
      </c>
      <c r="D703" s="34" t="s">
        <v>277</v>
      </c>
    </row>
    <row r="704" spans="1:4" x14ac:dyDescent="0.2">
      <c r="A704" s="30">
        <v>1866</v>
      </c>
      <c r="B704" s="31" t="s">
        <v>546</v>
      </c>
      <c r="C704" s="32">
        <v>20020000</v>
      </c>
      <c r="D704" s="34" t="s">
        <v>277</v>
      </c>
    </row>
    <row r="705" spans="1:4" x14ac:dyDescent="0.2">
      <c r="A705" s="30">
        <v>0</v>
      </c>
      <c r="B705" s="31" t="s">
        <v>535</v>
      </c>
      <c r="C705" s="32">
        <v>50000000</v>
      </c>
      <c r="D705" s="34" t="s">
        <v>277</v>
      </c>
    </row>
    <row r="706" spans="1:4" x14ac:dyDescent="0.2">
      <c r="A706" s="30">
        <v>0</v>
      </c>
      <c r="B706" s="31" t="s">
        <v>547</v>
      </c>
      <c r="C706" s="32">
        <v>619100</v>
      </c>
      <c r="D706" s="34" t="s">
        <v>277</v>
      </c>
    </row>
    <row r="707" spans="1:4" x14ac:dyDescent="0.2">
      <c r="A707" s="30">
        <v>0</v>
      </c>
      <c r="B707" s="31" t="s">
        <v>517</v>
      </c>
      <c r="C707" s="32">
        <v>2958739</v>
      </c>
      <c r="D707" s="34" t="s">
        <v>277</v>
      </c>
    </row>
    <row r="708" spans="1:4" x14ac:dyDescent="0.2">
      <c r="A708" s="30">
        <v>0</v>
      </c>
      <c r="B708" s="31" t="s">
        <v>535</v>
      </c>
      <c r="C708" s="32">
        <v>25000000</v>
      </c>
      <c r="D708" s="34" t="s">
        <v>277</v>
      </c>
    </row>
    <row r="709" spans="1:4" x14ac:dyDescent="0.2">
      <c r="A709" s="30">
        <v>2891</v>
      </c>
      <c r="B709" s="31" t="s">
        <v>548</v>
      </c>
      <c r="C709" s="32">
        <v>9208333</v>
      </c>
      <c r="D709" s="34" t="s">
        <v>277</v>
      </c>
    </row>
    <row r="710" spans="1:4" x14ac:dyDescent="0.2">
      <c r="A710" s="30">
        <v>2892</v>
      </c>
      <c r="B710" s="31" t="s">
        <v>549</v>
      </c>
      <c r="C710" s="32">
        <v>3819266</v>
      </c>
      <c r="D710" s="34" t="s">
        <v>277</v>
      </c>
    </row>
    <row r="711" spans="1:4" x14ac:dyDescent="0.2">
      <c r="A711" s="30">
        <v>0</v>
      </c>
      <c r="B711" s="31" t="s">
        <v>550</v>
      </c>
      <c r="C711" s="32">
        <v>1091174349</v>
      </c>
      <c r="D711" s="34" t="s">
        <v>277</v>
      </c>
    </row>
    <row r="712" spans="1:4" x14ac:dyDescent="0.2">
      <c r="A712" s="30">
        <v>0</v>
      </c>
      <c r="B712" s="31" t="s">
        <v>550</v>
      </c>
      <c r="C712" s="32">
        <v>142862678</v>
      </c>
      <c r="D712" s="34" t="s">
        <v>277</v>
      </c>
    </row>
    <row r="713" spans="1:4" x14ac:dyDescent="0.2">
      <c r="A713" s="30">
        <v>0</v>
      </c>
      <c r="B713" s="31" t="s">
        <v>550</v>
      </c>
      <c r="C713" s="32">
        <v>120702200</v>
      </c>
      <c r="D713" s="34" t="s">
        <v>277</v>
      </c>
    </row>
    <row r="714" spans="1:4" x14ac:dyDescent="0.2">
      <c r="A714" s="30">
        <v>0</v>
      </c>
      <c r="B714" s="31" t="s">
        <v>550</v>
      </c>
      <c r="C714" s="32">
        <v>86545300</v>
      </c>
      <c r="D714" s="34" t="s">
        <v>277</v>
      </c>
    </row>
    <row r="715" spans="1:4" x14ac:dyDescent="0.2">
      <c r="A715" s="30">
        <v>0</v>
      </c>
      <c r="B715" s="31" t="s">
        <v>550</v>
      </c>
      <c r="C715" s="32">
        <v>92177120</v>
      </c>
      <c r="D715" s="34" t="s">
        <v>277</v>
      </c>
    </row>
    <row r="716" spans="1:4" x14ac:dyDescent="0.2">
      <c r="A716" s="30">
        <v>0</v>
      </c>
      <c r="B716" s="31" t="s">
        <v>550</v>
      </c>
      <c r="C716" s="32">
        <v>47608700</v>
      </c>
      <c r="D716" s="34" t="s">
        <v>277</v>
      </c>
    </row>
    <row r="717" spans="1:4" x14ac:dyDescent="0.2">
      <c r="A717" s="30">
        <v>0</v>
      </c>
      <c r="B717" s="31" t="s">
        <v>550</v>
      </c>
      <c r="C717" s="32">
        <v>4948000</v>
      </c>
      <c r="D717" s="34" t="s">
        <v>277</v>
      </c>
    </row>
    <row r="718" spans="1:4" x14ac:dyDescent="0.2">
      <c r="A718" s="30">
        <v>0</v>
      </c>
      <c r="B718" s="31" t="s">
        <v>550</v>
      </c>
      <c r="C718" s="32">
        <v>35710700</v>
      </c>
      <c r="D718" s="34" t="s">
        <v>277</v>
      </c>
    </row>
    <row r="719" spans="1:4" x14ac:dyDescent="0.2">
      <c r="A719" s="30">
        <v>0</v>
      </c>
      <c r="B719" s="31" t="s">
        <v>550</v>
      </c>
      <c r="C719" s="32">
        <v>5967100</v>
      </c>
      <c r="D719" s="34" t="s">
        <v>277</v>
      </c>
    </row>
    <row r="720" spans="1:4" x14ac:dyDescent="0.2">
      <c r="A720" s="30">
        <v>0</v>
      </c>
      <c r="B720" s="31" t="s">
        <v>550</v>
      </c>
      <c r="C720" s="32">
        <v>5967100</v>
      </c>
      <c r="D720" s="34" t="s">
        <v>277</v>
      </c>
    </row>
    <row r="721" spans="1:4" x14ac:dyDescent="0.2">
      <c r="A721" s="30">
        <v>0</v>
      </c>
      <c r="B721" s="31" t="s">
        <v>550</v>
      </c>
      <c r="C721" s="32">
        <v>11914800</v>
      </c>
      <c r="D721" s="34" t="s">
        <v>277</v>
      </c>
    </row>
    <row r="722" spans="1:4" x14ac:dyDescent="0.2">
      <c r="A722" s="30">
        <v>0</v>
      </c>
      <c r="B722" s="31" t="s">
        <v>551</v>
      </c>
      <c r="C722" s="32">
        <v>13585862481</v>
      </c>
      <c r="D722" s="34" t="s">
        <v>277</v>
      </c>
    </row>
    <row r="723" spans="1:4" x14ac:dyDescent="0.2">
      <c r="A723" s="30">
        <v>0</v>
      </c>
      <c r="B723" s="31" t="s">
        <v>551</v>
      </c>
      <c r="C723" s="32">
        <v>450463516</v>
      </c>
      <c r="D723" s="34" t="s">
        <v>277</v>
      </c>
    </row>
    <row r="724" spans="1:4" x14ac:dyDescent="0.2">
      <c r="A724" s="30">
        <v>0</v>
      </c>
      <c r="B724" s="31" t="s">
        <v>551</v>
      </c>
      <c r="C724" s="32">
        <v>4101669</v>
      </c>
      <c r="D724" s="34" t="s">
        <v>277</v>
      </c>
    </row>
    <row r="725" spans="1:4" x14ac:dyDescent="0.2">
      <c r="A725" s="30">
        <v>0</v>
      </c>
      <c r="B725" s="31" t="s">
        <v>551</v>
      </c>
      <c r="C725" s="32">
        <v>773333</v>
      </c>
      <c r="D725" s="34" t="s">
        <v>277</v>
      </c>
    </row>
    <row r="726" spans="1:4" x14ac:dyDescent="0.2">
      <c r="A726" s="30">
        <v>0</v>
      </c>
      <c r="B726" s="31" t="s">
        <v>551</v>
      </c>
      <c r="C726" s="32">
        <v>744232</v>
      </c>
      <c r="D726" s="34" t="s">
        <v>277</v>
      </c>
    </row>
    <row r="727" spans="1:4" x14ac:dyDescent="0.2">
      <c r="A727" s="30">
        <v>0</v>
      </c>
      <c r="B727" s="31" t="s">
        <v>551</v>
      </c>
      <c r="C727" s="32">
        <v>13011624</v>
      </c>
      <c r="D727" s="34" t="s">
        <v>277</v>
      </c>
    </row>
    <row r="728" spans="1:4" x14ac:dyDescent="0.2">
      <c r="A728" s="30">
        <v>0</v>
      </c>
      <c r="B728" s="31" t="s">
        <v>551</v>
      </c>
      <c r="C728" s="32">
        <v>6771806</v>
      </c>
      <c r="D728" s="34" t="s">
        <v>277</v>
      </c>
    </row>
    <row r="729" spans="1:4" x14ac:dyDescent="0.2">
      <c r="A729" s="30">
        <v>0</v>
      </c>
      <c r="B729" s="31" t="s">
        <v>551</v>
      </c>
      <c r="C729" s="32">
        <v>2310</v>
      </c>
      <c r="D729" s="34" t="s">
        <v>277</v>
      </c>
    </row>
    <row r="730" spans="1:4" x14ac:dyDescent="0.2">
      <c r="A730" s="30">
        <v>0</v>
      </c>
      <c r="B730" s="31" t="s">
        <v>551</v>
      </c>
      <c r="C730" s="32">
        <v>113153617</v>
      </c>
      <c r="D730" s="34" t="s">
        <v>277</v>
      </c>
    </row>
    <row r="731" spans="1:4" x14ac:dyDescent="0.2">
      <c r="A731" s="30">
        <v>0</v>
      </c>
      <c r="B731" s="31" t="s">
        <v>551</v>
      </c>
      <c r="C731" s="32">
        <v>15556820</v>
      </c>
      <c r="D731" s="34" t="s">
        <v>277</v>
      </c>
    </row>
    <row r="732" spans="1:4" x14ac:dyDescent="0.2">
      <c r="A732" s="30">
        <v>0</v>
      </c>
      <c r="B732" s="31" t="s">
        <v>551</v>
      </c>
      <c r="C732" s="32">
        <v>606400700</v>
      </c>
      <c r="D732" s="34" t="s">
        <v>277</v>
      </c>
    </row>
    <row r="733" spans="1:4" x14ac:dyDescent="0.2">
      <c r="A733" s="30">
        <v>0</v>
      </c>
      <c r="B733" s="31" t="s">
        <v>551</v>
      </c>
      <c r="C733" s="32">
        <v>454811700</v>
      </c>
      <c r="D733" s="34" t="s">
        <v>277</v>
      </c>
    </row>
    <row r="734" spans="1:4" x14ac:dyDescent="0.2">
      <c r="A734" s="30">
        <v>0</v>
      </c>
      <c r="B734" s="31" t="s">
        <v>551</v>
      </c>
      <c r="C734" s="32">
        <v>75957000</v>
      </c>
      <c r="D734" s="34" t="s">
        <v>277</v>
      </c>
    </row>
    <row r="735" spans="1:4" x14ac:dyDescent="0.2">
      <c r="A735" s="30">
        <v>0</v>
      </c>
      <c r="B735" s="31" t="s">
        <v>551</v>
      </c>
      <c r="C735" s="32">
        <v>75957000</v>
      </c>
      <c r="D735" s="34" t="s">
        <v>277</v>
      </c>
    </row>
    <row r="736" spans="1:4" x14ac:dyDescent="0.2">
      <c r="A736" s="30">
        <v>0</v>
      </c>
      <c r="B736" s="31" t="s">
        <v>551</v>
      </c>
      <c r="C736" s="32">
        <v>151698000</v>
      </c>
      <c r="D736" s="34" t="s">
        <v>277</v>
      </c>
    </row>
    <row r="737" spans="1:4" x14ac:dyDescent="0.2">
      <c r="A737" s="30">
        <v>0</v>
      </c>
      <c r="B737" s="31" t="s">
        <v>551</v>
      </c>
      <c r="C737" s="32">
        <v>100634386</v>
      </c>
      <c r="D737" s="34" t="s">
        <v>277</v>
      </c>
    </row>
    <row r="738" spans="1:4" x14ac:dyDescent="0.2">
      <c r="A738" s="30">
        <v>0</v>
      </c>
      <c r="B738" s="31" t="s">
        <v>551</v>
      </c>
      <c r="C738" s="32">
        <v>5626093</v>
      </c>
      <c r="D738" s="34" t="s">
        <v>277</v>
      </c>
    </row>
    <row r="739" spans="1:4" x14ac:dyDescent="0.2">
      <c r="A739" s="30">
        <v>0</v>
      </c>
      <c r="B739" s="31" t="s">
        <v>552</v>
      </c>
      <c r="C739" s="32">
        <v>997106205</v>
      </c>
      <c r="D739" s="34" t="s">
        <v>277</v>
      </c>
    </row>
    <row r="740" spans="1:4" x14ac:dyDescent="0.2">
      <c r="A740" s="30">
        <v>0</v>
      </c>
      <c r="B740" s="31" t="s">
        <v>552</v>
      </c>
      <c r="C740" s="32">
        <v>42286747</v>
      </c>
      <c r="D740" s="34" t="s">
        <v>277</v>
      </c>
    </row>
    <row r="741" spans="1:4" x14ac:dyDescent="0.2">
      <c r="A741" s="30">
        <v>0</v>
      </c>
      <c r="B741" s="31" t="s">
        <v>552</v>
      </c>
      <c r="C741" s="32">
        <v>9870</v>
      </c>
      <c r="D741" s="34" t="s">
        <v>277</v>
      </c>
    </row>
    <row r="742" spans="1:4" x14ac:dyDescent="0.2">
      <c r="A742" s="30">
        <v>0</v>
      </c>
      <c r="B742" s="31" t="s">
        <v>552</v>
      </c>
      <c r="C742" s="32">
        <v>340786749</v>
      </c>
      <c r="D742" s="34" t="s">
        <v>277</v>
      </c>
    </row>
    <row r="743" spans="1:4" x14ac:dyDescent="0.2">
      <c r="A743" s="30">
        <v>0</v>
      </c>
      <c r="B743" s="31" t="s">
        <v>552</v>
      </c>
      <c r="C743" s="32">
        <v>60318800</v>
      </c>
      <c r="D743" s="34" t="s">
        <v>277</v>
      </c>
    </row>
    <row r="744" spans="1:4" x14ac:dyDescent="0.2">
      <c r="A744" s="30">
        <v>0</v>
      </c>
      <c r="B744" s="31" t="s">
        <v>552</v>
      </c>
      <c r="C744" s="32">
        <v>45243000</v>
      </c>
      <c r="D744" s="34" t="s">
        <v>277</v>
      </c>
    </row>
    <row r="745" spans="1:4" x14ac:dyDescent="0.2">
      <c r="A745" s="30">
        <v>0</v>
      </c>
      <c r="B745" s="31" t="s">
        <v>552</v>
      </c>
      <c r="C745" s="32">
        <v>7550000</v>
      </c>
      <c r="D745" s="34" t="s">
        <v>277</v>
      </c>
    </row>
    <row r="746" spans="1:4" x14ac:dyDescent="0.2">
      <c r="A746" s="30">
        <v>0</v>
      </c>
      <c r="B746" s="31" t="s">
        <v>552</v>
      </c>
      <c r="C746" s="32">
        <v>7550000</v>
      </c>
      <c r="D746" s="34" t="s">
        <v>277</v>
      </c>
    </row>
    <row r="747" spans="1:4" x14ac:dyDescent="0.2">
      <c r="A747" s="30">
        <v>0</v>
      </c>
      <c r="B747" s="31" t="s">
        <v>552</v>
      </c>
      <c r="C747" s="32">
        <v>15089900</v>
      </c>
      <c r="D747" s="34" t="s">
        <v>277</v>
      </c>
    </row>
    <row r="748" spans="1:4" x14ac:dyDescent="0.2">
      <c r="A748" s="30">
        <v>0</v>
      </c>
      <c r="B748" s="31" t="s">
        <v>552</v>
      </c>
      <c r="C748" s="32">
        <v>6950322</v>
      </c>
      <c r="D748" s="34" t="s">
        <v>277</v>
      </c>
    </row>
    <row r="749" spans="1:4" x14ac:dyDescent="0.2">
      <c r="A749" s="30">
        <v>0</v>
      </c>
      <c r="B749" s="31" t="s">
        <v>552</v>
      </c>
      <c r="C749" s="32">
        <v>11046162</v>
      </c>
      <c r="D749" s="34" t="s">
        <v>277</v>
      </c>
    </row>
    <row r="750" spans="1:4" x14ac:dyDescent="0.2">
      <c r="A750" s="30">
        <v>0</v>
      </c>
      <c r="B750" s="31" t="s">
        <v>553</v>
      </c>
      <c r="C750" s="32">
        <v>140990106</v>
      </c>
      <c r="D750" s="34" t="s">
        <v>277</v>
      </c>
    </row>
    <row r="751" spans="1:4" x14ac:dyDescent="0.2">
      <c r="A751" s="30">
        <v>0</v>
      </c>
      <c r="B751" s="31" t="s">
        <v>553</v>
      </c>
      <c r="C751" s="32">
        <v>15586500</v>
      </c>
      <c r="D751" s="34" t="s">
        <v>277</v>
      </c>
    </row>
    <row r="752" spans="1:4" x14ac:dyDescent="0.2">
      <c r="A752" s="30">
        <v>0</v>
      </c>
      <c r="B752" s="31" t="s">
        <v>553</v>
      </c>
      <c r="C752" s="32">
        <v>11041200</v>
      </c>
      <c r="D752" s="34" t="s">
        <v>277</v>
      </c>
    </row>
    <row r="753" spans="1:4" x14ac:dyDescent="0.2">
      <c r="A753" s="30">
        <v>0</v>
      </c>
      <c r="B753" s="31" t="s">
        <v>553</v>
      </c>
      <c r="C753" s="32">
        <v>11443671</v>
      </c>
      <c r="D753" s="34" t="s">
        <v>277</v>
      </c>
    </row>
    <row r="754" spans="1:4" x14ac:dyDescent="0.2">
      <c r="A754" s="30">
        <v>0</v>
      </c>
      <c r="B754" s="31" t="s">
        <v>553</v>
      </c>
      <c r="C754" s="32">
        <v>5448400</v>
      </c>
      <c r="D754" s="34" t="s">
        <v>277</v>
      </c>
    </row>
    <row r="755" spans="1:4" x14ac:dyDescent="0.2">
      <c r="A755" s="30">
        <v>0</v>
      </c>
      <c r="B755" s="31" t="s">
        <v>553</v>
      </c>
      <c r="C755" s="32">
        <v>580600</v>
      </c>
      <c r="D755" s="34" t="s">
        <v>277</v>
      </c>
    </row>
    <row r="756" spans="1:4" x14ac:dyDescent="0.2">
      <c r="A756" s="30">
        <v>0</v>
      </c>
      <c r="B756" s="31" t="s">
        <v>553</v>
      </c>
      <c r="C756" s="32">
        <v>4086300</v>
      </c>
      <c r="D756" s="34" t="s">
        <v>277</v>
      </c>
    </row>
    <row r="757" spans="1:4" x14ac:dyDescent="0.2">
      <c r="A757" s="30">
        <v>0</v>
      </c>
      <c r="B757" s="31" t="s">
        <v>553</v>
      </c>
      <c r="C757" s="32">
        <v>682100</v>
      </c>
      <c r="D757" s="34" t="s">
        <v>277</v>
      </c>
    </row>
    <row r="758" spans="1:4" x14ac:dyDescent="0.2">
      <c r="A758" s="30">
        <v>0</v>
      </c>
      <c r="B758" s="31" t="s">
        <v>553</v>
      </c>
      <c r="C758" s="32">
        <v>682100</v>
      </c>
      <c r="D758" s="34" t="s">
        <v>277</v>
      </c>
    </row>
    <row r="759" spans="1:4" x14ac:dyDescent="0.2">
      <c r="A759" s="30">
        <v>0</v>
      </c>
      <c r="B759" s="31" t="s">
        <v>553</v>
      </c>
      <c r="C759" s="32">
        <v>1362900</v>
      </c>
      <c r="D759" s="34" t="s">
        <v>277</v>
      </c>
    </row>
    <row r="760" spans="1:4" x14ac:dyDescent="0.2">
      <c r="A760" s="30">
        <v>0</v>
      </c>
      <c r="B760" s="31" t="s">
        <v>554</v>
      </c>
      <c r="C760" s="32">
        <v>200000</v>
      </c>
      <c r="D760" s="34" t="s">
        <v>277</v>
      </c>
    </row>
    <row r="761" spans="1:4" x14ac:dyDescent="0.2">
      <c r="A761" s="30">
        <v>0</v>
      </c>
      <c r="B761" s="31" t="s">
        <v>554</v>
      </c>
      <c r="C761" s="32">
        <v>187000</v>
      </c>
      <c r="D761" s="34" t="s">
        <v>277</v>
      </c>
    </row>
    <row r="762" spans="1:4" x14ac:dyDescent="0.2">
      <c r="A762" s="30">
        <v>0</v>
      </c>
      <c r="B762" s="31" t="s">
        <v>555</v>
      </c>
      <c r="C762" s="32">
        <v>260000</v>
      </c>
      <c r="D762" s="34" t="s">
        <v>277</v>
      </c>
    </row>
    <row r="763" spans="1:4" x14ac:dyDescent="0.2">
      <c r="A763" s="30">
        <v>0</v>
      </c>
      <c r="B763" s="31" t="s">
        <v>556</v>
      </c>
      <c r="C763" s="32">
        <v>6564000</v>
      </c>
      <c r="D763" s="34" t="s">
        <v>277</v>
      </c>
    </row>
    <row r="764" spans="1:4" x14ac:dyDescent="0.2">
      <c r="A764" s="30">
        <v>0</v>
      </c>
      <c r="B764" s="31" t="s">
        <v>557</v>
      </c>
      <c r="C764" s="32">
        <v>90000</v>
      </c>
      <c r="D764" s="34" t="s">
        <v>277</v>
      </c>
    </row>
    <row r="765" spans="1:4" x14ac:dyDescent="0.2">
      <c r="A765" s="30">
        <v>0</v>
      </c>
      <c r="B765" s="31" t="s">
        <v>558</v>
      </c>
      <c r="C765" s="32">
        <v>96500</v>
      </c>
      <c r="D765" s="34" t="s">
        <v>277</v>
      </c>
    </row>
    <row r="766" spans="1:4" x14ac:dyDescent="0.2">
      <c r="A766" s="30">
        <v>0</v>
      </c>
      <c r="B766" s="31" t="s">
        <v>558</v>
      </c>
      <c r="C766" s="32">
        <v>96500</v>
      </c>
      <c r="D766" s="34" t="s">
        <v>277</v>
      </c>
    </row>
    <row r="767" spans="1:4" x14ac:dyDescent="0.2">
      <c r="A767" s="30">
        <v>0</v>
      </c>
      <c r="B767" s="31" t="s">
        <v>558</v>
      </c>
      <c r="C767" s="32">
        <v>96500</v>
      </c>
      <c r="D767" s="34" t="s">
        <v>277</v>
      </c>
    </row>
    <row r="768" spans="1:4" x14ac:dyDescent="0.2">
      <c r="A768" s="30">
        <v>0</v>
      </c>
      <c r="B768" s="31" t="s">
        <v>558</v>
      </c>
      <c r="C768" s="32">
        <v>96500</v>
      </c>
      <c r="D768" s="34" t="s">
        <v>277</v>
      </c>
    </row>
    <row r="769" spans="1:4" x14ac:dyDescent="0.2">
      <c r="A769" s="30">
        <v>0</v>
      </c>
      <c r="B769" s="31" t="s">
        <v>558</v>
      </c>
      <c r="C769" s="32">
        <v>96500</v>
      </c>
      <c r="D769" s="34" t="s">
        <v>277</v>
      </c>
    </row>
    <row r="770" spans="1:4" x14ac:dyDescent="0.2">
      <c r="A770" s="30">
        <v>0</v>
      </c>
      <c r="B770" s="31" t="s">
        <v>558</v>
      </c>
      <c r="C770" s="32">
        <v>96500</v>
      </c>
      <c r="D770" s="34" t="s">
        <v>277</v>
      </c>
    </row>
    <row r="771" spans="1:4" x14ac:dyDescent="0.2">
      <c r="A771" s="30">
        <v>0</v>
      </c>
      <c r="B771" s="31" t="s">
        <v>558</v>
      </c>
      <c r="C771" s="32">
        <v>96500</v>
      </c>
      <c r="D771" s="34" t="s">
        <v>277</v>
      </c>
    </row>
    <row r="772" spans="1:4" x14ac:dyDescent="0.2">
      <c r="A772" s="30">
        <v>0</v>
      </c>
      <c r="B772" s="31" t="s">
        <v>558</v>
      </c>
      <c r="C772" s="32">
        <v>96500</v>
      </c>
      <c r="D772" s="34" t="s">
        <v>277</v>
      </c>
    </row>
    <row r="773" spans="1:4" x14ac:dyDescent="0.2">
      <c r="A773" s="30">
        <v>0</v>
      </c>
      <c r="B773" s="31" t="s">
        <v>558</v>
      </c>
      <c r="C773" s="32">
        <v>96500</v>
      </c>
      <c r="D773" s="34" t="s">
        <v>277</v>
      </c>
    </row>
    <row r="774" spans="1:4" x14ac:dyDescent="0.2">
      <c r="A774" s="30">
        <v>0</v>
      </c>
      <c r="B774" s="31" t="s">
        <v>559</v>
      </c>
      <c r="C774" s="32">
        <v>21000</v>
      </c>
      <c r="D774" s="34" t="s">
        <v>277</v>
      </c>
    </row>
    <row r="775" spans="1:4" x14ac:dyDescent="0.2">
      <c r="A775" s="30">
        <v>0</v>
      </c>
      <c r="B775" s="31" t="s">
        <v>559</v>
      </c>
      <c r="C775" s="32">
        <v>75500</v>
      </c>
      <c r="D775" s="34" t="s">
        <v>277</v>
      </c>
    </row>
    <row r="776" spans="1:4" x14ac:dyDescent="0.2">
      <c r="A776" s="30">
        <v>0</v>
      </c>
      <c r="B776" s="31" t="s">
        <v>558</v>
      </c>
      <c r="C776" s="32">
        <v>96500</v>
      </c>
      <c r="D776" s="34" t="s">
        <v>277</v>
      </c>
    </row>
    <row r="777" spans="1:4" x14ac:dyDescent="0.2">
      <c r="A777" s="30">
        <v>0</v>
      </c>
      <c r="B777" s="31" t="s">
        <v>558</v>
      </c>
      <c r="C777" s="32">
        <v>96500</v>
      </c>
      <c r="D777" s="34" t="s">
        <v>277</v>
      </c>
    </row>
    <row r="778" spans="1:4" x14ac:dyDescent="0.2">
      <c r="A778" s="30">
        <v>0</v>
      </c>
      <c r="B778" s="31" t="s">
        <v>558</v>
      </c>
      <c r="C778" s="32">
        <v>96500</v>
      </c>
      <c r="D778" s="34" t="s">
        <v>277</v>
      </c>
    </row>
    <row r="779" spans="1:4" x14ac:dyDescent="0.2">
      <c r="A779" s="30">
        <v>2943</v>
      </c>
      <c r="B779" s="31" t="s">
        <v>560</v>
      </c>
      <c r="C779" s="32">
        <v>24642606</v>
      </c>
      <c r="D779" s="34" t="s">
        <v>277</v>
      </c>
    </row>
    <row r="780" spans="1:4" x14ac:dyDescent="0.2">
      <c r="A780" s="30">
        <v>0</v>
      </c>
      <c r="B780" s="31" t="s">
        <v>561</v>
      </c>
      <c r="C780" s="32">
        <v>140000</v>
      </c>
      <c r="D780" s="34" t="s">
        <v>277</v>
      </c>
    </row>
    <row r="781" spans="1:4" x14ac:dyDescent="0.2">
      <c r="A781" s="30">
        <v>0</v>
      </c>
      <c r="B781" s="31" t="s">
        <v>535</v>
      </c>
      <c r="C781" s="32">
        <v>18155329</v>
      </c>
      <c r="D781" s="34" t="s">
        <v>277</v>
      </c>
    </row>
    <row r="782" spans="1:4" x14ac:dyDescent="0.2">
      <c r="A782" s="30">
        <v>308</v>
      </c>
      <c r="B782" s="31" t="s">
        <v>562</v>
      </c>
      <c r="C782" s="32">
        <v>3600000</v>
      </c>
      <c r="D782" s="34" t="s">
        <v>277</v>
      </c>
    </row>
    <row r="783" spans="1:4" x14ac:dyDescent="0.2">
      <c r="A783" s="30">
        <v>2945</v>
      </c>
      <c r="B783" s="31" t="s">
        <v>563</v>
      </c>
      <c r="C783" s="32">
        <v>75000000</v>
      </c>
      <c r="D783" s="34" t="s">
        <v>277</v>
      </c>
    </row>
    <row r="784" spans="1:4" x14ac:dyDescent="0.2">
      <c r="A784" s="30">
        <v>0</v>
      </c>
      <c r="B784" s="31" t="s">
        <v>564</v>
      </c>
      <c r="C784" s="32">
        <v>137709977</v>
      </c>
      <c r="D784" s="34" t="s">
        <v>277</v>
      </c>
    </row>
    <row r="785" spans="1:4" x14ac:dyDescent="0.2">
      <c r="A785" s="30">
        <v>0</v>
      </c>
      <c r="B785" s="31" t="s">
        <v>564</v>
      </c>
      <c r="C785" s="32">
        <v>15095400</v>
      </c>
      <c r="D785" s="34" t="s">
        <v>277</v>
      </c>
    </row>
    <row r="786" spans="1:4" x14ac:dyDescent="0.2">
      <c r="A786" s="30">
        <v>0</v>
      </c>
      <c r="B786" s="31" t="s">
        <v>564</v>
      </c>
      <c r="C786" s="32">
        <v>10693500</v>
      </c>
      <c r="D786" s="34" t="s">
        <v>277</v>
      </c>
    </row>
    <row r="787" spans="1:4" x14ac:dyDescent="0.2">
      <c r="A787" s="30">
        <v>0</v>
      </c>
      <c r="B787" s="31" t="s">
        <v>564</v>
      </c>
      <c r="C787" s="32">
        <v>10502325</v>
      </c>
      <c r="D787" s="34" t="s">
        <v>277</v>
      </c>
    </row>
    <row r="788" spans="1:4" x14ac:dyDescent="0.2">
      <c r="A788" s="30">
        <v>0</v>
      </c>
      <c r="B788" s="31" t="s">
        <v>564</v>
      </c>
      <c r="C788" s="32">
        <v>4996100</v>
      </c>
      <c r="D788" s="34" t="s">
        <v>277</v>
      </c>
    </row>
    <row r="789" spans="1:4" x14ac:dyDescent="0.2">
      <c r="A789" s="30">
        <v>0</v>
      </c>
      <c r="B789" s="31" t="s">
        <v>564</v>
      </c>
      <c r="C789" s="32">
        <v>635900</v>
      </c>
      <c r="D789" s="34" t="s">
        <v>277</v>
      </c>
    </row>
    <row r="790" spans="1:4" x14ac:dyDescent="0.2">
      <c r="A790" s="30">
        <v>0</v>
      </c>
      <c r="B790" s="31" t="s">
        <v>564</v>
      </c>
      <c r="C790" s="32">
        <v>3747100</v>
      </c>
      <c r="D790" s="34" t="s">
        <v>277</v>
      </c>
    </row>
    <row r="791" spans="1:4" x14ac:dyDescent="0.2">
      <c r="A791" s="30">
        <v>0</v>
      </c>
      <c r="B791" s="31" t="s">
        <v>564</v>
      </c>
      <c r="C791" s="32">
        <v>625200</v>
      </c>
      <c r="D791" s="34" t="s">
        <v>277</v>
      </c>
    </row>
    <row r="792" spans="1:4" x14ac:dyDescent="0.2">
      <c r="A792" s="30">
        <v>0</v>
      </c>
      <c r="B792" s="31" t="s">
        <v>564</v>
      </c>
      <c r="C792" s="32">
        <v>625200</v>
      </c>
      <c r="D792" s="34" t="s">
        <v>277</v>
      </c>
    </row>
    <row r="793" spans="1:4" x14ac:dyDescent="0.2">
      <c r="A793" s="30">
        <v>0</v>
      </c>
      <c r="B793" s="31" t="s">
        <v>564</v>
      </c>
      <c r="C793" s="32">
        <v>1249800</v>
      </c>
      <c r="D793" s="34" t="s">
        <v>277</v>
      </c>
    </row>
    <row r="794" spans="1:4" x14ac:dyDescent="0.2">
      <c r="A794" s="30">
        <v>0</v>
      </c>
      <c r="B794" s="31" t="s">
        <v>565</v>
      </c>
      <c r="C794" s="32">
        <v>1052463440</v>
      </c>
      <c r="D794" s="34" t="s">
        <v>277</v>
      </c>
    </row>
    <row r="795" spans="1:4" x14ac:dyDescent="0.2">
      <c r="A795" s="30">
        <v>0</v>
      </c>
      <c r="B795" s="31" t="s">
        <v>565</v>
      </c>
      <c r="C795" s="32">
        <v>152954363</v>
      </c>
      <c r="D795" s="34" t="s">
        <v>277</v>
      </c>
    </row>
    <row r="796" spans="1:4" x14ac:dyDescent="0.2">
      <c r="A796" s="30">
        <v>0</v>
      </c>
      <c r="B796" s="31" t="s">
        <v>565</v>
      </c>
      <c r="C796" s="32">
        <v>119642800</v>
      </c>
      <c r="D796" s="34" t="s">
        <v>277</v>
      </c>
    </row>
    <row r="797" spans="1:4" x14ac:dyDescent="0.2">
      <c r="A797" s="30">
        <v>0</v>
      </c>
      <c r="B797" s="31" t="s">
        <v>565</v>
      </c>
      <c r="C797" s="32">
        <v>85818100</v>
      </c>
      <c r="D797" s="34" t="s">
        <v>277</v>
      </c>
    </row>
    <row r="798" spans="1:4" x14ac:dyDescent="0.2">
      <c r="A798" s="30">
        <v>0</v>
      </c>
      <c r="B798" s="31" t="s">
        <v>565</v>
      </c>
      <c r="C798" s="32">
        <v>90372412</v>
      </c>
      <c r="D798" s="34" t="s">
        <v>277</v>
      </c>
    </row>
    <row r="799" spans="1:4" x14ac:dyDescent="0.2">
      <c r="A799" s="30">
        <v>0</v>
      </c>
      <c r="B799" s="31" t="s">
        <v>565</v>
      </c>
      <c r="C799" s="32">
        <v>47274700</v>
      </c>
      <c r="D799" s="34" t="s">
        <v>277</v>
      </c>
    </row>
    <row r="800" spans="1:4" x14ac:dyDescent="0.2">
      <c r="A800" s="30">
        <v>0</v>
      </c>
      <c r="B800" s="31" t="s">
        <v>565</v>
      </c>
      <c r="C800" s="32">
        <v>5038100</v>
      </c>
      <c r="D800" s="34" t="s">
        <v>277</v>
      </c>
    </row>
    <row r="801" spans="1:4" x14ac:dyDescent="0.2">
      <c r="A801" s="30">
        <v>0</v>
      </c>
      <c r="B801" s="31" t="s">
        <v>565</v>
      </c>
      <c r="C801" s="32">
        <v>35460300</v>
      </c>
      <c r="D801" s="34" t="s">
        <v>277</v>
      </c>
    </row>
    <row r="802" spans="1:4" x14ac:dyDescent="0.2">
      <c r="A802" s="30">
        <v>0</v>
      </c>
      <c r="B802" s="31" t="s">
        <v>565</v>
      </c>
      <c r="C802" s="32">
        <v>5923700</v>
      </c>
      <c r="D802" s="34" t="s">
        <v>277</v>
      </c>
    </row>
    <row r="803" spans="1:4" x14ac:dyDescent="0.2">
      <c r="A803" s="30">
        <v>0</v>
      </c>
      <c r="B803" s="31" t="s">
        <v>565</v>
      </c>
      <c r="C803" s="32">
        <v>5923700</v>
      </c>
      <c r="D803" s="34" t="s">
        <v>277</v>
      </c>
    </row>
    <row r="804" spans="1:4" x14ac:dyDescent="0.2">
      <c r="A804" s="30">
        <v>0</v>
      </c>
      <c r="B804" s="31" t="s">
        <v>565</v>
      </c>
      <c r="C804" s="32">
        <v>11830700</v>
      </c>
      <c r="D804" s="34" t="s">
        <v>277</v>
      </c>
    </row>
    <row r="805" spans="1:4" x14ac:dyDescent="0.2">
      <c r="A805" s="30">
        <v>0</v>
      </c>
      <c r="B805" s="31" t="s">
        <v>566</v>
      </c>
      <c r="C805" s="32">
        <v>994391420</v>
      </c>
      <c r="D805" s="34" t="s">
        <v>277</v>
      </c>
    </row>
    <row r="806" spans="1:4" x14ac:dyDescent="0.2">
      <c r="A806" s="30">
        <v>0</v>
      </c>
      <c r="B806" s="31" t="s">
        <v>566</v>
      </c>
      <c r="C806" s="32">
        <v>35741764</v>
      </c>
      <c r="D806" s="34" t="s">
        <v>277</v>
      </c>
    </row>
    <row r="807" spans="1:4" x14ac:dyDescent="0.2">
      <c r="A807" s="30">
        <v>0</v>
      </c>
      <c r="B807" s="31" t="s">
        <v>566</v>
      </c>
      <c r="C807" s="32">
        <v>9900</v>
      </c>
      <c r="D807" s="34" t="s">
        <v>277</v>
      </c>
    </row>
    <row r="808" spans="1:4" x14ac:dyDescent="0.2">
      <c r="A808" s="30">
        <v>0</v>
      </c>
      <c r="B808" s="31" t="s">
        <v>566</v>
      </c>
      <c r="C808" s="32">
        <v>338206699</v>
      </c>
      <c r="D808" s="34" t="s">
        <v>277</v>
      </c>
    </row>
    <row r="809" spans="1:4" x14ac:dyDescent="0.2">
      <c r="A809" s="30">
        <v>0</v>
      </c>
      <c r="B809" s="31" t="s">
        <v>566</v>
      </c>
      <c r="C809" s="32">
        <v>83360300</v>
      </c>
      <c r="D809" s="34" t="s">
        <v>277</v>
      </c>
    </row>
    <row r="810" spans="1:4" x14ac:dyDescent="0.2">
      <c r="A810" s="30">
        <v>0</v>
      </c>
      <c r="B810" s="31" t="s">
        <v>566</v>
      </c>
      <c r="C810" s="32">
        <v>62523800</v>
      </c>
      <c r="D810" s="34" t="s">
        <v>277</v>
      </c>
    </row>
    <row r="811" spans="1:4" x14ac:dyDescent="0.2">
      <c r="A811" s="30">
        <v>0</v>
      </c>
      <c r="B811" s="31" t="s">
        <v>566</v>
      </c>
      <c r="C811" s="32">
        <v>10428800</v>
      </c>
      <c r="D811" s="34" t="s">
        <v>277</v>
      </c>
    </row>
    <row r="812" spans="1:4" x14ac:dyDescent="0.2">
      <c r="A812" s="30">
        <v>0</v>
      </c>
      <c r="B812" s="31" t="s">
        <v>566</v>
      </c>
      <c r="C812" s="32">
        <v>10428800</v>
      </c>
      <c r="D812" s="34" t="s">
        <v>277</v>
      </c>
    </row>
    <row r="813" spans="1:4" x14ac:dyDescent="0.2">
      <c r="A813" s="30">
        <v>0</v>
      </c>
      <c r="B813" s="31" t="s">
        <v>566</v>
      </c>
      <c r="C813" s="32">
        <v>20849600</v>
      </c>
      <c r="D813" s="34" t="s">
        <v>277</v>
      </c>
    </row>
    <row r="814" spans="1:4" x14ac:dyDescent="0.2">
      <c r="A814" s="30">
        <v>0</v>
      </c>
      <c r="B814" s="31" t="s">
        <v>566</v>
      </c>
      <c r="C814" s="32">
        <v>6379949</v>
      </c>
      <c r="D814" s="34" t="s">
        <v>277</v>
      </c>
    </row>
    <row r="815" spans="1:4" x14ac:dyDescent="0.2">
      <c r="A815" s="30">
        <v>0</v>
      </c>
      <c r="B815" s="31" t="s">
        <v>566</v>
      </c>
      <c r="C815" s="32">
        <v>6742644</v>
      </c>
      <c r="D815" s="34" t="s">
        <v>277</v>
      </c>
    </row>
    <row r="816" spans="1:4" x14ac:dyDescent="0.2">
      <c r="A816" s="30">
        <v>1073</v>
      </c>
      <c r="B816" s="31" t="s">
        <v>567</v>
      </c>
      <c r="C816" s="32">
        <v>3780000</v>
      </c>
      <c r="D816" s="34" t="s">
        <v>277</v>
      </c>
    </row>
    <row r="817" spans="1:4" x14ac:dyDescent="0.2">
      <c r="A817" s="30">
        <v>0</v>
      </c>
      <c r="B817" s="31" t="s">
        <v>568</v>
      </c>
      <c r="C817" s="32">
        <v>13674921911</v>
      </c>
      <c r="D817" s="34" t="s">
        <v>277</v>
      </c>
    </row>
    <row r="818" spans="1:4" x14ac:dyDescent="0.2">
      <c r="A818" s="30">
        <v>0</v>
      </c>
      <c r="B818" s="31" t="s">
        <v>568</v>
      </c>
      <c r="C818" s="32">
        <v>364778024</v>
      </c>
      <c r="D818" s="34" t="s">
        <v>277</v>
      </c>
    </row>
    <row r="819" spans="1:4" x14ac:dyDescent="0.2">
      <c r="A819" s="30">
        <v>0</v>
      </c>
      <c r="B819" s="31" t="s">
        <v>568</v>
      </c>
      <c r="C819" s="32">
        <v>3988091</v>
      </c>
      <c r="D819" s="34" t="s">
        <v>277</v>
      </c>
    </row>
    <row r="820" spans="1:4" x14ac:dyDescent="0.2">
      <c r="A820" s="30">
        <v>0</v>
      </c>
      <c r="B820" s="31" t="s">
        <v>568</v>
      </c>
      <c r="C820" s="32">
        <v>768646</v>
      </c>
      <c r="D820" s="34" t="s">
        <v>277</v>
      </c>
    </row>
    <row r="821" spans="1:4" x14ac:dyDescent="0.2">
      <c r="A821" s="30">
        <v>0</v>
      </c>
      <c r="B821" s="31" t="s">
        <v>568</v>
      </c>
      <c r="C821" s="32">
        <v>47388</v>
      </c>
      <c r="D821" s="34" t="s">
        <v>277</v>
      </c>
    </row>
    <row r="822" spans="1:4" x14ac:dyDescent="0.2">
      <c r="A822" s="30">
        <v>0</v>
      </c>
      <c r="B822" s="31" t="s">
        <v>568</v>
      </c>
      <c r="C822" s="32">
        <v>140005842</v>
      </c>
      <c r="D822" s="34" t="s">
        <v>277</v>
      </c>
    </row>
    <row r="823" spans="1:4" x14ac:dyDescent="0.2">
      <c r="A823" s="30">
        <v>0</v>
      </c>
      <c r="B823" s="31" t="s">
        <v>568</v>
      </c>
      <c r="C823" s="32">
        <v>71467877</v>
      </c>
      <c r="D823" s="34" t="s">
        <v>277</v>
      </c>
    </row>
    <row r="824" spans="1:4" x14ac:dyDescent="0.2">
      <c r="A824" s="30">
        <v>0</v>
      </c>
      <c r="B824" s="31" t="s">
        <v>568</v>
      </c>
      <c r="C824" s="32">
        <v>2310</v>
      </c>
      <c r="D824" s="34" t="s">
        <v>277</v>
      </c>
    </row>
    <row r="825" spans="1:4" x14ac:dyDescent="0.2">
      <c r="A825" s="30">
        <v>0</v>
      </c>
      <c r="B825" s="31" t="s">
        <v>568</v>
      </c>
      <c r="C825" s="32">
        <v>121380596</v>
      </c>
      <c r="D825" s="34" t="s">
        <v>277</v>
      </c>
    </row>
    <row r="826" spans="1:4" x14ac:dyDescent="0.2">
      <c r="A826" s="30">
        <v>0</v>
      </c>
      <c r="B826" s="31" t="s">
        <v>568</v>
      </c>
      <c r="C826" s="32">
        <v>16405582</v>
      </c>
      <c r="D826" s="34" t="s">
        <v>277</v>
      </c>
    </row>
    <row r="827" spans="1:4" x14ac:dyDescent="0.2">
      <c r="A827" s="30">
        <v>0</v>
      </c>
      <c r="B827" s="31" t="s">
        <v>568</v>
      </c>
      <c r="C827" s="32">
        <v>913299400</v>
      </c>
      <c r="D827" s="34" t="s">
        <v>277</v>
      </c>
    </row>
    <row r="828" spans="1:4" x14ac:dyDescent="0.2">
      <c r="A828" s="30">
        <v>0</v>
      </c>
      <c r="B828" s="31" t="s">
        <v>568</v>
      </c>
      <c r="C828" s="32">
        <v>684997700</v>
      </c>
      <c r="D828" s="34" t="s">
        <v>277</v>
      </c>
    </row>
    <row r="829" spans="1:4" x14ac:dyDescent="0.2">
      <c r="A829" s="30">
        <v>0</v>
      </c>
      <c r="B829" s="31" t="s">
        <v>568</v>
      </c>
      <c r="C829" s="32">
        <v>114307500</v>
      </c>
      <c r="D829" s="34" t="s">
        <v>277</v>
      </c>
    </row>
    <row r="830" spans="1:4" x14ac:dyDescent="0.2">
      <c r="A830" s="30">
        <v>0</v>
      </c>
      <c r="B830" s="31" t="s">
        <v>568</v>
      </c>
      <c r="C830" s="32">
        <v>114307500</v>
      </c>
      <c r="D830" s="34" t="s">
        <v>277</v>
      </c>
    </row>
    <row r="831" spans="1:4" x14ac:dyDescent="0.2">
      <c r="A831" s="30">
        <v>0</v>
      </c>
      <c r="B831" s="31" t="s">
        <v>568</v>
      </c>
      <c r="C831" s="32">
        <v>228447800</v>
      </c>
      <c r="D831" s="34" t="s">
        <v>277</v>
      </c>
    </row>
    <row r="832" spans="1:4" x14ac:dyDescent="0.2">
      <c r="A832" s="30">
        <v>0</v>
      </c>
      <c r="B832" s="31" t="s">
        <v>568</v>
      </c>
      <c r="C832" s="32">
        <v>101319167</v>
      </c>
      <c r="D832" s="34" t="s">
        <v>277</v>
      </c>
    </row>
    <row r="833" spans="1:4" x14ac:dyDescent="0.2">
      <c r="A833" s="30">
        <v>3016</v>
      </c>
      <c r="B833" s="31" t="s">
        <v>569</v>
      </c>
      <c r="C833" s="32">
        <v>502914238</v>
      </c>
      <c r="D833" s="34" t="s">
        <v>277</v>
      </c>
    </row>
    <row r="834" spans="1:4" x14ac:dyDescent="0.2">
      <c r="A834" s="30">
        <v>0</v>
      </c>
      <c r="B834" s="31" t="s">
        <v>570</v>
      </c>
      <c r="C834" s="32">
        <v>7703221384</v>
      </c>
      <c r="D834" s="34" t="s">
        <v>277</v>
      </c>
    </row>
    <row r="835" spans="1:4" x14ac:dyDescent="0.2">
      <c r="A835" s="30">
        <v>0</v>
      </c>
      <c r="B835" s="31" t="s">
        <v>570</v>
      </c>
      <c r="C835" s="32">
        <v>589402626</v>
      </c>
      <c r="D835" s="34" t="s">
        <v>277</v>
      </c>
    </row>
    <row r="836" spans="1:4" x14ac:dyDescent="0.2">
      <c r="A836" s="30">
        <v>3017</v>
      </c>
      <c r="B836" s="31" t="s">
        <v>569</v>
      </c>
      <c r="C836" s="32">
        <v>204371206</v>
      </c>
      <c r="D836" s="34" t="s">
        <v>277</v>
      </c>
    </row>
    <row r="837" spans="1:4" x14ac:dyDescent="0.2">
      <c r="A837" s="30">
        <v>170</v>
      </c>
      <c r="B837" s="31" t="s">
        <v>571</v>
      </c>
      <c r="C837" s="32">
        <v>3045000</v>
      </c>
      <c r="D837" s="34" t="s">
        <v>277</v>
      </c>
    </row>
    <row r="838" spans="1:4" x14ac:dyDescent="0.2">
      <c r="A838" s="30">
        <v>1351</v>
      </c>
      <c r="B838" s="31" t="s">
        <v>572</v>
      </c>
      <c r="C838" s="32">
        <v>1635000</v>
      </c>
      <c r="D838" s="34" t="s">
        <v>277</v>
      </c>
    </row>
    <row r="839" spans="1:4" x14ac:dyDescent="0.2">
      <c r="A839" s="30">
        <v>3059</v>
      </c>
      <c r="B839" s="31" t="s">
        <v>573</v>
      </c>
      <c r="C839" s="32">
        <v>4250000</v>
      </c>
      <c r="D839" s="34" t="s">
        <v>277</v>
      </c>
    </row>
    <row r="840" spans="1:4" x14ac:dyDescent="0.2">
      <c r="A840" s="30">
        <v>3057</v>
      </c>
      <c r="B840" s="31" t="s">
        <v>574</v>
      </c>
      <c r="C840" s="32">
        <v>4250000</v>
      </c>
      <c r="D840" s="34" t="s">
        <v>277</v>
      </c>
    </row>
    <row r="841" spans="1:4" x14ac:dyDescent="0.2">
      <c r="A841" s="30">
        <v>533</v>
      </c>
      <c r="B841" s="31" t="s">
        <v>575</v>
      </c>
      <c r="C841" s="32">
        <v>5503000</v>
      </c>
      <c r="D841" s="34" t="s">
        <v>277</v>
      </c>
    </row>
    <row r="842" spans="1:4" x14ac:dyDescent="0.2">
      <c r="A842" s="30">
        <v>0</v>
      </c>
      <c r="B842" s="31" t="s">
        <v>576</v>
      </c>
      <c r="C842" s="32">
        <v>14818174</v>
      </c>
      <c r="D842" s="34" t="s">
        <v>277</v>
      </c>
    </row>
    <row r="843" spans="1:4" x14ac:dyDescent="0.2">
      <c r="A843" s="30">
        <v>0</v>
      </c>
      <c r="B843" s="31" t="s">
        <v>576</v>
      </c>
      <c r="C843" s="32">
        <v>14000000</v>
      </c>
      <c r="D843" s="34" t="s">
        <v>277</v>
      </c>
    </row>
    <row r="844" spans="1:4" x14ac:dyDescent="0.2">
      <c r="A844" s="30">
        <v>0</v>
      </c>
      <c r="B844" s="31" t="s">
        <v>577</v>
      </c>
      <c r="C844" s="32">
        <v>140531484</v>
      </c>
      <c r="D844" s="34" t="s">
        <v>277</v>
      </c>
    </row>
    <row r="845" spans="1:4" x14ac:dyDescent="0.2">
      <c r="A845" s="30">
        <v>0</v>
      </c>
      <c r="B845" s="31" t="s">
        <v>578</v>
      </c>
      <c r="C845" s="32">
        <v>953516167</v>
      </c>
      <c r="D845" s="34" t="s">
        <v>277</v>
      </c>
    </row>
    <row r="846" spans="1:4" x14ac:dyDescent="0.2">
      <c r="A846" s="30">
        <v>0</v>
      </c>
      <c r="B846" s="31" t="s">
        <v>579</v>
      </c>
      <c r="C846" s="32">
        <v>50789300</v>
      </c>
      <c r="D846" s="34" t="s">
        <v>277</v>
      </c>
    </row>
    <row r="847" spans="1:4" x14ac:dyDescent="0.2">
      <c r="A847" s="30">
        <v>0</v>
      </c>
      <c r="B847" s="31" t="s">
        <v>580</v>
      </c>
      <c r="C847" s="32">
        <v>15507500657</v>
      </c>
      <c r="D847" s="34" t="s">
        <v>277</v>
      </c>
    </row>
    <row r="848" spans="1:4" x14ac:dyDescent="0.2">
      <c r="A848" s="30">
        <v>0</v>
      </c>
      <c r="B848" s="31" t="s">
        <v>580</v>
      </c>
      <c r="C848" s="32">
        <v>1575681877</v>
      </c>
      <c r="D848" s="34" t="s">
        <v>277</v>
      </c>
    </row>
    <row r="849" spans="1:4" x14ac:dyDescent="0.2">
      <c r="A849" s="30">
        <v>0</v>
      </c>
      <c r="B849" s="31" t="s">
        <v>581</v>
      </c>
      <c r="C849" s="32">
        <v>172673732</v>
      </c>
      <c r="D849" s="34" t="s">
        <v>277</v>
      </c>
    </row>
    <row r="850" spans="1:4" x14ac:dyDescent="0.2">
      <c r="A850" s="30">
        <v>0</v>
      </c>
      <c r="B850" s="31" t="s">
        <v>581</v>
      </c>
      <c r="C850" s="32">
        <v>19098300</v>
      </c>
      <c r="D850" s="34" t="s">
        <v>277</v>
      </c>
    </row>
    <row r="851" spans="1:4" x14ac:dyDescent="0.2">
      <c r="A851" s="30">
        <v>0</v>
      </c>
      <c r="B851" s="31" t="s">
        <v>581</v>
      </c>
      <c r="C851" s="32">
        <v>13528600</v>
      </c>
      <c r="D851" s="34" t="s">
        <v>277</v>
      </c>
    </row>
    <row r="852" spans="1:4" x14ac:dyDescent="0.2">
      <c r="A852" s="30">
        <v>0</v>
      </c>
      <c r="B852" s="31" t="s">
        <v>581</v>
      </c>
      <c r="C852" s="32">
        <v>25446911</v>
      </c>
      <c r="D852" s="34" t="s">
        <v>277</v>
      </c>
    </row>
    <row r="853" spans="1:4" x14ac:dyDescent="0.2">
      <c r="A853" s="30">
        <v>0</v>
      </c>
      <c r="B853" s="31" t="s">
        <v>581</v>
      </c>
      <c r="C853" s="32">
        <v>6695800</v>
      </c>
      <c r="D853" s="34" t="s">
        <v>277</v>
      </c>
    </row>
    <row r="854" spans="1:4" x14ac:dyDescent="0.2">
      <c r="A854" s="30">
        <v>0</v>
      </c>
      <c r="B854" s="31" t="s">
        <v>581</v>
      </c>
      <c r="C854" s="32">
        <v>764600</v>
      </c>
      <c r="D854" s="34" t="s">
        <v>277</v>
      </c>
    </row>
    <row r="855" spans="1:4" x14ac:dyDescent="0.2">
      <c r="A855" s="30">
        <v>0</v>
      </c>
      <c r="B855" s="31" t="s">
        <v>581</v>
      </c>
      <c r="C855" s="32">
        <v>5022500</v>
      </c>
      <c r="D855" s="34" t="s">
        <v>277</v>
      </c>
    </row>
    <row r="856" spans="1:4" x14ac:dyDescent="0.2">
      <c r="A856" s="30">
        <v>0</v>
      </c>
      <c r="B856" s="31" t="s">
        <v>581</v>
      </c>
      <c r="C856" s="32">
        <v>838200</v>
      </c>
      <c r="D856" s="34" t="s">
        <v>277</v>
      </c>
    </row>
    <row r="857" spans="1:4" x14ac:dyDescent="0.2">
      <c r="A857" s="30">
        <v>0</v>
      </c>
      <c r="B857" s="31" t="s">
        <v>581</v>
      </c>
      <c r="C857" s="32">
        <v>838200</v>
      </c>
      <c r="D857" s="34" t="s">
        <v>277</v>
      </c>
    </row>
    <row r="858" spans="1:4" x14ac:dyDescent="0.2">
      <c r="A858" s="30">
        <v>0</v>
      </c>
      <c r="B858" s="31" t="s">
        <v>581</v>
      </c>
      <c r="C858" s="32">
        <v>1674800</v>
      </c>
      <c r="D858" s="34" t="s">
        <v>277</v>
      </c>
    </row>
    <row r="859" spans="1:4" x14ac:dyDescent="0.2">
      <c r="A859" s="30">
        <v>0</v>
      </c>
      <c r="B859" s="31" t="s">
        <v>582</v>
      </c>
      <c r="C859" s="32">
        <v>1085354341</v>
      </c>
      <c r="D859" s="34" t="s">
        <v>277</v>
      </c>
    </row>
    <row r="860" spans="1:4" x14ac:dyDescent="0.2">
      <c r="A860" s="30">
        <v>0</v>
      </c>
      <c r="B860" s="31" t="s">
        <v>582</v>
      </c>
      <c r="C860" s="32">
        <v>103880800</v>
      </c>
      <c r="D860" s="34" t="s">
        <v>277</v>
      </c>
    </row>
    <row r="861" spans="1:4" x14ac:dyDescent="0.2">
      <c r="A861" s="30">
        <v>0</v>
      </c>
      <c r="B861" s="31" t="s">
        <v>582</v>
      </c>
      <c r="C861" s="32">
        <v>74452400</v>
      </c>
      <c r="D861" s="34" t="s">
        <v>277</v>
      </c>
    </row>
    <row r="862" spans="1:4" x14ac:dyDescent="0.2">
      <c r="A862" s="30">
        <v>0</v>
      </c>
      <c r="B862" s="31" t="s">
        <v>582</v>
      </c>
      <c r="C862" s="32">
        <v>158259569</v>
      </c>
      <c r="D862" s="34" t="s">
        <v>277</v>
      </c>
    </row>
    <row r="863" spans="1:4" x14ac:dyDescent="0.2">
      <c r="A863" s="30">
        <v>0</v>
      </c>
      <c r="B863" s="31" t="s">
        <v>582</v>
      </c>
      <c r="C863" s="32">
        <v>41961100</v>
      </c>
      <c r="D863" s="34" t="s">
        <v>277</v>
      </c>
    </row>
    <row r="864" spans="1:4" x14ac:dyDescent="0.2">
      <c r="A864" s="30">
        <v>0</v>
      </c>
      <c r="B864" s="31" t="s">
        <v>582</v>
      </c>
      <c r="C864" s="32">
        <v>4293200</v>
      </c>
      <c r="D864" s="34" t="s">
        <v>277</v>
      </c>
    </row>
    <row r="865" spans="1:4" x14ac:dyDescent="0.2">
      <c r="A865" s="30">
        <v>0</v>
      </c>
      <c r="B865" s="31" t="s">
        <v>582</v>
      </c>
      <c r="C865" s="32">
        <v>31472900</v>
      </c>
      <c r="D865" s="34" t="s">
        <v>277</v>
      </c>
    </row>
    <row r="866" spans="1:4" x14ac:dyDescent="0.2">
      <c r="A866" s="30">
        <v>0</v>
      </c>
      <c r="B866" s="31" t="s">
        <v>582</v>
      </c>
      <c r="C866" s="32">
        <v>5258100</v>
      </c>
      <c r="D866" s="34" t="s">
        <v>277</v>
      </c>
    </row>
    <row r="867" spans="1:4" x14ac:dyDescent="0.2">
      <c r="A867" s="30">
        <v>0</v>
      </c>
      <c r="B867" s="31" t="s">
        <v>582</v>
      </c>
      <c r="C867" s="32">
        <v>5258100</v>
      </c>
      <c r="D867" s="34" t="s">
        <v>277</v>
      </c>
    </row>
    <row r="868" spans="1:4" x14ac:dyDescent="0.2">
      <c r="A868" s="30">
        <v>0</v>
      </c>
      <c r="B868" s="31" t="s">
        <v>582</v>
      </c>
      <c r="C868" s="32">
        <v>10503700</v>
      </c>
      <c r="D868" s="34" t="s">
        <v>277</v>
      </c>
    </row>
    <row r="869" spans="1:4" x14ac:dyDescent="0.2">
      <c r="A869" s="30">
        <v>0</v>
      </c>
      <c r="B869" s="31" t="s">
        <v>583</v>
      </c>
      <c r="C869" s="32">
        <v>14080548057</v>
      </c>
      <c r="D869" s="34" t="s">
        <v>277</v>
      </c>
    </row>
    <row r="870" spans="1:4" x14ac:dyDescent="0.2">
      <c r="A870" s="30">
        <v>0</v>
      </c>
      <c r="B870" s="31" t="s">
        <v>583</v>
      </c>
      <c r="C870" s="32">
        <v>1016968</v>
      </c>
      <c r="D870" s="34" t="s">
        <v>277</v>
      </c>
    </row>
    <row r="871" spans="1:4" x14ac:dyDescent="0.2">
      <c r="A871" s="30">
        <v>0</v>
      </c>
      <c r="B871" s="31" t="s">
        <v>583</v>
      </c>
      <c r="C871" s="32">
        <v>253092</v>
      </c>
      <c r="D871" s="34" t="s">
        <v>277</v>
      </c>
    </row>
    <row r="872" spans="1:4" x14ac:dyDescent="0.2">
      <c r="A872" s="30">
        <v>0</v>
      </c>
      <c r="B872" s="31" t="s">
        <v>583</v>
      </c>
      <c r="C872" s="32">
        <v>33026573</v>
      </c>
      <c r="D872" s="34" t="s">
        <v>277</v>
      </c>
    </row>
    <row r="873" spans="1:4" x14ac:dyDescent="0.2">
      <c r="A873" s="30">
        <v>0</v>
      </c>
      <c r="B873" s="31" t="s">
        <v>583</v>
      </c>
      <c r="C873" s="32">
        <v>547626639</v>
      </c>
      <c r="D873" s="34" t="s">
        <v>277</v>
      </c>
    </row>
    <row r="874" spans="1:4" x14ac:dyDescent="0.2">
      <c r="A874" s="30">
        <v>0</v>
      </c>
      <c r="B874" s="31" t="s">
        <v>583</v>
      </c>
      <c r="C874" s="32">
        <v>9533827</v>
      </c>
      <c r="D874" s="34" t="s">
        <v>277</v>
      </c>
    </row>
    <row r="875" spans="1:4" x14ac:dyDescent="0.2">
      <c r="A875" s="30">
        <v>0</v>
      </c>
      <c r="B875" s="31" t="s">
        <v>583</v>
      </c>
      <c r="C875" s="32">
        <v>2310</v>
      </c>
      <c r="D875" s="34" t="s">
        <v>277</v>
      </c>
    </row>
    <row r="876" spans="1:4" x14ac:dyDescent="0.2">
      <c r="A876" s="30">
        <v>0</v>
      </c>
      <c r="B876" s="31" t="s">
        <v>583</v>
      </c>
      <c r="C876" s="32">
        <v>129170125</v>
      </c>
      <c r="D876" s="34" t="s">
        <v>277</v>
      </c>
    </row>
    <row r="877" spans="1:4" x14ac:dyDescent="0.2">
      <c r="A877" s="30">
        <v>0</v>
      </c>
      <c r="B877" s="31" t="s">
        <v>583</v>
      </c>
      <c r="C877" s="32">
        <v>15780481</v>
      </c>
      <c r="D877" s="34" t="s">
        <v>277</v>
      </c>
    </row>
    <row r="878" spans="1:4" x14ac:dyDescent="0.2">
      <c r="A878" s="30">
        <v>0</v>
      </c>
      <c r="B878" s="31" t="s">
        <v>583</v>
      </c>
      <c r="C878" s="32">
        <v>602930000</v>
      </c>
      <c r="D878" s="34" t="s">
        <v>277</v>
      </c>
    </row>
    <row r="879" spans="1:4" x14ac:dyDescent="0.2">
      <c r="A879" s="30">
        <v>0</v>
      </c>
      <c r="B879" s="31" t="s">
        <v>583</v>
      </c>
      <c r="C879" s="32">
        <v>452316700</v>
      </c>
      <c r="D879" s="34" t="s">
        <v>277</v>
      </c>
    </row>
    <row r="880" spans="1:4" x14ac:dyDescent="0.2">
      <c r="A880" s="30">
        <v>0</v>
      </c>
      <c r="B880" s="31" t="s">
        <v>583</v>
      </c>
      <c r="C880" s="32">
        <v>75656000</v>
      </c>
      <c r="D880" s="34" t="s">
        <v>277</v>
      </c>
    </row>
    <row r="881" spans="1:4" x14ac:dyDescent="0.2">
      <c r="A881" s="30">
        <v>0</v>
      </c>
      <c r="B881" s="31" t="s">
        <v>583</v>
      </c>
      <c r="C881" s="32">
        <v>75656000</v>
      </c>
      <c r="D881" s="34" t="s">
        <v>277</v>
      </c>
    </row>
    <row r="882" spans="1:4" x14ac:dyDescent="0.2">
      <c r="A882" s="30">
        <v>0</v>
      </c>
      <c r="B882" s="31" t="s">
        <v>583</v>
      </c>
      <c r="C882" s="32">
        <v>151016300</v>
      </c>
      <c r="D882" s="34" t="s">
        <v>277</v>
      </c>
    </row>
    <row r="883" spans="1:4" x14ac:dyDescent="0.2">
      <c r="A883" s="30">
        <v>0</v>
      </c>
      <c r="B883" s="31" t="s">
        <v>583</v>
      </c>
      <c r="C883" s="32">
        <v>16878279</v>
      </c>
      <c r="D883" s="34" t="s">
        <v>277</v>
      </c>
    </row>
    <row r="884" spans="1:4" x14ac:dyDescent="0.2">
      <c r="A884" s="30">
        <v>0</v>
      </c>
      <c r="B884" s="31" t="s">
        <v>584</v>
      </c>
      <c r="C884" s="32">
        <v>1025164612</v>
      </c>
      <c r="D884" s="34" t="s">
        <v>277</v>
      </c>
    </row>
    <row r="885" spans="1:4" x14ac:dyDescent="0.2">
      <c r="A885" s="30">
        <v>0</v>
      </c>
      <c r="B885" s="31" t="s">
        <v>584</v>
      </c>
      <c r="C885" s="32">
        <v>2700</v>
      </c>
      <c r="D885" s="34" t="s">
        <v>277</v>
      </c>
    </row>
    <row r="886" spans="1:4" x14ac:dyDescent="0.2">
      <c r="A886" s="30">
        <v>0</v>
      </c>
      <c r="B886" s="31" t="s">
        <v>584</v>
      </c>
      <c r="C886" s="32">
        <v>13605285</v>
      </c>
      <c r="D886" s="34" t="s">
        <v>277</v>
      </c>
    </row>
    <row r="887" spans="1:4" x14ac:dyDescent="0.2">
      <c r="A887" s="30">
        <v>0</v>
      </c>
      <c r="B887" s="31" t="s">
        <v>584</v>
      </c>
      <c r="C887" s="32">
        <v>162839480</v>
      </c>
      <c r="D887" s="34" t="s">
        <v>277</v>
      </c>
    </row>
    <row r="888" spans="1:4" x14ac:dyDescent="0.2">
      <c r="A888" s="30">
        <v>0</v>
      </c>
      <c r="B888" s="31" t="s">
        <v>584</v>
      </c>
      <c r="C888" s="32">
        <v>336377954</v>
      </c>
      <c r="D888" s="34" t="s">
        <v>277</v>
      </c>
    </row>
    <row r="889" spans="1:4" x14ac:dyDescent="0.2">
      <c r="A889" s="30">
        <v>0</v>
      </c>
      <c r="B889" s="31" t="s">
        <v>584</v>
      </c>
      <c r="C889" s="32">
        <v>65622900</v>
      </c>
      <c r="D889" s="34" t="s">
        <v>277</v>
      </c>
    </row>
    <row r="890" spans="1:4" x14ac:dyDescent="0.2">
      <c r="A890" s="30">
        <v>0</v>
      </c>
      <c r="B890" s="31" t="s">
        <v>584</v>
      </c>
      <c r="C890" s="32">
        <v>49219600</v>
      </c>
      <c r="D890" s="34" t="s">
        <v>277</v>
      </c>
    </row>
    <row r="891" spans="1:4" x14ac:dyDescent="0.2">
      <c r="A891" s="30">
        <v>0</v>
      </c>
      <c r="B891" s="31" t="s">
        <v>584</v>
      </c>
      <c r="C891" s="32">
        <v>8218500</v>
      </c>
      <c r="D891" s="34" t="s">
        <v>277</v>
      </c>
    </row>
    <row r="892" spans="1:4" x14ac:dyDescent="0.2">
      <c r="A892" s="30">
        <v>0</v>
      </c>
      <c r="B892" s="31" t="s">
        <v>584</v>
      </c>
      <c r="C892" s="32">
        <v>8218500</v>
      </c>
      <c r="D892" s="34" t="s">
        <v>277</v>
      </c>
    </row>
    <row r="893" spans="1:4" x14ac:dyDescent="0.2">
      <c r="A893" s="30">
        <v>0</v>
      </c>
      <c r="B893" s="31" t="s">
        <v>584</v>
      </c>
      <c r="C893" s="32">
        <v>16417900</v>
      </c>
      <c r="D893" s="34" t="s">
        <v>277</v>
      </c>
    </row>
    <row r="894" spans="1:4" x14ac:dyDescent="0.2">
      <c r="A894" s="30">
        <v>0</v>
      </c>
      <c r="B894" s="31" t="s">
        <v>584</v>
      </c>
      <c r="C894" s="32">
        <v>4334584</v>
      </c>
      <c r="D894" s="34" t="s">
        <v>277</v>
      </c>
    </row>
    <row r="895" spans="1:4" x14ac:dyDescent="0.2">
      <c r="A895" s="30">
        <v>0</v>
      </c>
      <c r="B895" s="31" t="s">
        <v>585</v>
      </c>
      <c r="C895" s="32">
        <v>6586749595</v>
      </c>
      <c r="D895" s="34" t="s">
        <v>277</v>
      </c>
    </row>
    <row r="896" spans="1:4" x14ac:dyDescent="0.2">
      <c r="A896" s="30">
        <v>0</v>
      </c>
      <c r="B896" s="31" t="s">
        <v>585</v>
      </c>
      <c r="C896" s="32">
        <v>6216331964</v>
      </c>
      <c r="D896" s="34" t="s">
        <v>277</v>
      </c>
    </row>
    <row r="897" spans="1:4" x14ac:dyDescent="0.2">
      <c r="A897" s="30">
        <v>0</v>
      </c>
      <c r="B897" s="31" t="s">
        <v>585</v>
      </c>
      <c r="C897" s="32">
        <v>5899047333</v>
      </c>
      <c r="D897" s="34" t="s">
        <v>277</v>
      </c>
    </row>
    <row r="898" spans="1:4" x14ac:dyDescent="0.2">
      <c r="A898" s="30">
        <v>0</v>
      </c>
      <c r="B898" s="31" t="s">
        <v>585</v>
      </c>
      <c r="C898" s="32">
        <v>4103360134</v>
      </c>
      <c r="D898" s="34" t="s">
        <v>277</v>
      </c>
    </row>
    <row r="899" spans="1:4" x14ac:dyDescent="0.2">
      <c r="A899" s="30">
        <v>0</v>
      </c>
      <c r="B899" s="31" t="s">
        <v>585</v>
      </c>
      <c r="C899" s="32">
        <v>2923904</v>
      </c>
      <c r="D899" s="34" t="s">
        <v>277</v>
      </c>
    </row>
    <row r="900" spans="1:4" x14ac:dyDescent="0.2">
      <c r="A900" s="30">
        <v>0</v>
      </c>
      <c r="B900" s="31" t="s">
        <v>585</v>
      </c>
      <c r="C900" s="32">
        <v>1253102</v>
      </c>
      <c r="D900" s="34" t="s">
        <v>277</v>
      </c>
    </row>
    <row r="901" spans="1:4" x14ac:dyDescent="0.2">
      <c r="A901" s="30">
        <v>0</v>
      </c>
      <c r="B901" s="31" t="s">
        <v>586</v>
      </c>
      <c r="C901" s="32">
        <v>285500</v>
      </c>
      <c r="D901" s="34" t="s">
        <v>277</v>
      </c>
    </row>
    <row r="902" spans="1:4" x14ac:dyDescent="0.2">
      <c r="A902" s="30">
        <v>0</v>
      </c>
      <c r="B902" s="31" t="s">
        <v>587</v>
      </c>
      <c r="C902" s="32">
        <v>1410000</v>
      </c>
      <c r="D902" s="34" t="s">
        <v>277</v>
      </c>
    </row>
    <row r="903" spans="1:4" x14ac:dyDescent="0.2">
      <c r="A903" s="30">
        <v>2364</v>
      </c>
      <c r="B903" s="31" t="s">
        <v>588</v>
      </c>
      <c r="C903" s="32">
        <v>218135484</v>
      </c>
      <c r="D903" s="34" t="s">
        <v>277</v>
      </c>
    </row>
    <row r="904" spans="1:4" x14ac:dyDescent="0.2">
      <c r="A904" s="30">
        <v>0</v>
      </c>
      <c r="B904" s="31" t="s">
        <v>589</v>
      </c>
      <c r="C904" s="32">
        <v>150000000</v>
      </c>
      <c r="D904" s="34" t="s">
        <v>277</v>
      </c>
    </row>
    <row r="905" spans="1:4" x14ac:dyDescent="0.2">
      <c r="A905" s="30">
        <v>0</v>
      </c>
      <c r="B905" s="31" t="s">
        <v>589</v>
      </c>
      <c r="C905" s="32">
        <v>350000000</v>
      </c>
      <c r="D905" s="34" t="s">
        <v>277</v>
      </c>
    </row>
    <row r="906" spans="1:4" x14ac:dyDescent="0.2">
      <c r="A906" s="30">
        <v>0</v>
      </c>
      <c r="B906" s="31" t="s">
        <v>590</v>
      </c>
      <c r="C906" s="32">
        <v>173456048</v>
      </c>
      <c r="D906" s="34" t="s">
        <v>277</v>
      </c>
    </row>
    <row r="907" spans="1:4" x14ac:dyDescent="0.2">
      <c r="A907" s="30">
        <v>318</v>
      </c>
      <c r="B907" s="31" t="s">
        <v>327</v>
      </c>
      <c r="C907" s="32">
        <v>29750000</v>
      </c>
      <c r="D907" s="33" t="s">
        <v>278</v>
      </c>
    </row>
    <row r="908" spans="1:4" x14ac:dyDescent="0.2">
      <c r="A908" s="30">
        <v>362</v>
      </c>
      <c r="B908" s="31" t="s">
        <v>330</v>
      </c>
      <c r="C908" s="32">
        <v>29750000</v>
      </c>
      <c r="D908" s="33" t="s">
        <v>278</v>
      </c>
    </row>
    <row r="909" spans="1:4" x14ac:dyDescent="0.2">
      <c r="A909" s="30">
        <v>496</v>
      </c>
      <c r="B909" s="31" t="s">
        <v>339</v>
      </c>
      <c r="C909" s="32">
        <v>20300000</v>
      </c>
      <c r="D909" s="33" t="s">
        <v>278</v>
      </c>
    </row>
    <row r="910" spans="1:4" x14ac:dyDescent="0.2">
      <c r="A910" s="30">
        <v>497</v>
      </c>
      <c r="B910" s="31" t="s">
        <v>340</v>
      </c>
      <c r="C910" s="32">
        <v>52150000</v>
      </c>
      <c r="D910" s="33" t="s">
        <v>278</v>
      </c>
    </row>
    <row r="911" spans="1:4" x14ac:dyDescent="0.2">
      <c r="A911" s="30">
        <v>553</v>
      </c>
      <c r="B911" s="31" t="s">
        <v>345</v>
      </c>
      <c r="C911" s="32">
        <v>37100000</v>
      </c>
      <c r="D911" s="33" t="s">
        <v>278</v>
      </c>
    </row>
    <row r="912" spans="1:4" x14ac:dyDescent="0.2">
      <c r="A912" s="30">
        <v>531</v>
      </c>
      <c r="B912" s="31" t="s">
        <v>343</v>
      </c>
      <c r="C912" s="32">
        <v>29750000</v>
      </c>
      <c r="D912" s="33" t="s">
        <v>278</v>
      </c>
    </row>
    <row r="913" spans="1:4" x14ac:dyDescent="0.2">
      <c r="A913" s="30">
        <v>559</v>
      </c>
      <c r="B913" s="31" t="s">
        <v>351</v>
      </c>
      <c r="C913" s="32">
        <v>33250000</v>
      </c>
      <c r="D913" s="33" t="s">
        <v>278</v>
      </c>
    </row>
    <row r="914" spans="1:4" x14ac:dyDescent="0.2">
      <c r="A914" s="30">
        <v>698</v>
      </c>
      <c r="B914" s="31" t="s">
        <v>354</v>
      </c>
      <c r="C914" s="32">
        <v>21315000</v>
      </c>
      <c r="D914" s="33" t="s">
        <v>278</v>
      </c>
    </row>
    <row r="915" spans="1:4" x14ac:dyDescent="0.2">
      <c r="A915" s="30">
        <v>0</v>
      </c>
      <c r="B915" s="31" t="s">
        <v>268</v>
      </c>
      <c r="C915" s="32">
        <v>42420145</v>
      </c>
      <c r="D915" s="33" t="s">
        <v>278</v>
      </c>
    </row>
    <row r="916" spans="1:4" x14ac:dyDescent="0.2">
      <c r="A916" s="30">
        <v>0</v>
      </c>
      <c r="B916" s="31" t="s">
        <v>269</v>
      </c>
      <c r="C916" s="32">
        <v>5471960</v>
      </c>
      <c r="D916" s="33" t="s">
        <v>278</v>
      </c>
    </row>
    <row r="917" spans="1:4" x14ac:dyDescent="0.2">
      <c r="A917" s="30">
        <v>0</v>
      </c>
      <c r="B917" s="31" t="s">
        <v>419</v>
      </c>
      <c r="C917" s="32">
        <v>23200000</v>
      </c>
      <c r="D917" s="33" t="s">
        <v>278</v>
      </c>
    </row>
    <row r="918" spans="1:4" x14ac:dyDescent="0.2">
      <c r="A918" s="30">
        <v>0</v>
      </c>
      <c r="B918" s="31" t="s">
        <v>370</v>
      </c>
      <c r="C918" s="32">
        <v>23186076</v>
      </c>
      <c r="D918" s="33" t="s">
        <v>278</v>
      </c>
    </row>
    <row r="919" spans="1:4" x14ac:dyDescent="0.2">
      <c r="A919" s="30">
        <v>0</v>
      </c>
      <c r="B919" s="31" t="s">
        <v>419</v>
      </c>
      <c r="C919" s="32">
        <v>23200000</v>
      </c>
      <c r="D919" s="34" t="s">
        <v>278</v>
      </c>
    </row>
    <row r="920" spans="1:4" x14ac:dyDescent="0.2">
      <c r="A920" s="30">
        <v>0</v>
      </c>
      <c r="B920" s="31" t="s">
        <v>419</v>
      </c>
      <c r="C920" s="32">
        <v>23200000</v>
      </c>
      <c r="D920" s="34" t="s">
        <v>278</v>
      </c>
    </row>
    <row r="921" spans="1:4" x14ac:dyDescent="0.2">
      <c r="A921" s="30">
        <v>0</v>
      </c>
      <c r="B921" s="31" t="s">
        <v>419</v>
      </c>
      <c r="C921" s="32">
        <v>18328994</v>
      </c>
      <c r="D921" s="34" t="s">
        <v>278</v>
      </c>
    </row>
    <row r="922" spans="1:4" x14ac:dyDescent="0.2">
      <c r="A922" s="30">
        <v>0</v>
      </c>
      <c r="B922" s="31" t="s">
        <v>370</v>
      </c>
      <c r="C922" s="32">
        <v>13480050</v>
      </c>
      <c r="D922" s="34" t="s">
        <v>278</v>
      </c>
    </row>
    <row r="923" spans="1:4" x14ac:dyDescent="0.2">
      <c r="A923" s="30">
        <v>1735</v>
      </c>
      <c r="B923" s="31" t="s">
        <v>460</v>
      </c>
      <c r="C923" s="32">
        <v>17850000</v>
      </c>
      <c r="D923" s="34" t="s">
        <v>278</v>
      </c>
    </row>
    <row r="924" spans="1:4" x14ac:dyDescent="0.2">
      <c r="A924" s="30">
        <v>1734</v>
      </c>
      <c r="B924" s="31" t="s">
        <v>461</v>
      </c>
      <c r="C924" s="32">
        <v>21315000</v>
      </c>
      <c r="D924" s="34" t="s">
        <v>278</v>
      </c>
    </row>
    <row r="925" spans="1:4" x14ac:dyDescent="0.2">
      <c r="A925" s="30">
        <v>0</v>
      </c>
      <c r="B925" s="31" t="s">
        <v>370</v>
      </c>
      <c r="C925" s="32">
        <v>75000000</v>
      </c>
      <c r="D925" s="33" t="s">
        <v>278</v>
      </c>
    </row>
    <row r="926" spans="1:4" x14ac:dyDescent="0.2">
      <c r="A926" s="30">
        <v>0</v>
      </c>
      <c r="B926" s="31" t="s">
        <v>392</v>
      </c>
      <c r="C926" s="32">
        <v>23180573</v>
      </c>
      <c r="D926" s="33" t="s">
        <v>278</v>
      </c>
    </row>
    <row r="927" spans="1:4" x14ac:dyDescent="0.2">
      <c r="A927" s="30">
        <v>0</v>
      </c>
      <c r="B927" s="31" t="s">
        <v>392</v>
      </c>
      <c r="C927" s="32">
        <v>23200000</v>
      </c>
      <c r="D927" s="33" t="s">
        <v>278</v>
      </c>
    </row>
    <row r="928" spans="1:4" x14ac:dyDescent="0.2">
      <c r="A928" s="30">
        <v>0</v>
      </c>
      <c r="B928" s="31" t="s">
        <v>392</v>
      </c>
      <c r="C928" s="32">
        <v>20848639</v>
      </c>
      <c r="D928" s="33" t="s">
        <v>278</v>
      </c>
    </row>
    <row r="929" spans="1:4" x14ac:dyDescent="0.2">
      <c r="A929" s="30">
        <v>1889</v>
      </c>
      <c r="B929" s="31" t="s">
        <v>406</v>
      </c>
      <c r="C929" s="32">
        <v>18270000</v>
      </c>
      <c r="D929" s="33" t="s">
        <v>278</v>
      </c>
    </row>
    <row r="930" spans="1:4" x14ac:dyDescent="0.2">
      <c r="A930" s="30">
        <v>0</v>
      </c>
      <c r="B930" s="31" t="s">
        <v>398</v>
      </c>
      <c r="C930" s="32">
        <v>40000000</v>
      </c>
      <c r="D930" s="33" t="s">
        <v>278</v>
      </c>
    </row>
    <row r="931" spans="1:4" x14ac:dyDescent="0.2">
      <c r="A931" s="30">
        <v>0</v>
      </c>
      <c r="B931" s="31" t="s">
        <v>398</v>
      </c>
      <c r="C931" s="32">
        <v>11590786</v>
      </c>
      <c r="D931" s="33" t="s">
        <v>278</v>
      </c>
    </row>
    <row r="932" spans="1:4" x14ac:dyDescent="0.2">
      <c r="A932" s="30">
        <v>0</v>
      </c>
      <c r="B932" s="31" t="s">
        <v>591</v>
      </c>
      <c r="C932" s="32">
        <v>11571381</v>
      </c>
      <c r="D932" s="33" t="s">
        <v>278</v>
      </c>
    </row>
    <row r="933" spans="1:4" x14ac:dyDescent="0.2">
      <c r="A933" s="30">
        <v>0</v>
      </c>
      <c r="B933" s="31" t="s">
        <v>591</v>
      </c>
      <c r="C933" s="32">
        <v>8954480</v>
      </c>
      <c r="D933" s="33" t="s">
        <v>278</v>
      </c>
    </row>
    <row r="934" spans="1:4" x14ac:dyDescent="0.2">
      <c r="A934" s="30">
        <v>0</v>
      </c>
      <c r="B934" s="31" t="s">
        <v>592</v>
      </c>
      <c r="C934" s="32">
        <v>20445503</v>
      </c>
      <c r="D934" s="33" t="s">
        <v>278</v>
      </c>
    </row>
    <row r="935" spans="1:4" x14ac:dyDescent="0.2">
      <c r="A935" s="30">
        <v>0</v>
      </c>
      <c r="B935" s="31" t="s">
        <v>593</v>
      </c>
      <c r="C935" s="32">
        <v>3162335</v>
      </c>
      <c r="D935" s="33" t="s">
        <v>278</v>
      </c>
    </row>
    <row r="936" spans="1:4" x14ac:dyDescent="0.2">
      <c r="A936" s="30">
        <v>0</v>
      </c>
      <c r="B936" s="31" t="s">
        <v>593</v>
      </c>
      <c r="C936" s="32">
        <v>3162335</v>
      </c>
      <c r="D936" s="33" t="s">
        <v>278</v>
      </c>
    </row>
    <row r="937" spans="1:4" x14ac:dyDescent="0.2">
      <c r="A937" s="30">
        <v>0</v>
      </c>
      <c r="B937" s="31" t="s">
        <v>593</v>
      </c>
      <c r="C937" s="32">
        <v>2007697</v>
      </c>
      <c r="D937" s="33" t="s">
        <v>278</v>
      </c>
    </row>
    <row r="938" spans="1:4" x14ac:dyDescent="0.2">
      <c r="A938" s="30">
        <v>0</v>
      </c>
      <c r="B938" s="31" t="s">
        <v>593</v>
      </c>
      <c r="C938" s="32">
        <v>2007697</v>
      </c>
      <c r="D938" s="33" t="s">
        <v>278</v>
      </c>
    </row>
    <row r="939" spans="1:4" x14ac:dyDescent="0.2">
      <c r="A939" s="30">
        <v>0</v>
      </c>
      <c r="B939" s="31" t="s">
        <v>594</v>
      </c>
      <c r="C939" s="32">
        <v>20000000</v>
      </c>
      <c r="D939" s="34" t="s">
        <v>278</v>
      </c>
    </row>
    <row r="940" spans="1:4" x14ac:dyDescent="0.2">
      <c r="A940" s="30">
        <v>0</v>
      </c>
      <c r="B940" s="31" t="s">
        <v>595</v>
      </c>
      <c r="C940" s="32">
        <v>5642738</v>
      </c>
      <c r="D940" s="34" t="s">
        <v>278</v>
      </c>
    </row>
    <row r="941" spans="1:4" x14ac:dyDescent="0.2">
      <c r="A941" s="30">
        <v>0</v>
      </c>
      <c r="B941" s="31" t="s">
        <v>595</v>
      </c>
      <c r="C941" s="32">
        <v>23009938</v>
      </c>
      <c r="D941" s="34" t="s">
        <v>278</v>
      </c>
    </row>
    <row r="942" spans="1:4" x14ac:dyDescent="0.2">
      <c r="A942" s="30">
        <v>0</v>
      </c>
      <c r="B942" s="31" t="s">
        <v>595</v>
      </c>
      <c r="C942" s="32">
        <v>20200397</v>
      </c>
      <c r="D942" s="34" t="s">
        <v>278</v>
      </c>
    </row>
    <row r="943" spans="1:4" x14ac:dyDescent="0.2">
      <c r="A943" s="30">
        <v>0</v>
      </c>
      <c r="B943" s="31" t="s">
        <v>595</v>
      </c>
      <c r="C943" s="32">
        <v>23200000</v>
      </c>
      <c r="D943" s="34" t="s">
        <v>278</v>
      </c>
    </row>
    <row r="944" spans="1:4" x14ac:dyDescent="0.2">
      <c r="A944" s="30">
        <v>0</v>
      </c>
      <c r="B944" s="31" t="s">
        <v>596</v>
      </c>
      <c r="C944" s="32">
        <v>12292500</v>
      </c>
      <c r="D944" s="34" t="s">
        <v>278</v>
      </c>
    </row>
    <row r="945" spans="1:4" x14ac:dyDescent="0.2">
      <c r="A945" s="30">
        <v>0</v>
      </c>
      <c r="B945" s="31" t="s">
        <v>597</v>
      </c>
      <c r="C945" s="32">
        <v>2800000</v>
      </c>
      <c r="D945" s="34" t="s">
        <v>278</v>
      </c>
    </row>
    <row r="946" spans="1:4" x14ac:dyDescent="0.2">
      <c r="A946" s="30">
        <v>318</v>
      </c>
      <c r="B946" s="31" t="s">
        <v>598</v>
      </c>
      <c r="C946" s="32">
        <v>9350000</v>
      </c>
      <c r="D946" s="34" t="s">
        <v>278</v>
      </c>
    </row>
    <row r="947" spans="1:4" x14ac:dyDescent="0.2">
      <c r="A947" s="30">
        <v>553</v>
      </c>
      <c r="B947" s="31" t="s">
        <v>599</v>
      </c>
      <c r="C947" s="32">
        <v>11306667</v>
      </c>
      <c r="D947" s="34" t="s">
        <v>278</v>
      </c>
    </row>
    <row r="948" spans="1:4" x14ac:dyDescent="0.2">
      <c r="A948" s="30">
        <v>0</v>
      </c>
      <c r="B948" s="31" t="s">
        <v>600</v>
      </c>
      <c r="C948" s="32">
        <v>20000000</v>
      </c>
      <c r="D948" s="34" t="s">
        <v>278</v>
      </c>
    </row>
    <row r="949" spans="1:4" x14ac:dyDescent="0.2">
      <c r="A949" s="30">
        <v>0</v>
      </c>
      <c r="B949" s="31" t="s">
        <v>601</v>
      </c>
      <c r="C949" s="32">
        <v>6362125</v>
      </c>
      <c r="D949" s="34" t="s">
        <v>278</v>
      </c>
    </row>
    <row r="950" spans="1:4" x14ac:dyDescent="0.2">
      <c r="A950" s="30">
        <v>0</v>
      </c>
      <c r="B950" s="31" t="s">
        <v>601</v>
      </c>
      <c r="C950" s="32">
        <v>20882451</v>
      </c>
      <c r="D950" s="34" t="s">
        <v>278</v>
      </c>
    </row>
    <row r="951" spans="1:4" x14ac:dyDescent="0.2">
      <c r="A951" s="30">
        <v>0</v>
      </c>
      <c r="B951" s="31" t="s">
        <v>602</v>
      </c>
      <c r="C951" s="32">
        <v>23200000</v>
      </c>
      <c r="D951" s="34" t="s">
        <v>278</v>
      </c>
    </row>
    <row r="952" spans="1:4" x14ac:dyDescent="0.2">
      <c r="A952" s="30">
        <v>362</v>
      </c>
      <c r="B952" s="31" t="s">
        <v>603</v>
      </c>
      <c r="C952" s="32">
        <v>4250000</v>
      </c>
      <c r="D952" s="34" t="s">
        <v>278</v>
      </c>
    </row>
    <row r="953" spans="1:4" x14ac:dyDescent="0.2">
      <c r="A953" s="30">
        <v>0</v>
      </c>
      <c r="B953" s="31" t="s">
        <v>604</v>
      </c>
      <c r="C953" s="32">
        <v>23198981</v>
      </c>
      <c r="D953" s="34" t="s">
        <v>278</v>
      </c>
    </row>
    <row r="954" spans="1:4" x14ac:dyDescent="0.2">
      <c r="A954" s="30">
        <v>497</v>
      </c>
      <c r="B954" s="31" t="s">
        <v>605</v>
      </c>
      <c r="C954" s="32">
        <v>7201666</v>
      </c>
      <c r="D954" s="34" t="s">
        <v>278</v>
      </c>
    </row>
    <row r="955" spans="1:4" x14ac:dyDescent="0.2">
      <c r="A955" s="30">
        <v>0</v>
      </c>
      <c r="B955" s="31" t="s">
        <v>606</v>
      </c>
      <c r="C955" s="32">
        <v>22852394</v>
      </c>
      <c r="D955" s="34" t="s">
        <v>278</v>
      </c>
    </row>
    <row r="956" spans="1:4" x14ac:dyDescent="0.2">
      <c r="A956" s="30">
        <v>0</v>
      </c>
      <c r="B956" s="31" t="s">
        <v>606</v>
      </c>
      <c r="C956" s="32">
        <v>23181852</v>
      </c>
      <c r="D956" s="34" t="s">
        <v>278</v>
      </c>
    </row>
    <row r="957" spans="1:4" x14ac:dyDescent="0.2">
      <c r="A957" s="30">
        <v>0</v>
      </c>
      <c r="B957" s="31" t="s">
        <v>607</v>
      </c>
      <c r="C957" s="32">
        <v>12158000</v>
      </c>
      <c r="D957" s="34" t="s">
        <v>278</v>
      </c>
    </row>
    <row r="958" spans="1:4" x14ac:dyDescent="0.2">
      <c r="A958" s="30">
        <v>0</v>
      </c>
      <c r="B958" s="31" t="s">
        <v>608</v>
      </c>
      <c r="C958" s="32">
        <v>36280748</v>
      </c>
      <c r="D958" s="34" t="s">
        <v>278</v>
      </c>
    </row>
    <row r="959" spans="1:4" x14ac:dyDescent="0.2">
      <c r="A959" s="30">
        <v>4263</v>
      </c>
      <c r="B959" s="31" t="s">
        <v>609</v>
      </c>
      <c r="C959" s="32">
        <v>11692120</v>
      </c>
      <c r="D959" s="34" t="s">
        <v>278</v>
      </c>
    </row>
    <row r="960" spans="1:4" x14ac:dyDescent="0.2">
      <c r="A960" s="30">
        <v>4263</v>
      </c>
      <c r="B960" s="31" t="s">
        <v>609</v>
      </c>
      <c r="C960" s="32">
        <v>47749528</v>
      </c>
      <c r="D960" s="34" t="s">
        <v>278</v>
      </c>
    </row>
    <row r="961" spans="1:4" x14ac:dyDescent="0.2">
      <c r="A961" s="30">
        <v>4263</v>
      </c>
      <c r="B961" s="31" t="s">
        <v>609</v>
      </c>
      <c r="C961" s="32">
        <v>109466097</v>
      </c>
      <c r="D961" s="34" t="s">
        <v>278</v>
      </c>
    </row>
    <row r="962" spans="1:4" x14ac:dyDescent="0.2">
      <c r="A962" s="30">
        <v>0</v>
      </c>
      <c r="B962" s="31" t="s">
        <v>610</v>
      </c>
      <c r="C962" s="32">
        <v>22998887</v>
      </c>
      <c r="D962" s="34" t="s">
        <v>278</v>
      </c>
    </row>
    <row r="963" spans="1:4" x14ac:dyDescent="0.2">
      <c r="A963" s="30">
        <v>0</v>
      </c>
      <c r="B963" s="31" t="s">
        <v>610</v>
      </c>
      <c r="C963" s="32">
        <v>23200000</v>
      </c>
      <c r="D963" s="34" t="s">
        <v>278</v>
      </c>
    </row>
    <row r="964" spans="1:4" x14ac:dyDescent="0.2">
      <c r="A964" s="30">
        <v>0</v>
      </c>
      <c r="B964" s="31" t="s">
        <v>610</v>
      </c>
      <c r="C964" s="32">
        <v>4547290</v>
      </c>
      <c r="D964" s="34" t="s">
        <v>278</v>
      </c>
    </row>
    <row r="965" spans="1:4" x14ac:dyDescent="0.2">
      <c r="A965" s="30">
        <v>0</v>
      </c>
      <c r="B965" s="31" t="s">
        <v>610</v>
      </c>
      <c r="C965" s="32">
        <v>11331610</v>
      </c>
      <c r="D965" s="34" t="s">
        <v>278</v>
      </c>
    </row>
    <row r="966" spans="1:4" x14ac:dyDescent="0.2">
      <c r="A966" s="30">
        <v>0</v>
      </c>
      <c r="B966" s="31" t="s">
        <v>273</v>
      </c>
      <c r="C966" s="32">
        <v>150000000</v>
      </c>
      <c r="D966" s="33" t="s">
        <v>279</v>
      </c>
    </row>
    <row r="967" spans="1:4" x14ac:dyDescent="0.2">
      <c r="A967" s="30">
        <v>317</v>
      </c>
      <c r="B967" s="31" t="s">
        <v>326</v>
      </c>
      <c r="C967" s="32">
        <v>29750000</v>
      </c>
      <c r="D967" s="33" t="s">
        <v>279</v>
      </c>
    </row>
    <row r="968" spans="1:4" x14ac:dyDescent="0.2">
      <c r="A968" s="30">
        <v>319</v>
      </c>
      <c r="B968" s="31" t="s">
        <v>328</v>
      </c>
      <c r="C968" s="32">
        <v>29750000</v>
      </c>
      <c r="D968" s="33" t="s">
        <v>279</v>
      </c>
    </row>
    <row r="969" spans="1:4" x14ac:dyDescent="0.2">
      <c r="A969" s="30">
        <v>364</v>
      </c>
      <c r="B969" s="31" t="s">
        <v>332</v>
      </c>
      <c r="C969" s="32">
        <v>20300000</v>
      </c>
      <c r="D969" s="33" t="s">
        <v>279</v>
      </c>
    </row>
    <row r="970" spans="1:4" x14ac:dyDescent="0.2">
      <c r="A970" s="30">
        <v>365</v>
      </c>
      <c r="B970" s="31" t="s">
        <v>333</v>
      </c>
      <c r="C970" s="32">
        <v>44450000</v>
      </c>
      <c r="D970" s="33" t="s">
        <v>279</v>
      </c>
    </row>
    <row r="971" spans="1:4" x14ac:dyDescent="0.2">
      <c r="A971" s="30">
        <v>0</v>
      </c>
      <c r="B971" s="31" t="s">
        <v>274</v>
      </c>
      <c r="C971" s="32">
        <v>23200000</v>
      </c>
      <c r="D971" s="33" t="s">
        <v>279</v>
      </c>
    </row>
    <row r="972" spans="1:4" x14ac:dyDescent="0.2">
      <c r="A972" s="30">
        <v>0</v>
      </c>
      <c r="B972" s="31" t="s">
        <v>275</v>
      </c>
      <c r="C972" s="32">
        <v>8000000</v>
      </c>
      <c r="D972" s="33" t="s">
        <v>279</v>
      </c>
    </row>
    <row r="973" spans="1:4" x14ac:dyDescent="0.2">
      <c r="A973" s="30">
        <v>0</v>
      </c>
      <c r="B973" s="31" t="s">
        <v>275</v>
      </c>
      <c r="C973" s="32">
        <v>8000000</v>
      </c>
      <c r="D973" s="33" t="s">
        <v>279</v>
      </c>
    </row>
    <row r="974" spans="1:4" x14ac:dyDescent="0.2">
      <c r="A974" s="30">
        <v>0</v>
      </c>
      <c r="B974" s="31" t="s">
        <v>275</v>
      </c>
      <c r="C974" s="32">
        <v>8000000</v>
      </c>
      <c r="D974" s="33" t="s">
        <v>279</v>
      </c>
    </row>
    <row r="975" spans="1:4" x14ac:dyDescent="0.2">
      <c r="A975" s="30">
        <v>0</v>
      </c>
      <c r="B975" s="31" t="s">
        <v>275</v>
      </c>
      <c r="C975" s="32">
        <v>8000000</v>
      </c>
      <c r="D975" s="33" t="s">
        <v>279</v>
      </c>
    </row>
    <row r="976" spans="1:4" x14ac:dyDescent="0.2">
      <c r="A976" s="30">
        <v>0</v>
      </c>
      <c r="B976" s="31" t="s">
        <v>275</v>
      </c>
      <c r="C976" s="32">
        <v>8000000</v>
      </c>
      <c r="D976" s="33" t="s">
        <v>279</v>
      </c>
    </row>
    <row r="977" spans="1:4" x14ac:dyDescent="0.2">
      <c r="A977" s="30">
        <v>0</v>
      </c>
      <c r="B977" s="31" t="s">
        <v>275</v>
      </c>
      <c r="C977" s="32">
        <v>8000000</v>
      </c>
      <c r="D977" s="33" t="s">
        <v>279</v>
      </c>
    </row>
    <row r="978" spans="1:4" x14ac:dyDescent="0.2">
      <c r="A978" s="30">
        <v>0</v>
      </c>
      <c r="B978" s="31" t="s">
        <v>275</v>
      </c>
      <c r="C978" s="32">
        <v>8000000</v>
      </c>
      <c r="D978" s="33" t="s">
        <v>279</v>
      </c>
    </row>
    <row r="979" spans="1:4" x14ac:dyDescent="0.2">
      <c r="A979" s="30">
        <v>0</v>
      </c>
      <c r="B979" s="31" t="s">
        <v>275</v>
      </c>
      <c r="C979" s="32">
        <v>8000000</v>
      </c>
      <c r="D979" s="33" t="s">
        <v>279</v>
      </c>
    </row>
    <row r="980" spans="1:4" x14ac:dyDescent="0.2">
      <c r="A980" s="30">
        <v>0</v>
      </c>
      <c r="B980" s="31" t="s">
        <v>275</v>
      </c>
      <c r="C980" s="32">
        <v>8000000</v>
      </c>
      <c r="D980" s="33" t="s">
        <v>279</v>
      </c>
    </row>
    <row r="981" spans="1:4" x14ac:dyDescent="0.2">
      <c r="A981" s="30">
        <v>0</v>
      </c>
      <c r="B981" s="31" t="s">
        <v>275</v>
      </c>
      <c r="C981" s="32">
        <v>8000000</v>
      </c>
      <c r="D981" s="33" t="s">
        <v>279</v>
      </c>
    </row>
    <row r="982" spans="1:4" x14ac:dyDescent="0.2">
      <c r="A982" s="30">
        <v>0</v>
      </c>
      <c r="B982" s="31" t="s">
        <v>275</v>
      </c>
      <c r="C982" s="32">
        <v>8000000</v>
      </c>
      <c r="D982" s="33" t="s">
        <v>279</v>
      </c>
    </row>
    <row r="983" spans="1:4" x14ac:dyDescent="0.2">
      <c r="A983" s="30">
        <v>0</v>
      </c>
      <c r="B983" s="31" t="s">
        <v>275</v>
      </c>
      <c r="C983" s="32">
        <v>8000000</v>
      </c>
      <c r="D983" s="33" t="s">
        <v>279</v>
      </c>
    </row>
    <row r="984" spans="1:4" x14ac:dyDescent="0.2">
      <c r="A984" s="30">
        <v>0</v>
      </c>
      <c r="B984" s="31" t="s">
        <v>275</v>
      </c>
      <c r="C984" s="32">
        <v>8000000</v>
      </c>
      <c r="D984" s="33" t="s">
        <v>279</v>
      </c>
    </row>
    <row r="985" spans="1:4" x14ac:dyDescent="0.2">
      <c r="A985" s="30">
        <v>0</v>
      </c>
      <c r="B985" s="31" t="s">
        <v>275</v>
      </c>
      <c r="C985" s="32">
        <v>8000000</v>
      </c>
      <c r="D985" s="33" t="s">
        <v>279</v>
      </c>
    </row>
    <row r="986" spans="1:4" x14ac:dyDescent="0.2">
      <c r="A986" s="30">
        <v>0</v>
      </c>
      <c r="B986" s="31" t="s">
        <v>275</v>
      </c>
      <c r="C986" s="32">
        <v>8000000</v>
      </c>
      <c r="D986" s="33" t="s">
        <v>279</v>
      </c>
    </row>
    <row r="987" spans="1:4" x14ac:dyDescent="0.2">
      <c r="A987" s="30">
        <v>0</v>
      </c>
      <c r="B987" s="31" t="s">
        <v>275</v>
      </c>
      <c r="C987" s="32">
        <v>8000000</v>
      </c>
      <c r="D987" s="33" t="s">
        <v>279</v>
      </c>
    </row>
    <row r="988" spans="1:4" x14ac:dyDescent="0.2">
      <c r="A988" s="30">
        <v>0</v>
      </c>
      <c r="B988" s="31" t="s">
        <v>275</v>
      </c>
      <c r="C988" s="32">
        <v>8000000</v>
      </c>
      <c r="D988" s="33" t="s">
        <v>279</v>
      </c>
    </row>
    <row r="989" spans="1:4" x14ac:dyDescent="0.2">
      <c r="A989" s="30">
        <v>0</v>
      </c>
      <c r="B989" s="31" t="s">
        <v>275</v>
      </c>
      <c r="C989" s="32">
        <v>8000000</v>
      </c>
      <c r="D989" s="33" t="s">
        <v>279</v>
      </c>
    </row>
    <row r="990" spans="1:4" x14ac:dyDescent="0.2">
      <c r="A990" s="30">
        <v>498</v>
      </c>
      <c r="B990" s="31" t="s">
        <v>341</v>
      </c>
      <c r="C990" s="32">
        <v>29750000</v>
      </c>
      <c r="D990" s="33" t="s">
        <v>279</v>
      </c>
    </row>
    <row r="991" spans="1:4" x14ac:dyDescent="0.2">
      <c r="A991" s="30">
        <v>556</v>
      </c>
      <c r="B991" s="31" t="s">
        <v>348</v>
      </c>
      <c r="C991" s="32">
        <v>17850000</v>
      </c>
      <c r="D991" s="33" t="s">
        <v>279</v>
      </c>
    </row>
    <row r="992" spans="1:4" x14ac:dyDescent="0.2">
      <c r="A992" s="30">
        <v>557</v>
      </c>
      <c r="B992" s="31" t="s">
        <v>349</v>
      </c>
      <c r="C992" s="32">
        <v>25200000</v>
      </c>
      <c r="D992" s="33" t="s">
        <v>279</v>
      </c>
    </row>
    <row r="993" spans="1:4" x14ac:dyDescent="0.2">
      <c r="A993" s="30">
        <v>558</v>
      </c>
      <c r="B993" s="31" t="s">
        <v>350</v>
      </c>
      <c r="C993" s="32">
        <v>21315000</v>
      </c>
      <c r="D993" s="33" t="s">
        <v>279</v>
      </c>
    </row>
    <row r="994" spans="1:4" x14ac:dyDescent="0.2">
      <c r="A994" s="30">
        <v>720</v>
      </c>
      <c r="B994" s="31" t="s">
        <v>358</v>
      </c>
      <c r="C994" s="32">
        <v>29750000</v>
      </c>
      <c r="D994" s="33" t="s">
        <v>279</v>
      </c>
    </row>
    <row r="995" spans="1:4" x14ac:dyDescent="0.2">
      <c r="A995" s="30">
        <v>1075</v>
      </c>
      <c r="B995" s="31" t="s">
        <v>412</v>
      </c>
      <c r="C995" s="32">
        <v>18739000</v>
      </c>
      <c r="D995" s="33" t="s">
        <v>279</v>
      </c>
    </row>
    <row r="996" spans="1:4" x14ac:dyDescent="0.2">
      <c r="A996" s="30">
        <v>1167</v>
      </c>
      <c r="B996" s="31" t="s">
        <v>416</v>
      </c>
      <c r="C996" s="32">
        <v>44450000</v>
      </c>
      <c r="D996" s="33" t="s">
        <v>279</v>
      </c>
    </row>
    <row r="997" spans="1:4" x14ac:dyDescent="0.2">
      <c r="A997" s="30">
        <v>0</v>
      </c>
      <c r="B997" s="31" t="s">
        <v>417</v>
      </c>
      <c r="C997" s="32">
        <v>30000000</v>
      </c>
      <c r="D997" s="33" t="s">
        <v>279</v>
      </c>
    </row>
    <row r="998" spans="1:4" x14ac:dyDescent="0.2">
      <c r="A998" s="30">
        <v>0</v>
      </c>
      <c r="B998" s="31" t="s">
        <v>417</v>
      </c>
      <c r="C998" s="32">
        <v>10000000</v>
      </c>
      <c r="D998" s="33" t="s">
        <v>279</v>
      </c>
    </row>
    <row r="999" spans="1:4" x14ac:dyDescent="0.2">
      <c r="A999" s="30">
        <v>0</v>
      </c>
      <c r="B999" s="31" t="s">
        <v>417</v>
      </c>
      <c r="C999" s="32">
        <v>9982000</v>
      </c>
      <c r="D999" s="33" t="s">
        <v>279</v>
      </c>
    </row>
    <row r="1000" spans="1:4" x14ac:dyDescent="0.2">
      <c r="A1000" s="30">
        <v>0</v>
      </c>
      <c r="B1000" s="31" t="s">
        <v>417</v>
      </c>
      <c r="C1000" s="32">
        <v>10000000</v>
      </c>
      <c r="D1000" s="33" t="s">
        <v>279</v>
      </c>
    </row>
    <row r="1001" spans="1:4" x14ac:dyDescent="0.2">
      <c r="A1001" s="30">
        <v>0</v>
      </c>
      <c r="B1001" s="31" t="s">
        <v>417</v>
      </c>
      <c r="C1001" s="32">
        <v>10000000</v>
      </c>
      <c r="D1001" s="33" t="s">
        <v>279</v>
      </c>
    </row>
    <row r="1002" spans="1:4" x14ac:dyDescent="0.2">
      <c r="A1002" s="30">
        <v>0</v>
      </c>
      <c r="B1002" s="31" t="s">
        <v>417</v>
      </c>
      <c r="C1002" s="32">
        <v>10000000</v>
      </c>
      <c r="D1002" s="33" t="s">
        <v>279</v>
      </c>
    </row>
    <row r="1003" spans="1:4" x14ac:dyDescent="0.2">
      <c r="A1003" s="30">
        <v>1163</v>
      </c>
      <c r="B1003" s="31" t="s">
        <v>418</v>
      </c>
      <c r="C1003" s="32">
        <v>18739000</v>
      </c>
      <c r="D1003" s="33" t="s">
        <v>279</v>
      </c>
    </row>
    <row r="1004" spans="1:4" x14ac:dyDescent="0.2">
      <c r="A1004" s="30">
        <v>0</v>
      </c>
      <c r="B1004" s="31" t="s">
        <v>439</v>
      </c>
      <c r="C1004" s="32">
        <v>80000000</v>
      </c>
      <c r="D1004" s="34" t="s">
        <v>279</v>
      </c>
    </row>
    <row r="1005" spans="1:4" x14ac:dyDescent="0.2">
      <c r="A1005" s="30">
        <v>1539</v>
      </c>
      <c r="B1005" s="31" t="s">
        <v>441</v>
      </c>
      <c r="C1005" s="32">
        <v>25500000</v>
      </c>
      <c r="D1005" s="34" t="s">
        <v>279</v>
      </c>
    </row>
    <row r="1006" spans="1:4" x14ac:dyDescent="0.2">
      <c r="A1006" s="30">
        <v>0</v>
      </c>
      <c r="B1006" s="31" t="s">
        <v>444</v>
      </c>
      <c r="C1006" s="32">
        <v>23200000</v>
      </c>
      <c r="D1006" s="34" t="s">
        <v>279</v>
      </c>
    </row>
    <row r="1007" spans="1:4" x14ac:dyDescent="0.2">
      <c r="A1007" s="30">
        <v>1389</v>
      </c>
      <c r="B1007" s="31" t="s">
        <v>445</v>
      </c>
      <c r="C1007" s="32">
        <v>21600000</v>
      </c>
      <c r="D1007" s="34" t="s">
        <v>279</v>
      </c>
    </row>
    <row r="1008" spans="1:4" x14ac:dyDescent="0.2">
      <c r="A1008" s="30">
        <v>1620</v>
      </c>
      <c r="B1008" s="31" t="s">
        <v>450</v>
      </c>
      <c r="C1008" s="32">
        <v>300000000</v>
      </c>
      <c r="D1008" s="34" t="s">
        <v>279</v>
      </c>
    </row>
    <row r="1009" spans="1:4" x14ac:dyDescent="0.2">
      <c r="A1009" s="30">
        <v>1618</v>
      </c>
      <c r="B1009" s="31" t="s">
        <v>454</v>
      </c>
      <c r="C1009" s="32">
        <v>38500000</v>
      </c>
      <c r="D1009" s="34" t="s">
        <v>279</v>
      </c>
    </row>
    <row r="1010" spans="1:4" x14ac:dyDescent="0.2">
      <c r="A1010" s="30">
        <v>1701</v>
      </c>
      <c r="B1010" s="31" t="s">
        <v>458</v>
      </c>
      <c r="C1010" s="32">
        <v>21600000</v>
      </c>
      <c r="D1010" s="34" t="s">
        <v>279</v>
      </c>
    </row>
    <row r="1011" spans="1:4" x14ac:dyDescent="0.2">
      <c r="A1011" s="30">
        <v>0</v>
      </c>
      <c r="B1011" s="31" t="s">
        <v>464</v>
      </c>
      <c r="C1011" s="32">
        <v>10000000</v>
      </c>
      <c r="D1011" s="34" t="s">
        <v>279</v>
      </c>
    </row>
    <row r="1012" spans="1:4" x14ac:dyDescent="0.2">
      <c r="A1012" s="30">
        <v>1722</v>
      </c>
      <c r="B1012" s="31" t="s">
        <v>465</v>
      </c>
      <c r="C1012" s="32">
        <v>18739000</v>
      </c>
      <c r="D1012" s="34" t="s">
        <v>279</v>
      </c>
    </row>
    <row r="1013" spans="1:4" x14ac:dyDescent="0.2">
      <c r="A1013" s="30">
        <v>1805</v>
      </c>
      <c r="B1013" s="31" t="s">
        <v>401</v>
      </c>
      <c r="C1013" s="32">
        <v>17846660</v>
      </c>
      <c r="D1013" s="33" t="s">
        <v>279</v>
      </c>
    </row>
    <row r="1014" spans="1:4" x14ac:dyDescent="0.2">
      <c r="A1014" s="30">
        <v>1862</v>
      </c>
      <c r="B1014" s="31" t="s">
        <v>402</v>
      </c>
      <c r="C1014" s="32">
        <v>30875000</v>
      </c>
      <c r="D1014" s="33" t="s">
        <v>279</v>
      </c>
    </row>
    <row r="1015" spans="1:4" x14ac:dyDescent="0.2">
      <c r="A1015" s="30">
        <v>0</v>
      </c>
      <c r="B1015" s="31" t="s">
        <v>391</v>
      </c>
      <c r="C1015" s="32">
        <v>10000000</v>
      </c>
      <c r="D1015" s="33" t="s">
        <v>279</v>
      </c>
    </row>
    <row r="1016" spans="1:4" x14ac:dyDescent="0.2">
      <c r="A1016" s="30">
        <v>0</v>
      </c>
      <c r="B1016" s="31" t="s">
        <v>391</v>
      </c>
      <c r="C1016" s="32">
        <v>13000000</v>
      </c>
      <c r="D1016" s="33" t="s">
        <v>279</v>
      </c>
    </row>
    <row r="1017" spans="1:4" x14ac:dyDescent="0.2">
      <c r="A1017" s="30">
        <v>0</v>
      </c>
      <c r="B1017" s="31" t="s">
        <v>391</v>
      </c>
      <c r="C1017" s="32">
        <v>10000000</v>
      </c>
      <c r="D1017" s="33" t="s">
        <v>279</v>
      </c>
    </row>
    <row r="1018" spans="1:4" x14ac:dyDescent="0.2">
      <c r="A1018" s="30">
        <v>0</v>
      </c>
      <c r="B1018" s="31" t="s">
        <v>391</v>
      </c>
      <c r="C1018" s="32">
        <v>8000000</v>
      </c>
      <c r="D1018" s="33" t="s">
        <v>279</v>
      </c>
    </row>
    <row r="1019" spans="1:4" x14ac:dyDescent="0.2">
      <c r="A1019" s="30">
        <v>0</v>
      </c>
      <c r="B1019" s="31" t="s">
        <v>391</v>
      </c>
      <c r="C1019" s="32">
        <v>10000000</v>
      </c>
      <c r="D1019" s="33" t="s">
        <v>279</v>
      </c>
    </row>
    <row r="1020" spans="1:4" x14ac:dyDescent="0.2">
      <c r="A1020" s="30">
        <v>0</v>
      </c>
      <c r="B1020" s="31" t="s">
        <v>391</v>
      </c>
      <c r="C1020" s="32">
        <v>8000000</v>
      </c>
      <c r="D1020" s="33" t="s">
        <v>279</v>
      </c>
    </row>
    <row r="1021" spans="1:4" x14ac:dyDescent="0.2">
      <c r="A1021" s="30">
        <v>2037</v>
      </c>
      <c r="B1021" s="31" t="s">
        <v>611</v>
      </c>
      <c r="C1021" s="32">
        <v>300000000</v>
      </c>
      <c r="D1021" s="33" t="s">
        <v>279</v>
      </c>
    </row>
    <row r="1022" spans="1:4" x14ac:dyDescent="0.2">
      <c r="A1022" s="30">
        <v>2067</v>
      </c>
      <c r="B1022" s="31" t="s">
        <v>612</v>
      </c>
      <c r="C1022" s="32">
        <v>199820000</v>
      </c>
      <c r="D1022" s="33" t="s">
        <v>279</v>
      </c>
    </row>
    <row r="1023" spans="1:4" x14ac:dyDescent="0.2">
      <c r="A1023" s="30">
        <v>1861</v>
      </c>
      <c r="B1023" s="31" t="s">
        <v>613</v>
      </c>
      <c r="C1023" s="32">
        <v>15883533</v>
      </c>
      <c r="D1023" s="33" t="s">
        <v>279</v>
      </c>
    </row>
    <row r="1024" spans="1:4" x14ac:dyDescent="0.2">
      <c r="A1024" s="30">
        <v>2066</v>
      </c>
      <c r="B1024" s="31" t="s">
        <v>614</v>
      </c>
      <c r="C1024" s="32">
        <v>20790000</v>
      </c>
      <c r="D1024" s="33" t="s">
        <v>279</v>
      </c>
    </row>
    <row r="1025" spans="1:4" x14ac:dyDescent="0.2">
      <c r="A1025" s="30">
        <v>2114</v>
      </c>
      <c r="B1025" s="31" t="s">
        <v>615</v>
      </c>
      <c r="C1025" s="32">
        <v>14723500</v>
      </c>
      <c r="D1025" s="33" t="s">
        <v>279</v>
      </c>
    </row>
    <row r="1026" spans="1:4" x14ac:dyDescent="0.2">
      <c r="A1026" s="30">
        <v>2465</v>
      </c>
      <c r="B1026" s="31" t="s">
        <v>616</v>
      </c>
      <c r="C1026" s="32">
        <v>169277000</v>
      </c>
      <c r="D1026" s="33" t="s">
        <v>279</v>
      </c>
    </row>
    <row r="1027" spans="1:4" x14ac:dyDescent="0.2">
      <c r="A1027" s="30">
        <v>0</v>
      </c>
      <c r="B1027" s="31" t="s">
        <v>617</v>
      </c>
      <c r="C1027" s="32">
        <v>20000000</v>
      </c>
      <c r="D1027" s="33" t="s">
        <v>279</v>
      </c>
    </row>
    <row r="1028" spans="1:4" x14ac:dyDescent="0.2">
      <c r="A1028" s="30">
        <v>0</v>
      </c>
      <c r="B1028" s="31" t="s">
        <v>618</v>
      </c>
      <c r="C1028" s="32">
        <v>10000000</v>
      </c>
      <c r="D1028" s="33" t="s">
        <v>279</v>
      </c>
    </row>
    <row r="1029" spans="1:4" x14ac:dyDescent="0.2">
      <c r="A1029" s="30">
        <v>2067</v>
      </c>
      <c r="B1029" s="31" t="s">
        <v>619</v>
      </c>
      <c r="C1029" s="32">
        <v>99900000</v>
      </c>
      <c r="D1029" s="33" t="s">
        <v>279</v>
      </c>
    </row>
    <row r="1030" spans="1:4" x14ac:dyDescent="0.2">
      <c r="A1030" s="30">
        <v>2555</v>
      </c>
      <c r="B1030" s="31" t="s">
        <v>620</v>
      </c>
      <c r="C1030" s="32">
        <v>167500000</v>
      </c>
      <c r="D1030" s="33" t="s">
        <v>279</v>
      </c>
    </row>
    <row r="1031" spans="1:4" x14ac:dyDescent="0.2">
      <c r="A1031" s="30">
        <v>2546</v>
      </c>
      <c r="B1031" s="31" t="s">
        <v>621</v>
      </c>
      <c r="C1031" s="32">
        <v>14400000</v>
      </c>
      <c r="D1031" s="33" t="s">
        <v>279</v>
      </c>
    </row>
    <row r="1032" spans="1:4" x14ac:dyDescent="0.2">
      <c r="A1032" s="30">
        <v>2588</v>
      </c>
      <c r="B1032" s="31" t="s">
        <v>622</v>
      </c>
      <c r="C1032" s="32">
        <v>10708000</v>
      </c>
      <c r="D1032" s="33" t="s">
        <v>279</v>
      </c>
    </row>
    <row r="1033" spans="1:4" x14ac:dyDescent="0.2">
      <c r="A1033" s="30">
        <v>2570</v>
      </c>
      <c r="B1033" s="31" t="s">
        <v>623</v>
      </c>
      <c r="C1033" s="32">
        <v>10708000</v>
      </c>
      <c r="D1033" s="33" t="s">
        <v>279</v>
      </c>
    </row>
    <row r="1034" spans="1:4" x14ac:dyDescent="0.2">
      <c r="A1034" s="30">
        <v>2647</v>
      </c>
      <c r="B1034" s="31" t="s">
        <v>624</v>
      </c>
      <c r="C1034" s="32">
        <v>149985000</v>
      </c>
      <c r="D1034" s="33" t="s">
        <v>279</v>
      </c>
    </row>
    <row r="1035" spans="1:4" x14ac:dyDescent="0.2">
      <c r="A1035" s="30">
        <v>2547</v>
      </c>
      <c r="B1035" s="31" t="s">
        <v>625</v>
      </c>
      <c r="C1035" s="32">
        <v>10708000</v>
      </c>
      <c r="D1035" s="33" t="s">
        <v>279</v>
      </c>
    </row>
    <row r="1036" spans="1:4" x14ac:dyDescent="0.2">
      <c r="A1036" s="30">
        <v>2669</v>
      </c>
      <c r="B1036" s="31" t="s">
        <v>626</v>
      </c>
      <c r="C1036" s="32">
        <v>250000000</v>
      </c>
      <c r="D1036" s="33" t="s">
        <v>279</v>
      </c>
    </row>
    <row r="1037" spans="1:4" x14ac:dyDescent="0.2">
      <c r="A1037" s="30">
        <v>2641</v>
      </c>
      <c r="B1037" s="31" t="s">
        <v>627</v>
      </c>
      <c r="C1037" s="32">
        <v>129720000</v>
      </c>
      <c r="D1037" s="33" t="s">
        <v>279</v>
      </c>
    </row>
    <row r="1038" spans="1:4" x14ac:dyDescent="0.2">
      <c r="A1038" s="30">
        <v>2632</v>
      </c>
      <c r="B1038" s="31" t="s">
        <v>628</v>
      </c>
      <c r="C1038" s="32">
        <v>10708000</v>
      </c>
      <c r="D1038" s="33" t="s">
        <v>279</v>
      </c>
    </row>
    <row r="1039" spans="1:4" x14ac:dyDescent="0.2">
      <c r="A1039" s="30">
        <v>2714</v>
      </c>
      <c r="B1039" s="31" t="s">
        <v>629</v>
      </c>
      <c r="C1039" s="32">
        <v>399999810</v>
      </c>
      <c r="D1039" s="34" t="s">
        <v>279</v>
      </c>
    </row>
    <row r="1040" spans="1:4" x14ac:dyDescent="0.2">
      <c r="A1040" s="30">
        <v>2738</v>
      </c>
      <c r="B1040" s="31" t="s">
        <v>630</v>
      </c>
      <c r="C1040" s="32">
        <v>8031000</v>
      </c>
      <c r="D1040" s="34" t="s">
        <v>279</v>
      </c>
    </row>
    <row r="1041" spans="1:4" x14ac:dyDescent="0.2">
      <c r="A1041" s="30">
        <v>2669</v>
      </c>
      <c r="B1041" s="31" t="s">
        <v>631</v>
      </c>
      <c r="C1041" s="32">
        <v>65000000</v>
      </c>
      <c r="D1041" s="34" t="s">
        <v>279</v>
      </c>
    </row>
    <row r="1042" spans="1:4" x14ac:dyDescent="0.2">
      <c r="A1042" s="30">
        <v>2647</v>
      </c>
      <c r="B1042" s="31" t="s">
        <v>632</v>
      </c>
      <c r="C1042" s="32">
        <v>74900000</v>
      </c>
      <c r="D1042" s="34" t="s">
        <v>279</v>
      </c>
    </row>
    <row r="1043" spans="1:4" x14ac:dyDescent="0.2">
      <c r="A1043" s="30">
        <v>2774</v>
      </c>
      <c r="B1043" s="31" t="s">
        <v>633</v>
      </c>
      <c r="C1043" s="32">
        <v>7584833</v>
      </c>
      <c r="D1043" s="34" t="s">
        <v>279</v>
      </c>
    </row>
    <row r="1044" spans="1:4" x14ac:dyDescent="0.2">
      <c r="A1044" s="30">
        <v>2753</v>
      </c>
      <c r="B1044" s="31" t="s">
        <v>634</v>
      </c>
      <c r="C1044" s="32">
        <v>7317133</v>
      </c>
      <c r="D1044" s="34" t="s">
        <v>279</v>
      </c>
    </row>
    <row r="1045" spans="1:4" x14ac:dyDescent="0.2">
      <c r="A1045" s="30">
        <v>2778</v>
      </c>
      <c r="B1045" s="31" t="s">
        <v>635</v>
      </c>
      <c r="C1045" s="32">
        <v>4382500</v>
      </c>
      <c r="D1045" s="34" t="s">
        <v>279</v>
      </c>
    </row>
    <row r="1046" spans="1:4" x14ac:dyDescent="0.2">
      <c r="A1046" s="30">
        <v>0</v>
      </c>
      <c r="B1046" s="31" t="s">
        <v>636</v>
      </c>
      <c r="C1046" s="32">
        <v>23200000</v>
      </c>
      <c r="D1046" s="34" t="s">
        <v>279</v>
      </c>
    </row>
    <row r="1047" spans="1:4" x14ac:dyDescent="0.2">
      <c r="A1047" s="30">
        <v>0</v>
      </c>
      <c r="B1047" s="31" t="s">
        <v>637</v>
      </c>
      <c r="C1047" s="32">
        <v>23200000</v>
      </c>
      <c r="D1047" s="34" t="s">
        <v>279</v>
      </c>
    </row>
    <row r="1048" spans="1:4" x14ac:dyDescent="0.2">
      <c r="A1048" s="30">
        <v>0</v>
      </c>
      <c r="B1048" s="31" t="s">
        <v>638</v>
      </c>
      <c r="C1048" s="32">
        <v>9289320</v>
      </c>
      <c r="D1048" s="34" t="s">
        <v>279</v>
      </c>
    </row>
    <row r="1049" spans="1:4" x14ac:dyDescent="0.2">
      <c r="A1049" s="30">
        <v>2864</v>
      </c>
      <c r="B1049" s="31" t="s">
        <v>639</v>
      </c>
      <c r="C1049" s="32">
        <v>6246333</v>
      </c>
      <c r="D1049" s="34" t="s">
        <v>279</v>
      </c>
    </row>
    <row r="1050" spans="1:4" x14ac:dyDescent="0.2">
      <c r="A1050" s="30">
        <v>1075</v>
      </c>
      <c r="B1050" s="31" t="s">
        <v>640</v>
      </c>
      <c r="C1050" s="32">
        <v>4550900</v>
      </c>
      <c r="D1050" s="34" t="s">
        <v>279</v>
      </c>
    </row>
    <row r="1051" spans="1:4" x14ac:dyDescent="0.2">
      <c r="A1051" s="30">
        <v>365</v>
      </c>
      <c r="B1051" s="31" t="s">
        <v>641</v>
      </c>
      <c r="C1051" s="32">
        <v>6350000</v>
      </c>
      <c r="D1051" s="34" t="s">
        <v>279</v>
      </c>
    </row>
    <row r="1052" spans="1:4" x14ac:dyDescent="0.2">
      <c r="A1052" s="30">
        <v>2998</v>
      </c>
      <c r="B1052" s="31" t="s">
        <v>642</v>
      </c>
      <c r="C1052" s="32">
        <v>4250000</v>
      </c>
      <c r="D1052" s="34" t="s">
        <v>279</v>
      </c>
    </row>
    <row r="1053" spans="1:4" x14ac:dyDescent="0.2">
      <c r="A1053" s="30">
        <v>3002</v>
      </c>
      <c r="B1053" s="31" t="s">
        <v>643</v>
      </c>
      <c r="C1053" s="32">
        <v>179250000</v>
      </c>
      <c r="D1053" s="34" t="s">
        <v>279</v>
      </c>
    </row>
    <row r="1054" spans="1:4" x14ac:dyDescent="0.2">
      <c r="A1054" s="30">
        <v>3003</v>
      </c>
      <c r="B1054" s="31" t="s">
        <v>644</v>
      </c>
      <c r="C1054" s="32">
        <v>420750000</v>
      </c>
      <c r="D1054" s="34" t="s">
        <v>279</v>
      </c>
    </row>
    <row r="1055" spans="1:4" x14ac:dyDescent="0.2">
      <c r="A1055" s="30">
        <v>498</v>
      </c>
      <c r="B1055" s="31" t="s">
        <v>645</v>
      </c>
      <c r="C1055" s="32">
        <v>4250000</v>
      </c>
      <c r="D1055" s="34" t="s">
        <v>279</v>
      </c>
    </row>
    <row r="1056" spans="1:4" x14ac:dyDescent="0.2">
      <c r="A1056" s="30">
        <v>3026</v>
      </c>
      <c r="B1056" s="31" t="s">
        <v>646</v>
      </c>
      <c r="C1056" s="32">
        <v>399970000</v>
      </c>
      <c r="D1056" s="34" t="s">
        <v>279</v>
      </c>
    </row>
    <row r="1057" spans="1:4" x14ac:dyDescent="0.2">
      <c r="A1057" s="30">
        <v>37</v>
      </c>
      <c r="B1057" s="31" t="s">
        <v>284</v>
      </c>
      <c r="C1057" s="32">
        <v>24093000</v>
      </c>
      <c r="D1057" s="33" t="s">
        <v>281</v>
      </c>
    </row>
    <row r="1058" spans="1:4" x14ac:dyDescent="0.2">
      <c r="A1058" s="30">
        <v>36</v>
      </c>
      <c r="B1058" s="31" t="s">
        <v>283</v>
      </c>
      <c r="C1058" s="32">
        <v>15777000</v>
      </c>
      <c r="D1058" s="33" t="s">
        <v>281</v>
      </c>
    </row>
    <row r="1059" spans="1:4" x14ac:dyDescent="0.2">
      <c r="A1059" s="30">
        <v>41</v>
      </c>
      <c r="B1059" s="31" t="s">
        <v>286</v>
      </c>
      <c r="C1059" s="32">
        <v>24093000</v>
      </c>
      <c r="D1059" s="33" t="s">
        <v>281</v>
      </c>
    </row>
    <row r="1060" spans="1:4" x14ac:dyDescent="0.2">
      <c r="A1060" s="30">
        <v>40</v>
      </c>
      <c r="B1060" s="31" t="s">
        <v>285</v>
      </c>
      <c r="C1060" s="32">
        <v>24093000</v>
      </c>
      <c r="D1060" s="33" t="s">
        <v>281</v>
      </c>
    </row>
    <row r="1061" spans="1:4" x14ac:dyDescent="0.2">
      <c r="A1061" s="30">
        <v>42</v>
      </c>
      <c r="B1061" s="31" t="s">
        <v>287</v>
      </c>
      <c r="C1061" s="32">
        <v>24093000</v>
      </c>
      <c r="D1061" s="33" t="s">
        <v>281</v>
      </c>
    </row>
    <row r="1062" spans="1:4" x14ac:dyDescent="0.2">
      <c r="A1062" s="30">
        <v>46</v>
      </c>
      <c r="B1062" s="31" t="s">
        <v>289</v>
      </c>
      <c r="C1062" s="32">
        <v>24093000</v>
      </c>
      <c r="D1062" s="33" t="s">
        <v>281</v>
      </c>
    </row>
    <row r="1063" spans="1:4" x14ac:dyDescent="0.2">
      <c r="A1063" s="30">
        <v>67</v>
      </c>
      <c r="B1063" s="31" t="s">
        <v>292</v>
      </c>
      <c r="C1063" s="32">
        <v>24093000</v>
      </c>
      <c r="D1063" s="33" t="s">
        <v>281</v>
      </c>
    </row>
    <row r="1064" spans="1:4" x14ac:dyDescent="0.2">
      <c r="A1064" s="30">
        <v>68</v>
      </c>
      <c r="B1064" s="31" t="s">
        <v>293</v>
      </c>
      <c r="C1064" s="32">
        <v>24093000</v>
      </c>
      <c r="D1064" s="33" t="s">
        <v>281</v>
      </c>
    </row>
    <row r="1065" spans="1:4" x14ac:dyDescent="0.2">
      <c r="A1065" s="30">
        <v>47</v>
      </c>
      <c r="B1065" s="31" t="s">
        <v>290</v>
      </c>
      <c r="C1065" s="32">
        <v>10235000</v>
      </c>
      <c r="D1065" s="33" t="s">
        <v>281</v>
      </c>
    </row>
    <row r="1066" spans="1:4" x14ac:dyDescent="0.2">
      <c r="A1066" s="30">
        <v>48</v>
      </c>
      <c r="B1066" s="31" t="s">
        <v>291</v>
      </c>
      <c r="C1066" s="32">
        <v>18423000</v>
      </c>
      <c r="D1066" s="33" t="s">
        <v>281</v>
      </c>
    </row>
    <row r="1067" spans="1:4" x14ac:dyDescent="0.2">
      <c r="A1067" s="30">
        <v>69</v>
      </c>
      <c r="B1067" s="31" t="s">
        <v>294</v>
      </c>
      <c r="C1067" s="32">
        <v>24093000</v>
      </c>
      <c r="D1067" s="33" t="s">
        <v>281</v>
      </c>
    </row>
    <row r="1068" spans="1:4" x14ac:dyDescent="0.2">
      <c r="A1068" s="30">
        <v>70</v>
      </c>
      <c r="B1068" s="31" t="s">
        <v>295</v>
      </c>
      <c r="C1068" s="32">
        <v>16062000</v>
      </c>
      <c r="D1068" s="33" t="s">
        <v>281</v>
      </c>
    </row>
    <row r="1069" spans="1:4" x14ac:dyDescent="0.2">
      <c r="A1069" s="30">
        <v>74</v>
      </c>
      <c r="B1069" s="31" t="s">
        <v>299</v>
      </c>
      <c r="C1069" s="32">
        <v>13117300</v>
      </c>
      <c r="D1069" s="33" t="s">
        <v>281</v>
      </c>
    </row>
    <row r="1070" spans="1:4" x14ac:dyDescent="0.2">
      <c r="A1070" s="30">
        <v>71</v>
      </c>
      <c r="B1070" s="31" t="s">
        <v>296</v>
      </c>
      <c r="C1070" s="32">
        <v>18423000</v>
      </c>
      <c r="D1070" s="33" t="s">
        <v>281</v>
      </c>
    </row>
    <row r="1071" spans="1:4" x14ac:dyDescent="0.2">
      <c r="A1071" s="30">
        <v>86</v>
      </c>
      <c r="B1071" s="31" t="s">
        <v>303</v>
      </c>
      <c r="C1071" s="32">
        <v>18423000</v>
      </c>
      <c r="D1071" s="33" t="s">
        <v>281</v>
      </c>
    </row>
    <row r="1072" spans="1:4" x14ac:dyDescent="0.2">
      <c r="A1072" s="30">
        <v>87</v>
      </c>
      <c r="B1072" s="31" t="s">
        <v>304</v>
      </c>
      <c r="C1072" s="32">
        <v>18423000</v>
      </c>
      <c r="D1072" s="33" t="s">
        <v>281</v>
      </c>
    </row>
    <row r="1073" spans="1:4" x14ac:dyDescent="0.2">
      <c r="A1073" s="30">
        <v>85</v>
      </c>
      <c r="B1073" s="31" t="s">
        <v>302</v>
      </c>
      <c r="C1073" s="32">
        <v>18423000</v>
      </c>
      <c r="D1073" s="33" t="s">
        <v>281</v>
      </c>
    </row>
    <row r="1074" spans="1:4" x14ac:dyDescent="0.2">
      <c r="A1074" s="30">
        <v>84</v>
      </c>
      <c r="B1074" s="31" t="s">
        <v>301</v>
      </c>
      <c r="C1074" s="32">
        <v>24093000</v>
      </c>
      <c r="D1074" s="33" t="s">
        <v>281</v>
      </c>
    </row>
    <row r="1075" spans="1:4" x14ac:dyDescent="0.2">
      <c r="A1075" s="30">
        <v>75</v>
      </c>
      <c r="B1075" s="31" t="s">
        <v>300</v>
      </c>
      <c r="C1075" s="32">
        <v>18423000</v>
      </c>
      <c r="D1075" s="33" t="s">
        <v>281</v>
      </c>
    </row>
    <row r="1076" spans="1:4" x14ac:dyDescent="0.2">
      <c r="A1076" s="30">
        <v>73</v>
      </c>
      <c r="B1076" s="31" t="s">
        <v>298</v>
      </c>
      <c r="C1076" s="32">
        <v>24093000</v>
      </c>
      <c r="D1076" s="33" t="s">
        <v>281</v>
      </c>
    </row>
    <row r="1077" spans="1:4" x14ac:dyDescent="0.2">
      <c r="A1077" s="30">
        <v>88</v>
      </c>
      <c r="B1077" s="31" t="s">
        <v>305</v>
      </c>
      <c r="C1077" s="32">
        <v>24093000</v>
      </c>
      <c r="D1077" s="33" t="s">
        <v>281</v>
      </c>
    </row>
    <row r="1078" spans="1:4" x14ac:dyDescent="0.2">
      <c r="A1078" s="30">
        <v>153</v>
      </c>
      <c r="B1078" s="31" t="s">
        <v>311</v>
      </c>
      <c r="C1078" s="32">
        <v>10235000</v>
      </c>
      <c r="D1078" s="33" t="s">
        <v>281</v>
      </c>
    </row>
    <row r="1079" spans="1:4" x14ac:dyDescent="0.2">
      <c r="A1079" s="30">
        <v>72</v>
      </c>
      <c r="B1079" s="31" t="s">
        <v>297</v>
      </c>
      <c r="C1079" s="32">
        <v>24093000</v>
      </c>
      <c r="D1079" s="33" t="s">
        <v>281</v>
      </c>
    </row>
    <row r="1080" spans="1:4" x14ac:dyDescent="0.2">
      <c r="A1080" s="30">
        <v>164</v>
      </c>
      <c r="B1080" s="31" t="s">
        <v>314</v>
      </c>
      <c r="C1080" s="32">
        <v>18423000</v>
      </c>
      <c r="D1080" s="33" t="s">
        <v>281</v>
      </c>
    </row>
    <row r="1081" spans="1:4" x14ac:dyDescent="0.2">
      <c r="A1081" s="30">
        <v>178</v>
      </c>
      <c r="B1081" s="31" t="s">
        <v>317</v>
      </c>
      <c r="C1081" s="32">
        <v>18423000</v>
      </c>
      <c r="D1081" s="33" t="s">
        <v>281</v>
      </c>
    </row>
    <row r="1082" spans="1:4" x14ac:dyDescent="0.2">
      <c r="A1082" s="30">
        <v>180</v>
      </c>
      <c r="B1082" s="31" t="s">
        <v>319</v>
      </c>
      <c r="C1082" s="32">
        <v>18423000</v>
      </c>
      <c r="D1082" s="33" t="s">
        <v>281</v>
      </c>
    </row>
    <row r="1083" spans="1:4" x14ac:dyDescent="0.2">
      <c r="A1083" s="30">
        <v>249</v>
      </c>
      <c r="B1083" s="31" t="s">
        <v>324</v>
      </c>
      <c r="C1083" s="32">
        <v>24093000</v>
      </c>
      <c r="D1083" s="33" t="s">
        <v>281</v>
      </c>
    </row>
    <row r="1084" spans="1:4" x14ac:dyDescent="0.2">
      <c r="A1084" s="30">
        <v>246</v>
      </c>
      <c r="B1084" s="31" t="s">
        <v>321</v>
      </c>
      <c r="C1084" s="32">
        <v>18423000</v>
      </c>
      <c r="D1084" s="33" t="s">
        <v>281</v>
      </c>
    </row>
    <row r="1085" spans="1:4" x14ac:dyDescent="0.2">
      <c r="A1085" s="30">
        <v>248</v>
      </c>
      <c r="B1085" s="31" t="s">
        <v>323</v>
      </c>
      <c r="C1085" s="32">
        <v>18423000</v>
      </c>
      <c r="D1085" s="33" t="s">
        <v>281</v>
      </c>
    </row>
    <row r="1086" spans="1:4" x14ac:dyDescent="0.2">
      <c r="A1086" s="30">
        <v>247</v>
      </c>
      <c r="B1086" s="31" t="s">
        <v>322</v>
      </c>
      <c r="C1086" s="32">
        <v>24093000</v>
      </c>
      <c r="D1086" s="33" t="s">
        <v>281</v>
      </c>
    </row>
    <row r="1087" spans="1:4" x14ac:dyDescent="0.2">
      <c r="A1087" s="30">
        <v>338</v>
      </c>
      <c r="B1087" s="31" t="s">
        <v>329</v>
      </c>
      <c r="C1087" s="32">
        <v>68800000</v>
      </c>
      <c r="D1087" s="33" t="s">
        <v>281</v>
      </c>
    </row>
    <row r="1088" spans="1:4" x14ac:dyDescent="0.2">
      <c r="A1088" s="30">
        <v>367</v>
      </c>
      <c r="B1088" s="31" t="s">
        <v>335</v>
      </c>
      <c r="C1088" s="32">
        <v>18739000</v>
      </c>
      <c r="D1088" s="33" t="s">
        <v>281</v>
      </c>
    </row>
    <row r="1089" spans="1:4" x14ac:dyDescent="0.2">
      <c r="A1089" s="30">
        <v>495</v>
      </c>
      <c r="B1089" s="31" t="s">
        <v>338</v>
      </c>
      <c r="C1089" s="32">
        <v>20300000</v>
      </c>
      <c r="D1089" s="33" t="s">
        <v>281</v>
      </c>
    </row>
    <row r="1090" spans="1:4" x14ac:dyDescent="0.2">
      <c r="A1090" s="30">
        <v>700</v>
      </c>
      <c r="B1090" s="31" t="s">
        <v>356</v>
      </c>
      <c r="C1090" s="32">
        <v>11445000</v>
      </c>
      <c r="D1090" s="33" t="s">
        <v>281</v>
      </c>
    </row>
    <row r="1091" spans="1:4" x14ac:dyDescent="0.2">
      <c r="A1091" s="30">
        <v>697</v>
      </c>
      <c r="B1091" s="31" t="s">
        <v>353</v>
      </c>
      <c r="C1091" s="32">
        <v>29750000</v>
      </c>
      <c r="D1091" s="33" t="s">
        <v>281</v>
      </c>
    </row>
    <row r="1092" spans="1:4" x14ac:dyDescent="0.2">
      <c r="A1092" s="30">
        <v>701</v>
      </c>
      <c r="B1092" s="31" t="s">
        <v>357</v>
      </c>
      <c r="C1092" s="32">
        <v>25200000</v>
      </c>
      <c r="D1092" s="33" t="s">
        <v>281</v>
      </c>
    </row>
    <row r="1093" spans="1:4" x14ac:dyDescent="0.2">
      <c r="A1093" s="30">
        <v>747</v>
      </c>
      <c r="B1093" s="31" t="s">
        <v>359</v>
      </c>
      <c r="C1093" s="32">
        <v>17850000</v>
      </c>
      <c r="D1093" s="33" t="s">
        <v>281</v>
      </c>
    </row>
    <row r="1094" spans="1:4" x14ac:dyDescent="0.2">
      <c r="A1094" s="30">
        <v>0</v>
      </c>
      <c r="B1094" s="31" t="s">
        <v>420</v>
      </c>
      <c r="C1094" s="32">
        <v>344557523</v>
      </c>
      <c r="D1094" s="33" t="s">
        <v>281</v>
      </c>
    </row>
    <row r="1095" spans="1:4" x14ac:dyDescent="0.2">
      <c r="A1095" s="30">
        <v>1404</v>
      </c>
      <c r="B1095" s="31" t="s">
        <v>435</v>
      </c>
      <c r="C1095" s="32">
        <v>14329000</v>
      </c>
      <c r="D1095" s="34" t="s">
        <v>281</v>
      </c>
    </row>
    <row r="1096" spans="1:4" x14ac:dyDescent="0.2">
      <c r="A1096" s="30">
        <v>1511</v>
      </c>
      <c r="B1096" s="31" t="s">
        <v>442</v>
      </c>
      <c r="C1096" s="32">
        <v>37100000</v>
      </c>
      <c r="D1096" s="34" t="s">
        <v>281</v>
      </c>
    </row>
    <row r="1097" spans="1:4" x14ac:dyDescent="0.2">
      <c r="A1097" s="30">
        <v>1602</v>
      </c>
      <c r="B1097" s="31" t="s">
        <v>453</v>
      </c>
      <c r="C1097" s="32">
        <v>21315000</v>
      </c>
      <c r="D1097" s="34" t="s">
        <v>281</v>
      </c>
    </row>
    <row r="1098" spans="1:4" x14ac:dyDescent="0.2">
      <c r="A1098" s="30">
        <v>1693</v>
      </c>
      <c r="B1098" s="31" t="s">
        <v>462</v>
      </c>
      <c r="C1098" s="32">
        <v>12750000</v>
      </c>
      <c r="D1098" s="34" t="s">
        <v>281</v>
      </c>
    </row>
    <row r="1099" spans="1:4" x14ac:dyDescent="0.2">
      <c r="A1099" s="30">
        <v>1744</v>
      </c>
      <c r="B1099" s="31" t="s">
        <v>400</v>
      </c>
      <c r="C1099" s="32">
        <v>21315000</v>
      </c>
      <c r="D1099" s="33" t="s">
        <v>281</v>
      </c>
    </row>
    <row r="1100" spans="1:4" x14ac:dyDescent="0.2">
      <c r="A1100" s="30">
        <v>0</v>
      </c>
      <c r="B1100" s="31" t="s">
        <v>375</v>
      </c>
      <c r="C1100" s="32">
        <v>112510022</v>
      </c>
      <c r="D1100" s="33" t="s">
        <v>281</v>
      </c>
    </row>
    <row r="1101" spans="1:4" x14ac:dyDescent="0.2">
      <c r="A1101" s="30">
        <v>0</v>
      </c>
      <c r="B1101" s="31" t="s">
        <v>375</v>
      </c>
      <c r="C1101" s="32">
        <v>53316168</v>
      </c>
      <c r="D1101" s="33" t="s">
        <v>281</v>
      </c>
    </row>
    <row r="1102" spans="1:4" x14ac:dyDescent="0.2">
      <c r="A1102" s="30">
        <v>0</v>
      </c>
      <c r="B1102" s="31" t="s">
        <v>375</v>
      </c>
      <c r="C1102" s="32">
        <v>35874087</v>
      </c>
      <c r="D1102" s="33" t="s">
        <v>281</v>
      </c>
    </row>
    <row r="1103" spans="1:4" x14ac:dyDescent="0.2">
      <c r="A1103" s="30">
        <v>0</v>
      </c>
      <c r="B1103" s="31" t="s">
        <v>375</v>
      </c>
      <c r="C1103" s="32">
        <v>38364886</v>
      </c>
      <c r="D1103" s="33" t="s">
        <v>281</v>
      </c>
    </row>
    <row r="1104" spans="1:4" x14ac:dyDescent="0.2">
      <c r="A1104" s="30">
        <v>0</v>
      </c>
      <c r="B1104" s="31" t="s">
        <v>375</v>
      </c>
      <c r="C1104" s="32">
        <v>81410432</v>
      </c>
      <c r="D1104" s="33" t="s">
        <v>281</v>
      </c>
    </row>
    <row r="1105" spans="1:4" x14ac:dyDescent="0.2">
      <c r="A1105" s="30">
        <v>0</v>
      </c>
      <c r="B1105" s="31" t="s">
        <v>375</v>
      </c>
      <c r="C1105" s="32">
        <v>152621446</v>
      </c>
      <c r="D1105" s="33" t="s">
        <v>281</v>
      </c>
    </row>
    <row r="1106" spans="1:4" x14ac:dyDescent="0.2">
      <c r="A1106" s="30">
        <v>0</v>
      </c>
      <c r="B1106" s="31" t="s">
        <v>375</v>
      </c>
      <c r="C1106" s="32">
        <v>53788688</v>
      </c>
      <c r="D1106" s="33" t="s">
        <v>281</v>
      </c>
    </row>
    <row r="1107" spans="1:4" x14ac:dyDescent="0.2">
      <c r="A1107" s="30">
        <v>0</v>
      </c>
      <c r="B1107" s="31" t="s">
        <v>375</v>
      </c>
      <c r="C1107" s="32">
        <v>69205359</v>
      </c>
      <c r="D1107" s="33" t="s">
        <v>281</v>
      </c>
    </row>
    <row r="1108" spans="1:4" x14ac:dyDescent="0.2">
      <c r="A1108" s="30">
        <v>0</v>
      </c>
      <c r="B1108" s="31" t="s">
        <v>375</v>
      </c>
      <c r="C1108" s="32">
        <v>54795918</v>
      </c>
      <c r="D1108" s="33" t="s">
        <v>281</v>
      </c>
    </row>
    <row r="1109" spans="1:4" x14ac:dyDescent="0.2">
      <c r="A1109" s="30">
        <v>0</v>
      </c>
      <c r="B1109" s="31" t="s">
        <v>375</v>
      </c>
      <c r="C1109" s="32">
        <v>69540870</v>
      </c>
      <c r="D1109" s="33" t="s">
        <v>281</v>
      </c>
    </row>
    <row r="1110" spans="1:4" x14ac:dyDescent="0.2">
      <c r="A1110" s="30">
        <v>0</v>
      </c>
      <c r="B1110" s="31" t="s">
        <v>375</v>
      </c>
      <c r="C1110" s="32">
        <v>62478528</v>
      </c>
      <c r="D1110" s="33" t="s">
        <v>281</v>
      </c>
    </row>
    <row r="1111" spans="1:4" x14ac:dyDescent="0.2">
      <c r="A1111" s="30">
        <v>0</v>
      </c>
      <c r="B1111" s="31" t="s">
        <v>375</v>
      </c>
      <c r="C1111" s="32">
        <v>51550891</v>
      </c>
      <c r="D1111" s="33" t="s">
        <v>281</v>
      </c>
    </row>
    <row r="1112" spans="1:4" x14ac:dyDescent="0.2">
      <c r="A1112" s="30">
        <v>0</v>
      </c>
      <c r="B1112" s="31" t="s">
        <v>375</v>
      </c>
      <c r="C1112" s="32">
        <v>176017138</v>
      </c>
      <c r="D1112" s="33" t="s">
        <v>281</v>
      </c>
    </row>
    <row r="1113" spans="1:4" x14ac:dyDescent="0.2">
      <c r="A1113" s="30">
        <v>0</v>
      </c>
      <c r="B1113" s="31" t="s">
        <v>375</v>
      </c>
      <c r="C1113" s="32">
        <v>74038523</v>
      </c>
      <c r="D1113" s="33" t="s">
        <v>281</v>
      </c>
    </row>
    <row r="1114" spans="1:4" x14ac:dyDescent="0.2">
      <c r="A1114" s="30">
        <v>0</v>
      </c>
      <c r="B1114" s="31" t="s">
        <v>375</v>
      </c>
      <c r="C1114" s="32">
        <v>55826610</v>
      </c>
      <c r="D1114" s="33" t="s">
        <v>281</v>
      </c>
    </row>
    <row r="1115" spans="1:4" x14ac:dyDescent="0.2">
      <c r="A1115" s="30">
        <v>0</v>
      </c>
      <c r="B1115" s="31" t="s">
        <v>375</v>
      </c>
      <c r="C1115" s="32">
        <v>122360366</v>
      </c>
      <c r="D1115" s="33" t="s">
        <v>281</v>
      </c>
    </row>
    <row r="1116" spans="1:4" x14ac:dyDescent="0.2">
      <c r="A1116" s="30">
        <v>0</v>
      </c>
      <c r="B1116" s="31" t="s">
        <v>375</v>
      </c>
      <c r="C1116" s="32">
        <v>80697657</v>
      </c>
      <c r="D1116" s="33" t="s">
        <v>281</v>
      </c>
    </row>
    <row r="1117" spans="1:4" x14ac:dyDescent="0.2">
      <c r="A1117" s="30">
        <v>0</v>
      </c>
      <c r="B1117" s="31" t="s">
        <v>375</v>
      </c>
      <c r="C1117" s="32">
        <v>63264098</v>
      </c>
      <c r="D1117" s="33" t="s">
        <v>281</v>
      </c>
    </row>
    <row r="1118" spans="1:4" x14ac:dyDescent="0.2">
      <c r="A1118" s="30">
        <v>0</v>
      </c>
      <c r="B1118" s="31" t="s">
        <v>375</v>
      </c>
      <c r="C1118" s="32">
        <v>93725138</v>
      </c>
      <c r="D1118" s="33" t="s">
        <v>281</v>
      </c>
    </row>
    <row r="1119" spans="1:4" x14ac:dyDescent="0.2">
      <c r="A1119" s="30">
        <v>0</v>
      </c>
      <c r="B1119" s="31" t="s">
        <v>375</v>
      </c>
      <c r="C1119" s="32">
        <v>96917478</v>
      </c>
      <c r="D1119" s="33" t="s">
        <v>281</v>
      </c>
    </row>
    <row r="1120" spans="1:4" x14ac:dyDescent="0.2">
      <c r="A1120" s="30">
        <v>0</v>
      </c>
      <c r="B1120" s="31" t="s">
        <v>375</v>
      </c>
      <c r="C1120" s="32">
        <v>177179210</v>
      </c>
      <c r="D1120" s="33" t="s">
        <v>281</v>
      </c>
    </row>
    <row r="1121" spans="1:4" x14ac:dyDescent="0.2">
      <c r="A1121" s="30">
        <v>0</v>
      </c>
      <c r="B1121" s="31" t="s">
        <v>375</v>
      </c>
      <c r="C1121" s="32">
        <v>15032369</v>
      </c>
      <c r="D1121" s="33" t="s">
        <v>281</v>
      </c>
    </row>
    <row r="1122" spans="1:4" x14ac:dyDescent="0.2">
      <c r="A1122" s="30">
        <v>0</v>
      </c>
      <c r="B1122" s="31" t="s">
        <v>375</v>
      </c>
      <c r="C1122" s="32">
        <v>55688890</v>
      </c>
      <c r="D1122" s="33" t="s">
        <v>281</v>
      </c>
    </row>
    <row r="1123" spans="1:4" x14ac:dyDescent="0.2">
      <c r="A1123" s="30">
        <v>0</v>
      </c>
      <c r="B1123" s="31" t="s">
        <v>375</v>
      </c>
      <c r="C1123" s="32">
        <v>16830710</v>
      </c>
      <c r="D1123" s="33" t="s">
        <v>281</v>
      </c>
    </row>
    <row r="1124" spans="1:4" x14ac:dyDescent="0.2">
      <c r="A1124" s="30">
        <v>0</v>
      </c>
      <c r="B1124" s="31" t="s">
        <v>375</v>
      </c>
      <c r="C1124" s="32">
        <v>108334419</v>
      </c>
      <c r="D1124" s="33" t="s">
        <v>281</v>
      </c>
    </row>
    <row r="1125" spans="1:4" x14ac:dyDescent="0.2">
      <c r="A1125" s="30">
        <v>0</v>
      </c>
      <c r="B1125" s="31" t="s">
        <v>375</v>
      </c>
      <c r="C1125" s="32">
        <v>163977599</v>
      </c>
      <c r="D1125" s="33" t="s">
        <v>281</v>
      </c>
    </row>
    <row r="1126" spans="1:4" x14ac:dyDescent="0.2">
      <c r="A1126" s="30">
        <v>0</v>
      </c>
      <c r="B1126" s="31" t="s">
        <v>375</v>
      </c>
      <c r="C1126" s="32">
        <v>69337823</v>
      </c>
      <c r="D1126" s="33" t="s">
        <v>281</v>
      </c>
    </row>
    <row r="1127" spans="1:4" x14ac:dyDescent="0.2">
      <c r="A1127" s="30">
        <v>0</v>
      </c>
      <c r="B1127" s="31" t="s">
        <v>375</v>
      </c>
      <c r="C1127" s="32">
        <v>59540262</v>
      </c>
      <c r="D1127" s="33" t="s">
        <v>281</v>
      </c>
    </row>
    <row r="1128" spans="1:4" x14ac:dyDescent="0.2">
      <c r="A1128" s="30">
        <v>0</v>
      </c>
      <c r="B1128" s="31" t="s">
        <v>375</v>
      </c>
      <c r="C1128" s="32">
        <v>33973410</v>
      </c>
      <c r="D1128" s="33" t="s">
        <v>281</v>
      </c>
    </row>
    <row r="1129" spans="1:4" x14ac:dyDescent="0.2">
      <c r="A1129" s="30">
        <v>0</v>
      </c>
      <c r="B1129" s="31" t="s">
        <v>375</v>
      </c>
      <c r="C1129" s="32">
        <v>63838991</v>
      </c>
      <c r="D1129" s="33" t="s">
        <v>281</v>
      </c>
    </row>
    <row r="1130" spans="1:4" x14ac:dyDescent="0.2">
      <c r="A1130" s="30">
        <v>0</v>
      </c>
      <c r="B1130" s="31" t="s">
        <v>375</v>
      </c>
      <c r="C1130" s="32">
        <v>61736286</v>
      </c>
      <c r="D1130" s="33" t="s">
        <v>281</v>
      </c>
    </row>
    <row r="1131" spans="1:4" x14ac:dyDescent="0.2">
      <c r="A1131" s="30">
        <v>0</v>
      </c>
      <c r="B1131" s="31" t="s">
        <v>375</v>
      </c>
      <c r="C1131" s="32">
        <v>111035030</v>
      </c>
      <c r="D1131" s="33" t="s">
        <v>281</v>
      </c>
    </row>
    <row r="1132" spans="1:4" x14ac:dyDescent="0.2">
      <c r="A1132" s="30">
        <v>0</v>
      </c>
      <c r="B1132" s="31" t="s">
        <v>375</v>
      </c>
      <c r="C1132" s="32">
        <v>58419826</v>
      </c>
      <c r="D1132" s="33" t="s">
        <v>281</v>
      </c>
    </row>
    <row r="1133" spans="1:4" x14ac:dyDescent="0.2">
      <c r="A1133" s="30">
        <v>0</v>
      </c>
      <c r="B1133" s="31" t="s">
        <v>375</v>
      </c>
      <c r="C1133" s="32">
        <v>178317637</v>
      </c>
      <c r="D1133" s="33" t="s">
        <v>281</v>
      </c>
    </row>
    <row r="1134" spans="1:4" x14ac:dyDescent="0.2">
      <c r="A1134" s="30">
        <v>0</v>
      </c>
      <c r="B1134" s="31" t="s">
        <v>375</v>
      </c>
      <c r="C1134" s="32">
        <v>59335153</v>
      </c>
      <c r="D1134" s="33" t="s">
        <v>281</v>
      </c>
    </row>
    <row r="1135" spans="1:4" x14ac:dyDescent="0.2">
      <c r="A1135" s="30">
        <v>0</v>
      </c>
      <c r="B1135" s="31" t="s">
        <v>375</v>
      </c>
      <c r="C1135" s="32">
        <v>43966819</v>
      </c>
      <c r="D1135" s="33" t="s">
        <v>281</v>
      </c>
    </row>
    <row r="1136" spans="1:4" x14ac:dyDescent="0.2">
      <c r="A1136" s="30">
        <v>0</v>
      </c>
      <c r="B1136" s="31" t="s">
        <v>375</v>
      </c>
      <c r="C1136" s="32">
        <v>63706618</v>
      </c>
      <c r="D1136" s="33" t="s">
        <v>281</v>
      </c>
    </row>
    <row r="1137" spans="1:4" x14ac:dyDescent="0.2">
      <c r="A1137" s="30">
        <v>0</v>
      </c>
      <c r="B1137" s="31" t="s">
        <v>375</v>
      </c>
      <c r="C1137" s="32">
        <v>32021959</v>
      </c>
      <c r="D1137" s="33" t="s">
        <v>281</v>
      </c>
    </row>
    <row r="1138" spans="1:4" x14ac:dyDescent="0.2">
      <c r="A1138" s="30">
        <v>0</v>
      </c>
      <c r="B1138" s="31" t="s">
        <v>375</v>
      </c>
      <c r="C1138" s="32">
        <v>27961705</v>
      </c>
      <c r="D1138" s="33" t="s">
        <v>281</v>
      </c>
    </row>
    <row r="1139" spans="1:4" x14ac:dyDescent="0.2">
      <c r="A1139" s="30">
        <v>0</v>
      </c>
      <c r="B1139" s="31" t="s">
        <v>375</v>
      </c>
      <c r="C1139" s="32">
        <v>40235408</v>
      </c>
      <c r="D1139" s="33" t="s">
        <v>281</v>
      </c>
    </row>
    <row r="1140" spans="1:4" x14ac:dyDescent="0.2">
      <c r="A1140" s="30">
        <v>1858</v>
      </c>
      <c r="B1140" s="31" t="s">
        <v>403</v>
      </c>
      <c r="C1140" s="32">
        <v>11686667</v>
      </c>
      <c r="D1140" s="33" t="s">
        <v>281</v>
      </c>
    </row>
    <row r="1141" spans="1:4" x14ac:dyDescent="0.2">
      <c r="A1141" s="30">
        <v>0</v>
      </c>
      <c r="B1141" s="31" t="s">
        <v>375</v>
      </c>
      <c r="C1141" s="32">
        <v>232858935</v>
      </c>
      <c r="D1141" s="33" t="s">
        <v>281</v>
      </c>
    </row>
    <row r="1142" spans="1:4" x14ac:dyDescent="0.2">
      <c r="A1142" s="30">
        <v>0</v>
      </c>
      <c r="B1142" s="31" t="s">
        <v>375</v>
      </c>
      <c r="C1142" s="32">
        <v>55901816</v>
      </c>
      <c r="D1142" s="33" t="s">
        <v>281</v>
      </c>
    </row>
    <row r="1143" spans="1:4" x14ac:dyDescent="0.2">
      <c r="A1143" s="30">
        <v>0</v>
      </c>
      <c r="B1143" s="31" t="s">
        <v>375</v>
      </c>
      <c r="C1143" s="32">
        <v>44225897</v>
      </c>
      <c r="D1143" s="33" t="s">
        <v>281</v>
      </c>
    </row>
    <row r="1144" spans="1:4" x14ac:dyDescent="0.2">
      <c r="A1144" s="30">
        <v>0</v>
      </c>
      <c r="B1144" s="31" t="s">
        <v>375</v>
      </c>
      <c r="C1144" s="32">
        <v>31217533</v>
      </c>
      <c r="D1144" s="33" t="s">
        <v>281</v>
      </c>
    </row>
    <row r="1145" spans="1:4" x14ac:dyDescent="0.2">
      <c r="A1145" s="30">
        <v>0</v>
      </c>
      <c r="B1145" s="31" t="s">
        <v>375</v>
      </c>
      <c r="C1145" s="32">
        <v>66406317</v>
      </c>
      <c r="D1145" s="33" t="s">
        <v>281</v>
      </c>
    </row>
    <row r="1146" spans="1:4" x14ac:dyDescent="0.2">
      <c r="A1146" s="30">
        <v>0</v>
      </c>
      <c r="B1146" s="31" t="s">
        <v>375</v>
      </c>
      <c r="C1146" s="32">
        <v>56828276</v>
      </c>
      <c r="D1146" s="33" t="s">
        <v>281</v>
      </c>
    </row>
    <row r="1147" spans="1:4" x14ac:dyDescent="0.2">
      <c r="A1147" s="30">
        <v>0</v>
      </c>
      <c r="B1147" s="31" t="s">
        <v>375</v>
      </c>
      <c r="C1147" s="32">
        <v>52938122</v>
      </c>
      <c r="D1147" s="33" t="s">
        <v>281</v>
      </c>
    </row>
    <row r="1148" spans="1:4" x14ac:dyDescent="0.2">
      <c r="A1148" s="30">
        <v>0</v>
      </c>
      <c r="B1148" s="31" t="s">
        <v>375</v>
      </c>
      <c r="C1148" s="32">
        <v>33890439</v>
      </c>
      <c r="D1148" s="33" t="s">
        <v>281</v>
      </c>
    </row>
    <row r="1149" spans="1:4" x14ac:dyDescent="0.2">
      <c r="A1149" s="30">
        <v>0</v>
      </c>
      <c r="B1149" s="31" t="s">
        <v>375</v>
      </c>
      <c r="C1149" s="32">
        <v>37146302</v>
      </c>
      <c r="D1149" s="33" t="s">
        <v>281</v>
      </c>
    </row>
    <row r="1150" spans="1:4" x14ac:dyDescent="0.2">
      <c r="A1150" s="30">
        <v>0</v>
      </c>
      <c r="B1150" s="31" t="s">
        <v>375</v>
      </c>
      <c r="C1150" s="32">
        <v>95924878</v>
      </c>
      <c r="D1150" s="33" t="s">
        <v>281</v>
      </c>
    </row>
    <row r="1151" spans="1:4" x14ac:dyDescent="0.2">
      <c r="A1151" s="30">
        <v>0</v>
      </c>
      <c r="B1151" s="31" t="s">
        <v>375</v>
      </c>
      <c r="C1151" s="32">
        <v>69681930</v>
      </c>
      <c r="D1151" s="33" t="s">
        <v>281</v>
      </c>
    </row>
    <row r="1152" spans="1:4" x14ac:dyDescent="0.2">
      <c r="A1152" s="30">
        <v>0</v>
      </c>
      <c r="B1152" s="31" t="s">
        <v>375</v>
      </c>
      <c r="C1152" s="32">
        <v>148599421</v>
      </c>
      <c r="D1152" s="33" t="s">
        <v>281</v>
      </c>
    </row>
    <row r="1153" spans="1:4" x14ac:dyDescent="0.2">
      <c r="A1153" s="30">
        <v>0</v>
      </c>
      <c r="B1153" s="31" t="s">
        <v>375</v>
      </c>
      <c r="C1153" s="32">
        <v>65144700</v>
      </c>
      <c r="D1153" s="33" t="s">
        <v>281</v>
      </c>
    </row>
    <row r="1154" spans="1:4" x14ac:dyDescent="0.2">
      <c r="A1154" s="30">
        <v>0</v>
      </c>
      <c r="B1154" s="31" t="s">
        <v>375</v>
      </c>
      <c r="C1154" s="32">
        <v>34011506</v>
      </c>
      <c r="D1154" s="33" t="s">
        <v>281</v>
      </c>
    </row>
    <row r="1155" spans="1:4" x14ac:dyDescent="0.2">
      <c r="A1155" s="30">
        <v>0</v>
      </c>
      <c r="B1155" s="31" t="s">
        <v>375</v>
      </c>
      <c r="C1155" s="32">
        <v>134972491</v>
      </c>
      <c r="D1155" s="33" t="s">
        <v>281</v>
      </c>
    </row>
    <row r="1156" spans="1:4" x14ac:dyDescent="0.2">
      <c r="A1156" s="30">
        <v>1890</v>
      </c>
      <c r="B1156" s="31" t="s">
        <v>405</v>
      </c>
      <c r="C1156" s="32">
        <v>26500000</v>
      </c>
      <c r="D1156" s="33" t="s">
        <v>281</v>
      </c>
    </row>
    <row r="1157" spans="1:4" x14ac:dyDescent="0.2">
      <c r="A1157" s="30">
        <v>0</v>
      </c>
      <c r="B1157" s="31" t="s">
        <v>394</v>
      </c>
      <c r="C1157" s="32">
        <v>199976691</v>
      </c>
      <c r="D1157" s="33" t="s">
        <v>281</v>
      </c>
    </row>
    <row r="1158" spans="1:4" x14ac:dyDescent="0.2">
      <c r="A1158" s="30">
        <v>0</v>
      </c>
      <c r="B1158" s="31" t="s">
        <v>394</v>
      </c>
      <c r="C1158" s="32">
        <v>139364540</v>
      </c>
      <c r="D1158" s="33" t="s">
        <v>281</v>
      </c>
    </row>
    <row r="1159" spans="1:4" x14ac:dyDescent="0.2">
      <c r="A1159" s="30">
        <v>0</v>
      </c>
      <c r="B1159" s="31" t="s">
        <v>375</v>
      </c>
      <c r="C1159" s="32">
        <v>23830232</v>
      </c>
      <c r="D1159" s="33" t="s">
        <v>281</v>
      </c>
    </row>
    <row r="1160" spans="1:4" x14ac:dyDescent="0.2">
      <c r="A1160" s="30">
        <v>2075</v>
      </c>
      <c r="B1160" s="31" t="s">
        <v>647</v>
      </c>
      <c r="C1160" s="32">
        <v>15120000</v>
      </c>
      <c r="D1160" s="33" t="s">
        <v>281</v>
      </c>
    </row>
    <row r="1161" spans="1:4" x14ac:dyDescent="0.2">
      <c r="A1161" s="30">
        <v>2191</v>
      </c>
      <c r="B1161" s="31" t="s">
        <v>648</v>
      </c>
      <c r="C1161" s="32">
        <v>15225000</v>
      </c>
      <c r="D1161" s="33" t="s">
        <v>281</v>
      </c>
    </row>
    <row r="1162" spans="1:4" x14ac:dyDescent="0.2">
      <c r="A1162" s="30">
        <v>74</v>
      </c>
      <c r="B1162" s="31" t="s">
        <v>299</v>
      </c>
      <c r="C1162" s="32">
        <v>10975700</v>
      </c>
      <c r="D1162" s="33" t="s">
        <v>281</v>
      </c>
    </row>
    <row r="1163" spans="1:4" x14ac:dyDescent="0.2">
      <c r="A1163" s="30">
        <v>70</v>
      </c>
      <c r="B1163" s="31" t="s">
        <v>295</v>
      </c>
      <c r="C1163" s="32">
        <v>8031000</v>
      </c>
      <c r="D1163" s="33" t="s">
        <v>281</v>
      </c>
    </row>
    <row r="1164" spans="1:4" x14ac:dyDescent="0.2">
      <c r="A1164" s="30">
        <v>2580</v>
      </c>
      <c r="B1164" s="31" t="s">
        <v>649</v>
      </c>
      <c r="C1164" s="32">
        <v>10708000</v>
      </c>
      <c r="D1164" s="33" t="s">
        <v>281</v>
      </c>
    </row>
    <row r="1165" spans="1:4" x14ac:dyDescent="0.2">
      <c r="A1165" s="30">
        <v>2571</v>
      </c>
      <c r="B1165" s="31" t="s">
        <v>650</v>
      </c>
      <c r="C1165" s="32">
        <v>10708000</v>
      </c>
      <c r="D1165" s="33" t="s">
        <v>281</v>
      </c>
    </row>
    <row r="1166" spans="1:4" x14ac:dyDescent="0.2">
      <c r="A1166" s="30">
        <v>2601</v>
      </c>
      <c r="B1166" s="31" t="s">
        <v>651</v>
      </c>
      <c r="C1166" s="32">
        <v>6540000</v>
      </c>
      <c r="D1166" s="33" t="s">
        <v>281</v>
      </c>
    </row>
    <row r="1167" spans="1:4" x14ac:dyDescent="0.2">
      <c r="A1167" s="30">
        <v>2631</v>
      </c>
      <c r="B1167" s="31" t="s">
        <v>652</v>
      </c>
      <c r="C1167" s="32">
        <v>10708000</v>
      </c>
      <c r="D1167" s="33" t="s">
        <v>281</v>
      </c>
    </row>
    <row r="1168" spans="1:4" x14ac:dyDescent="0.2">
      <c r="A1168" s="30">
        <v>0</v>
      </c>
      <c r="B1168" s="31" t="s">
        <v>653</v>
      </c>
      <c r="C1168" s="32">
        <v>29400000</v>
      </c>
      <c r="D1168" s="34" t="s">
        <v>281</v>
      </c>
    </row>
    <row r="1169" spans="1:4" x14ac:dyDescent="0.2">
      <c r="A1169" s="30">
        <v>0</v>
      </c>
      <c r="B1169" s="31" t="s">
        <v>653</v>
      </c>
      <c r="C1169" s="32">
        <v>11690000</v>
      </c>
      <c r="D1169" s="34" t="s">
        <v>281</v>
      </c>
    </row>
    <row r="1170" spans="1:4" x14ac:dyDescent="0.2">
      <c r="A1170" s="30">
        <v>0</v>
      </c>
      <c r="B1170" s="31" t="s">
        <v>653</v>
      </c>
      <c r="C1170" s="32">
        <v>19215000</v>
      </c>
      <c r="D1170" s="34" t="s">
        <v>281</v>
      </c>
    </row>
    <row r="1171" spans="1:4" x14ac:dyDescent="0.2">
      <c r="A1171" s="30">
        <v>0</v>
      </c>
      <c r="B1171" s="31" t="s">
        <v>653</v>
      </c>
      <c r="C1171" s="32">
        <v>62440000</v>
      </c>
      <c r="D1171" s="34" t="s">
        <v>281</v>
      </c>
    </row>
    <row r="1172" spans="1:4" x14ac:dyDescent="0.2">
      <c r="A1172" s="30">
        <v>0</v>
      </c>
      <c r="B1172" s="31" t="s">
        <v>653</v>
      </c>
      <c r="C1172" s="32">
        <v>35070000</v>
      </c>
      <c r="D1172" s="34" t="s">
        <v>281</v>
      </c>
    </row>
    <row r="1173" spans="1:4" x14ac:dyDescent="0.2">
      <c r="A1173" s="30">
        <v>0</v>
      </c>
      <c r="B1173" s="31" t="s">
        <v>653</v>
      </c>
      <c r="C1173" s="32">
        <v>36645000</v>
      </c>
      <c r="D1173" s="34" t="s">
        <v>281</v>
      </c>
    </row>
    <row r="1174" spans="1:4" x14ac:dyDescent="0.2">
      <c r="A1174" s="30">
        <v>0</v>
      </c>
      <c r="B1174" s="31" t="s">
        <v>653</v>
      </c>
      <c r="C1174" s="32">
        <v>36575000</v>
      </c>
      <c r="D1174" s="34" t="s">
        <v>281</v>
      </c>
    </row>
    <row r="1175" spans="1:4" x14ac:dyDescent="0.2">
      <c r="A1175" s="30">
        <v>0</v>
      </c>
      <c r="B1175" s="31" t="s">
        <v>653</v>
      </c>
      <c r="C1175" s="32">
        <v>54880000</v>
      </c>
      <c r="D1175" s="34" t="s">
        <v>281</v>
      </c>
    </row>
    <row r="1176" spans="1:4" x14ac:dyDescent="0.2">
      <c r="A1176" s="30">
        <v>0</v>
      </c>
      <c r="B1176" s="31" t="s">
        <v>653</v>
      </c>
      <c r="C1176" s="32">
        <v>92855000</v>
      </c>
      <c r="D1176" s="34" t="s">
        <v>281</v>
      </c>
    </row>
    <row r="1177" spans="1:4" x14ac:dyDescent="0.2">
      <c r="A1177" s="30">
        <v>0</v>
      </c>
      <c r="B1177" s="31" t="s">
        <v>653</v>
      </c>
      <c r="C1177" s="32">
        <v>59955000</v>
      </c>
      <c r="D1177" s="34" t="s">
        <v>281</v>
      </c>
    </row>
    <row r="1178" spans="1:4" x14ac:dyDescent="0.2">
      <c r="A1178" s="30">
        <v>0</v>
      </c>
      <c r="B1178" s="31" t="s">
        <v>653</v>
      </c>
      <c r="C1178" s="32">
        <v>20230000</v>
      </c>
      <c r="D1178" s="34" t="s">
        <v>281</v>
      </c>
    </row>
    <row r="1179" spans="1:4" x14ac:dyDescent="0.2">
      <c r="A1179" s="30">
        <v>0</v>
      </c>
      <c r="B1179" s="31" t="s">
        <v>653</v>
      </c>
      <c r="C1179" s="32">
        <v>102235000</v>
      </c>
      <c r="D1179" s="34" t="s">
        <v>281</v>
      </c>
    </row>
    <row r="1180" spans="1:4" x14ac:dyDescent="0.2">
      <c r="A1180" s="30">
        <v>0</v>
      </c>
      <c r="B1180" s="31" t="s">
        <v>653</v>
      </c>
      <c r="C1180" s="32">
        <v>33950000</v>
      </c>
      <c r="D1180" s="34" t="s">
        <v>281</v>
      </c>
    </row>
    <row r="1181" spans="1:4" x14ac:dyDescent="0.2">
      <c r="A1181" s="30">
        <v>0</v>
      </c>
      <c r="B1181" s="31" t="s">
        <v>653</v>
      </c>
      <c r="C1181" s="32">
        <v>6860000</v>
      </c>
      <c r="D1181" s="34" t="s">
        <v>281</v>
      </c>
    </row>
    <row r="1182" spans="1:4" x14ac:dyDescent="0.2">
      <c r="A1182" s="30">
        <v>0</v>
      </c>
      <c r="B1182" s="31" t="s">
        <v>653</v>
      </c>
      <c r="C1182" s="32">
        <v>108395000</v>
      </c>
      <c r="D1182" s="34" t="s">
        <v>281</v>
      </c>
    </row>
    <row r="1183" spans="1:4" x14ac:dyDescent="0.2">
      <c r="A1183" s="30">
        <v>0</v>
      </c>
      <c r="B1183" s="31" t="s">
        <v>653</v>
      </c>
      <c r="C1183" s="32">
        <v>28245000</v>
      </c>
      <c r="D1183" s="34" t="s">
        <v>281</v>
      </c>
    </row>
    <row r="1184" spans="1:4" x14ac:dyDescent="0.2">
      <c r="A1184" s="30">
        <v>0</v>
      </c>
      <c r="B1184" s="31" t="s">
        <v>653</v>
      </c>
      <c r="C1184" s="32">
        <v>31535000</v>
      </c>
      <c r="D1184" s="34" t="s">
        <v>281</v>
      </c>
    </row>
    <row r="1185" spans="1:4" x14ac:dyDescent="0.2">
      <c r="A1185" s="30">
        <v>0</v>
      </c>
      <c r="B1185" s="31" t="s">
        <v>653</v>
      </c>
      <c r="C1185" s="32">
        <v>6790000</v>
      </c>
      <c r="D1185" s="34" t="s">
        <v>281</v>
      </c>
    </row>
    <row r="1186" spans="1:4" x14ac:dyDescent="0.2">
      <c r="A1186" s="30">
        <v>0</v>
      </c>
      <c r="B1186" s="31" t="s">
        <v>653</v>
      </c>
      <c r="C1186" s="32">
        <v>36890000</v>
      </c>
      <c r="D1186" s="34" t="s">
        <v>281</v>
      </c>
    </row>
    <row r="1187" spans="1:4" x14ac:dyDescent="0.2">
      <c r="A1187" s="30">
        <v>0</v>
      </c>
      <c r="B1187" s="31" t="s">
        <v>653</v>
      </c>
      <c r="C1187" s="32">
        <v>61985000</v>
      </c>
      <c r="D1187" s="34" t="s">
        <v>281</v>
      </c>
    </row>
    <row r="1188" spans="1:4" x14ac:dyDescent="0.2">
      <c r="A1188" s="30">
        <v>0</v>
      </c>
      <c r="B1188" s="31" t="s">
        <v>653</v>
      </c>
      <c r="C1188" s="32">
        <v>36155000</v>
      </c>
      <c r="D1188" s="34" t="s">
        <v>281</v>
      </c>
    </row>
    <row r="1189" spans="1:4" x14ac:dyDescent="0.2">
      <c r="A1189" s="30">
        <v>0</v>
      </c>
      <c r="B1189" s="31" t="s">
        <v>653</v>
      </c>
      <c r="C1189" s="32">
        <v>87500000</v>
      </c>
      <c r="D1189" s="34" t="s">
        <v>281</v>
      </c>
    </row>
    <row r="1190" spans="1:4" x14ac:dyDescent="0.2">
      <c r="A1190" s="30">
        <v>0</v>
      </c>
      <c r="B1190" s="31" t="s">
        <v>653</v>
      </c>
      <c r="C1190" s="32">
        <v>28140000</v>
      </c>
      <c r="D1190" s="34" t="s">
        <v>281</v>
      </c>
    </row>
    <row r="1191" spans="1:4" x14ac:dyDescent="0.2">
      <c r="A1191" s="30">
        <v>0</v>
      </c>
      <c r="B1191" s="31" t="s">
        <v>653</v>
      </c>
      <c r="C1191" s="32">
        <v>17920000</v>
      </c>
      <c r="D1191" s="34" t="s">
        <v>281</v>
      </c>
    </row>
    <row r="1192" spans="1:4" x14ac:dyDescent="0.2">
      <c r="A1192" s="30">
        <v>0</v>
      </c>
      <c r="B1192" s="31" t="s">
        <v>653</v>
      </c>
      <c r="C1192" s="32">
        <v>41055000</v>
      </c>
      <c r="D1192" s="34" t="s">
        <v>281</v>
      </c>
    </row>
    <row r="1193" spans="1:4" x14ac:dyDescent="0.2">
      <c r="A1193" s="30">
        <v>0</v>
      </c>
      <c r="B1193" s="31" t="s">
        <v>653</v>
      </c>
      <c r="C1193" s="32">
        <v>35140000</v>
      </c>
      <c r="D1193" s="34" t="s">
        <v>281</v>
      </c>
    </row>
    <row r="1194" spans="1:4" x14ac:dyDescent="0.2">
      <c r="A1194" s="30">
        <v>0</v>
      </c>
      <c r="B1194" s="31" t="s">
        <v>653</v>
      </c>
      <c r="C1194" s="32">
        <v>13965000</v>
      </c>
      <c r="D1194" s="34" t="s">
        <v>281</v>
      </c>
    </row>
    <row r="1195" spans="1:4" x14ac:dyDescent="0.2">
      <c r="A1195" s="30">
        <v>0</v>
      </c>
      <c r="B1195" s="31" t="s">
        <v>653</v>
      </c>
      <c r="C1195" s="32">
        <v>17465000</v>
      </c>
      <c r="D1195" s="34" t="s">
        <v>281</v>
      </c>
    </row>
    <row r="1196" spans="1:4" x14ac:dyDescent="0.2">
      <c r="A1196" s="30">
        <v>0</v>
      </c>
      <c r="B1196" s="31" t="s">
        <v>653</v>
      </c>
      <c r="C1196" s="32">
        <v>39690000</v>
      </c>
      <c r="D1196" s="34" t="s">
        <v>281</v>
      </c>
    </row>
    <row r="1197" spans="1:4" x14ac:dyDescent="0.2">
      <c r="A1197" s="30">
        <v>0</v>
      </c>
      <c r="B1197" s="31" t="s">
        <v>653</v>
      </c>
      <c r="C1197" s="32">
        <v>16450000</v>
      </c>
      <c r="D1197" s="34" t="s">
        <v>281</v>
      </c>
    </row>
    <row r="1198" spans="1:4" x14ac:dyDescent="0.2">
      <c r="A1198" s="30">
        <v>0</v>
      </c>
      <c r="B1198" s="31" t="s">
        <v>653</v>
      </c>
      <c r="C1198" s="32">
        <v>19845000</v>
      </c>
      <c r="D1198" s="34" t="s">
        <v>281</v>
      </c>
    </row>
    <row r="1199" spans="1:4" x14ac:dyDescent="0.2">
      <c r="A1199" s="30">
        <v>0</v>
      </c>
      <c r="B1199" s="31" t="s">
        <v>653</v>
      </c>
      <c r="C1199" s="32">
        <v>42945000</v>
      </c>
      <c r="D1199" s="34" t="s">
        <v>281</v>
      </c>
    </row>
    <row r="1200" spans="1:4" x14ac:dyDescent="0.2">
      <c r="A1200" s="30">
        <v>0</v>
      </c>
      <c r="B1200" s="31" t="s">
        <v>653</v>
      </c>
      <c r="C1200" s="32">
        <v>20265000</v>
      </c>
      <c r="D1200" s="34" t="s">
        <v>281</v>
      </c>
    </row>
    <row r="1201" spans="1:4" x14ac:dyDescent="0.2">
      <c r="A1201" s="30">
        <v>0</v>
      </c>
      <c r="B1201" s="31" t="s">
        <v>653</v>
      </c>
      <c r="C1201" s="32">
        <v>35175000</v>
      </c>
      <c r="D1201" s="34" t="s">
        <v>281</v>
      </c>
    </row>
    <row r="1202" spans="1:4" x14ac:dyDescent="0.2">
      <c r="A1202" s="30">
        <v>0</v>
      </c>
      <c r="B1202" s="31" t="s">
        <v>653</v>
      </c>
      <c r="C1202" s="32">
        <v>130200000</v>
      </c>
      <c r="D1202" s="34" t="s">
        <v>281</v>
      </c>
    </row>
    <row r="1203" spans="1:4" x14ac:dyDescent="0.2">
      <c r="A1203" s="30">
        <v>0</v>
      </c>
      <c r="B1203" s="31" t="s">
        <v>653</v>
      </c>
      <c r="C1203" s="32">
        <v>34160000</v>
      </c>
      <c r="D1203" s="34" t="s">
        <v>281</v>
      </c>
    </row>
    <row r="1204" spans="1:4" x14ac:dyDescent="0.2">
      <c r="A1204" s="30">
        <v>0</v>
      </c>
      <c r="B1204" s="31" t="s">
        <v>653</v>
      </c>
      <c r="C1204" s="32">
        <v>60620000</v>
      </c>
      <c r="D1204" s="34" t="s">
        <v>281</v>
      </c>
    </row>
    <row r="1205" spans="1:4" x14ac:dyDescent="0.2">
      <c r="A1205" s="30">
        <v>0</v>
      </c>
      <c r="B1205" s="31" t="s">
        <v>653</v>
      </c>
      <c r="C1205" s="32">
        <v>18060000</v>
      </c>
      <c r="D1205" s="34" t="s">
        <v>281</v>
      </c>
    </row>
    <row r="1206" spans="1:4" x14ac:dyDescent="0.2">
      <c r="A1206" s="30">
        <v>0</v>
      </c>
      <c r="B1206" s="31" t="s">
        <v>653</v>
      </c>
      <c r="C1206" s="32">
        <v>84455000</v>
      </c>
      <c r="D1206" s="34" t="s">
        <v>281</v>
      </c>
    </row>
    <row r="1207" spans="1:4" x14ac:dyDescent="0.2">
      <c r="A1207" s="30">
        <v>0</v>
      </c>
      <c r="B1207" s="31" t="s">
        <v>653</v>
      </c>
      <c r="C1207" s="32">
        <v>33460000</v>
      </c>
      <c r="D1207" s="34" t="s">
        <v>281</v>
      </c>
    </row>
    <row r="1208" spans="1:4" x14ac:dyDescent="0.2">
      <c r="A1208" s="30">
        <v>0</v>
      </c>
      <c r="B1208" s="31" t="s">
        <v>653</v>
      </c>
      <c r="C1208" s="32">
        <v>15715000</v>
      </c>
      <c r="D1208" s="34" t="s">
        <v>281</v>
      </c>
    </row>
    <row r="1209" spans="1:4" x14ac:dyDescent="0.2">
      <c r="A1209" s="30">
        <v>0</v>
      </c>
      <c r="B1209" s="31" t="s">
        <v>653</v>
      </c>
      <c r="C1209" s="32">
        <v>53690000</v>
      </c>
      <c r="D1209" s="34" t="s">
        <v>281</v>
      </c>
    </row>
    <row r="1210" spans="1:4" x14ac:dyDescent="0.2">
      <c r="A1210" s="30">
        <v>0</v>
      </c>
      <c r="B1210" s="31" t="s">
        <v>653</v>
      </c>
      <c r="C1210" s="32">
        <v>32585000</v>
      </c>
      <c r="D1210" s="34" t="s">
        <v>281</v>
      </c>
    </row>
    <row r="1211" spans="1:4" x14ac:dyDescent="0.2">
      <c r="A1211" s="30">
        <v>0</v>
      </c>
      <c r="B1211" s="31" t="s">
        <v>653</v>
      </c>
      <c r="C1211" s="32">
        <v>41335000</v>
      </c>
      <c r="D1211" s="34" t="s">
        <v>281</v>
      </c>
    </row>
    <row r="1212" spans="1:4" x14ac:dyDescent="0.2">
      <c r="A1212" s="30">
        <v>0</v>
      </c>
      <c r="B1212" s="31" t="s">
        <v>653</v>
      </c>
      <c r="C1212" s="32">
        <v>70490000</v>
      </c>
      <c r="D1212" s="34" t="s">
        <v>281</v>
      </c>
    </row>
    <row r="1213" spans="1:4" x14ac:dyDescent="0.2">
      <c r="A1213" s="30">
        <v>0</v>
      </c>
      <c r="B1213" s="31" t="s">
        <v>653</v>
      </c>
      <c r="C1213" s="32">
        <v>34475000</v>
      </c>
      <c r="D1213" s="34" t="s">
        <v>281</v>
      </c>
    </row>
    <row r="1214" spans="1:4" x14ac:dyDescent="0.2">
      <c r="A1214" s="30">
        <v>0</v>
      </c>
      <c r="B1214" s="31" t="s">
        <v>653</v>
      </c>
      <c r="C1214" s="32">
        <v>18935000</v>
      </c>
      <c r="D1214" s="34" t="s">
        <v>281</v>
      </c>
    </row>
    <row r="1215" spans="1:4" x14ac:dyDescent="0.2">
      <c r="A1215" s="30">
        <v>0</v>
      </c>
      <c r="B1215" s="31" t="s">
        <v>653</v>
      </c>
      <c r="C1215" s="32">
        <v>34440000</v>
      </c>
      <c r="D1215" s="34" t="s">
        <v>281</v>
      </c>
    </row>
    <row r="1216" spans="1:4" x14ac:dyDescent="0.2">
      <c r="A1216" s="30">
        <v>0</v>
      </c>
      <c r="B1216" s="31" t="s">
        <v>653</v>
      </c>
      <c r="C1216" s="32">
        <v>25970000</v>
      </c>
      <c r="D1216" s="34" t="s">
        <v>281</v>
      </c>
    </row>
    <row r="1217" spans="1:4" x14ac:dyDescent="0.2">
      <c r="A1217" s="30">
        <v>0</v>
      </c>
      <c r="B1217" s="31" t="s">
        <v>653</v>
      </c>
      <c r="C1217" s="32">
        <v>102550000</v>
      </c>
      <c r="D1217" s="34" t="s">
        <v>281</v>
      </c>
    </row>
    <row r="1218" spans="1:4" x14ac:dyDescent="0.2">
      <c r="A1218" s="30">
        <v>0</v>
      </c>
      <c r="B1218" s="31" t="s">
        <v>653</v>
      </c>
      <c r="C1218" s="32">
        <v>57750000</v>
      </c>
      <c r="D1218" s="34" t="s">
        <v>281</v>
      </c>
    </row>
    <row r="1219" spans="1:4" x14ac:dyDescent="0.2">
      <c r="A1219" s="30">
        <v>0</v>
      </c>
      <c r="B1219" s="31" t="s">
        <v>653</v>
      </c>
      <c r="C1219" s="32">
        <v>45185000</v>
      </c>
      <c r="D1219" s="34" t="s">
        <v>281</v>
      </c>
    </row>
    <row r="1220" spans="1:4" x14ac:dyDescent="0.2">
      <c r="A1220" s="30">
        <v>0</v>
      </c>
      <c r="B1220" s="31" t="s">
        <v>653</v>
      </c>
      <c r="C1220" s="32">
        <v>35175000</v>
      </c>
      <c r="D1220" s="34" t="s">
        <v>281</v>
      </c>
    </row>
    <row r="1221" spans="1:4" x14ac:dyDescent="0.2">
      <c r="A1221" s="30">
        <v>0</v>
      </c>
      <c r="B1221" s="31" t="s">
        <v>653</v>
      </c>
      <c r="C1221" s="32">
        <v>36680000</v>
      </c>
      <c r="D1221" s="34" t="s">
        <v>281</v>
      </c>
    </row>
    <row r="1222" spans="1:4" x14ac:dyDescent="0.2">
      <c r="A1222" s="30">
        <v>0</v>
      </c>
      <c r="B1222" s="31" t="s">
        <v>653</v>
      </c>
      <c r="C1222" s="32">
        <v>26635000</v>
      </c>
      <c r="D1222" s="34" t="s">
        <v>281</v>
      </c>
    </row>
    <row r="1223" spans="1:4" x14ac:dyDescent="0.2">
      <c r="A1223" s="30">
        <v>0</v>
      </c>
      <c r="B1223" s="31" t="s">
        <v>653</v>
      </c>
      <c r="C1223" s="32">
        <v>13545000</v>
      </c>
      <c r="D1223" s="34" t="s">
        <v>281</v>
      </c>
    </row>
    <row r="1224" spans="1:4" x14ac:dyDescent="0.2">
      <c r="A1224" s="30">
        <v>116</v>
      </c>
      <c r="B1224" s="31" t="s">
        <v>654</v>
      </c>
      <c r="C1224" s="32">
        <v>11875000</v>
      </c>
      <c r="D1224" s="34" t="s">
        <v>281</v>
      </c>
    </row>
    <row r="1225" spans="1:4" x14ac:dyDescent="0.2">
      <c r="A1225" s="30">
        <v>2765</v>
      </c>
      <c r="B1225" s="31" t="s">
        <v>655</v>
      </c>
      <c r="C1225" s="32">
        <v>3155400</v>
      </c>
      <c r="D1225" s="34" t="s">
        <v>281</v>
      </c>
    </row>
    <row r="1226" spans="1:4" x14ac:dyDescent="0.2">
      <c r="A1226" s="30">
        <v>0</v>
      </c>
      <c r="B1226" s="31" t="s">
        <v>394</v>
      </c>
      <c r="C1226" s="32">
        <v>203243</v>
      </c>
      <c r="D1226" s="34" t="s">
        <v>281</v>
      </c>
    </row>
    <row r="1227" spans="1:4" x14ac:dyDescent="0.2">
      <c r="A1227" s="30">
        <v>0</v>
      </c>
      <c r="B1227" s="31" t="s">
        <v>656</v>
      </c>
      <c r="C1227" s="32">
        <v>13329042</v>
      </c>
      <c r="D1227" s="34" t="s">
        <v>281</v>
      </c>
    </row>
    <row r="1228" spans="1:4" x14ac:dyDescent="0.2">
      <c r="A1228" s="30">
        <v>0</v>
      </c>
      <c r="B1228" s="31" t="s">
        <v>656</v>
      </c>
      <c r="C1228" s="32">
        <v>5957558</v>
      </c>
      <c r="D1228" s="34" t="s">
        <v>281</v>
      </c>
    </row>
    <row r="1229" spans="1:4" x14ac:dyDescent="0.2">
      <c r="A1229" s="30">
        <v>0</v>
      </c>
      <c r="B1229" s="31" t="s">
        <v>656</v>
      </c>
      <c r="C1229" s="32">
        <v>8968522</v>
      </c>
      <c r="D1229" s="34" t="s">
        <v>281</v>
      </c>
    </row>
    <row r="1230" spans="1:4" x14ac:dyDescent="0.2">
      <c r="A1230" s="30">
        <v>0</v>
      </c>
      <c r="B1230" s="31" t="s">
        <v>656</v>
      </c>
      <c r="C1230" s="32">
        <v>9591221</v>
      </c>
      <c r="D1230" s="34" t="s">
        <v>281</v>
      </c>
    </row>
    <row r="1231" spans="1:4" x14ac:dyDescent="0.2">
      <c r="A1231" s="30">
        <v>0</v>
      </c>
      <c r="B1231" s="31" t="s">
        <v>656</v>
      </c>
      <c r="C1231" s="32">
        <v>15264456</v>
      </c>
      <c r="D1231" s="34" t="s">
        <v>281</v>
      </c>
    </row>
    <row r="1232" spans="1:4" x14ac:dyDescent="0.2">
      <c r="A1232" s="30">
        <v>0</v>
      </c>
      <c r="B1232" s="31" t="s">
        <v>656</v>
      </c>
      <c r="C1232" s="32">
        <v>13447172</v>
      </c>
      <c r="D1232" s="34" t="s">
        <v>281</v>
      </c>
    </row>
    <row r="1233" spans="1:4" x14ac:dyDescent="0.2">
      <c r="A1233" s="30">
        <v>0</v>
      </c>
      <c r="B1233" s="31" t="s">
        <v>656</v>
      </c>
      <c r="C1233" s="32">
        <v>17301340</v>
      </c>
      <c r="D1233" s="34" t="s">
        <v>281</v>
      </c>
    </row>
    <row r="1234" spans="1:4" x14ac:dyDescent="0.2">
      <c r="A1234" s="30">
        <v>0</v>
      </c>
      <c r="B1234" s="31" t="s">
        <v>656</v>
      </c>
      <c r="C1234" s="32">
        <v>13698980</v>
      </c>
      <c r="D1234" s="34" t="s">
        <v>281</v>
      </c>
    </row>
    <row r="1235" spans="1:4" x14ac:dyDescent="0.2">
      <c r="A1235" s="30">
        <v>0</v>
      </c>
      <c r="B1235" s="31" t="s">
        <v>656</v>
      </c>
      <c r="C1235" s="32">
        <v>17385217</v>
      </c>
      <c r="D1235" s="34" t="s">
        <v>281</v>
      </c>
    </row>
    <row r="1236" spans="1:4" x14ac:dyDescent="0.2">
      <c r="A1236" s="30">
        <v>0</v>
      </c>
      <c r="B1236" s="31" t="s">
        <v>656</v>
      </c>
      <c r="C1236" s="32">
        <v>3904908</v>
      </c>
      <c r="D1236" s="34" t="s">
        <v>281</v>
      </c>
    </row>
    <row r="1237" spans="1:4" x14ac:dyDescent="0.2">
      <c r="A1237" s="30">
        <v>0</v>
      </c>
      <c r="B1237" s="31" t="s">
        <v>656</v>
      </c>
      <c r="C1237" s="32">
        <v>12887723</v>
      </c>
      <c r="D1237" s="34" t="s">
        <v>281</v>
      </c>
    </row>
    <row r="1238" spans="1:4" x14ac:dyDescent="0.2">
      <c r="A1238" s="30">
        <v>0</v>
      </c>
      <c r="B1238" s="31" t="s">
        <v>656</v>
      </c>
      <c r="C1238" s="32">
        <v>44004284</v>
      </c>
      <c r="D1238" s="34" t="s">
        <v>281</v>
      </c>
    </row>
    <row r="1239" spans="1:4" x14ac:dyDescent="0.2">
      <c r="A1239" s="30">
        <v>0</v>
      </c>
      <c r="B1239" s="31" t="s">
        <v>656</v>
      </c>
      <c r="C1239" s="32">
        <v>18509631</v>
      </c>
      <c r="D1239" s="34" t="s">
        <v>281</v>
      </c>
    </row>
    <row r="1240" spans="1:4" x14ac:dyDescent="0.2">
      <c r="A1240" s="30">
        <v>0</v>
      </c>
      <c r="B1240" s="31" t="s">
        <v>656</v>
      </c>
      <c r="C1240" s="32">
        <v>10467490</v>
      </c>
      <c r="D1240" s="34" t="s">
        <v>281</v>
      </c>
    </row>
    <row r="1241" spans="1:4" x14ac:dyDescent="0.2">
      <c r="A1241" s="30">
        <v>0</v>
      </c>
      <c r="B1241" s="31" t="s">
        <v>656</v>
      </c>
      <c r="C1241" s="32">
        <v>30590092</v>
      </c>
      <c r="D1241" s="34" t="s">
        <v>281</v>
      </c>
    </row>
    <row r="1242" spans="1:4" x14ac:dyDescent="0.2">
      <c r="A1242" s="30">
        <v>0</v>
      </c>
      <c r="B1242" s="31" t="s">
        <v>656</v>
      </c>
      <c r="C1242" s="32">
        <v>15130811</v>
      </c>
      <c r="D1242" s="34" t="s">
        <v>281</v>
      </c>
    </row>
    <row r="1243" spans="1:4" x14ac:dyDescent="0.2">
      <c r="A1243" s="30">
        <v>0</v>
      </c>
      <c r="B1243" s="31" t="s">
        <v>656</v>
      </c>
      <c r="C1243" s="32">
        <v>15816024</v>
      </c>
      <c r="D1243" s="34" t="s">
        <v>281</v>
      </c>
    </row>
    <row r="1244" spans="1:4" x14ac:dyDescent="0.2">
      <c r="A1244" s="30">
        <v>0</v>
      </c>
      <c r="B1244" s="31" t="s">
        <v>656</v>
      </c>
      <c r="C1244" s="32">
        <v>17573463</v>
      </c>
      <c r="D1244" s="34" t="s">
        <v>281</v>
      </c>
    </row>
    <row r="1245" spans="1:4" x14ac:dyDescent="0.2">
      <c r="A1245" s="30">
        <v>0</v>
      </c>
      <c r="B1245" s="31" t="s">
        <v>656</v>
      </c>
      <c r="C1245" s="32">
        <v>24229369</v>
      </c>
      <c r="D1245" s="34" t="s">
        <v>281</v>
      </c>
    </row>
    <row r="1246" spans="1:4" x14ac:dyDescent="0.2">
      <c r="A1246" s="30">
        <v>0</v>
      </c>
      <c r="B1246" s="31" t="s">
        <v>656</v>
      </c>
      <c r="C1246" s="32">
        <v>44294803</v>
      </c>
      <c r="D1246" s="34" t="s">
        <v>281</v>
      </c>
    </row>
    <row r="1247" spans="1:4" x14ac:dyDescent="0.2">
      <c r="A1247" s="30">
        <v>0</v>
      </c>
      <c r="B1247" s="31" t="s">
        <v>656</v>
      </c>
      <c r="C1247" s="32">
        <v>13922223</v>
      </c>
      <c r="D1247" s="34" t="s">
        <v>281</v>
      </c>
    </row>
    <row r="1248" spans="1:4" x14ac:dyDescent="0.2">
      <c r="A1248" s="30">
        <v>0</v>
      </c>
      <c r="B1248" s="31" t="s">
        <v>656</v>
      </c>
      <c r="C1248" s="32">
        <v>4207678</v>
      </c>
      <c r="D1248" s="34" t="s">
        <v>281</v>
      </c>
    </row>
    <row r="1249" spans="1:4" x14ac:dyDescent="0.2">
      <c r="A1249" s="30">
        <v>0</v>
      </c>
      <c r="B1249" s="31" t="s">
        <v>656</v>
      </c>
      <c r="C1249" s="32">
        <v>27083605</v>
      </c>
      <c r="D1249" s="34" t="s">
        <v>281</v>
      </c>
    </row>
    <row r="1250" spans="1:4" x14ac:dyDescent="0.2">
      <c r="A1250" s="30">
        <v>0</v>
      </c>
      <c r="B1250" s="31" t="s">
        <v>656</v>
      </c>
      <c r="C1250" s="32">
        <v>40994400</v>
      </c>
      <c r="D1250" s="34" t="s">
        <v>281</v>
      </c>
    </row>
    <row r="1251" spans="1:4" x14ac:dyDescent="0.2">
      <c r="A1251" s="30">
        <v>0</v>
      </c>
      <c r="B1251" s="31" t="s">
        <v>656</v>
      </c>
      <c r="C1251" s="32">
        <v>17334456</v>
      </c>
      <c r="D1251" s="34" t="s">
        <v>281</v>
      </c>
    </row>
    <row r="1252" spans="1:4" x14ac:dyDescent="0.2">
      <c r="A1252" s="30">
        <v>0</v>
      </c>
      <c r="B1252" s="31" t="s">
        <v>656</v>
      </c>
      <c r="C1252" s="32">
        <v>14885066</v>
      </c>
      <c r="D1252" s="34" t="s">
        <v>281</v>
      </c>
    </row>
    <row r="1253" spans="1:4" x14ac:dyDescent="0.2">
      <c r="A1253" s="30">
        <v>0</v>
      </c>
      <c r="B1253" s="31" t="s">
        <v>656</v>
      </c>
      <c r="C1253" s="32">
        <v>4246677</v>
      </c>
      <c r="D1253" s="34" t="s">
        <v>281</v>
      </c>
    </row>
    <row r="1254" spans="1:4" x14ac:dyDescent="0.2">
      <c r="A1254" s="30">
        <v>0</v>
      </c>
      <c r="B1254" s="31" t="s">
        <v>656</v>
      </c>
      <c r="C1254" s="32">
        <v>15959748</v>
      </c>
      <c r="D1254" s="34" t="s">
        <v>281</v>
      </c>
    </row>
    <row r="1255" spans="1:4" x14ac:dyDescent="0.2">
      <c r="A1255" s="30">
        <v>0</v>
      </c>
      <c r="B1255" s="31" t="s">
        <v>656</v>
      </c>
      <c r="C1255" s="32">
        <v>11575554</v>
      </c>
      <c r="D1255" s="34" t="s">
        <v>281</v>
      </c>
    </row>
    <row r="1256" spans="1:4" x14ac:dyDescent="0.2">
      <c r="A1256" s="30">
        <v>0</v>
      </c>
      <c r="B1256" s="31" t="s">
        <v>656</v>
      </c>
      <c r="C1256" s="32">
        <v>27758758</v>
      </c>
      <c r="D1256" s="34" t="s">
        <v>281</v>
      </c>
    </row>
    <row r="1257" spans="1:4" x14ac:dyDescent="0.2">
      <c r="A1257" s="30">
        <v>0</v>
      </c>
      <c r="B1257" s="31" t="s">
        <v>656</v>
      </c>
      <c r="C1257" s="32">
        <v>14604956</v>
      </c>
      <c r="D1257" s="34" t="s">
        <v>281</v>
      </c>
    </row>
    <row r="1258" spans="1:4" x14ac:dyDescent="0.2">
      <c r="A1258" s="30">
        <v>0</v>
      </c>
      <c r="B1258" s="31" t="s">
        <v>656</v>
      </c>
      <c r="C1258" s="32">
        <v>44579409</v>
      </c>
      <c r="D1258" s="34" t="s">
        <v>281</v>
      </c>
    </row>
    <row r="1259" spans="1:4" x14ac:dyDescent="0.2">
      <c r="A1259" s="30">
        <v>0</v>
      </c>
      <c r="B1259" s="31" t="s">
        <v>656</v>
      </c>
      <c r="C1259" s="32">
        <v>14833788</v>
      </c>
      <c r="D1259" s="34" t="s">
        <v>281</v>
      </c>
    </row>
    <row r="1260" spans="1:4" x14ac:dyDescent="0.2">
      <c r="A1260" s="30">
        <v>0</v>
      </c>
      <c r="B1260" s="31" t="s">
        <v>656</v>
      </c>
      <c r="C1260" s="32">
        <v>8243779</v>
      </c>
      <c r="D1260" s="34" t="s">
        <v>281</v>
      </c>
    </row>
    <row r="1261" spans="1:4" x14ac:dyDescent="0.2">
      <c r="A1261" s="30">
        <v>0</v>
      </c>
      <c r="B1261" s="31" t="s">
        <v>656</v>
      </c>
      <c r="C1261" s="32">
        <v>15926654</v>
      </c>
      <c r="D1261" s="34" t="s">
        <v>281</v>
      </c>
    </row>
    <row r="1262" spans="1:4" x14ac:dyDescent="0.2">
      <c r="A1262" s="30">
        <v>0</v>
      </c>
      <c r="B1262" s="31" t="s">
        <v>656</v>
      </c>
      <c r="C1262" s="32">
        <v>8005490</v>
      </c>
      <c r="D1262" s="34" t="s">
        <v>281</v>
      </c>
    </row>
    <row r="1263" spans="1:4" x14ac:dyDescent="0.2">
      <c r="A1263" s="30">
        <v>0</v>
      </c>
      <c r="B1263" s="31" t="s">
        <v>656</v>
      </c>
      <c r="C1263" s="32">
        <v>3495213</v>
      </c>
      <c r="D1263" s="34" t="s">
        <v>281</v>
      </c>
    </row>
    <row r="1264" spans="1:4" x14ac:dyDescent="0.2">
      <c r="A1264" s="30">
        <v>0</v>
      </c>
      <c r="B1264" s="31" t="s">
        <v>656</v>
      </c>
      <c r="C1264" s="32">
        <v>10058852</v>
      </c>
      <c r="D1264" s="34" t="s">
        <v>281</v>
      </c>
    </row>
    <row r="1265" spans="1:4" x14ac:dyDescent="0.2">
      <c r="A1265" s="30">
        <v>0</v>
      </c>
      <c r="B1265" s="31" t="s">
        <v>656</v>
      </c>
      <c r="C1265" s="32">
        <v>43661051</v>
      </c>
      <c r="D1265" s="34" t="s">
        <v>281</v>
      </c>
    </row>
    <row r="1266" spans="1:4" x14ac:dyDescent="0.2">
      <c r="A1266" s="30">
        <v>0</v>
      </c>
      <c r="B1266" s="31" t="s">
        <v>656</v>
      </c>
      <c r="C1266" s="32">
        <v>10481591</v>
      </c>
      <c r="D1266" s="34" t="s">
        <v>281</v>
      </c>
    </row>
    <row r="1267" spans="1:4" x14ac:dyDescent="0.2">
      <c r="A1267" s="30">
        <v>0</v>
      </c>
      <c r="B1267" s="31" t="s">
        <v>656</v>
      </c>
      <c r="C1267" s="32">
        <v>11056474</v>
      </c>
      <c r="D1267" s="34" t="s">
        <v>281</v>
      </c>
    </row>
    <row r="1268" spans="1:4" x14ac:dyDescent="0.2">
      <c r="A1268" s="30">
        <v>0</v>
      </c>
      <c r="B1268" s="31" t="s">
        <v>656</v>
      </c>
      <c r="C1268" s="32">
        <v>7804383</v>
      </c>
      <c r="D1268" s="34" t="s">
        <v>281</v>
      </c>
    </row>
    <row r="1269" spans="1:4" x14ac:dyDescent="0.2">
      <c r="A1269" s="30">
        <v>0</v>
      </c>
      <c r="B1269" s="31" t="s">
        <v>656</v>
      </c>
      <c r="C1269" s="32">
        <v>12451184</v>
      </c>
      <c r="D1269" s="34" t="s">
        <v>281</v>
      </c>
    </row>
    <row r="1270" spans="1:4" x14ac:dyDescent="0.2">
      <c r="A1270" s="30">
        <v>0</v>
      </c>
      <c r="B1270" s="31" t="s">
        <v>656</v>
      </c>
      <c r="C1270" s="32">
        <v>28127506</v>
      </c>
      <c r="D1270" s="34" t="s">
        <v>281</v>
      </c>
    </row>
    <row r="1271" spans="1:4" x14ac:dyDescent="0.2">
      <c r="A1271" s="30">
        <v>0</v>
      </c>
      <c r="B1271" s="31" t="s">
        <v>656</v>
      </c>
      <c r="C1271" s="32">
        <v>10655302</v>
      </c>
      <c r="D1271" s="34" t="s">
        <v>281</v>
      </c>
    </row>
    <row r="1272" spans="1:4" x14ac:dyDescent="0.2">
      <c r="A1272" s="30">
        <v>0</v>
      </c>
      <c r="B1272" s="31" t="s">
        <v>656</v>
      </c>
      <c r="C1272" s="32">
        <v>13234530</v>
      </c>
      <c r="D1272" s="34" t="s">
        <v>281</v>
      </c>
    </row>
    <row r="1273" spans="1:4" x14ac:dyDescent="0.2">
      <c r="A1273" s="30">
        <v>0</v>
      </c>
      <c r="B1273" s="31" t="s">
        <v>656</v>
      </c>
      <c r="C1273" s="32">
        <v>8472610</v>
      </c>
      <c r="D1273" s="34" t="s">
        <v>281</v>
      </c>
    </row>
    <row r="1274" spans="1:4" x14ac:dyDescent="0.2">
      <c r="A1274" s="30">
        <v>0</v>
      </c>
      <c r="B1274" s="31" t="s">
        <v>656</v>
      </c>
      <c r="C1274" s="32">
        <v>33743123</v>
      </c>
      <c r="D1274" s="34" t="s">
        <v>281</v>
      </c>
    </row>
    <row r="1275" spans="1:4" x14ac:dyDescent="0.2">
      <c r="A1275" s="30">
        <v>0</v>
      </c>
      <c r="B1275" s="31" t="s">
        <v>656</v>
      </c>
      <c r="C1275" s="32">
        <v>6964931</v>
      </c>
      <c r="D1275" s="34" t="s">
        <v>281</v>
      </c>
    </row>
    <row r="1276" spans="1:4" x14ac:dyDescent="0.2">
      <c r="A1276" s="30">
        <v>0</v>
      </c>
      <c r="B1276" s="31" t="s">
        <v>656</v>
      </c>
      <c r="C1276" s="32">
        <v>17985914</v>
      </c>
      <c r="D1276" s="34" t="s">
        <v>281</v>
      </c>
    </row>
    <row r="1277" spans="1:4" x14ac:dyDescent="0.2">
      <c r="A1277" s="30">
        <v>0</v>
      </c>
      <c r="B1277" s="31" t="s">
        <v>656</v>
      </c>
      <c r="C1277" s="32">
        <v>17420483</v>
      </c>
      <c r="D1277" s="34" t="s">
        <v>281</v>
      </c>
    </row>
    <row r="1278" spans="1:4" x14ac:dyDescent="0.2">
      <c r="A1278" s="30">
        <v>0</v>
      </c>
      <c r="B1278" s="31" t="s">
        <v>656</v>
      </c>
      <c r="C1278" s="32">
        <v>27862391</v>
      </c>
      <c r="D1278" s="34" t="s">
        <v>281</v>
      </c>
    </row>
    <row r="1279" spans="1:4" x14ac:dyDescent="0.2">
      <c r="A1279" s="30">
        <v>0</v>
      </c>
      <c r="B1279" s="31" t="s">
        <v>656</v>
      </c>
      <c r="C1279" s="32">
        <v>16286175</v>
      </c>
      <c r="D1279" s="34" t="s">
        <v>281</v>
      </c>
    </row>
    <row r="1280" spans="1:4" x14ac:dyDescent="0.2">
      <c r="A1280" s="30">
        <v>0</v>
      </c>
      <c r="B1280" s="31" t="s">
        <v>656</v>
      </c>
      <c r="C1280" s="32">
        <v>8502877</v>
      </c>
      <c r="D1280" s="34" t="s">
        <v>281</v>
      </c>
    </row>
    <row r="1281" spans="1:4" x14ac:dyDescent="0.2">
      <c r="A1281" s="30">
        <v>2075</v>
      </c>
      <c r="B1281" s="31" t="s">
        <v>657</v>
      </c>
      <c r="C1281" s="32">
        <v>3780000</v>
      </c>
      <c r="D1281" s="34" t="s">
        <v>281</v>
      </c>
    </row>
    <row r="1282" spans="1:4" x14ac:dyDescent="0.2">
      <c r="A1282" s="30">
        <v>2966</v>
      </c>
      <c r="B1282" s="31" t="s">
        <v>658</v>
      </c>
      <c r="C1282" s="32">
        <v>2677000</v>
      </c>
      <c r="D1282" s="34" t="s">
        <v>281</v>
      </c>
    </row>
    <row r="1283" spans="1:4" x14ac:dyDescent="0.2">
      <c r="A1283" s="30">
        <v>1890</v>
      </c>
      <c r="B1283" s="31" t="s">
        <v>659</v>
      </c>
      <c r="C1283" s="32">
        <v>5300000</v>
      </c>
      <c r="D1283" s="34" t="s">
        <v>281</v>
      </c>
    </row>
    <row r="1284" spans="1:4" x14ac:dyDescent="0.2">
      <c r="A1284" s="30">
        <v>747</v>
      </c>
      <c r="B1284" s="31" t="s">
        <v>660</v>
      </c>
      <c r="C1284" s="32">
        <v>2550000</v>
      </c>
      <c r="D1284" s="34" t="s">
        <v>281</v>
      </c>
    </row>
    <row r="1285" spans="1:4" x14ac:dyDescent="0.2">
      <c r="A1285" s="30">
        <v>697</v>
      </c>
      <c r="B1285" s="31" t="s">
        <v>661</v>
      </c>
      <c r="C1285" s="32">
        <v>4250000</v>
      </c>
      <c r="D1285" s="34" t="s">
        <v>281</v>
      </c>
    </row>
    <row r="1286" spans="1:4" x14ac:dyDescent="0.2">
      <c r="A1286" s="30">
        <v>3058</v>
      </c>
      <c r="B1286" s="31" t="s">
        <v>662</v>
      </c>
      <c r="C1286" s="32">
        <v>4250000</v>
      </c>
      <c r="D1286" s="34" t="s">
        <v>281</v>
      </c>
    </row>
    <row r="1287" spans="1:4" x14ac:dyDescent="0.2">
      <c r="A1287" s="30">
        <v>3061</v>
      </c>
      <c r="B1287" s="31" t="s">
        <v>663</v>
      </c>
      <c r="C1287" s="32">
        <v>2639000</v>
      </c>
      <c r="D1287" s="34" t="s">
        <v>281</v>
      </c>
    </row>
    <row r="1288" spans="1:4" x14ac:dyDescent="0.2">
      <c r="A1288" s="30">
        <v>3027</v>
      </c>
      <c r="B1288" s="31" t="s">
        <v>664</v>
      </c>
      <c r="C1288" s="32">
        <v>47950000</v>
      </c>
      <c r="D1288" s="34" t="s">
        <v>281</v>
      </c>
    </row>
  </sheetData>
  <autoFilter ref="A3:D3">
    <sortState ref="A4:D161">
      <sortCondition ref="A4"/>
    </sortState>
  </autoFilter>
  <sortState ref="A4:D53">
    <sortCondition ref="C4"/>
  </sortState>
  <mergeCells count="1">
    <mergeCell ref="A2:D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9"/>
  <sheetViews>
    <sheetView zoomScale="110" zoomScaleNormal="110" workbookViewId="0">
      <selection activeCell="C8" sqref="C8"/>
    </sheetView>
  </sheetViews>
  <sheetFormatPr baseColWidth="10" defaultRowHeight="12.75" x14ac:dyDescent="0.2"/>
  <cols>
    <col min="1" max="1" width="5.140625" customWidth="1"/>
    <col min="2" max="2" width="15.28515625" customWidth="1"/>
    <col min="3" max="3" width="17.7109375" bestFit="1" customWidth="1"/>
    <col min="4" max="4" width="18.28515625" bestFit="1" customWidth="1"/>
    <col min="5" max="5" width="14.7109375" bestFit="1" customWidth="1"/>
    <col min="6" max="8" width="15.7109375" bestFit="1" customWidth="1"/>
    <col min="9" max="9" width="15.28515625" customWidth="1"/>
    <col min="10" max="10" width="15.7109375" bestFit="1" customWidth="1"/>
    <col min="11" max="11" width="18.28515625" bestFit="1" customWidth="1"/>
    <col min="12" max="12" width="17.140625" customWidth="1"/>
    <col min="13" max="13" width="13.7109375" bestFit="1" customWidth="1"/>
  </cols>
  <sheetData>
    <row r="2" spans="2:13" x14ac:dyDescent="0.2">
      <c r="E2" s="7"/>
    </row>
    <row r="4" spans="2:13" x14ac:dyDescent="0.2">
      <c r="B4" s="9"/>
      <c r="C4" s="16" t="s">
        <v>135</v>
      </c>
      <c r="D4" s="16" t="s">
        <v>136</v>
      </c>
      <c r="E4" s="16" t="s">
        <v>137</v>
      </c>
      <c r="F4" s="16" t="s">
        <v>138</v>
      </c>
      <c r="G4" s="16" t="s">
        <v>139</v>
      </c>
      <c r="H4" s="16" t="s">
        <v>140</v>
      </c>
      <c r="I4" s="16" t="s">
        <v>141</v>
      </c>
      <c r="J4" s="10" t="s">
        <v>171</v>
      </c>
      <c r="K4" s="2"/>
      <c r="L4" s="6"/>
    </row>
    <row r="5" spans="2:13" x14ac:dyDescent="0.2">
      <c r="B5" s="9" t="s">
        <v>212</v>
      </c>
      <c r="C5" s="11">
        <f>+'67 - Modernización'!F39</f>
        <v>316152623399</v>
      </c>
      <c r="D5" s="15">
        <f>+'70- Infraestructura'!E24</f>
        <v>6174490051</v>
      </c>
      <c r="E5" s="15">
        <f>+'66 - PAE'!E24</f>
        <v>23606325512</v>
      </c>
      <c r="F5" s="15">
        <f>+'64 - Acceso Permanencia'!E38</f>
        <v>9913941328</v>
      </c>
      <c r="G5" s="15">
        <f>+'65 - Superior'!E24</f>
        <v>1129024184</v>
      </c>
      <c r="H5" s="15">
        <f>+'41- TICS'!E22</f>
        <v>968554950</v>
      </c>
      <c r="I5" s="15">
        <f>+'63 - Calidad Educativa'!E46</f>
        <v>4640231362</v>
      </c>
      <c r="J5" s="11">
        <f>SUM(C5:I5)</f>
        <v>362585190786</v>
      </c>
      <c r="K5" s="5"/>
      <c r="L5" s="3"/>
      <c r="M5" s="4"/>
    </row>
    <row r="6" spans="2:13" ht="15" x14ac:dyDescent="0.25">
      <c r="B6" s="9" t="s">
        <v>213</v>
      </c>
      <c r="C6" s="11">
        <f>+'67 - Modernización'!F40</f>
        <v>313126126634</v>
      </c>
      <c r="D6" s="15">
        <f>+'70- Infraestructura'!E25</f>
        <v>1286774640</v>
      </c>
      <c r="E6" s="15">
        <f>+'66 - PAE'!E25</f>
        <v>22291084467</v>
      </c>
      <c r="F6" s="15">
        <f>+'64 - Acceso Permanencia'!E39</f>
        <v>9283797223</v>
      </c>
      <c r="G6" s="15">
        <f>+'65 - Superior'!E25</f>
        <v>1129024184</v>
      </c>
      <c r="H6" s="15">
        <f>+'41- TICS'!E23</f>
        <v>968529944</v>
      </c>
      <c r="I6" s="15">
        <f>+'63 - Calidad Educativa'!E47</f>
        <v>4627338522</v>
      </c>
      <c r="J6" s="11">
        <f>SUM(C6:I6)</f>
        <v>352712675614</v>
      </c>
      <c r="K6" s="12"/>
      <c r="L6" s="5"/>
      <c r="M6" s="4"/>
    </row>
    <row r="7" spans="2:13" x14ac:dyDescent="0.2">
      <c r="B7" s="9" t="s">
        <v>212</v>
      </c>
      <c r="C7" s="13">
        <v>316152623399</v>
      </c>
      <c r="D7" s="24">
        <v>6174490051</v>
      </c>
      <c r="E7" s="13">
        <v>23606325512</v>
      </c>
      <c r="F7" s="13">
        <v>9913941328</v>
      </c>
      <c r="G7" s="18">
        <v>1129024184</v>
      </c>
      <c r="H7" s="13">
        <v>968554950</v>
      </c>
      <c r="I7" s="13">
        <v>4640231362</v>
      </c>
      <c r="J7" s="7"/>
      <c r="K7" s="19">
        <f>+J6/J5</f>
        <v>0.97277187424395717</v>
      </c>
      <c r="L7" s="6"/>
    </row>
    <row r="8" spans="2:13" x14ac:dyDescent="0.2">
      <c r="B8" s="9" t="s">
        <v>213</v>
      </c>
      <c r="C8" s="35">
        <v>313126126634</v>
      </c>
      <c r="D8" s="25">
        <v>1286774640</v>
      </c>
      <c r="E8" s="17">
        <v>22291084467</v>
      </c>
      <c r="F8" s="17">
        <v>9283797223</v>
      </c>
      <c r="G8" s="23">
        <v>1129024184</v>
      </c>
      <c r="H8" s="14">
        <v>968529944</v>
      </c>
      <c r="I8" s="35">
        <v>4627338522</v>
      </c>
    </row>
    <row r="9" spans="2:13" x14ac:dyDescent="0.2">
      <c r="C9" s="8"/>
      <c r="D9" s="8"/>
      <c r="E9" s="8"/>
      <c r="F9" s="8"/>
      <c r="G9" s="8"/>
      <c r="H9" s="8"/>
      <c r="I9" s="8"/>
    </row>
    <row r="10" spans="2:13" x14ac:dyDescent="0.2">
      <c r="C10" s="8">
        <f>+C5-C7</f>
        <v>0</v>
      </c>
      <c r="D10" s="8">
        <f t="shared" ref="D10:I10" si="0">+D5-D7</f>
        <v>0</v>
      </c>
      <c r="E10" s="8">
        <f t="shared" si="0"/>
        <v>0</v>
      </c>
      <c r="F10" s="8">
        <f t="shared" si="0"/>
        <v>0</v>
      </c>
      <c r="G10" s="8">
        <f t="shared" si="0"/>
        <v>0</v>
      </c>
      <c r="H10" s="8">
        <f t="shared" si="0"/>
        <v>0</v>
      </c>
      <c r="I10" s="8">
        <f t="shared" si="0"/>
        <v>0</v>
      </c>
    </row>
    <row r="11" spans="2:13" x14ac:dyDescent="0.2">
      <c r="C11" s="8">
        <f>+C6-C8</f>
        <v>0</v>
      </c>
      <c r="D11" s="8">
        <f t="shared" ref="D11:I11" si="1">+D6-D8</f>
        <v>0</v>
      </c>
      <c r="E11" s="8">
        <f t="shared" si="1"/>
        <v>0</v>
      </c>
      <c r="F11" s="8">
        <f t="shared" si="1"/>
        <v>0</v>
      </c>
      <c r="G11" s="8">
        <f t="shared" si="1"/>
        <v>0</v>
      </c>
      <c r="H11" s="8">
        <f t="shared" si="1"/>
        <v>0</v>
      </c>
      <c r="I11" s="8">
        <f t="shared" si="1"/>
        <v>0</v>
      </c>
    </row>
    <row r="19" ht="13.15" customHeight="1" x14ac:dyDescent="0.2"/>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67 - Modernización</vt:lpstr>
      <vt:lpstr>70- Infraestructura</vt:lpstr>
      <vt:lpstr>66 - PAE</vt:lpstr>
      <vt:lpstr>65 - Superior</vt:lpstr>
      <vt:lpstr>64 - Acceso Permanencia</vt:lpstr>
      <vt:lpstr>63 - Calidad Educativa</vt:lpstr>
      <vt:lpstr>41- TICS</vt:lpstr>
      <vt:lpstr>Anexos</vt:lpstr>
      <vt:lpstr>Hoja1</vt:lpstr>
    </vt:vector>
  </TitlesOfParts>
  <Company>Alcaldia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dc:creator>
  <cp:lastModifiedBy>equipo 60</cp:lastModifiedBy>
  <cp:lastPrinted>2023-10-04T13:38:11Z</cp:lastPrinted>
  <dcterms:created xsi:type="dcterms:W3CDTF">2012-11-22T20:26:13Z</dcterms:created>
  <dcterms:modified xsi:type="dcterms:W3CDTF">2024-02-14T18:38:11Z</dcterms:modified>
</cp:coreProperties>
</file>