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 DE ACCIÓN A 30 DE MARZO\"/>
    </mc:Choice>
  </mc:AlternateContent>
  <bookViews>
    <workbookView xWindow="0" yWindow="0" windowWidth="21600" windowHeight="7530"/>
  </bookViews>
  <sheets>
    <sheet name="evaluación y seguimiento  1" sheetId="2" r:id="rId1"/>
    <sheet name="evaluación y seguimiento 2" sheetId="4" r:id="rId2"/>
    <sheet name="evaluación y seguimiento 3" sheetId="5" r:id="rId3"/>
    <sheet name="evaluación y seguimiento 4" sheetId="6" r:id="rId4"/>
    <sheet name="evaluación y seguimiento 5" sheetId="7" r:id="rId5"/>
    <sheet name="evaluación y seguimiento 6." sheetId="9" r:id="rId6"/>
    <sheet name="evaluación y seguimiento 7" sheetId="8" r:id="rId7"/>
    <sheet name="AVANCE " sheetId="10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7" l="1"/>
  <c r="I37" i="7"/>
  <c r="I38" i="6"/>
  <c r="I37" i="6"/>
  <c r="I36" i="6"/>
  <c r="I35" i="6"/>
  <c r="E35" i="6"/>
  <c r="I42" i="5"/>
  <c r="I41" i="5"/>
  <c r="I50" i="4"/>
  <c r="I49" i="4"/>
  <c r="I46" i="4"/>
  <c r="I45" i="4"/>
  <c r="I54" i="4"/>
  <c r="I53" i="4"/>
  <c r="I40" i="5"/>
  <c r="I39" i="5"/>
  <c r="I38" i="5"/>
  <c r="I37" i="5"/>
  <c r="I36" i="5"/>
  <c r="I35" i="5"/>
  <c r="I34" i="5"/>
  <c r="I33" i="5"/>
  <c r="I52" i="4"/>
  <c r="I51" i="4"/>
  <c r="I48" i="4"/>
  <c r="I47" i="4"/>
  <c r="I44" i="4"/>
  <c r="I43" i="4"/>
  <c r="I42" i="4"/>
  <c r="I41" i="4"/>
  <c r="L27" i="8"/>
  <c r="L31" i="9"/>
  <c r="L33" i="7"/>
  <c r="L33" i="2"/>
  <c r="L27" i="7" l="1"/>
  <c r="L25" i="7"/>
  <c r="L23" i="7"/>
  <c r="L19" i="7"/>
  <c r="L27" i="4"/>
  <c r="L21" i="4" l="1"/>
  <c r="L35" i="4"/>
  <c r="L19" i="4"/>
  <c r="L17" i="4"/>
  <c r="I50" i="2"/>
  <c r="I49" i="2"/>
  <c r="I38" i="2"/>
  <c r="I37" i="2"/>
  <c r="L27" i="2"/>
  <c r="L17" i="2"/>
  <c r="L33" i="4" l="1"/>
  <c r="I40" i="8" l="1"/>
  <c r="I39" i="8"/>
  <c r="I38" i="8"/>
  <c r="I37" i="8"/>
  <c r="I36" i="8"/>
  <c r="I35" i="8"/>
  <c r="I34" i="8"/>
  <c r="I33" i="8"/>
  <c r="I32" i="8"/>
  <c r="I31" i="8"/>
  <c r="E31" i="8"/>
  <c r="E33" i="8"/>
  <c r="E35" i="8"/>
  <c r="E37" i="8"/>
  <c r="E39" i="8"/>
  <c r="I40" i="9" l="1"/>
  <c r="I39" i="9"/>
  <c r="I38" i="9"/>
  <c r="I37" i="9"/>
  <c r="I36" i="9"/>
  <c r="I35" i="9"/>
  <c r="L29" i="9"/>
  <c r="L27" i="9"/>
  <c r="L25" i="9"/>
  <c r="L23" i="9"/>
  <c r="L21" i="9"/>
  <c r="L19" i="9"/>
  <c r="L17" i="9"/>
  <c r="D32" i="9" l="1"/>
  <c r="L23" i="8"/>
  <c r="L19" i="8"/>
  <c r="L17" i="8"/>
  <c r="L21" i="7" l="1"/>
  <c r="L17" i="7"/>
  <c r="A35" i="6"/>
  <c r="L29" i="6"/>
  <c r="E33" i="5"/>
  <c r="E35" i="5"/>
  <c r="E37" i="5"/>
  <c r="E39" i="5"/>
  <c r="L27" i="6" l="1"/>
  <c r="L25" i="8" l="1"/>
  <c r="L21" i="8"/>
  <c r="L31" i="7"/>
  <c r="L29" i="7"/>
  <c r="L25" i="6"/>
  <c r="L23" i="6"/>
  <c r="L21" i="6"/>
  <c r="L19" i="6"/>
  <c r="L17" i="6"/>
  <c r="L27" i="5"/>
  <c r="L25" i="5"/>
  <c r="L23" i="5"/>
  <c r="L21" i="5"/>
  <c r="L19" i="5"/>
  <c r="L17" i="5"/>
  <c r="I52" i="2"/>
  <c r="I51" i="2"/>
  <c r="I48" i="2"/>
  <c r="I47" i="2"/>
  <c r="I46" i="2"/>
  <c r="I45" i="2"/>
  <c r="I44" i="2"/>
  <c r="I43" i="2"/>
  <c r="I42" i="2"/>
  <c r="I41" i="2"/>
  <c r="I40" i="2"/>
  <c r="I39" i="2"/>
  <c r="L31" i="4"/>
  <c r="L29" i="4"/>
  <c r="L25" i="4"/>
  <c r="L23" i="4"/>
  <c r="D32" i="6" l="1"/>
  <c r="L31" i="6"/>
  <c r="L29" i="5"/>
  <c r="D38" i="4"/>
  <c r="L37" i="4"/>
  <c r="D34" i="7"/>
  <c r="D30" i="5"/>
  <c r="D28" i="8"/>
  <c r="L31" i="2"/>
  <c r="L29" i="2"/>
  <c r="L25" i="2"/>
  <c r="L23" i="2"/>
  <c r="L21" i="2"/>
  <c r="D34" i="2" s="1"/>
  <c r="L19" i="2"/>
</calcChain>
</file>

<file path=xl/sharedStrings.xml><?xml version="1.0" encoding="utf-8"?>
<sst xmlns="http://schemas.openxmlformats.org/spreadsheetml/2006/main" count="713" uniqueCount="197">
  <si>
    <t xml:space="preserve">FIRMA: </t>
  </si>
  <si>
    <t xml:space="preserve">OBSERVACIONES: </t>
  </si>
  <si>
    <t>E</t>
  </si>
  <si>
    <t>P</t>
  </si>
  <si>
    <t>META DE PRODUCTO No. 3:</t>
  </si>
  <si>
    <t xml:space="preserve">META DE RESULTADO No. </t>
  </si>
  <si>
    <t>META DE PRODUCTO No. 2:</t>
  </si>
  <si>
    <t>META DE RESULTADO No.</t>
  </si>
  <si>
    <t xml:space="preserve">META DE PRODUCTO No. 1: </t>
  </si>
  <si>
    <t xml:space="preserve">META DE RESULTADO  No. 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</si>
  <si>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</si>
  <si>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</si>
  <si>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</si>
  <si>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</si>
  <si>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</si>
  <si>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</si>
  <si>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</si>
  <si>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</si>
  <si>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</si>
  <si>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</si>
  <si>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</si>
  <si>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</si>
  <si>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</si>
  <si>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</si>
  <si>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</si>
  <si>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</si>
  <si>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</si>
  <si>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COSTO TOTAL ( MILES DE PESOS)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</si>
  <si>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</si>
  <si>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</si>
  <si>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</si>
  <si>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</si>
  <si>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>CODIGO PRESUPUESTAL:                                                       RUBRO: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</si>
  <si>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</si>
  <si>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</si>
  <si>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</si>
  <si>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</si>
  <si>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</si>
  <si>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</si>
  <si>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</si>
  <si>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</si>
  <si>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DIMENSION: 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</si>
  <si>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</si>
  <si>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</si>
  <si>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</si>
  <si>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</si>
  <si>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Codigo: </t>
    </r>
    <r>
      <rPr>
        <sz val="16"/>
        <rFont val="Arial"/>
        <family val="2"/>
      </rPr>
      <t>FOR-08-PRO-PET-01</t>
    </r>
  </si>
  <si>
    <t>Realizar Comités de Coordinación de Control Interno</t>
  </si>
  <si>
    <t xml:space="preserve">Realizar Seguimiento avances  Plan de mejoramiento suscrito con  Contraloría  General de la República. </t>
  </si>
  <si>
    <t>Coordinar, consolidar y realizar reporte SIREC</t>
  </si>
  <si>
    <t>Coordinar, consolidar y  realizar el cargue del  Informe SIRECI</t>
  </si>
  <si>
    <t xml:space="preserve">Realizar seguimiento avances plan de mejoramiento con la Contraloría Municipal. </t>
  </si>
  <si>
    <t>Realizar  seguimiento  al  Plan de Mejoramiento  PQR   y  Oportunidad de respuesta  a los PQRS</t>
  </si>
  <si>
    <t>Elaborar el   Informe Semestral del Sistema de  Control Interno</t>
  </si>
  <si>
    <t>META DE PRODUCTO No. 4:</t>
  </si>
  <si>
    <t>META DE PRODUCTO No. 5:</t>
  </si>
  <si>
    <t>META DE PRODUCTO No. 6:</t>
  </si>
  <si>
    <t>META DE PRODUCTO No. 4</t>
  </si>
  <si>
    <t>Realizar Evaluación al Sistema de Control Interno a través del aplicativo FURAG II</t>
  </si>
  <si>
    <t>Realizar Informe Derechos de Autor</t>
  </si>
  <si>
    <t>Efectuar Seguimiento al  Plan de Mejoramiento con el AGN</t>
  </si>
  <si>
    <t>Realizar evaluación al Sistema de Control Interno contable</t>
  </si>
  <si>
    <t>Coordinar el reporte de  los procesos penales por delitos contra la administración pública o que afecten los intereses patrimoniales del Estado.  en el aplicativo SIRECI de la CGR,</t>
  </si>
  <si>
    <t xml:space="preserve">Coordinar el reporte    en el aplicativo SIRECI de la CGR,  de las obras civiles inconclusas y obras terminadas que no se encuentren en funcionamiento. </t>
  </si>
  <si>
    <t xml:space="preserve">SECRETARÍA / ENTIDAD:  Oficina de Control Interno                                                       / GRUPO: </t>
  </si>
  <si>
    <t xml:space="preserve">SECRETARÍA / ENTIDAD:  Oficina de  Control Interno                                                       / GRUPO: </t>
  </si>
  <si>
    <t xml:space="preserve">Brindar  asesoria   según solictudes del  nivel directivo  y/o operativo </t>
  </si>
  <si>
    <t xml:space="preserve">Realizar  seguimiento   a la gestión  sobre los mapas de riesgos administrativos ( 1)  y  Seguimiento plan anticorrupción y atención al ciudadano ( 6x3) </t>
  </si>
  <si>
    <t>Realizar Informe austeridad del gasto</t>
  </si>
  <si>
    <t xml:space="preserve">Asistir a los comités  institucionales  en respuesta a  convocatorias,  con voz  pero sin voto </t>
  </si>
  <si>
    <t>Coordinar el reporte de activos de información a través de la pagina www.cisa.gov.co/siga, en la fecha establecida en la circular No.13 de 2020, expedida por el DAFP y el presidente de la central de inversiones S:A - CISA</t>
  </si>
  <si>
    <t>FUENTES DE FINANCIACION  ( EN MILES DE $)</t>
  </si>
  <si>
    <t>COSTO TOTAL (MILES DE PESOS)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</si>
  <si>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</si>
  <si>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Realizar   inormes semestrales  sobre fomento  de la cultura del autocontrol  (2) </t>
  </si>
  <si>
    <t xml:space="preserve">Comités </t>
  </si>
  <si>
    <t xml:space="preserve">Asietencia a comités </t>
  </si>
  <si>
    <t xml:space="preserve">Asesorias Brindadas </t>
  </si>
  <si>
    <t xml:space="preserve">Informes </t>
  </si>
  <si>
    <t>Informes</t>
  </si>
  <si>
    <t xml:space="preserve">Seguimientos </t>
  </si>
  <si>
    <t xml:space="preserve"> reporte SIREC</t>
  </si>
  <si>
    <t xml:space="preserve"> Reporte Sirec </t>
  </si>
  <si>
    <t xml:space="preserve"> comites</t>
  </si>
  <si>
    <t xml:space="preserve">Asistencia  a comités </t>
  </si>
  <si>
    <t xml:space="preserve">Asesoría  brindadas </t>
  </si>
  <si>
    <t>Informe</t>
  </si>
  <si>
    <t>Seguimiento PM</t>
  </si>
  <si>
    <t xml:space="preserve">Reporte furag </t>
  </si>
  <si>
    <t xml:space="preserve">Informe </t>
  </si>
  <si>
    <t>Acta de segumiento</t>
  </si>
  <si>
    <t>Reporte (log)</t>
  </si>
  <si>
    <t>Realizar Auditoria al Proceso Gestión Contractual</t>
  </si>
  <si>
    <t xml:space="preserve">META DE PRODUCTO No. 2: </t>
  </si>
  <si>
    <t xml:space="preserve">META DE PRODUCTO No.1 </t>
  </si>
  <si>
    <t>p</t>
  </si>
  <si>
    <t xml:space="preserve">Seguimientos anticorrupción  y riesgos gestión </t>
  </si>
  <si>
    <t xml:space="preserve">Realizar  seguimiento al Plan de mejoramiento del proceso gestión ambiental </t>
  </si>
  <si>
    <t xml:space="preserve">Realizar  Seguimiento plan de mejoramiento Proceso  Gestión de tránsito y la movilidad </t>
  </si>
  <si>
    <t xml:space="preserve">Realizar  seguimiento al plan de mejoramiento proceso gestión de infraestructura y obras públicas. </t>
  </si>
  <si>
    <t xml:space="preserve">Realizar seguimiento al plan de mejoramiento de la  auditoria  de las politicas de seguridad de la información. </t>
  </si>
  <si>
    <t xml:space="preserve">Realizar Seguimiento publicación procesos SECOP </t>
  </si>
  <si>
    <t>Realizar Seguimiento publicación en el SIGEP</t>
  </si>
  <si>
    <t xml:space="preserve">Hacer seguimiento al cumplimiento del Plan de Mejora  sobre la evaluación semestral del sistema de control interno. </t>
  </si>
  <si>
    <t xml:space="preserve">Log de  reporte </t>
  </si>
  <si>
    <t xml:space="preserve">seguimientos y nuevo plan  </t>
  </si>
  <si>
    <t xml:space="preserve">Log reporte </t>
  </si>
  <si>
    <t xml:space="preserve">Seguimientos y nuevo plan </t>
  </si>
  <si>
    <t xml:space="preserve">Realizar  monitoreo al mapa de riesgos del proceso gestión de evaluación y seguimiento </t>
  </si>
  <si>
    <t xml:space="preserve">Monitoreos </t>
  </si>
  <si>
    <t>Elaboración del mapa de riesgos de corrupción  y gestión del proceso gestión de evaluación y seguimiento</t>
  </si>
  <si>
    <t xml:space="preserve">Elaboración mapas de riesgos </t>
  </si>
  <si>
    <t>medición de indicadores</t>
  </si>
  <si>
    <t xml:space="preserve">Realizar actualización, diligenciamiento  de ejecución  del normograma del proceso gestión de evaluación y seguimiento   y  reporte a la Dirección de Fortalecimiento Institucional </t>
  </si>
  <si>
    <t xml:space="preserve">Diligenciamientos normograma  </t>
  </si>
  <si>
    <t>Difundir el  Mensaje el  Valor</t>
  </si>
  <si>
    <t xml:space="preserve">Mensaje </t>
  </si>
  <si>
    <t xml:space="preserve">META DE PRODUCTO No. 3: </t>
  </si>
  <si>
    <t>META DE PRODUCTO No.5:</t>
  </si>
  <si>
    <r>
      <t xml:space="preserve">Objetivo: </t>
    </r>
    <r>
      <rPr>
        <sz val="12"/>
        <rFont val="Arial"/>
        <family val="2"/>
      </rPr>
      <t xml:space="preserve"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</t>
    </r>
  </si>
  <si>
    <r>
      <t xml:space="preserve">Objetivo:  </t>
    </r>
    <r>
      <rPr>
        <sz val="12"/>
        <rFont val="Arial"/>
        <family val="2"/>
      </rPr>
      <t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</t>
    </r>
    <r>
      <rPr>
        <b/>
        <sz val="12"/>
        <rFont val="Arial"/>
        <family val="2"/>
      </rPr>
      <t xml:space="preserve">. </t>
    </r>
  </si>
  <si>
    <r>
      <t xml:space="preserve">Objetivo: </t>
    </r>
    <r>
      <rPr>
        <sz val="12"/>
        <rFont val="Arial"/>
        <family val="2"/>
      </rPr>
      <t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.</t>
    </r>
  </si>
  <si>
    <r>
      <t>Objetivo:</t>
    </r>
    <r>
      <rPr>
        <sz val="12"/>
        <rFont val="Arial"/>
        <family val="2"/>
      </rPr>
      <t xml:space="preserve"> 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</t>
    </r>
    <r>
      <rPr>
        <b/>
        <sz val="12"/>
        <rFont val="Arial"/>
        <family val="2"/>
      </rPr>
      <t xml:space="preserve">. </t>
    </r>
  </si>
  <si>
    <r>
      <t xml:space="preserve">Pagina: </t>
    </r>
    <r>
      <rPr>
        <sz val="16"/>
        <rFont val="Arial"/>
        <family val="2"/>
      </rPr>
      <t>6 de  7</t>
    </r>
  </si>
  <si>
    <r>
      <t xml:space="preserve">Pagina: </t>
    </r>
    <r>
      <rPr>
        <sz val="16"/>
        <rFont val="Arial"/>
        <family val="2"/>
      </rPr>
      <t>7 de  7</t>
    </r>
  </si>
  <si>
    <t xml:space="preserve">Realizar aplicación   trimestral de indicadores del proceso de gestión de evaluación y seguimiento  y reporte a fortalecimiento </t>
  </si>
  <si>
    <t>Realizar arqueos de Caja Menor (2)</t>
  </si>
  <si>
    <t>Reporte</t>
  </si>
  <si>
    <t>Realizar seguimiento  a la orden perentoria sobre el archivo histórico</t>
  </si>
  <si>
    <t>NOMBRE:   Magda Gisela Herrera Jiménez                                                                                    Jefe Oficina de Control Interno.</t>
  </si>
  <si>
    <t>NOMBRE:  Magda Gisela  Jímenez Herrera                                                                            Jefe  Oficina de Control Interno,</t>
  </si>
  <si>
    <t xml:space="preserve">NOMBRE: Magda Gisela Herrera Jiménez                                                                                Jefe Oficina de Control Interno. </t>
  </si>
  <si>
    <t xml:space="preserve">NOMBRE:  Magda Gisela Herrera Jiménez                                                                                  Jefe Oficina de Control Interno. </t>
  </si>
  <si>
    <t xml:space="preserve">NOMBRE:  Magda Gisela Herrera Jiménez                                                                                     Jefe Oficina de Control Interno. </t>
  </si>
  <si>
    <t xml:space="preserve">NOMBRE: Magda Gisela Herrera Jiménez                                                                             Jefe Oficina de Control Interno. </t>
  </si>
  <si>
    <t xml:space="preserve"> Realizar seguimiento al cumplimiento Plan de Acción acorde a la periodicidad establecida por la Dirección Planeación del Desarrollo  y elaborar  el  plan de acción de la vigencia 2024</t>
  </si>
  <si>
    <t xml:space="preserve">Realizar  seguimiento a las funciones del comité de conciliaciones- decisiones acciones de repetición  y seguimiento al plan de mejoramiento. </t>
  </si>
  <si>
    <t xml:space="preserve">Realizar  evaluación de la calidad de la auditoria interna -  Autodiagnóstico  - Instructivo dispuesto por el DAFP  para entidades del orden nacional por ser Ibagué municipio de primera categoría </t>
  </si>
  <si>
    <t xml:space="preserve">Evaluación </t>
  </si>
  <si>
    <t>01/042024</t>
  </si>
  <si>
    <t>31/06/2024</t>
  </si>
  <si>
    <t xml:space="preserve">Consultar  las alertas reportadas en el sistema de alertas  de control interno - SACI  y valorar aquellas que tengan relación directa con la gestión de la Alcaldía  de Ibagué  - aplicativo Contraloría General :  SIGAP. </t>
  </si>
  <si>
    <t xml:space="preserve">Registrros consultas </t>
  </si>
  <si>
    <t>META DE PRODUCTO No. 7:</t>
  </si>
  <si>
    <t xml:space="preserve">Registros Consultas </t>
  </si>
  <si>
    <t>Realizar  Sensibilización  en el Comité de Coordinación de Control Interno  sobre el esquema de líneas de defensa.</t>
  </si>
  <si>
    <t>Sencibilizaciones</t>
  </si>
  <si>
    <t xml:space="preserve">Realizar asesorías sobre formulación adecuada de planes de mejoramiento.   (Circular y diligenciamiento del formato de asesoría) nota:  Circular en enero. Nota:  Circular y  en respuesta a solicitudes  de personal adcrito a las áreas. </t>
  </si>
  <si>
    <t>META DE PRODUCTO No. 8:</t>
  </si>
  <si>
    <t xml:space="preserve">Sencibilizaciones </t>
  </si>
  <si>
    <t>Asesorias</t>
  </si>
  <si>
    <t>Realizar informe comparativo de las 2 últimas vigencias del plan de mejora institucional y  presentarlo al representante legal</t>
  </si>
  <si>
    <t xml:space="preserve">Realizar el informe  de labores de  control interno vigencia 2023. </t>
  </si>
  <si>
    <t>Generar alertas con enfoque preventivo  sobre hallazgos con posible incidencia fiscal, penal y disciplinaria relacionados en informes de auditoria</t>
  </si>
  <si>
    <t xml:space="preserve">Circular </t>
  </si>
  <si>
    <t>115/03/2024</t>
  </si>
  <si>
    <t xml:space="preserve">Realizar  seguimiento al plan de mejoramiento del   proceso Gestión Social y Comunitaria -   procedimiento gestión para inclusión personas vulnerables </t>
  </si>
  <si>
    <t>0108/2024</t>
  </si>
  <si>
    <t>Realizar seguimiento al   plan de mejoramiento gestión salud.</t>
  </si>
  <si>
    <t xml:space="preserve">Realizar seguimiento plan de mejoramiento proceso contractual </t>
  </si>
  <si>
    <t xml:space="preserve">Realizar Auditoria  financiera   y seguimiento al plan de mejoramiento </t>
  </si>
  <si>
    <t xml:space="preserve">Realizar  seguimiento Plan de Mejoramiento proceso  proceso gestión de innovación y tic </t>
  </si>
  <si>
    <t>Realizar  seguimiento plan de mejoramiento   proceso gestión de infraestructura tecnológica</t>
  </si>
  <si>
    <t>29/06//2024</t>
  </si>
  <si>
    <t>Seguimientos PM CGR</t>
  </si>
  <si>
    <t>Seguimiento PM  procedimiento convocatoria de estímulos y Subsidios BEPS</t>
  </si>
  <si>
    <t>Realizar la Evaluación Gestión por Dependencias vigencia 2023</t>
  </si>
  <si>
    <t>30//06/2024</t>
  </si>
  <si>
    <t>NOMBRE:   Magda Gisela Herrera Jiménez                                                                         Jefe Oficina de Control Interno</t>
  </si>
  <si>
    <t>FUENTES DE FINANCIACION                                       ( EN MILES DE $)</t>
  </si>
  <si>
    <t>FUENTES DE FINANCIACION                             (EN MILES DE $)</t>
  </si>
  <si>
    <t>FUENTES DE FINANCIACION                                                                 ( EN MILES DE $)</t>
  </si>
  <si>
    <t>FUENTES DE FINANCIACION                                                          ( EN MILES DE $)</t>
  </si>
  <si>
    <t>FUENTES DE FINANCIACION                                                                ( EN MILES DE $)</t>
  </si>
  <si>
    <t xml:space="preserve">en total </t>
  </si>
  <si>
    <t xml:space="preserve">51 actividades </t>
  </si>
  <si>
    <t>32.4%</t>
  </si>
  <si>
    <t>Avance Pormedio</t>
  </si>
  <si>
    <t xml:space="preserve">Asesorias </t>
  </si>
  <si>
    <t xml:space="preserve">Evaluación y reporte  </t>
  </si>
  <si>
    <t xml:space="preserve">Seguimientos  PM </t>
  </si>
  <si>
    <t>Seguimiento perentoria</t>
  </si>
  <si>
    <t>Reportes LOG</t>
  </si>
  <si>
    <t>FECHA DE PROGRAMACION: 01/01/2024</t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</si>
  <si>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PLANEACION ESTRATEGICA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</si>
  <si>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</si>
  <si>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</si>
  <si>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ACCION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</si>
  <si>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</si>
  <si>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7</t>
    </r>
  </si>
  <si>
    <r>
      <t xml:space="preserve">Pagina: </t>
    </r>
    <r>
      <rPr>
        <sz val="12"/>
        <rFont val="Arial"/>
        <family val="2"/>
      </rPr>
      <t>2 de  7</t>
    </r>
  </si>
  <si>
    <r>
      <t xml:space="preserve">Objetivo:  </t>
    </r>
    <r>
      <rPr>
        <sz val="12"/>
        <rFont val="Arial"/>
        <family val="2"/>
      </rPr>
      <t xml:space="preserve"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</t>
    </r>
  </si>
  <si>
    <t>FECHA DE  SEGUIMIENTO: 30/03/2024</t>
  </si>
  <si>
    <r>
      <t xml:space="preserve">Pagina: </t>
    </r>
    <r>
      <rPr>
        <sz val="12"/>
        <rFont val="Arial"/>
        <family val="2"/>
      </rPr>
      <t>3 de  7</t>
    </r>
  </si>
  <si>
    <r>
      <t xml:space="preserve">Pagina: </t>
    </r>
    <r>
      <rPr>
        <sz val="12"/>
        <rFont val="Arial"/>
        <family val="2"/>
      </rPr>
      <t>4 de  7</t>
    </r>
  </si>
  <si>
    <r>
      <t xml:space="preserve">Pagina: </t>
    </r>
    <r>
      <rPr>
        <sz val="12"/>
        <rFont val="Arial"/>
        <family val="2"/>
      </rPr>
      <t>5 de  7</t>
    </r>
  </si>
  <si>
    <t>FECHA DE PROGRAMACION: 01/02/2024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</si>
</sst>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* #,##0_-;\-* #,##0_-;_-* &quot;-&quot;??_-;_-@_-"/>
    <numFmt numFmtId="172" formatCode="dd/mm/yyyy;@"/>
    <numFmt numFmtId="173" formatCode="0;[Red]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2"/>
      <color theme="1"/>
      <name val="Arial MT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483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168" fontId="5" fillId="0" borderId="11" xfId="1" applyNumberFormat="1" applyFont="1" applyBorder="1" applyAlignment="1">
      <alignment vertical="top"/>
    </xf>
    <xf numFmtId="168" fontId="5" fillId="0" borderId="13" xfId="1" applyNumberFormat="1" applyFont="1" applyBorder="1" applyAlignment="1">
      <alignment vertical="center"/>
    </xf>
    <xf numFmtId="39" fontId="3" fillId="0" borderId="0" xfId="1" applyNumberFormat="1" applyFont="1"/>
    <xf numFmtId="39" fontId="3" fillId="0" borderId="8" xfId="1" applyNumberFormat="1" applyFont="1" applyBorder="1"/>
    <xf numFmtId="168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2" fontId="3" fillId="0" borderId="1" xfId="1" applyNumberFormat="1" applyFont="1" applyBorder="1" applyAlignment="1">
      <alignment vertical="center"/>
    </xf>
    <xf numFmtId="10" fontId="3" fillId="0" borderId="1" xfId="2" applyNumberFormat="1" applyFont="1" applyBorder="1" applyAlignment="1" applyProtection="1">
      <alignment vertical="center"/>
    </xf>
    <xf numFmtId="169" fontId="3" fillId="0" borderId="1" xfId="3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vertical="center"/>
    </xf>
    <xf numFmtId="169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1" fontId="3" fillId="0" borderId="1" xfId="4" applyNumberFormat="1" applyFont="1" applyBorder="1" applyAlignment="1" applyProtection="1">
      <alignment vertical="center"/>
    </xf>
    <xf numFmtId="10" fontId="3" fillId="0" borderId="1" xfId="2" applyNumberFormat="1" applyFont="1" applyBorder="1" applyAlignment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0" fontId="5" fillId="0" borderId="1" xfId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169" fontId="7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8" fillId="0" borderId="0" xfId="1" applyNumberFormat="1" applyFont="1" applyAlignment="1">
      <alignment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0" fontId="10" fillId="0" borderId="18" xfId="1" applyFont="1" applyBorder="1" applyAlignment="1">
      <alignment vertical="top"/>
    </xf>
    <xf numFmtId="166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10" fillId="0" borderId="17" xfId="1" applyFont="1" applyBorder="1" applyAlignment="1">
      <alignment vertical="top" wrapText="1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8" xfId="1" applyFont="1" applyBorder="1"/>
    <xf numFmtId="10" fontId="7" fillId="0" borderId="1" xfId="2" applyNumberFormat="1" applyFont="1" applyBorder="1"/>
    <xf numFmtId="0" fontId="10" fillId="0" borderId="17" xfId="1" applyFont="1" applyBorder="1" applyAlignment="1">
      <alignment vertical="center" wrapText="1"/>
    </xf>
    <xf numFmtId="2" fontId="9" fillId="0" borderId="0" xfId="1" applyNumberFormat="1" applyFont="1" applyAlignment="1">
      <alignment horizontal="center" vertical="center" wrapText="1"/>
    </xf>
    <xf numFmtId="0" fontId="10" fillId="0" borderId="18" xfId="1" applyFont="1" applyBorder="1" applyAlignment="1">
      <alignment horizontal="left" vertical="center"/>
    </xf>
    <xf numFmtId="0" fontId="10" fillId="0" borderId="19" xfId="1" applyFont="1" applyBorder="1" applyAlignment="1">
      <alignment vertical="center"/>
    </xf>
    <xf numFmtId="0" fontId="10" fillId="0" borderId="1" xfId="1" applyFont="1" applyBorder="1"/>
    <xf numFmtId="0" fontId="9" fillId="0" borderId="0" xfId="1" applyFont="1"/>
    <xf numFmtId="9" fontId="3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left" vertical="center"/>
    </xf>
    <xf numFmtId="2" fontId="3" fillId="0" borderId="1" xfId="1" applyNumberFormat="1" applyFont="1" applyBorder="1" applyAlignment="1">
      <alignment horizontal="left" vertical="center"/>
    </xf>
    <xf numFmtId="39" fontId="3" fillId="0" borderId="1" xfId="1" applyNumberFormat="1" applyFont="1" applyBorder="1" applyAlignment="1">
      <alignment horizontal="left" vertical="center"/>
    </xf>
    <xf numFmtId="14" fontId="2" fillId="0" borderId="10" xfId="1" applyNumberFormat="1" applyFont="1" applyBorder="1" applyAlignment="1">
      <alignment horizontal="left" vertical="center"/>
    </xf>
    <xf numFmtId="2" fontId="3" fillId="0" borderId="10" xfId="1" applyNumberFormat="1" applyFont="1" applyBorder="1" applyAlignment="1">
      <alignment horizontal="left" vertical="center"/>
    </xf>
    <xf numFmtId="39" fontId="3" fillId="0" borderId="10" xfId="1" applyNumberFormat="1" applyFont="1" applyBorder="1" applyAlignment="1">
      <alignment horizontal="left" vertical="center"/>
    </xf>
    <xf numFmtId="2" fontId="2" fillId="0" borderId="1" xfId="1" applyNumberFormat="1" applyFont="1" applyBorder="1" applyAlignment="1">
      <alignment horizontal="left" vertical="center"/>
    </xf>
    <xf numFmtId="1" fontId="5" fillId="0" borderId="1" xfId="1" applyNumberFormat="1" applyFont="1" applyBorder="1" applyAlignment="1">
      <alignment vertical="top"/>
    </xf>
    <xf numFmtId="0" fontId="5" fillId="0" borderId="1" xfId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left" vertical="center"/>
    </xf>
    <xf numFmtId="14" fontId="3" fillId="0" borderId="10" xfId="1" applyNumberFormat="1" applyFont="1" applyBorder="1" applyAlignment="1">
      <alignment horizontal="left" vertical="center"/>
    </xf>
    <xf numFmtId="14" fontId="3" fillId="0" borderId="0" xfId="2" applyNumberFormat="1" applyFont="1" applyBorder="1" applyProtection="1"/>
    <xf numFmtId="172" fontId="3" fillId="0" borderId="1" xfId="1" applyNumberFormat="1" applyFont="1" applyBorder="1" applyAlignment="1">
      <alignment horizontal="left" vertical="center"/>
    </xf>
    <xf numFmtId="2" fontId="3" fillId="0" borderId="0" xfId="1" applyNumberFormat="1" applyFont="1" applyAlignment="1">
      <alignment horizontal="left" vertical="top" wrapText="1"/>
    </xf>
    <xf numFmtId="1" fontId="11" fillId="2" borderId="1" xfId="1" applyNumberFormat="1" applyFont="1" applyFill="1" applyBorder="1" applyAlignment="1">
      <alignment horizontal="center" vertical="center" wrapText="1"/>
    </xf>
    <xf numFmtId="14" fontId="2" fillId="2" borderId="10" xfId="1" applyNumberFormat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14" fontId="3" fillId="0" borderId="1" xfId="1" applyNumberFormat="1" applyFont="1" applyBorder="1" applyAlignment="1">
      <alignment horizontal="left" vertical="center" wrapText="1"/>
    </xf>
    <xf numFmtId="168" fontId="5" fillId="0" borderId="1" xfId="1" applyNumberFormat="1" applyFont="1" applyBorder="1" applyAlignment="1">
      <alignment horizontal="justify" vertical="top"/>
    </xf>
    <xf numFmtId="168" fontId="5" fillId="0" borderId="1" xfId="1" applyNumberFormat="1" applyFont="1" applyBorder="1" applyAlignment="1">
      <alignment horizontal="left" vertical="top"/>
    </xf>
    <xf numFmtId="1" fontId="5" fillId="0" borderId="10" xfId="1" applyNumberFormat="1" applyFont="1" applyBorder="1" applyAlignment="1">
      <alignment horizontal="center" vertical="top"/>
    </xf>
    <xf numFmtId="1" fontId="5" fillId="0" borderId="1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10" fontId="3" fillId="0" borderId="1" xfId="2" applyNumberFormat="1" applyFont="1" applyBorder="1"/>
    <xf numFmtId="14" fontId="5" fillId="0" borderId="1" xfId="2" applyNumberFormat="1" applyFont="1" applyBorder="1" applyAlignment="1">
      <alignment horizontal="center"/>
    </xf>
    <xf numFmtId="14" fontId="5" fillId="0" borderId="10" xfId="1" applyNumberFormat="1" applyFont="1" applyBorder="1" applyAlignment="1">
      <alignment horizontal="center" vertical="center"/>
    </xf>
    <xf numFmtId="14" fontId="4" fillId="0" borderId="10" xfId="1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/>
    </xf>
    <xf numFmtId="9" fontId="3" fillId="3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71" fontId="3" fillId="2" borderId="1" xfId="4" applyNumberFormat="1" applyFont="1" applyFill="1" applyBorder="1" applyAlignment="1" applyProtection="1">
      <alignment vertical="center"/>
    </xf>
    <xf numFmtId="169" fontId="3" fillId="2" borderId="1" xfId="3" applyNumberFormat="1" applyFont="1" applyFill="1" applyBorder="1" applyAlignment="1" applyProtection="1">
      <alignment vertical="center"/>
    </xf>
    <xf numFmtId="14" fontId="2" fillId="2" borderId="1" xfId="1" applyNumberFormat="1" applyFont="1" applyFill="1" applyBorder="1" applyAlignment="1">
      <alignment horizontal="left" vertical="center"/>
    </xf>
    <xf numFmtId="2" fontId="2" fillId="2" borderId="1" xfId="1" applyNumberFormat="1" applyFont="1" applyFill="1" applyBorder="1" applyAlignment="1">
      <alignment horizontal="left" vertical="center"/>
    </xf>
    <xf numFmtId="39" fontId="3" fillId="2" borderId="1" xfId="1" applyNumberFormat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168" fontId="5" fillId="0" borderId="14" xfId="1" applyNumberFormat="1" applyFont="1" applyBorder="1" applyAlignment="1">
      <alignment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/>
    <xf numFmtId="0" fontId="4" fillId="0" borderId="19" xfId="1" applyFont="1" applyBorder="1" applyAlignment="1">
      <alignment vertical="center"/>
    </xf>
    <xf numFmtId="0" fontId="4" fillId="0" borderId="18" xfId="1" applyFont="1" applyBorder="1" applyAlignment="1">
      <alignment horizontal="left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vertical="center" wrapText="1"/>
    </xf>
    <xf numFmtId="10" fontId="2" fillId="0" borderId="1" xfId="2" applyNumberFormat="1" applyFont="1" applyBorder="1"/>
    <xf numFmtId="0" fontId="2" fillId="0" borderId="8" xfId="1" applyFont="1" applyBorder="1"/>
    <xf numFmtId="0" fontId="4" fillId="0" borderId="17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 wrapText="1"/>
    </xf>
    <xf numFmtId="0" fontId="4" fillId="0" borderId="18" xfId="1" applyFont="1" applyBorder="1" applyAlignment="1">
      <alignment vertical="top"/>
    </xf>
    <xf numFmtId="3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169" fontId="2" fillId="2" borderId="1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0" xfId="0" applyFill="1"/>
    <xf numFmtId="173" fontId="5" fillId="0" borderId="10" xfId="1" applyNumberFormat="1" applyFont="1" applyBorder="1" applyAlignment="1">
      <alignment horizontal="center" vertical="top"/>
    </xf>
    <xf numFmtId="39" fontId="3" fillId="0" borderId="10" xfId="1" applyNumberFormat="1" applyFont="1" applyBorder="1" applyAlignment="1">
      <alignment horizontal="center" vertical="center"/>
    </xf>
    <xf numFmtId="39" fontId="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/>
    </xf>
    <xf numFmtId="2" fontId="3" fillId="0" borderId="1" xfId="1" applyNumberFormat="1" applyFont="1" applyBorder="1" applyAlignment="1">
      <alignment horizontal="center" vertical="center"/>
    </xf>
    <xf numFmtId="14" fontId="2" fillId="0" borderId="10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5" fillId="0" borderId="0" xfId="1" applyFont="1"/>
    <xf numFmtId="2" fontId="5" fillId="0" borderId="0" xfId="1" applyNumberFormat="1" applyFont="1" applyAlignment="1">
      <alignment vertical="center"/>
    </xf>
    <xf numFmtId="2" fontId="5" fillId="0" borderId="0" xfId="1" applyNumberFormat="1" applyFont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/>
    </xf>
    <xf numFmtId="2" fontId="3" fillId="0" borderId="0" xfId="1" applyNumberFormat="1" applyFont="1" applyAlignment="1">
      <alignment vertical="center" wrapText="1"/>
    </xf>
    <xf numFmtId="2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horizontal="left" vertical="center" wrapText="1"/>
    </xf>
    <xf numFmtId="3" fontId="5" fillId="0" borderId="2" xfId="1" applyNumberFormat="1" applyFont="1" applyBorder="1" applyAlignment="1">
      <alignment horizontal="center" vertical="top"/>
    </xf>
    <xf numFmtId="2" fontId="5" fillId="0" borderId="6" xfId="1" applyNumberFormat="1" applyFont="1" applyBorder="1" applyAlignment="1">
      <alignment horizontal="left" vertical="center"/>
    </xf>
    <xf numFmtId="2" fontId="5" fillId="0" borderId="5" xfId="1" applyNumberFormat="1" applyFont="1" applyBorder="1" applyAlignment="1">
      <alignment horizontal="left" vertical="center"/>
    </xf>
    <xf numFmtId="9" fontId="5" fillId="0" borderId="1" xfId="1" applyNumberFormat="1" applyFont="1" applyBorder="1" applyAlignment="1">
      <alignment horizontal="center" vertical="top"/>
    </xf>
    <xf numFmtId="0" fontId="12" fillId="0" borderId="0" xfId="0" applyFont="1"/>
    <xf numFmtId="1" fontId="3" fillId="2" borderId="1" xfId="1" applyNumberFormat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top"/>
    </xf>
    <xf numFmtId="9" fontId="5" fillId="3" borderId="1" xfId="1" applyNumberFormat="1" applyFont="1" applyFill="1" applyBorder="1" applyAlignment="1">
      <alignment horizontal="center" vertical="top"/>
    </xf>
    <xf numFmtId="173" fontId="5" fillId="0" borderId="1" xfId="1" applyNumberFormat="1" applyFont="1" applyBorder="1" applyAlignment="1">
      <alignment horizontal="center" vertical="top"/>
    </xf>
    <xf numFmtId="173" fontId="5" fillId="3" borderId="1" xfId="1" applyNumberFormat="1" applyFont="1" applyFill="1" applyBorder="1" applyAlignment="1">
      <alignment horizontal="center" vertical="top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2" fillId="0" borderId="1" xfId="1" applyFont="1" applyBorder="1"/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/>
    </xf>
    <xf numFmtId="1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justify" vertical="top"/>
    </xf>
    <xf numFmtId="39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2" borderId="1" xfId="1" applyFont="1" applyFill="1" applyBorder="1" applyAlignment="1">
      <alignment horizontal="justify" vertical="top" wrapText="1"/>
    </xf>
    <xf numFmtId="0" fontId="13" fillId="2" borderId="1" xfId="0" applyFont="1" applyFill="1" applyBorder="1" applyAlignment="1">
      <alignment horizontal="justify" vertical="top" wrapText="1"/>
    </xf>
    <xf numFmtId="0" fontId="3" fillId="2" borderId="14" xfId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justify" vertical="top" wrapText="1"/>
    </xf>
    <xf numFmtId="0" fontId="12" fillId="2" borderId="22" xfId="0" applyFont="1" applyFill="1" applyBorder="1" applyAlignment="1">
      <alignment horizontal="justify" vertical="top" wrapText="1"/>
    </xf>
    <xf numFmtId="0" fontId="3" fillId="0" borderId="14" xfId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9" fontId="3" fillId="0" borderId="14" xfId="1" applyNumberFormat="1" applyFont="1" applyBorder="1" applyAlignment="1">
      <alignment horizontal="center" vertical="center" wrapText="1"/>
    </xf>
    <xf numFmtId="9" fontId="12" fillId="0" borderId="10" xfId="0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168" fontId="5" fillId="2" borderId="1" xfId="1" applyNumberFormat="1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/>
    </xf>
    <xf numFmtId="0" fontId="2" fillId="2" borderId="17" xfId="1" applyFont="1" applyFill="1" applyBorder="1" applyAlignment="1">
      <alignment horizontal="justify" vertical="center" wrapText="1"/>
    </xf>
    <xf numFmtId="0" fontId="3" fillId="2" borderId="10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 wrapText="1"/>
    </xf>
    <xf numFmtId="9" fontId="3" fillId="0" borderId="14" xfId="1" applyNumberFormat="1" applyFont="1" applyBorder="1" applyAlignment="1">
      <alignment horizontal="center" vertical="center"/>
    </xf>
    <xf numFmtId="9" fontId="3" fillId="0" borderId="10" xfId="1" applyNumberFormat="1" applyFont="1" applyBorder="1" applyAlignment="1">
      <alignment horizontal="center" vertical="center"/>
    </xf>
    <xf numFmtId="39" fontId="3" fillId="0" borderId="14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3" fillId="2" borderId="1" xfId="1" applyFont="1" applyFill="1" applyBorder="1" applyAlignment="1">
      <alignment horizontal="left" vertical="top" wrapText="1"/>
    </xf>
    <xf numFmtId="0" fontId="2" fillId="0" borderId="20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5" fillId="0" borderId="0" xfId="1" applyNumberFormat="1" applyFont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0" fontId="2" fillId="0" borderId="13" xfId="2" applyNumberFormat="1" applyFont="1" applyBorder="1" applyAlignment="1">
      <alignment horizontal="center"/>
    </xf>
    <xf numFmtId="10" fontId="2" fillId="0" borderId="12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7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2" fillId="0" borderId="13" xfId="1" applyFont="1" applyBorder="1" applyAlignment="1">
      <alignment horizontal="center" vertical="center"/>
    </xf>
    <xf numFmtId="0" fontId="4" fillId="0" borderId="7" xfId="1" applyFont="1" applyBorder="1" applyAlignment="1">
      <alignment horizontal="justify" vertical="top" wrapText="1"/>
    </xf>
    <xf numFmtId="0" fontId="4" fillId="0" borderId="6" xfId="1" applyFont="1" applyBorder="1" applyAlignment="1">
      <alignment horizontal="justify" vertical="top" wrapText="1"/>
    </xf>
    <xf numFmtId="0" fontId="4" fillId="0" borderId="5" xfId="1" applyFont="1" applyBorder="1" applyAlignment="1">
      <alignment horizontal="justify" vertical="top" wrapText="1"/>
    </xf>
    <xf numFmtId="0" fontId="4" fillId="0" borderId="9" xfId="1" applyFont="1" applyBorder="1" applyAlignment="1">
      <alignment horizontal="justify" vertical="top" wrapText="1"/>
    </xf>
    <xf numFmtId="0" fontId="4" fillId="0" borderId="0" xfId="1" applyFont="1" applyAlignment="1">
      <alignment horizontal="justify" vertical="top" wrapText="1"/>
    </xf>
    <xf numFmtId="0" fontId="4" fillId="0" borderId="8" xfId="1" applyFont="1" applyBorder="1" applyAlignment="1">
      <alignment horizontal="justify" vertical="top" wrapText="1"/>
    </xf>
    <xf numFmtId="0" fontId="4" fillId="0" borderId="4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0" fontId="4" fillId="0" borderId="2" xfId="1" applyFont="1" applyBorder="1" applyAlignment="1">
      <alignment horizontal="justify" vertical="top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left" vertical="center" wrapText="1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2" fontId="3" fillId="0" borderId="0" xfId="1" applyNumberFormat="1" applyFont="1" applyAlignment="1">
      <alignment horizontal="left" vertical="top" wrapText="1"/>
    </xf>
    <xf numFmtId="0" fontId="2" fillId="2" borderId="15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horizontal="left" vertical="center" wrapText="1"/>
    </xf>
    <xf numFmtId="9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68" fontId="5" fillId="0" borderId="13" xfId="1" applyNumberFormat="1" applyFont="1" applyBorder="1" applyAlignment="1">
      <alignment horizontal="center" vertical="top"/>
    </xf>
    <xf numFmtId="168" fontId="5" fillId="0" borderId="12" xfId="1" applyNumberFormat="1" applyFont="1" applyBorder="1" applyAlignment="1">
      <alignment horizontal="center" vertical="top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top" wrapText="1"/>
    </xf>
    <xf numFmtId="0" fontId="5" fillId="0" borderId="13" xfId="1" applyFont="1" applyBorder="1" applyAlignment="1">
      <alignment horizontal="center" vertical="center"/>
    </xf>
    <xf numFmtId="9" fontId="3" fillId="2" borderId="14" xfId="1" applyNumberFormat="1" applyFont="1" applyFill="1" applyBorder="1" applyAlignment="1">
      <alignment horizontal="center" vertical="center"/>
    </xf>
    <xf numFmtId="9" fontId="3" fillId="2" borderId="10" xfId="1" applyNumberFormat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167" fontId="4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4" fillId="0" borderId="9" xfId="1" applyFont="1" applyBorder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2" borderId="7" xfId="1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left" vertical="top"/>
    </xf>
    <xf numFmtId="0" fontId="12" fillId="2" borderId="9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2" fillId="2" borderId="8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justify" vertical="top" wrapText="1"/>
    </xf>
    <xf numFmtId="0" fontId="12" fillId="2" borderId="2" xfId="0" applyFont="1" applyFill="1" applyBorder="1" applyAlignment="1">
      <alignment horizontal="justify" vertical="top" wrapText="1"/>
    </xf>
    <xf numFmtId="0" fontId="12" fillId="2" borderId="14" xfId="0" applyFont="1" applyFill="1" applyBorder="1" applyAlignment="1">
      <alignment horizontal="center" vertical="center" wrapText="1"/>
    </xf>
    <xf numFmtId="9" fontId="12" fillId="0" borderId="14" xfId="0" applyNumberFormat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justify" vertical="top" wrapText="1"/>
    </xf>
    <xf numFmtId="9" fontId="5" fillId="0" borderId="14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9" fontId="12" fillId="0" borderId="14" xfId="0" applyNumberFormat="1" applyFont="1" applyBorder="1" applyAlignment="1">
      <alignment horizontal="center" vertical="center"/>
    </xf>
    <xf numFmtId="0" fontId="3" fillId="2" borderId="16" xfId="1" applyFont="1" applyFill="1" applyBorder="1" applyAlignment="1">
      <alignment horizontal="left" vertical="top" wrapText="1"/>
    </xf>
    <xf numFmtId="0" fontId="3" fillId="2" borderId="15" xfId="1" applyFont="1" applyFill="1" applyBorder="1" applyAlignment="1">
      <alignment horizontal="left" vertical="top" wrapText="1"/>
    </xf>
    <xf numFmtId="0" fontId="4" fillId="2" borderId="6" xfId="1" applyFont="1" applyFill="1" applyBorder="1" applyAlignment="1">
      <alignment horizontal="left" vertical="top"/>
    </xf>
    <xf numFmtId="0" fontId="4" fillId="2" borderId="5" xfId="1" applyFont="1" applyFill="1" applyBorder="1" applyAlignment="1">
      <alignment horizontal="left" vertical="top"/>
    </xf>
    <xf numFmtId="0" fontId="4" fillId="2" borderId="4" xfId="1" applyFont="1" applyFill="1" applyBorder="1" applyAlignment="1">
      <alignment horizontal="left" vertical="top"/>
    </xf>
    <xf numFmtId="0" fontId="4" fillId="2" borderId="3" xfId="1" applyFont="1" applyFill="1" applyBorder="1" applyAlignment="1">
      <alignment horizontal="left" vertical="top"/>
    </xf>
    <xf numFmtId="0" fontId="4" fillId="2" borderId="2" xfId="1" applyFont="1" applyFill="1" applyBorder="1" applyAlignment="1">
      <alignment horizontal="left" vertical="top"/>
    </xf>
    <xf numFmtId="0" fontId="2" fillId="2" borderId="14" xfId="1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2" fillId="2" borderId="1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left" vertical="top" wrapText="1"/>
    </xf>
    <xf numFmtId="0" fontId="4" fillId="2" borderId="6" xfId="1" applyFont="1" applyFill="1" applyBorder="1" applyAlignment="1">
      <alignment horizontal="left" vertical="top" wrapText="1"/>
    </xf>
    <xf numFmtId="0" fontId="4" fillId="2" borderId="5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/>
    </xf>
    <xf numFmtId="9" fontId="3" fillId="2" borderId="1" xfId="1" applyNumberFormat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2" fillId="2" borderId="15" xfId="1" applyFont="1" applyFill="1" applyBorder="1" applyAlignment="1">
      <alignment horizontal="justify" vertical="top" wrapText="1"/>
    </xf>
    <xf numFmtId="0" fontId="2" fillId="2" borderId="17" xfId="1" applyFont="1" applyFill="1" applyBorder="1" applyAlignment="1">
      <alignment horizontal="justify" vertical="top" wrapText="1"/>
    </xf>
    <xf numFmtId="0" fontId="3" fillId="2" borderId="16" xfId="1" applyFont="1" applyFill="1" applyBorder="1" applyAlignment="1">
      <alignment horizontal="justify" vertical="top" wrapText="1"/>
    </xf>
    <xf numFmtId="0" fontId="3" fillId="2" borderId="15" xfId="1" applyFont="1" applyFill="1" applyBorder="1" applyAlignment="1">
      <alignment horizontal="justify" vertical="top" wrapText="1"/>
    </xf>
    <xf numFmtId="0" fontId="3" fillId="2" borderId="7" xfId="1" applyFont="1" applyFill="1" applyBorder="1" applyAlignment="1">
      <alignment horizontal="justify" vertical="top" wrapText="1"/>
    </xf>
    <xf numFmtId="0" fontId="3" fillId="2" borderId="4" xfId="1" applyFont="1" applyFill="1" applyBorder="1" applyAlignment="1">
      <alignment horizontal="justify" vertical="top" wrapText="1"/>
    </xf>
    <xf numFmtId="0" fontId="4" fillId="2" borderId="9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8" xfId="1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/>
    </xf>
    <xf numFmtId="0" fontId="3" fillId="2" borderId="5" xfId="1" applyFont="1" applyFill="1" applyBorder="1" applyAlignment="1">
      <alignment horizontal="left" vertical="top" wrapText="1"/>
    </xf>
    <xf numFmtId="0" fontId="4" fillId="0" borderId="1" xfId="1" applyFont="1" applyBorder="1" applyAlignment="1">
      <alignment horizontal="justify" vertical="top" wrapText="1"/>
    </xf>
    <xf numFmtId="2" fontId="4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2" fontId="5" fillId="0" borderId="1" xfId="1" applyNumberFormat="1" applyFont="1" applyBorder="1" applyAlignment="1">
      <alignment horizontal="left" vertical="top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168" fontId="5" fillId="0" borderId="1" xfId="1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168" fontId="5" fillId="0" borderId="1" xfId="1" applyNumberFormat="1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top"/>
    </xf>
    <xf numFmtId="0" fontId="12" fillId="2" borderId="2" xfId="0" applyFont="1" applyFill="1" applyBorder="1" applyAlignment="1">
      <alignment horizontal="justify" vertical="top"/>
    </xf>
    <xf numFmtId="0" fontId="3" fillId="2" borderId="5" xfId="1" applyFont="1" applyFill="1" applyBorder="1" applyAlignment="1">
      <alignment horizontal="justify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2" borderId="19" xfId="0" applyFill="1" applyBorder="1" applyAlignment="1">
      <alignment horizontal="justify" vertical="top" wrapText="1"/>
    </xf>
    <xf numFmtId="0" fontId="0" fillId="0" borderId="10" xfId="0" applyBorder="1" applyAlignment="1">
      <alignment horizontal="center" vertical="center" wrapText="1"/>
    </xf>
    <xf numFmtId="9" fontId="0" fillId="0" borderId="14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0" xfId="0" applyNumberFormat="1" applyBorder="1" applyAlignment="1">
      <alignment horizontal="center" vertical="center"/>
    </xf>
    <xf numFmtId="0" fontId="5" fillId="2" borderId="5" xfId="1" applyFont="1" applyFill="1" applyBorder="1" applyAlignment="1">
      <alignment horizontal="justify" vertical="top" wrapText="1"/>
    </xf>
    <xf numFmtId="0" fontId="0" fillId="2" borderId="2" xfId="0" applyFill="1" applyBorder="1" applyAlignment="1">
      <alignment horizontal="justify" vertical="top" wrapText="1"/>
    </xf>
    <xf numFmtId="9" fontId="0" fillId="0" borderId="10" xfId="0" applyNumberFormat="1" applyBorder="1" applyAlignment="1">
      <alignment horizontal="center" vertical="center" wrapText="1"/>
    </xf>
    <xf numFmtId="0" fontId="0" fillId="2" borderId="5" xfId="0" applyFill="1" applyBorder="1" applyAlignment="1">
      <alignment horizontal="justify" vertical="top" wrapText="1"/>
    </xf>
    <xf numFmtId="2" fontId="8" fillId="0" borderId="0" xfId="1" applyNumberFormat="1" applyFont="1" applyAlignment="1">
      <alignment horizontal="left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2" fontId="7" fillId="0" borderId="13" xfId="1" applyNumberFormat="1" applyFont="1" applyBorder="1" applyAlignment="1">
      <alignment horizontal="left" vertical="center" wrapText="1"/>
    </xf>
    <xf numFmtId="2" fontId="7" fillId="0" borderId="12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10" fillId="0" borderId="7" xfId="1" applyFont="1" applyBorder="1" applyAlignment="1">
      <alignment horizontal="left"/>
    </xf>
    <xf numFmtId="0" fontId="10" fillId="0" borderId="6" xfId="1" applyFont="1" applyBorder="1" applyAlignment="1">
      <alignment horizontal="left"/>
    </xf>
    <xf numFmtId="2" fontId="10" fillId="0" borderId="13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11" xfId="1" applyNumberFormat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2" fontId="7" fillId="0" borderId="12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2" fontId="9" fillId="0" borderId="0" xfId="1" applyNumberFormat="1" applyFont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10" fontId="7" fillId="0" borderId="13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1" xfId="2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14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2" fontId="5" fillId="0" borderId="7" xfId="1" applyNumberFormat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8" fontId="5" fillId="0" borderId="7" xfId="1" applyNumberFormat="1" applyFont="1" applyBorder="1" applyAlignment="1">
      <alignment horizontal="left" vertical="top"/>
    </xf>
    <xf numFmtId="168" fontId="5" fillId="0" borderId="6" xfId="1" applyNumberFormat="1" applyFont="1" applyBorder="1" applyAlignment="1">
      <alignment horizontal="left" vertical="top"/>
    </xf>
    <xf numFmtId="168" fontId="5" fillId="0" borderId="9" xfId="1" applyNumberFormat="1" applyFont="1" applyBorder="1" applyAlignment="1">
      <alignment horizontal="left" vertical="top"/>
    </xf>
    <xf numFmtId="168" fontId="5" fillId="0" borderId="0" xfId="1" applyNumberFormat="1" applyFont="1" applyAlignment="1">
      <alignment horizontal="left" vertical="top"/>
    </xf>
  </cellXfs>
  <cellStyles count="5">
    <cellStyle name="Millares 2" xfId="4"/>
    <cellStyle name="Moneda 2" xfId="3"/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96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4968" y="14883"/>
          <a:ext cx="13483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8"/>
  <sheetViews>
    <sheetView tabSelected="1" zoomScale="62" zoomScaleNormal="62" workbookViewId="0">
      <selection activeCell="B8" sqref="B8:F8"/>
    </sheetView>
  </sheetViews>
  <sheetFormatPr baseColWidth="10" defaultColWidth="12.5703125" defaultRowHeight="15"/>
  <cols>
    <col min="1" max="1" width="69.7109375" style="1" customWidth="1"/>
    <col min="2" max="2" width="10.5703125" style="1" customWidth="1"/>
    <col min="3" max="3" width="16.28515625" style="1" customWidth="1"/>
    <col min="4" max="4" width="10.85546875" style="1" customWidth="1"/>
    <col min="5" max="5" width="14.42578125" style="1" customWidth="1"/>
    <col min="6" max="6" width="13.42578125" style="1" customWidth="1"/>
    <col min="7" max="7" width="9.85546875" style="3" customWidth="1"/>
    <col min="8" max="8" width="17.85546875" style="1" customWidth="1"/>
    <col min="9" max="9" width="32.7109375" style="1" customWidth="1"/>
    <col min="10" max="10" width="16" style="2" customWidth="1"/>
    <col min="11" max="11" width="18.140625" style="2" customWidth="1"/>
    <col min="12" max="12" width="12.7109375" style="1" customWidth="1"/>
    <col min="13" max="13" width="15.140625" style="1" customWidth="1"/>
    <col min="14" max="14" width="17.425781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37.5" customHeight="1">
      <c r="A1" s="200"/>
      <c r="B1" s="204" t="s">
        <v>184</v>
      </c>
      <c r="C1" s="205"/>
      <c r="D1" s="205"/>
      <c r="E1" s="205"/>
      <c r="F1" s="205"/>
      <c r="G1" s="205"/>
      <c r="H1" s="206"/>
      <c r="I1" s="210" t="s">
        <v>185</v>
      </c>
      <c r="J1" s="211"/>
      <c r="K1" s="211"/>
      <c r="L1" s="212"/>
      <c r="M1" s="213"/>
      <c r="N1" s="214"/>
      <c r="O1" s="141"/>
    </row>
    <row r="2" spans="1:248" ht="37.5" customHeight="1">
      <c r="A2" s="203"/>
      <c r="B2" s="207"/>
      <c r="C2" s="208"/>
      <c r="D2" s="208"/>
      <c r="E2" s="208"/>
      <c r="F2" s="208"/>
      <c r="G2" s="208"/>
      <c r="H2" s="209"/>
      <c r="I2" s="210" t="s">
        <v>186</v>
      </c>
      <c r="J2" s="211"/>
      <c r="K2" s="211"/>
      <c r="L2" s="212"/>
      <c r="M2" s="215"/>
      <c r="N2" s="216"/>
      <c r="O2" s="141"/>
    </row>
    <row r="3" spans="1:248" ht="33.75" customHeight="1">
      <c r="A3" s="203"/>
      <c r="B3" s="204" t="s">
        <v>187</v>
      </c>
      <c r="C3" s="205"/>
      <c r="D3" s="205"/>
      <c r="E3" s="205"/>
      <c r="F3" s="205"/>
      <c r="G3" s="205"/>
      <c r="H3" s="206"/>
      <c r="I3" s="210" t="s">
        <v>188</v>
      </c>
      <c r="J3" s="211"/>
      <c r="K3" s="211"/>
      <c r="L3" s="212"/>
      <c r="M3" s="215"/>
      <c r="N3" s="216"/>
      <c r="O3" s="141"/>
    </row>
    <row r="4" spans="1:248" ht="38.25" customHeight="1">
      <c r="A4" s="201"/>
      <c r="B4" s="207"/>
      <c r="C4" s="208"/>
      <c r="D4" s="208"/>
      <c r="E4" s="208"/>
      <c r="F4" s="208"/>
      <c r="G4" s="208"/>
      <c r="H4" s="209"/>
      <c r="I4" s="210" t="s">
        <v>189</v>
      </c>
      <c r="J4" s="211"/>
      <c r="K4" s="211"/>
      <c r="L4" s="212"/>
      <c r="M4" s="217"/>
      <c r="N4" s="218"/>
      <c r="O4" s="141"/>
    </row>
    <row r="5" spans="1:248" ht="6.75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141"/>
    </row>
    <row r="6" spans="1:248" ht="18.75" customHeight="1">
      <c r="A6" s="210" t="s">
        <v>64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2"/>
      <c r="O6" s="141"/>
    </row>
    <row r="7" spans="1:248" ht="29.25" customHeight="1">
      <c r="A7" s="114" t="s">
        <v>183</v>
      </c>
      <c r="B7" s="231" t="s">
        <v>192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</row>
    <row r="8" spans="1:248" ht="25.5" customHeight="1">
      <c r="A8" s="115" t="s">
        <v>41</v>
      </c>
      <c r="B8" s="233"/>
      <c r="C8" s="220"/>
      <c r="D8" s="220"/>
      <c r="E8" s="220"/>
      <c r="F8" s="221"/>
      <c r="G8" s="234" t="s">
        <v>119</v>
      </c>
      <c r="H8" s="235"/>
      <c r="I8" s="236"/>
      <c r="J8" s="243" t="s">
        <v>40</v>
      </c>
      <c r="K8" s="244"/>
      <c r="L8" s="244"/>
      <c r="M8" s="244"/>
      <c r="N8" s="245"/>
      <c r="O8" s="142"/>
      <c r="Q8" s="219"/>
      <c r="R8" s="219"/>
      <c r="S8" s="219"/>
      <c r="T8" s="219"/>
      <c r="U8" s="219"/>
    </row>
    <row r="9" spans="1:248" ht="29.25" customHeight="1">
      <c r="A9" s="116" t="s">
        <v>39</v>
      </c>
      <c r="B9" s="220"/>
      <c r="C9" s="220"/>
      <c r="D9" s="220"/>
      <c r="E9" s="220"/>
      <c r="F9" s="221"/>
      <c r="G9" s="237"/>
      <c r="H9" s="238"/>
      <c r="I9" s="239"/>
      <c r="J9" s="117" t="s">
        <v>38</v>
      </c>
      <c r="K9" s="222" t="s">
        <v>37</v>
      </c>
      <c r="L9" s="222"/>
      <c r="M9" s="222"/>
      <c r="N9" s="117" t="s">
        <v>36</v>
      </c>
      <c r="O9" s="142"/>
      <c r="Q9" s="143"/>
      <c r="R9" s="143"/>
      <c r="S9" s="143"/>
      <c r="T9" s="143"/>
      <c r="U9" s="143"/>
    </row>
    <row r="10" spans="1:248" ht="32.25" customHeight="1">
      <c r="A10" s="118" t="s">
        <v>35</v>
      </c>
      <c r="B10" s="223"/>
      <c r="C10" s="224"/>
      <c r="D10" s="224"/>
      <c r="E10" s="224"/>
      <c r="F10" s="225"/>
      <c r="G10" s="237"/>
      <c r="H10" s="238"/>
      <c r="I10" s="239"/>
      <c r="J10" s="119"/>
      <c r="K10" s="226"/>
      <c r="L10" s="227"/>
      <c r="M10" s="228"/>
      <c r="N10" s="120"/>
      <c r="O10" s="142"/>
      <c r="Q10" s="144"/>
      <c r="R10" s="229"/>
      <c r="S10" s="229"/>
      <c r="T10" s="229"/>
      <c r="U10" s="144"/>
      <c r="W10" s="145"/>
      <c r="X10" s="145"/>
    </row>
    <row r="11" spans="1:248" ht="25.5" customHeight="1">
      <c r="A11" s="121" t="s">
        <v>34</v>
      </c>
      <c r="B11" s="223"/>
      <c r="C11" s="224"/>
      <c r="D11" s="224"/>
      <c r="E11" s="224"/>
      <c r="F11" s="225"/>
      <c r="G11" s="237"/>
      <c r="H11" s="238"/>
      <c r="I11" s="239"/>
      <c r="J11" s="122"/>
      <c r="K11" s="246"/>
      <c r="L11" s="247"/>
      <c r="M11" s="248"/>
      <c r="N11" s="123"/>
      <c r="O11" s="142"/>
      <c r="Q11" s="146"/>
      <c r="R11" s="252"/>
      <c r="S11" s="252"/>
      <c r="T11" s="252"/>
      <c r="U11" s="9"/>
      <c r="W11" s="35"/>
      <c r="X11" s="6"/>
      <c r="Y11" s="33"/>
    </row>
    <row r="12" spans="1:248" ht="23.25" customHeight="1">
      <c r="A12" s="124" t="s">
        <v>33</v>
      </c>
      <c r="B12" s="233"/>
      <c r="C12" s="220"/>
      <c r="D12" s="220"/>
      <c r="E12" s="220"/>
      <c r="F12" s="221"/>
      <c r="G12" s="237"/>
      <c r="H12" s="238"/>
      <c r="I12" s="239"/>
      <c r="J12" s="125"/>
      <c r="K12" s="253"/>
      <c r="L12" s="254"/>
      <c r="M12" s="255"/>
      <c r="N12" s="126"/>
      <c r="O12" s="142"/>
      <c r="Q12" s="146"/>
      <c r="R12" s="252"/>
      <c r="S12" s="252"/>
      <c r="T12" s="252"/>
      <c r="U12" s="9"/>
      <c r="W12" s="35"/>
      <c r="X12" s="6"/>
      <c r="Y12" s="33"/>
    </row>
    <row r="13" spans="1:248" ht="21" customHeight="1">
      <c r="A13" s="256" t="s">
        <v>32</v>
      </c>
      <c r="B13" s="256"/>
      <c r="C13" s="256"/>
      <c r="D13" s="256"/>
      <c r="E13" s="256"/>
      <c r="F13" s="256"/>
      <c r="G13" s="240"/>
      <c r="H13" s="241"/>
      <c r="I13" s="242"/>
      <c r="J13" s="127"/>
      <c r="K13" s="253"/>
      <c r="L13" s="254"/>
      <c r="M13" s="255"/>
      <c r="N13" s="128"/>
      <c r="O13" s="142"/>
      <c r="Q13" s="147"/>
      <c r="R13" s="252"/>
      <c r="S13" s="252"/>
      <c r="T13" s="148"/>
      <c r="U13" s="9"/>
      <c r="V13" s="8"/>
      <c r="W13" s="35"/>
      <c r="X13" s="6"/>
      <c r="Y13" s="33"/>
    </row>
    <row r="14" spans="1:248" ht="28.5" customHeight="1">
      <c r="A14" s="249" t="s">
        <v>31</v>
      </c>
      <c r="B14" s="250" t="s">
        <v>30</v>
      </c>
      <c r="C14" s="251" t="s">
        <v>29</v>
      </c>
      <c r="D14" s="251" t="s">
        <v>28</v>
      </c>
      <c r="E14" s="251" t="s">
        <v>27</v>
      </c>
      <c r="F14" s="257" t="s">
        <v>173</v>
      </c>
      <c r="G14" s="258"/>
      <c r="H14" s="258"/>
      <c r="I14" s="259"/>
      <c r="J14" s="251" t="s">
        <v>25</v>
      </c>
      <c r="K14" s="251"/>
      <c r="L14" s="263" t="s">
        <v>24</v>
      </c>
      <c r="M14" s="263"/>
      <c r="N14" s="263"/>
      <c r="O14" s="3"/>
      <c r="P14" s="3"/>
      <c r="Q14" s="10"/>
      <c r="R14" s="264"/>
      <c r="S14" s="264"/>
      <c r="T14" s="3"/>
      <c r="U14" s="9"/>
      <c r="V14" s="3"/>
      <c r="W14" s="20"/>
      <c r="X14" s="6"/>
      <c r="Y14" s="3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49"/>
      <c r="B15" s="251"/>
      <c r="C15" s="251"/>
      <c r="D15" s="251"/>
      <c r="E15" s="251"/>
      <c r="F15" s="260"/>
      <c r="G15" s="261"/>
      <c r="H15" s="261"/>
      <c r="I15" s="262"/>
      <c r="J15" s="251"/>
      <c r="K15" s="251"/>
      <c r="L15" s="251" t="s">
        <v>23</v>
      </c>
      <c r="M15" s="251" t="s">
        <v>22</v>
      </c>
      <c r="N15" s="249" t="s">
        <v>21</v>
      </c>
      <c r="O15" s="3"/>
      <c r="P15" s="3"/>
      <c r="Q15" s="8"/>
      <c r="R15" s="264"/>
      <c r="S15" s="264"/>
      <c r="T15" s="3"/>
      <c r="U15" s="7"/>
      <c r="V15" s="3"/>
      <c r="W15" s="20"/>
      <c r="X15" s="6"/>
      <c r="Y15" s="3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49"/>
      <c r="B16" s="251"/>
      <c r="C16" s="251"/>
      <c r="D16" s="251"/>
      <c r="E16" s="251"/>
      <c r="F16" s="36" t="s">
        <v>20</v>
      </c>
      <c r="G16" s="36" t="s">
        <v>19</v>
      </c>
      <c r="H16" s="36" t="s">
        <v>18</v>
      </c>
      <c r="I16" s="37" t="s">
        <v>17</v>
      </c>
      <c r="J16" s="36" t="s">
        <v>16</v>
      </c>
      <c r="K16" s="75" t="s">
        <v>15</v>
      </c>
      <c r="L16" s="251"/>
      <c r="M16" s="251"/>
      <c r="N16" s="249"/>
      <c r="O16" s="3"/>
      <c r="P16" s="3"/>
      <c r="Q16" s="5"/>
      <c r="R16" s="264"/>
      <c r="S16" s="264"/>
      <c r="U16" s="6"/>
      <c r="W16" s="20"/>
      <c r="X16" s="6"/>
      <c r="Y16" s="3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18" customHeight="1">
      <c r="A17" s="170" t="s">
        <v>137</v>
      </c>
      <c r="B17" s="12" t="s">
        <v>3</v>
      </c>
      <c r="C17" s="172" t="s">
        <v>138</v>
      </c>
      <c r="D17" s="26">
        <v>1</v>
      </c>
      <c r="E17" s="75"/>
      <c r="F17" s="36"/>
      <c r="G17" s="36"/>
      <c r="H17" s="36"/>
      <c r="I17" s="37"/>
      <c r="J17" s="136">
        <v>45292</v>
      </c>
      <c r="K17" s="140">
        <v>45657</v>
      </c>
      <c r="L17" s="178">
        <f>(D18/D17)</f>
        <v>0</v>
      </c>
      <c r="M17" s="281"/>
      <c r="N17" s="281"/>
      <c r="O17" s="3"/>
      <c r="P17" s="3"/>
      <c r="Q17" s="5"/>
      <c r="R17" s="81"/>
      <c r="S17" s="81"/>
      <c r="U17" s="6"/>
      <c r="W17" s="20"/>
      <c r="X17" s="6"/>
      <c r="Y17" s="3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1" customHeight="1">
      <c r="A18" s="171"/>
      <c r="B18" s="12" t="s">
        <v>2</v>
      </c>
      <c r="C18" s="173"/>
      <c r="D18" s="100"/>
      <c r="E18" s="75"/>
      <c r="F18" s="36"/>
      <c r="G18" s="36"/>
      <c r="H18" s="36"/>
      <c r="I18" s="37"/>
      <c r="J18" s="36"/>
      <c r="K18" s="75"/>
      <c r="L18" s="179"/>
      <c r="M18" s="177"/>
      <c r="N18" s="177"/>
      <c r="O18" s="3"/>
      <c r="P18" s="3"/>
      <c r="Q18" s="5"/>
      <c r="R18" s="81"/>
      <c r="S18" s="81"/>
      <c r="U18" s="6"/>
      <c r="W18" s="20"/>
      <c r="X18" s="6"/>
      <c r="Y18" s="3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17.25" customHeight="1">
      <c r="A19" s="265" t="s">
        <v>47</v>
      </c>
      <c r="B19" s="12" t="s">
        <v>3</v>
      </c>
      <c r="C19" s="172" t="s">
        <v>75</v>
      </c>
      <c r="D19" s="32">
        <v>4</v>
      </c>
      <c r="E19" s="30"/>
      <c r="F19" s="30"/>
      <c r="G19" s="27"/>
      <c r="H19" s="29"/>
      <c r="I19" s="27"/>
      <c r="J19" s="136">
        <v>45292</v>
      </c>
      <c r="K19" s="103">
        <v>45657</v>
      </c>
      <c r="L19" s="192">
        <f>(D20/D19)</f>
        <v>0</v>
      </c>
      <c r="M19" s="168"/>
      <c r="N19" s="169"/>
      <c r="Q19" s="5"/>
      <c r="R19" s="264"/>
      <c r="S19" s="264"/>
      <c r="U19" s="4"/>
      <c r="W19" s="35"/>
      <c r="X19" s="6"/>
      <c r="Y19" s="33"/>
    </row>
    <row r="20" spans="1:248" ht="15.75" customHeight="1">
      <c r="A20" s="266"/>
      <c r="B20" s="12" t="s">
        <v>2</v>
      </c>
      <c r="C20" s="191"/>
      <c r="D20" s="99"/>
      <c r="E20" s="25"/>
      <c r="F20" s="25"/>
      <c r="G20" s="23"/>
      <c r="H20" s="29"/>
      <c r="I20" s="23"/>
      <c r="J20" s="135"/>
      <c r="K20" s="133"/>
      <c r="L20" s="192"/>
      <c r="M20" s="168"/>
      <c r="N20" s="169"/>
      <c r="U20" s="34"/>
      <c r="W20" s="35"/>
      <c r="X20" s="6"/>
      <c r="Y20" s="33"/>
    </row>
    <row r="21" spans="1:248" ht="21.75" customHeight="1">
      <c r="A21" s="265" t="s">
        <v>69</v>
      </c>
      <c r="B21" s="12" t="s">
        <v>3</v>
      </c>
      <c r="C21" s="172" t="s">
        <v>76</v>
      </c>
      <c r="D21" s="66">
        <v>1</v>
      </c>
      <c r="E21" s="30"/>
      <c r="F21" s="30"/>
      <c r="G21" s="23"/>
      <c r="H21" s="29"/>
      <c r="I21" s="23"/>
      <c r="J21" s="136">
        <v>45292</v>
      </c>
      <c r="K21" s="136">
        <v>45657</v>
      </c>
      <c r="L21" s="196">
        <f>(D22/D21)</f>
        <v>0.25</v>
      </c>
      <c r="M21" s="198"/>
      <c r="N21" s="200"/>
      <c r="U21" s="34"/>
      <c r="W21" s="35"/>
      <c r="X21" s="6"/>
      <c r="Y21" s="33"/>
    </row>
    <row r="22" spans="1:248" ht="15.75" customHeight="1">
      <c r="A22" s="266"/>
      <c r="B22" s="12" t="s">
        <v>2</v>
      </c>
      <c r="C22" s="191"/>
      <c r="D22" s="102">
        <v>0.25</v>
      </c>
      <c r="E22" s="25"/>
      <c r="F22" s="25"/>
      <c r="G22" s="23"/>
      <c r="H22" s="29"/>
      <c r="I22" s="23"/>
      <c r="J22" s="137"/>
      <c r="K22" s="132"/>
      <c r="L22" s="267"/>
      <c r="M22" s="268"/>
      <c r="N22" s="269"/>
      <c r="U22" s="34"/>
      <c r="W22" s="35"/>
      <c r="X22" s="6"/>
      <c r="Y22" s="33"/>
    </row>
    <row r="23" spans="1:248" ht="17.25" customHeight="1">
      <c r="A23" s="266" t="s">
        <v>66</v>
      </c>
      <c r="B23" s="12" t="s">
        <v>3</v>
      </c>
      <c r="C23" s="172" t="s">
        <v>77</v>
      </c>
      <c r="D23" s="66">
        <v>1</v>
      </c>
      <c r="E23" s="30"/>
      <c r="F23" s="30"/>
      <c r="G23" s="27"/>
      <c r="H23" s="29"/>
      <c r="I23" s="27"/>
      <c r="J23" s="136">
        <v>45292</v>
      </c>
      <c r="K23" s="136">
        <v>45657</v>
      </c>
      <c r="L23" s="192">
        <f>(D24/D23)</f>
        <v>0.25</v>
      </c>
      <c r="M23" s="168"/>
      <c r="N23" s="169"/>
      <c r="U23" s="34"/>
    </row>
    <row r="24" spans="1:248" ht="12.75" customHeight="1">
      <c r="A24" s="266"/>
      <c r="B24" s="12" t="s">
        <v>2</v>
      </c>
      <c r="C24" s="191"/>
      <c r="D24" s="66">
        <v>0.25</v>
      </c>
      <c r="E24" s="25"/>
      <c r="F24" s="25"/>
      <c r="G24" s="27"/>
      <c r="H24" s="29"/>
      <c r="I24" s="27"/>
      <c r="J24" s="138"/>
      <c r="K24" s="133"/>
      <c r="L24" s="192"/>
      <c r="M24" s="168"/>
      <c r="N24" s="169"/>
      <c r="Y24" s="33"/>
    </row>
    <row r="25" spans="1:248" ht="19.5" customHeight="1">
      <c r="A25" s="190" t="s">
        <v>74</v>
      </c>
      <c r="B25" s="12" t="s">
        <v>3</v>
      </c>
      <c r="C25" s="172" t="s">
        <v>78</v>
      </c>
      <c r="D25" s="82">
        <v>2</v>
      </c>
      <c r="E25" s="30"/>
      <c r="F25" s="30"/>
      <c r="G25" s="27"/>
      <c r="H25" s="29"/>
      <c r="I25" s="27"/>
      <c r="J25" s="136">
        <v>45292</v>
      </c>
      <c r="K25" s="140">
        <v>45657</v>
      </c>
      <c r="L25" s="192">
        <f>(D26/D25)</f>
        <v>0</v>
      </c>
      <c r="M25" s="168"/>
      <c r="N25" s="169"/>
    </row>
    <row r="26" spans="1:248" ht="16.5" customHeight="1">
      <c r="A26" s="190"/>
      <c r="B26" s="12" t="s">
        <v>2</v>
      </c>
      <c r="C26" s="191"/>
      <c r="D26" s="98"/>
      <c r="E26" s="30"/>
      <c r="F26" s="27"/>
      <c r="G26" s="27"/>
      <c r="H26" s="29"/>
      <c r="I26" s="27"/>
      <c r="J26" s="138"/>
      <c r="K26" s="133"/>
      <c r="L26" s="192"/>
      <c r="M26" s="168"/>
      <c r="N26" s="169"/>
    </row>
    <row r="27" spans="1:248" ht="23.25" customHeight="1">
      <c r="A27" s="174" t="s">
        <v>141</v>
      </c>
      <c r="B27" s="12" t="s">
        <v>3</v>
      </c>
      <c r="C27" s="176" t="s">
        <v>142</v>
      </c>
      <c r="D27" s="111">
        <v>3</v>
      </c>
      <c r="E27" s="30"/>
      <c r="F27" s="27"/>
      <c r="G27" s="27"/>
      <c r="H27" s="29"/>
      <c r="I27" s="27"/>
      <c r="J27" s="136">
        <v>45292</v>
      </c>
      <c r="K27" s="140">
        <v>45657</v>
      </c>
      <c r="L27" s="178">
        <f>(D28/D27)</f>
        <v>0</v>
      </c>
      <c r="M27" s="168"/>
      <c r="N27" s="169"/>
    </row>
    <row r="28" spans="1:248" ht="20.25" customHeight="1">
      <c r="A28" s="175"/>
      <c r="B28" s="12" t="s">
        <v>2</v>
      </c>
      <c r="C28" s="177"/>
      <c r="D28" s="98"/>
      <c r="E28" s="30"/>
      <c r="F28" s="27"/>
      <c r="G28" s="27"/>
      <c r="H28" s="29"/>
      <c r="I28" s="27"/>
      <c r="J28" s="139"/>
      <c r="K28" s="132"/>
      <c r="L28" s="177"/>
      <c r="M28" s="168"/>
      <c r="N28" s="169"/>
    </row>
    <row r="29" spans="1:248" ht="18" customHeight="1">
      <c r="A29" s="202" t="s">
        <v>48</v>
      </c>
      <c r="B29" s="12" t="s">
        <v>3</v>
      </c>
      <c r="C29" s="176" t="s">
        <v>80</v>
      </c>
      <c r="D29" s="26">
        <v>2</v>
      </c>
      <c r="E29" s="30"/>
      <c r="F29" s="27"/>
      <c r="G29" s="27"/>
      <c r="H29" s="29"/>
      <c r="I29" s="31"/>
      <c r="J29" s="136">
        <v>45292</v>
      </c>
      <c r="K29" s="140">
        <v>45657</v>
      </c>
      <c r="L29" s="196">
        <f>(D30/D29)</f>
        <v>0.5</v>
      </c>
      <c r="M29" s="198"/>
      <c r="N29" s="200"/>
    </row>
    <row r="30" spans="1:248" ht="12" customHeight="1">
      <c r="A30" s="202"/>
      <c r="B30" s="12" t="s">
        <v>2</v>
      </c>
      <c r="C30" s="195"/>
      <c r="D30" s="98">
        <v>1</v>
      </c>
      <c r="E30" s="30"/>
      <c r="F30" s="23"/>
      <c r="G30" s="23"/>
      <c r="H30" s="29"/>
      <c r="I30" s="27"/>
      <c r="J30" s="135"/>
      <c r="K30" s="133"/>
      <c r="L30" s="197"/>
      <c r="M30" s="199"/>
      <c r="N30" s="201"/>
    </row>
    <row r="31" spans="1:248" ht="18" customHeight="1">
      <c r="A31" s="193" t="s">
        <v>49</v>
      </c>
      <c r="B31" s="12" t="s">
        <v>3</v>
      </c>
      <c r="C31" s="176" t="s">
        <v>82</v>
      </c>
      <c r="D31" s="26">
        <v>1</v>
      </c>
      <c r="E31" s="30"/>
      <c r="F31" s="27"/>
      <c r="G31" s="27"/>
      <c r="H31" s="29"/>
      <c r="I31" s="27"/>
      <c r="J31" s="136">
        <v>45292</v>
      </c>
      <c r="K31" s="140">
        <v>45657</v>
      </c>
      <c r="L31" s="196">
        <f>(D32/D31)</f>
        <v>1</v>
      </c>
      <c r="M31" s="198"/>
      <c r="N31" s="200"/>
    </row>
    <row r="32" spans="1:248" ht="17.25" customHeight="1">
      <c r="A32" s="194"/>
      <c r="B32" s="12" t="s">
        <v>2</v>
      </c>
      <c r="C32" s="195"/>
      <c r="D32" s="98">
        <v>1</v>
      </c>
      <c r="E32" s="30"/>
      <c r="F32" s="23"/>
      <c r="G32" s="23"/>
      <c r="H32" s="29"/>
      <c r="I32" s="23"/>
      <c r="J32" s="135"/>
      <c r="K32" s="133"/>
      <c r="L32" s="197"/>
      <c r="M32" s="199"/>
      <c r="N32" s="201"/>
    </row>
    <row r="33" spans="1:15" ht="15.75">
      <c r="A33" s="278" t="s">
        <v>14</v>
      </c>
      <c r="B33" s="12" t="s">
        <v>3</v>
      </c>
      <c r="C33" s="176"/>
      <c r="D33" s="66">
        <v>1</v>
      </c>
      <c r="E33" s="28"/>
      <c r="F33" s="28"/>
      <c r="G33" s="27"/>
      <c r="H33" s="27"/>
      <c r="I33" s="27"/>
      <c r="J33" s="103"/>
      <c r="K33" s="104"/>
      <c r="L33" s="279">
        <f>AVERAGE(L17:L32)</f>
        <v>0.25</v>
      </c>
      <c r="M33" s="168"/>
      <c r="N33" s="169"/>
    </row>
    <row r="34" spans="1:15" ht="15.75">
      <c r="A34" s="278"/>
      <c r="B34" s="12" t="s">
        <v>2</v>
      </c>
      <c r="C34" s="195"/>
      <c r="D34" s="102">
        <f>AVERAGE(L17:L32)</f>
        <v>0.25</v>
      </c>
      <c r="E34" s="25"/>
      <c r="F34" s="23"/>
      <c r="G34" s="23"/>
      <c r="H34" s="24"/>
      <c r="I34" s="23"/>
      <c r="J34" s="135"/>
      <c r="K34" s="133"/>
      <c r="L34" s="280"/>
      <c r="M34" s="168"/>
      <c r="N34" s="169"/>
    </row>
    <row r="35" spans="1:15" ht="3" customHeight="1">
      <c r="B35" s="22"/>
      <c r="E35" s="21"/>
      <c r="F35" s="18"/>
      <c r="G35" s="20"/>
      <c r="H35" s="20"/>
      <c r="I35" s="20"/>
      <c r="J35" s="19"/>
      <c r="K35" s="19"/>
      <c r="L35" s="18"/>
      <c r="M35" s="16"/>
      <c r="N35" s="17"/>
      <c r="O35" s="16"/>
    </row>
    <row r="36" spans="1:15" ht="15.75">
      <c r="A36" s="112"/>
      <c r="B36" s="270" t="s">
        <v>12</v>
      </c>
      <c r="C36" s="271"/>
      <c r="D36" s="272"/>
      <c r="E36" s="273" t="s">
        <v>11</v>
      </c>
      <c r="F36" s="274"/>
      <c r="G36" s="274"/>
      <c r="H36" s="274"/>
      <c r="I36" s="14"/>
      <c r="J36" s="275" t="s">
        <v>10</v>
      </c>
      <c r="K36" s="276"/>
      <c r="L36" s="276"/>
      <c r="M36" s="276"/>
      <c r="N36" s="276"/>
    </row>
    <row r="37" spans="1:15" ht="15.75" customHeight="1">
      <c r="A37" s="180" t="s">
        <v>9</v>
      </c>
      <c r="B37" s="182" t="s">
        <v>8</v>
      </c>
      <c r="C37" s="183"/>
      <c r="D37" s="184"/>
      <c r="E37" s="188" t="s">
        <v>138</v>
      </c>
      <c r="F37" s="189"/>
      <c r="G37" s="189"/>
      <c r="H37" s="13" t="s">
        <v>3</v>
      </c>
      <c r="I37" s="149">
        <f t="shared" ref="I37:I46" si="0">D17</f>
        <v>1</v>
      </c>
      <c r="J37" s="150"/>
      <c r="K37" s="150"/>
      <c r="L37" s="150"/>
      <c r="M37" s="150"/>
      <c r="N37" s="151"/>
    </row>
    <row r="38" spans="1:15" ht="12.75" customHeight="1">
      <c r="A38" s="181"/>
      <c r="B38" s="185"/>
      <c r="C38" s="186"/>
      <c r="D38" s="187"/>
      <c r="E38" s="189"/>
      <c r="F38" s="189"/>
      <c r="G38" s="189"/>
      <c r="H38" s="12" t="s">
        <v>2</v>
      </c>
      <c r="I38" s="149">
        <f t="shared" si="0"/>
        <v>0</v>
      </c>
      <c r="J38" s="150"/>
      <c r="K38" s="150"/>
      <c r="L38" s="150"/>
      <c r="M38" s="150"/>
      <c r="N38" s="151"/>
    </row>
    <row r="39" spans="1:15" ht="12.75" customHeight="1">
      <c r="A39" s="180" t="s">
        <v>9</v>
      </c>
      <c r="B39" s="182" t="s">
        <v>6</v>
      </c>
      <c r="C39" s="183"/>
      <c r="D39" s="184"/>
      <c r="E39" s="277" t="s">
        <v>83</v>
      </c>
      <c r="F39" s="277"/>
      <c r="G39" s="277"/>
      <c r="H39" s="13" t="s">
        <v>3</v>
      </c>
      <c r="I39" s="88">
        <f t="shared" si="0"/>
        <v>4</v>
      </c>
      <c r="J39" s="289" t="s">
        <v>129</v>
      </c>
      <c r="K39" s="290"/>
      <c r="L39" s="290"/>
      <c r="M39" s="290"/>
      <c r="N39" s="291"/>
    </row>
    <row r="40" spans="1:15" ht="11.25" customHeight="1">
      <c r="A40" s="181"/>
      <c r="B40" s="185"/>
      <c r="C40" s="186"/>
      <c r="D40" s="187"/>
      <c r="E40" s="277"/>
      <c r="F40" s="277"/>
      <c r="G40" s="277"/>
      <c r="H40" s="12" t="s">
        <v>2</v>
      </c>
      <c r="I40" s="89">
        <f t="shared" si="0"/>
        <v>0</v>
      </c>
      <c r="J40" s="182"/>
      <c r="K40" s="183"/>
      <c r="L40" s="183"/>
      <c r="M40" s="183"/>
      <c r="N40" s="184"/>
    </row>
    <row r="41" spans="1:15" ht="14.25" customHeight="1">
      <c r="A41" s="180" t="s">
        <v>9</v>
      </c>
      <c r="B41" s="282" t="s">
        <v>4</v>
      </c>
      <c r="C41" s="283"/>
      <c r="D41" s="284"/>
      <c r="E41" s="277" t="s">
        <v>84</v>
      </c>
      <c r="F41" s="288"/>
      <c r="G41" s="288"/>
      <c r="H41" s="12" t="s">
        <v>3</v>
      </c>
      <c r="I41" s="152">
        <f t="shared" si="0"/>
        <v>1</v>
      </c>
      <c r="J41" s="292"/>
      <c r="K41" s="293"/>
      <c r="L41" s="293"/>
      <c r="M41" s="293"/>
      <c r="N41" s="294"/>
    </row>
    <row r="42" spans="1:15" ht="14.25" customHeight="1">
      <c r="A42" s="181"/>
      <c r="B42" s="285"/>
      <c r="C42" s="286"/>
      <c r="D42" s="287"/>
      <c r="E42" s="288"/>
      <c r="F42" s="288"/>
      <c r="G42" s="288"/>
      <c r="H42" s="12" t="s">
        <v>2</v>
      </c>
      <c r="I42" s="152">
        <f t="shared" si="0"/>
        <v>0.25</v>
      </c>
      <c r="J42" s="292"/>
      <c r="K42" s="293"/>
      <c r="L42" s="293"/>
      <c r="M42" s="293"/>
      <c r="N42" s="294"/>
    </row>
    <row r="43" spans="1:15" ht="12.75" customHeight="1">
      <c r="A43" s="304" t="s">
        <v>7</v>
      </c>
      <c r="B43" s="306" t="s">
        <v>54</v>
      </c>
      <c r="C43" s="307"/>
      <c r="D43" s="308"/>
      <c r="E43" s="305" t="s">
        <v>85</v>
      </c>
      <c r="F43" s="305"/>
      <c r="G43" s="305"/>
      <c r="H43" s="12" t="s">
        <v>3</v>
      </c>
      <c r="I43" s="152">
        <f t="shared" si="0"/>
        <v>1</v>
      </c>
      <c r="J43" s="292"/>
      <c r="K43" s="293"/>
      <c r="L43" s="293"/>
      <c r="M43" s="293"/>
      <c r="N43" s="294"/>
    </row>
    <row r="44" spans="1:15" ht="15.75" customHeight="1">
      <c r="A44" s="304"/>
      <c r="B44" s="309"/>
      <c r="C44" s="310"/>
      <c r="D44" s="311"/>
      <c r="E44" s="305"/>
      <c r="F44" s="305"/>
      <c r="G44" s="305"/>
      <c r="H44" s="12" t="s">
        <v>2</v>
      </c>
      <c r="I44" s="152">
        <f t="shared" si="0"/>
        <v>0.25</v>
      </c>
      <c r="J44" s="292"/>
      <c r="K44" s="293"/>
      <c r="L44" s="293"/>
      <c r="M44" s="293"/>
      <c r="N44" s="294"/>
    </row>
    <row r="45" spans="1:15" ht="12" customHeight="1">
      <c r="A45" s="180" t="s">
        <v>9</v>
      </c>
      <c r="B45" s="306" t="s">
        <v>55</v>
      </c>
      <c r="C45" s="307"/>
      <c r="D45" s="308"/>
      <c r="E45" s="314" t="s">
        <v>79</v>
      </c>
      <c r="F45" s="315"/>
      <c r="G45" s="316"/>
      <c r="H45" s="12" t="s">
        <v>3</v>
      </c>
      <c r="I45" s="89">
        <f t="shared" si="0"/>
        <v>2</v>
      </c>
      <c r="J45" s="292"/>
      <c r="K45" s="293"/>
      <c r="L45" s="293"/>
      <c r="M45" s="293"/>
      <c r="N45" s="294"/>
    </row>
    <row r="46" spans="1:15" ht="12" customHeight="1">
      <c r="A46" s="181"/>
      <c r="B46" s="309"/>
      <c r="C46" s="310"/>
      <c r="D46" s="311"/>
      <c r="E46" s="317"/>
      <c r="F46" s="318"/>
      <c r="G46" s="319"/>
      <c r="H46" s="12" t="s">
        <v>2</v>
      </c>
      <c r="I46" s="89">
        <f t="shared" si="0"/>
        <v>0</v>
      </c>
      <c r="J46" s="292"/>
      <c r="K46" s="293"/>
      <c r="L46" s="293"/>
      <c r="M46" s="293"/>
      <c r="N46" s="294"/>
    </row>
    <row r="47" spans="1:15" ht="12.75" customHeight="1">
      <c r="A47" s="180" t="s">
        <v>9</v>
      </c>
      <c r="B47" s="306" t="s">
        <v>56</v>
      </c>
      <c r="C47" s="307"/>
      <c r="D47" s="308"/>
      <c r="E47" s="306" t="s">
        <v>164</v>
      </c>
      <c r="F47" s="320"/>
      <c r="G47" s="321"/>
      <c r="H47" s="12" t="s">
        <v>3</v>
      </c>
      <c r="I47" s="89">
        <f t="shared" ref="I47:I48" si="1">D29</f>
        <v>2</v>
      </c>
      <c r="J47" s="292"/>
      <c r="K47" s="293"/>
      <c r="L47" s="293"/>
      <c r="M47" s="293"/>
      <c r="N47" s="294"/>
    </row>
    <row r="48" spans="1:15" ht="14.25" customHeight="1">
      <c r="A48" s="181"/>
      <c r="B48" s="309"/>
      <c r="C48" s="310"/>
      <c r="D48" s="311"/>
      <c r="E48" s="285"/>
      <c r="F48" s="286"/>
      <c r="G48" s="287"/>
      <c r="H48" s="12" t="s">
        <v>2</v>
      </c>
      <c r="I48" s="89">
        <f t="shared" si="1"/>
        <v>1</v>
      </c>
      <c r="J48" s="292"/>
      <c r="K48" s="293"/>
      <c r="L48" s="293"/>
      <c r="M48" s="293"/>
      <c r="N48" s="294"/>
    </row>
    <row r="49" spans="1:50" ht="14.25" customHeight="1">
      <c r="A49" s="180" t="s">
        <v>9</v>
      </c>
      <c r="B49" s="306" t="s">
        <v>143</v>
      </c>
      <c r="C49" s="307"/>
      <c r="D49" s="308"/>
      <c r="E49" s="322" t="s">
        <v>144</v>
      </c>
      <c r="F49" s="323"/>
      <c r="G49" s="324"/>
      <c r="H49" s="12" t="s">
        <v>3</v>
      </c>
      <c r="I49" s="89">
        <f>D27</f>
        <v>3</v>
      </c>
      <c r="J49" s="292"/>
      <c r="K49" s="293"/>
      <c r="L49" s="293"/>
      <c r="M49" s="293"/>
      <c r="N49" s="294"/>
    </row>
    <row r="50" spans="1:50" ht="14.25" customHeight="1">
      <c r="A50" s="181"/>
      <c r="B50" s="309"/>
      <c r="C50" s="310"/>
      <c r="D50" s="311"/>
      <c r="E50" s="325"/>
      <c r="F50" s="326"/>
      <c r="G50" s="327"/>
      <c r="H50" s="12" t="s">
        <v>2</v>
      </c>
      <c r="I50" s="89">
        <f>D28</f>
        <v>0</v>
      </c>
      <c r="J50" s="292"/>
      <c r="K50" s="293"/>
      <c r="L50" s="293"/>
      <c r="M50" s="293"/>
      <c r="N50" s="294"/>
    </row>
    <row r="51" spans="1:50" ht="15.75">
      <c r="A51" s="304" t="s">
        <v>5</v>
      </c>
      <c r="B51" s="306" t="s">
        <v>148</v>
      </c>
      <c r="C51" s="307"/>
      <c r="D51" s="308"/>
      <c r="E51" s="282" t="s">
        <v>81</v>
      </c>
      <c r="F51" s="312"/>
      <c r="G51" s="313"/>
      <c r="H51" s="12" t="s">
        <v>3</v>
      </c>
      <c r="I51" s="89">
        <f>D31</f>
        <v>1</v>
      </c>
      <c r="J51" s="292"/>
      <c r="K51" s="293"/>
      <c r="L51" s="293"/>
      <c r="M51" s="293"/>
      <c r="N51" s="294"/>
    </row>
    <row r="52" spans="1:50" ht="15.75">
      <c r="A52" s="304"/>
      <c r="B52" s="309"/>
      <c r="C52" s="310"/>
      <c r="D52" s="311"/>
      <c r="E52" s="309"/>
      <c r="F52" s="310"/>
      <c r="G52" s="311"/>
      <c r="H52" s="12" t="s">
        <v>2</v>
      </c>
      <c r="I52" s="89">
        <f>D32</f>
        <v>1</v>
      </c>
      <c r="J52" s="295"/>
      <c r="K52" s="296"/>
      <c r="L52" s="296"/>
      <c r="M52" s="296"/>
      <c r="N52" s="297"/>
    </row>
    <row r="53" spans="1:50">
      <c r="A53" s="298" t="s">
        <v>1</v>
      </c>
      <c r="B53" s="299"/>
      <c r="C53" s="299"/>
      <c r="D53" s="299"/>
      <c r="E53" s="299"/>
      <c r="F53" s="299"/>
      <c r="G53" s="299"/>
      <c r="H53" s="299"/>
      <c r="I53" s="300"/>
      <c r="J53" s="303" t="s">
        <v>0</v>
      </c>
      <c r="K53" s="303"/>
      <c r="L53" s="303"/>
      <c r="M53" s="303"/>
      <c r="N53" s="303"/>
    </row>
    <row r="54" spans="1:50">
      <c r="A54" s="181"/>
      <c r="B54" s="301"/>
      <c r="C54" s="301"/>
      <c r="D54" s="301"/>
      <c r="E54" s="301"/>
      <c r="F54" s="301"/>
      <c r="G54" s="301"/>
      <c r="H54" s="301"/>
      <c r="I54" s="302"/>
      <c r="J54" s="303"/>
      <c r="K54" s="303"/>
      <c r="L54" s="303"/>
      <c r="M54" s="303"/>
      <c r="N54" s="303"/>
    </row>
    <row r="55" spans="1:50">
      <c r="J55" s="11"/>
      <c r="K55" s="11"/>
    </row>
    <row r="56" spans="1:50" ht="15.75"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</row>
    <row r="57" spans="1:50" ht="15.75"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</row>
    <row r="58" spans="1:50" ht="15.75"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</row>
    <row r="59" spans="1:50" ht="15.75"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</row>
    <row r="60" spans="1:50" ht="15.75"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</row>
    <row r="61" spans="1:50" ht="15.75"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</row>
    <row r="62" spans="1:50" ht="15.75"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</row>
    <row r="63" spans="1:50" ht="15.75"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</row>
    <row r="64" spans="1:50" ht="15.75"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</row>
    <row r="65" spans="15:50" ht="15.75"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</row>
    <row r="66" spans="15:50" ht="15.75"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</row>
    <row r="67" spans="15:50" ht="15.75"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</row>
    <row r="68" spans="15:50" ht="15.75"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</row>
    <row r="69" spans="15:50" ht="15.75"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</row>
    <row r="70" spans="15:50" ht="15.75"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</row>
    <row r="71" spans="15:50" ht="15.75"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</row>
    <row r="72" spans="15:50" ht="15.75"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</row>
    <row r="73" spans="15:50" ht="15.75"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</row>
    <row r="74" spans="15:50" ht="15.75"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</row>
    <row r="75" spans="15:50" ht="15.75"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</row>
    <row r="76" spans="15:50" ht="15.75"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</row>
    <row r="77" spans="15:50" ht="15.75"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</row>
    <row r="78" spans="15:50" ht="15.75"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</row>
    <row r="79" spans="15:50" ht="15.75"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</row>
    <row r="80" spans="15:50" ht="15.75"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</row>
    <row r="81" spans="15:50" ht="15.75"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</row>
    <row r="82" spans="15:50" ht="15.75"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</row>
    <row r="83" spans="15:50" ht="15.75"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</row>
    <row r="84" spans="15:50" ht="15.75"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</row>
    <row r="85" spans="15:50" ht="15.75"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</row>
    <row r="86" spans="15:50" ht="15.75"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</row>
    <row r="87" spans="15:50" ht="15.75"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</row>
    <row r="88" spans="15:50" ht="15.75"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</row>
  </sheetData>
  <mergeCells count="119">
    <mergeCell ref="M17:M18"/>
    <mergeCell ref="N17:N18"/>
    <mergeCell ref="A41:A42"/>
    <mergeCell ref="B41:D42"/>
    <mergeCell ref="E41:G42"/>
    <mergeCell ref="J39:N52"/>
    <mergeCell ref="A53:I54"/>
    <mergeCell ref="J53:N54"/>
    <mergeCell ref="A43:A44"/>
    <mergeCell ref="E43:G44"/>
    <mergeCell ref="A51:A52"/>
    <mergeCell ref="B43:D44"/>
    <mergeCell ref="E51:G52"/>
    <mergeCell ref="B51:D52"/>
    <mergeCell ref="A45:A46"/>
    <mergeCell ref="A47:A48"/>
    <mergeCell ref="B45:D46"/>
    <mergeCell ref="E45:G46"/>
    <mergeCell ref="B47:D48"/>
    <mergeCell ref="E47:G48"/>
    <mergeCell ref="A49:A50"/>
    <mergeCell ref="B49:D50"/>
    <mergeCell ref="E49:G50"/>
    <mergeCell ref="M29:M30"/>
    <mergeCell ref="N29:N30"/>
    <mergeCell ref="B36:D36"/>
    <mergeCell ref="E36:H36"/>
    <mergeCell ref="J36:N36"/>
    <mergeCell ref="A39:A40"/>
    <mergeCell ref="B39:D40"/>
    <mergeCell ref="E39:G40"/>
    <mergeCell ref="A33:A34"/>
    <mergeCell ref="C33:C34"/>
    <mergeCell ref="L33:L34"/>
    <mergeCell ref="M33:M34"/>
    <mergeCell ref="N33:N34"/>
    <mergeCell ref="R19:S19"/>
    <mergeCell ref="A21:A22"/>
    <mergeCell ref="C21:C22"/>
    <mergeCell ref="A23:A24"/>
    <mergeCell ref="C23:C24"/>
    <mergeCell ref="L23:L24"/>
    <mergeCell ref="M23:M24"/>
    <mergeCell ref="N23:N24"/>
    <mergeCell ref="A19:A20"/>
    <mergeCell ref="C19:C20"/>
    <mergeCell ref="L19:L20"/>
    <mergeCell ref="M19:M20"/>
    <mergeCell ref="N19:N20"/>
    <mergeCell ref="L21:L22"/>
    <mergeCell ref="M21:M22"/>
    <mergeCell ref="N21:N22"/>
    <mergeCell ref="A14:A16"/>
    <mergeCell ref="B14:B16"/>
    <mergeCell ref="C14:C16"/>
    <mergeCell ref="D14:D16"/>
    <mergeCell ref="E14:E16"/>
    <mergeCell ref="R11:T11"/>
    <mergeCell ref="B12:F12"/>
    <mergeCell ref="K12:M12"/>
    <mergeCell ref="R12:T12"/>
    <mergeCell ref="A13:F13"/>
    <mergeCell ref="K13:M13"/>
    <mergeCell ref="R13:S13"/>
    <mergeCell ref="F14:I15"/>
    <mergeCell ref="J14:K15"/>
    <mergeCell ref="L14:N14"/>
    <mergeCell ref="R14:S14"/>
    <mergeCell ref="L15:L16"/>
    <mergeCell ref="M15:M16"/>
    <mergeCell ref="N15:N16"/>
    <mergeCell ref="R15:S15"/>
    <mergeCell ref="R16:S16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Q8:U8"/>
    <mergeCell ref="M27:M28"/>
    <mergeCell ref="N27:N28"/>
    <mergeCell ref="A17:A18"/>
    <mergeCell ref="C17:C18"/>
    <mergeCell ref="A27:A28"/>
    <mergeCell ref="C27:C28"/>
    <mergeCell ref="L17:L18"/>
    <mergeCell ref="L27:L28"/>
    <mergeCell ref="A37:A38"/>
    <mergeCell ref="B37:D38"/>
    <mergeCell ref="E37:G38"/>
    <mergeCell ref="A25:A26"/>
    <mergeCell ref="C25:C26"/>
    <mergeCell ref="L25:L26"/>
    <mergeCell ref="M25:M26"/>
    <mergeCell ref="N25:N26"/>
    <mergeCell ref="A31:A32"/>
    <mergeCell ref="C31:C32"/>
    <mergeCell ref="L31:L32"/>
    <mergeCell ref="M31:M32"/>
    <mergeCell ref="N31:N32"/>
    <mergeCell ref="A29:A30"/>
    <mergeCell ref="C29:C30"/>
    <mergeCell ref="L29:L30"/>
  </mergeCells>
  <pageMargins left="1.2204724409448819" right="0.23622047244094491" top="0.55118110236220474" bottom="0.15748031496062992" header="0.31496062992125984" footer="0.31496062992125984"/>
  <pageSetup paperSize="5" scale="5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90"/>
  <sheetViews>
    <sheetView zoomScale="68" zoomScaleNormal="68" workbookViewId="0">
      <selection activeCell="B45" sqref="B45:D46"/>
    </sheetView>
  </sheetViews>
  <sheetFormatPr baseColWidth="10" defaultColWidth="12.5703125" defaultRowHeight="15"/>
  <cols>
    <col min="1" max="1" width="82.28515625" style="1" customWidth="1"/>
    <col min="2" max="2" width="10.28515625" style="1" customWidth="1"/>
    <col min="3" max="3" width="19.28515625" style="1" customWidth="1"/>
    <col min="4" max="4" width="9.85546875" style="1" customWidth="1"/>
    <col min="5" max="5" width="22.85546875" style="1" customWidth="1"/>
    <col min="6" max="6" width="12.28515625" style="1" customWidth="1"/>
    <col min="7" max="7" width="10.140625" style="3" customWidth="1"/>
    <col min="8" max="8" width="18.42578125" style="1" customWidth="1"/>
    <col min="9" max="9" width="19.42578125" style="1" customWidth="1"/>
    <col min="10" max="10" width="15.5703125" style="2" customWidth="1"/>
    <col min="11" max="11" width="20" style="2" customWidth="1"/>
    <col min="12" max="12" width="16.7109375" style="1" customWidth="1"/>
    <col min="13" max="13" width="15.5703125" style="1" customWidth="1"/>
    <col min="14" max="14" width="15.855468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31.5" customHeight="1">
      <c r="A1" s="200"/>
      <c r="B1" s="204" t="s">
        <v>184</v>
      </c>
      <c r="C1" s="205"/>
      <c r="D1" s="205"/>
      <c r="E1" s="205"/>
      <c r="F1" s="205"/>
      <c r="G1" s="205"/>
      <c r="H1" s="206"/>
      <c r="I1" s="210" t="s">
        <v>185</v>
      </c>
      <c r="J1" s="211"/>
      <c r="K1" s="211"/>
      <c r="L1" s="212"/>
      <c r="M1" s="213"/>
      <c r="N1" s="214"/>
      <c r="O1" s="141"/>
    </row>
    <row r="2" spans="1:248" ht="37.5" customHeight="1">
      <c r="A2" s="203"/>
      <c r="B2" s="207"/>
      <c r="C2" s="208"/>
      <c r="D2" s="208"/>
      <c r="E2" s="208"/>
      <c r="F2" s="208"/>
      <c r="G2" s="208"/>
      <c r="H2" s="209"/>
      <c r="I2" s="210" t="s">
        <v>186</v>
      </c>
      <c r="J2" s="211"/>
      <c r="K2" s="211"/>
      <c r="L2" s="212"/>
      <c r="M2" s="215"/>
      <c r="N2" s="216"/>
      <c r="O2" s="141"/>
    </row>
    <row r="3" spans="1:248" ht="31.5" customHeight="1">
      <c r="A3" s="203"/>
      <c r="B3" s="204" t="s">
        <v>187</v>
      </c>
      <c r="C3" s="205"/>
      <c r="D3" s="205"/>
      <c r="E3" s="205"/>
      <c r="F3" s="205"/>
      <c r="G3" s="205"/>
      <c r="H3" s="206"/>
      <c r="I3" s="210" t="s">
        <v>188</v>
      </c>
      <c r="J3" s="211"/>
      <c r="K3" s="211"/>
      <c r="L3" s="212"/>
      <c r="M3" s="215"/>
      <c r="N3" s="216"/>
      <c r="O3" s="141"/>
    </row>
    <row r="4" spans="1:248" ht="30" customHeight="1">
      <c r="A4" s="201"/>
      <c r="B4" s="207"/>
      <c r="C4" s="208"/>
      <c r="D4" s="208"/>
      <c r="E4" s="208"/>
      <c r="F4" s="208"/>
      <c r="G4" s="208"/>
      <c r="H4" s="209"/>
      <c r="I4" s="210" t="s">
        <v>190</v>
      </c>
      <c r="J4" s="211"/>
      <c r="K4" s="211"/>
      <c r="L4" s="212"/>
      <c r="M4" s="217"/>
      <c r="N4" s="218"/>
      <c r="O4" s="141"/>
    </row>
    <row r="5" spans="1:248" ht="6.75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141"/>
    </row>
    <row r="6" spans="1:248" ht="25.5" customHeight="1">
      <c r="A6" s="210" t="s">
        <v>64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2"/>
      <c r="O6" s="141"/>
    </row>
    <row r="7" spans="1:248" ht="21" customHeight="1">
      <c r="A7" s="114" t="s">
        <v>183</v>
      </c>
      <c r="B7" s="231" t="s">
        <v>192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</row>
    <row r="8" spans="1:248" ht="23.25" customHeight="1">
      <c r="A8" s="115" t="s">
        <v>41</v>
      </c>
      <c r="B8" s="233"/>
      <c r="C8" s="220"/>
      <c r="D8" s="220"/>
      <c r="E8" s="220"/>
      <c r="F8" s="221"/>
      <c r="G8" s="234" t="s">
        <v>191</v>
      </c>
      <c r="H8" s="235"/>
      <c r="I8" s="236"/>
      <c r="J8" s="243" t="s">
        <v>40</v>
      </c>
      <c r="K8" s="244"/>
      <c r="L8" s="244"/>
      <c r="M8" s="244"/>
      <c r="N8" s="245"/>
      <c r="O8" s="142"/>
      <c r="Q8" s="219"/>
      <c r="R8" s="219"/>
      <c r="S8" s="219"/>
      <c r="T8" s="219"/>
      <c r="U8" s="219"/>
    </row>
    <row r="9" spans="1:248" ht="23.25" customHeight="1">
      <c r="A9" s="116" t="s">
        <v>39</v>
      </c>
      <c r="B9" s="220"/>
      <c r="C9" s="220"/>
      <c r="D9" s="220"/>
      <c r="E9" s="220"/>
      <c r="F9" s="221"/>
      <c r="G9" s="237"/>
      <c r="H9" s="238"/>
      <c r="I9" s="239"/>
      <c r="J9" s="117" t="s">
        <v>38</v>
      </c>
      <c r="K9" s="222" t="s">
        <v>37</v>
      </c>
      <c r="L9" s="222"/>
      <c r="M9" s="222"/>
      <c r="N9" s="117" t="s">
        <v>36</v>
      </c>
      <c r="O9" s="142"/>
      <c r="Q9" s="143"/>
      <c r="R9" s="143"/>
      <c r="S9" s="143"/>
      <c r="T9" s="143"/>
      <c r="U9" s="143"/>
    </row>
    <row r="10" spans="1:248" ht="18.75" customHeight="1">
      <c r="A10" s="118" t="s">
        <v>35</v>
      </c>
      <c r="B10" s="223"/>
      <c r="C10" s="224"/>
      <c r="D10" s="224"/>
      <c r="E10" s="224"/>
      <c r="F10" s="225"/>
      <c r="G10" s="237"/>
      <c r="H10" s="238"/>
      <c r="I10" s="239"/>
      <c r="J10" s="119"/>
      <c r="K10" s="226"/>
      <c r="L10" s="227"/>
      <c r="M10" s="228"/>
      <c r="N10" s="120"/>
      <c r="O10" s="142"/>
      <c r="Q10" s="144"/>
      <c r="R10" s="229"/>
      <c r="S10" s="229"/>
      <c r="T10" s="229"/>
      <c r="U10" s="144"/>
      <c r="W10" s="145"/>
      <c r="X10" s="145"/>
    </row>
    <row r="11" spans="1:248" ht="19.5" customHeight="1">
      <c r="A11" s="121" t="s">
        <v>34</v>
      </c>
      <c r="B11" s="223"/>
      <c r="C11" s="224"/>
      <c r="D11" s="224"/>
      <c r="E11" s="224"/>
      <c r="F11" s="225"/>
      <c r="G11" s="237"/>
      <c r="H11" s="238"/>
      <c r="I11" s="239"/>
      <c r="J11" s="122"/>
      <c r="K11" s="246"/>
      <c r="L11" s="247"/>
      <c r="M11" s="248"/>
      <c r="N11" s="123"/>
      <c r="O11" s="142"/>
      <c r="Q11" s="146"/>
      <c r="R11" s="252"/>
      <c r="S11" s="252"/>
      <c r="T11" s="252"/>
      <c r="U11" s="9"/>
      <c r="W11" s="35"/>
      <c r="X11" s="6"/>
      <c r="Y11" s="33"/>
    </row>
    <row r="12" spans="1:248" ht="18" customHeight="1">
      <c r="A12" s="124" t="s">
        <v>33</v>
      </c>
      <c r="B12" s="233"/>
      <c r="C12" s="220"/>
      <c r="D12" s="220"/>
      <c r="E12" s="220"/>
      <c r="F12" s="221"/>
      <c r="G12" s="237"/>
      <c r="H12" s="238"/>
      <c r="I12" s="239"/>
      <c r="J12" s="125"/>
      <c r="K12" s="253"/>
      <c r="L12" s="254"/>
      <c r="M12" s="255"/>
      <c r="N12" s="126"/>
      <c r="O12" s="142"/>
      <c r="Q12" s="146"/>
      <c r="R12" s="252"/>
      <c r="S12" s="252"/>
      <c r="T12" s="252"/>
      <c r="U12" s="9"/>
      <c r="W12" s="35"/>
      <c r="X12" s="6"/>
      <c r="Y12" s="33"/>
    </row>
    <row r="13" spans="1:248" ht="38.25" customHeight="1">
      <c r="A13" s="256" t="s">
        <v>32</v>
      </c>
      <c r="B13" s="256"/>
      <c r="C13" s="256"/>
      <c r="D13" s="256"/>
      <c r="E13" s="256"/>
      <c r="F13" s="256"/>
      <c r="G13" s="240"/>
      <c r="H13" s="241"/>
      <c r="I13" s="242"/>
      <c r="J13" s="127"/>
      <c r="K13" s="253"/>
      <c r="L13" s="254"/>
      <c r="M13" s="255"/>
      <c r="N13" s="128"/>
      <c r="O13" s="142"/>
      <c r="Q13" s="147"/>
      <c r="R13" s="252"/>
      <c r="S13" s="252"/>
      <c r="T13" s="148"/>
      <c r="U13" s="9"/>
      <c r="V13" s="8"/>
      <c r="W13" s="35"/>
      <c r="X13" s="6"/>
      <c r="Y13" s="33"/>
    </row>
    <row r="14" spans="1:248" ht="18" customHeight="1">
      <c r="A14" s="249" t="s">
        <v>31</v>
      </c>
      <c r="B14" s="250" t="s">
        <v>30</v>
      </c>
      <c r="C14" s="251" t="s">
        <v>29</v>
      </c>
      <c r="D14" s="251" t="s">
        <v>28</v>
      </c>
      <c r="E14" s="251" t="s">
        <v>27</v>
      </c>
      <c r="F14" s="257" t="s">
        <v>169</v>
      </c>
      <c r="G14" s="258"/>
      <c r="H14" s="258"/>
      <c r="I14" s="259"/>
      <c r="J14" s="251" t="s">
        <v>25</v>
      </c>
      <c r="K14" s="251"/>
      <c r="L14" s="263" t="s">
        <v>24</v>
      </c>
      <c r="M14" s="263"/>
      <c r="N14" s="263"/>
      <c r="O14" s="3"/>
      <c r="P14" s="3"/>
      <c r="Q14" s="10"/>
      <c r="R14" s="264"/>
      <c r="S14" s="264"/>
      <c r="T14" s="3"/>
      <c r="U14" s="9"/>
      <c r="V14" s="3"/>
      <c r="W14" s="20"/>
      <c r="X14" s="6"/>
      <c r="Y14" s="3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15" customHeight="1">
      <c r="A15" s="249"/>
      <c r="B15" s="251"/>
      <c r="C15" s="251"/>
      <c r="D15" s="251"/>
      <c r="E15" s="251"/>
      <c r="F15" s="260"/>
      <c r="G15" s="261"/>
      <c r="H15" s="261"/>
      <c r="I15" s="262"/>
      <c r="J15" s="251"/>
      <c r="K15" s="251"/>
      <c r="L15" s="251" t="s">
        <v>23</v>
      </c>
      <c r="M15" s="251" t="s">
        <v>22</v>
      </c>
      <c r="N15" s="249" t="s">
        <v>21</v>
      </c>
      <c r="O15" s="3"/>
      <c r="P15" s="3"/>
      <c r="Q15" s="8"/>
      <c r="R15" s="264"/>
      <c r="S15" s="264"/>
      <c r="T15" s="3"/>
      <c r="U15" s="7"/>
      <c r="V15" s="3"/>
      <c r="W15" s="20"/>
      <c r="X15" s="6"/>
      <c r="Y15" s="3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23.25" customHeight="1">
      <c r="A16" s="249"/>
      <c r="B16" s="251"/>
      <c r="C16" s="251"/>
      <c r="D16" s="251"/>
      <c r="E16" s="251"/>
      <c r="F16" s="36" t="s">
        <v>20</v>
      </c>
      <c r="G16" s="36" t="s">
        <v>19</v>
      </c>
      <c r="H16" s="36" t="s">
        <v>18</v>
      </c>
      <c r="I16" s="37" t="s">
        <v>17</v>
      </c>
      <c r="J16" s="36" t="s">
        <v>16</v>
      </c>
      <c r="K16" s="75" t="s">
        <v>15</v>
      </c>
      <c r="L16" s="251"/>
      <c r="M16" s="251"/>
      <c r="N16" s="249"/>
      <c r="O16" s="3"/>
      <c r="P16" s="3"/>
      <c r="Q16" s="5"/>
      <c r="R16" s="264"/>
      <c r="S16" s="264"/>
      <c r="U16" s="6"/>
      <c r="W16" s="20"/>
      <c r="X16" s="6"/>
      <c r="Y16" s="3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1" customHeight="1">
      <c r="A17" s="332" t="s">
        <v>145</v>
      </c>
      <c r="B17" s="12" t="s">
        <v>3</v>
      </c>
      <c r="C17" s="172" t="s">
        <v>146</v>
      </c>
      <c r="D17" s="26">
        <v>4</v>
      </c>
      <c r="E17" s="75"/>
      <c r="F17" s="36"/>
      <c r="G17" s="36"/>
      <c r="H17" s="36"/>
      <c r="I17" s="37"/>
      <c r="J17" s="67" t="s">
        <v>139</v>
      </c>
      <c r="K17" s="67">
        <v>45657</v>
      </c>
      <c r="L17" s="333">
        <f>(D18/D17)</f>
        <v>0</v>
      </c>
      <c r="M17" s="281"/>
      <c r="N17" s="334"/>
      <c r="O17" s="3"/>
      <c r="P17" s="3"/>
      <c r="Q17" s="5"/>
      <c r="R17" s="81"/>
      <c r="S17" s="81"/>
      <c r="U17" s="6"/>
      <c r="W17" s="20"/>
      <c r="X17" s="6"/>
      <c r="Y17" s="3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15" customHeight="1">
      <c r="A18" s="329"/>
      <c r="B18" s="12" t="s">
        <v>2</v>
      </c>
      <c r="C18" s="173"/>
      <c r="D18" s="98"/>
      <c r="E18" s="75"/>
      <c r="F18" s="36"/>
      <c r="G18" s="36"/>
      <c r="H18" s="36"/>
      <c r="I18" s="37"/>
      <c r="J18" s="36"/>
      <c r="K18" s="75"/>
      <c r="L18" s="179"/>
      <c r="M18" s="177"/>
      <c r="N18" s="268"/>
      <c r="O18" s="3"/>
      <c r="P18" s="3"/>
      <c r="Q18" s="5"/>
      <c r="R18" s="81"/>
      <c r="S18" s="81"/>
      <c r="U18" s="6"/>
      <c r="W18" s="20"/>
      <c r="X18" s="6"/>
      <c r="Y18" s="3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19.5" customHeight="1">
      <c r="A19" s="332" t="s">
        <v>147</v>
      </c>
      <c r="B19" s="12" t="s">
        <v>3</v>
      </c>
      <c r="C19" s="172" t="s">
        <v>178</v>
      </c>
      <c r="D19" s="66">
        <v>1</v>
      </c>
      <c r="E19" s="75"/>
      <c r="F19" s="36"/>
      <c r="G19" s="36"/>
      <c r="H19" s="36"/>
      <c r="I19" s="37"/>
      <c r="J19" s="77">
        <v>45292</v>
      </c>
      <c r="K19" s="85">
        <v>45657</v>
      </c>
      <c r="L19" s="333">
        <f>(D20/D19)</f>
        <v>0.25</v>
      </c>
      <c r="M19" s="281"/>
      <c r="N19" s="334"/>
      <c r="O19" s="3"/>
      <c r="P19" s="3"/>
      <c r="Q19" s="5"/>
      <c r="R19" s="81"/>
      <c r="S19" s="81"/>
      <c r="U19" s="6"/>
      <c r="W19" s="20"/>
      <c r="X19" s="6"/>
      <c r="Y19" s="3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33.75" customHeight="1">
      <c r="A20" s="329"/>
      <c r="B20" s="12" t="s">
        <v>2</v>
      </c>
      <c r="C20" s="173"/>
      <c r="D20" s="102">
        <v>0.25</v>
      </c>
      <c r="E20" s="75"/>
      <c r="F20" s="36"/>
      <c r="G20" s="36"/>
      <c r="H20" s="36"/>
      <c r="I20" s="37"/>
      <c r="J20" s="36"/>
      <c r="K20" s="75"/>
      <c r="L20" s="179"/>
      <c r="M20" s="177"/>
      <c r="N20" s="268"/>
      <c r="O20" s="3"/>
      <c r="P20" s="3"/>
      <c r="Q20" s="5"/>
      <c r="R20" s="81"/>
      <c r="S20" s="81"/>
      <c r="U20" s="6"/>
      <c r="W20" s="20"/>
      <c r="X20" s="6"/>
      <c r="Y20" s="3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0.25" customHeight="1">
      <c r="A21" s="328" t="s">
        <v>152</v>
      </c>
      <c r="B21" s="12" t="s">
        <v>3</v>
      </c>
      <c r="C21" s="330" t="s">
        <v>89</v>
      </c>
      <c r="D21" s="111">
        <v>1</v>
      </c>
      <c r="E21" s="75"/>
      <c r="F21" s="36"/>
      <c r="G21" s="36"/>
      <c r="H21" s="36"/>
      <c r="I21" s="37"/>
      <c r="J21" s="92">
        <v>45641</v>
      </c>
      <c r="K21" s="93">
        <v>45655</v>
      </c>
      <c r="L21" s="331">
        <f>(D22/D21)</f>
        <v>1</v>
      </c>
      <c r="M21" s="281"/>
      <c r="N21" s="281"/>
      <c r="O21" s="3"/>
      <c r="P21" s="3"/>
      <c r="Q21" s="5"/>
      <c r="R21" s="81"/>
      <c r="S21" s="81"/>
      <c r="U21" s="6"/>
      <c r="W21" s="20"/>
      <c r="X21" s="6"/>
      <c r="Y21" s="3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</row>
    <row r="22" spans="1:248" ht="17.25" customHeight="1">
      <c r="A22" s="329"/>
      <c r="B22" s="12" t="s">
        <v>2</v>
      </c>
      <c r="C22" s="173"/>
      <c r="D22" s="98">
        <v>1</v>
      </c>
      <c r="E22" s="75"/>
      <c r="F22" s="36"/>
      <c r="G22" s="36"/>
      <c r="H22" s="36"/>
      <c r="I22" s="37"/>
      <c r="J22" s="36"/>
      <c r="K22" s="75"/>
      <c r="L22" s="177"/>
      <c r="M22" s="177"/>
      <c r="N22" s="177"/>
      <c r="O22" s="3"/>
      <c r="P22" s="3"/>
      <c r="Q22" s="5"/>
      <c r="R22" s="81"/>
      <c r="S22" s="81"/>
      <c r="U22" s="6"/>
      <c r="W22" s="20"/>
      <c r="X22" s="6"/>
      <c r="Y22" s="3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</row>
    <row r="23" spans="1:248" ht="15.75" customHeight="1">
      <c r="A23" s="266" t="s">
        <v>50</v>
      </c>
      <c r="B23" s="12" t="s">
        <v>3</v>
      </c>
      <c r="C23" s="172" t="s">
        <v>127</v>
      </c>
      <c r="D23" s="32">
        <v>1</v>
      </c>
      <c r="E23" s="30"/>
      <c r="F23" s="30"/>
      <c r="G23" s="27"/>
      <c r="H23" s="29"/>
      <c r="I23" s="27"/>
      <c r="J23" s="67">
        <v>45309</v>
      </c>
      <c r="K23" s="67">
        <v>45364</v>
      </c>
      <c r="L23" s="192">
        <f>(D24/D23)</f>
        <v>1</v>
      </c>
      <c r="M23" s="168"/>
      <c r="N23" s="169"/>
      <c r="Q23" s="5"/>
      <c r="R23" s="264"/>
      <c r="S23" s="264"/>
      <c r="U23" s="4"/>
      <c r="W23" s="35"/>
      <c r="X23" s="6"/>
      <c r="Y23" s="33"/>
    </row>
    <row r="24" spans="1:248" ht="12.75" customHeight="1">
      <c r="A24" s="266"/>
      <c r="B24" s="12" t="s">
        <v>2</v>
      </c>
      <c r="C24" s="191"/>
      <c r="D24" s="99">
        <v>1</v>
      </c>
      <c r="E24" s="25"/>
      <c r="F24" s="25"/>
      <c r="G24" s="23"/>
      <c r="H24" s="29"/>
      <c r="I24" s="23"/>
      <c r="J24" s="68"/>
      <c r="K24" s="69"/>
      <c r="L24" s="192"/>
      <c r="M24" s="168"/>
      <c r="N24" s="169"/>
      <c r="U24" s="34"/>
      <c r="W24" s="35"/>
      <c r="X24" s="6"/>
      <c r="Y24" s="33"/>
    </row>
    <row r="25" spans="1:248" ht="18.75" customHeight="1">
      <c r="A25" s="266" t="s">
        <v>51</v>
      </c>
      <c r="B25" s="12" t="s">
        <v>3</v>
      </c>
      <c r="C25" s="172" t="s">
        <v>87</v>
      </c>
      <c r="D25" s="32">
        <v>2</v>
      </c>
      <c r="E25" s="30"/>
      <c r="F25" s="30"/>
      <c r="G25" s="23"/>
      <c r="H25" s="29"/>
      <c r="I25" s="23"/>
      <c r="J25" s="67">
        <v>45292</v>
      </c>
      <c r="K25" s="67">
        <v>45504</v>
      </c>
      <c r="L25" s="196">
        <f>(D26/D25)</f>
        <v>0.5</v>
      </c>
      <c r="M25" s="198"/>
      <c r="N25" s="200"/>
      <c r="U25" s="34"/>
      <c r="W25" s="35"/>
      <c r="X25" s="6"/>
      <c r="Y25" s="33"/>
    </row>
    <row r="26" spans="1:248" ht="15.75" customHeight="1">
      <c r="A26" s="266"/>
      <c r="B26" s="12" t="s">
        <v>2</v>
      </c>
      <c r="C26" s="191"/>
      <c r="D26" s="99">
        <v>1</v>
      </c>
      <c r="E26" s="25"/>
      <c r="F26" s="25"/>
      <c r="G26" s="23"/>
      <c r="H26" s="29"/>
      <c r="I26" s="23"/>
      <c r="J26" s="71"/>
      <c r="K26" s="72"/>
      <c r="L26" s="267"/>
      <c r="M26" s="268"/>
      <c r="N26" s="269"/>
      <c r="U26" s="34"/>
      <c r="W26" s="35"/>
      <c r="X26" s="6"/>
      <c r="Y26" s="33"/>
    </row>
    <row r="27" spans="1:248" ht="18" customHeight="1">
      <c r="A27" s="170" t="s">
        <v>153</v>
      </c>
      <c r="B27" s="12" t="s">
        <v>3</v>
      </c>
      <c r="C27" s="336" t="s">
        <v>154</v>
      </c>
      <c r="D27" s="154">
        <v>1</v>
      </c>
      <c r="E27" s="25"/>
      <c r="F27" s="25"/>
      <c r="G27" s="23"/>
      <c r="H27" s="29"/>
      <c r="I27" s="23"/>
      <c r="J27" s="67">
        <v>45383</v>
      </c>
      <c r="K27" s="67">
        <v>45412</v>
      </c>
      <c r="L27" s="338">
        <f>(D28/D27)</f>
        <v>1</v>
      </c>
      <c r="M27" s="281"/>
      <c r="N27" s="281"/>
      <c r="U27" s="34"/>
      <c r="W27" s="35"/>
      <c r="X27" s="6"/>
      <c r="Y27" s="33"/>
    </row>
    <row r="28" spans="1:248" ht="15.75" customHeight="1">
      <c r="A28" s="335"/>
      <c r="B28" s="12" t="s">
        <v>2</v>
      </c>
      <c r="C28" s="337"/>
      <c r="D28" s="99">
        <v>1</v>
      </c>
      <c r="E28" s="25"/>
      <c r="F28" s="25"/>
      <c r="G28" s="23"/>
      <c r="H28" s="29"/>
      <c r="I28" s="23"/>
      <c r="J28" s="71"/>
      <c r="K28" s="72"/>
      <c r="L28" s="268"/>
      <c r="M28" s="177"/>
      <c r="N28" s="177"/>
      <c r="U28" s="34"/>
      <c r="W28" s="35"/>
      <c r="X28" s="6"/>
      <c r="Y28" s="33"/>
    </row>
    <row r="29" spans="1:248" ht="16.5" customHeight="1">
      <c r="A29" s="339" t="s">
        <v>52</v>
      </c>
      <c r="B29" s="12" t="s">
        <v>3</v>
      </c>
      <c r="C29" s="172" t="s">
        <v>78</v>
      </c>
      <c r="D29" s="32">
        <v>3</v>
      </c>
      <c r="E29" s="30"/>
      <c r="F29" s="30"/>
      <c r="G29" s="27"/>
      <c r="H29" s="29"/>
      <c r="I29" s="27"/>
      <c r="J29" s="70">
        <v>45293</v>
      </c>
      <c r="K29" s="70">
        <v>45596</v>
      </c>
      <c r="L29" s="192">
        <f>(D30/D29)</f>
        <v>0.33333333333333331</v>
      </c>
      <c r="M29" s="168"/>
      <c r="N29" s="169"/>
      <c r="U29" s="34"/>
    </row>
    <row r="30" spans="1:248" ht="15.75" customHeight="1">
      <c r="A30" s="340"/>
      <c r="B30" s="12" t="s">
        <v>2</v>
      </c>
      <c r="C30" s="191"/>
      <c r="D30" s="99">
        <v>1</v>
      </c>
      <c r="E30" s="25"/>
      <c r="F30" s="25"/>
      <c r="G30" s="27"/>
      <c r="H30" s="29"/>
      <c r="I30" s="27"/>
      <c r="J30" s="73"/>
      <c r="K30" s="69"/>
      <c r="L30" s="192"/>
      <c r="M30" s="168"/>
      <c r="N30" s="169"/>
      <c r="Y30" s="33"/>
    </row>
    <row r="31" spans="1:248" ht="17.25" customHeight="1">
      <c r="A31" s="193" t="s">
        <v>53</v>
      </c>
      <c r="B31" s="12" t="s">
        <v>3</v>
      </c>
      <c r="C31" s="346" t="s">
        <v>78</v>
      </c>
      <c r="D31" s="32">
        <v>2</v>
      </c>
      <c r="E31" s="30"/>
      <c r="F31" s="30"/>
      <c r="G31" s="27"/>
      <c r="H31" s="29"/>
      <c r="I31" s="27"/>
      <c r="J31" s="70">
        <v>45308</v>
      </c>
      <c r="K31" s="70">
        <v>45504</v>
      </c>
      <c r="L31" s="192">
        <f>(D32/D31)</f>
        <v>0.5</v>
      </c>
      <c r="M31" s="168"/>
      <c r="N31" s="169"/>
    </row>
    <row r="32" spans="1:248" ht="16.5" customHeight="1">
      <c r="A32" s="194"/>
      <c r="B32" s="12" t="s">
        <v>2</v>
      </c>
      <c r="C32" s="347"/>
      <c r="D32" s="98">
        <v>1</v>
      </c>
      <c r="E32" s="30"/>
      <c r="F32" s="27"/>
      <c r="G32" s="27"/>
      <c r="H32" s="29"/>
      <c r="I32" s="27"/>
      <c r="J32" s="73"/>
      <c r="K32" s="69"/>
      <c r="L32" s="192"/>
      <c r="M32" s="168"/>
      <c r="N32" s="169"/>
    </row>
    <row r="33" spans="1:15" ht="13.5" customHeight="1">
      <c r="A33" s="348" t="s">
        <v>128</v>
      </c>
      <c r="B33" s="101" t="s">
        <v>3</v>
      </c>
      <c r="C33" s="350" t="s">
        <v>181</v>
      </c>
      <c r="D33" s="155">
        <v>5</v>
      </c>
      <c r="E33" s="30"/>
      <c r="F33" s="27"/>
      <c r="G33" s="27"/>
      <c r="H33" s="29"/>
      <c r="I33" s="31"/>
      <c r="J33" s="70">
        <v>45293</v>
      </c>
      <c r="K33" s="70">
        <v>45443</v>
      </c>
      <c r="L33" s="196">
        <f>(D34/D33)</f>
        <v>0.6</v>
      </c>
      <c r="M33" s="198"/>
      <c r="N33" s="200"/>
    </row>
    <row r="34" spans="1:15" ht="15.75">
      <c r="A34" s="349"/>
      <c r="B34" s="101" t="s">
        <v>2</v>
      </c>
      <c r="C34" s="173"/>
      <c r="D34" s="156">
        <v>3</v>
      </c>
      <c r="E34" s="30"/>
      <c r="F34" s="23"/>
      <c r="G34" s="23"/>
      <c r="H34" s="29"/>
      <c r="I34" s="27"/>
      <c r="J34" s="70"/>
      <c r="K34" s="70"/>
      <c r="L34" s="197"/>
      <c r="M34" s="199"/>
      <c r="N34" s="201"/>
    </row>
    <row r="35" spans="1:15" ht="16.5" customHeight="1">
      <c r="A35" s="193" t="s">
        <v>151</v>
      </c>
      <c r="B35" s="12" t="s">
        <v>3</v>
      </c>
      <c r="C35" s="358" t="s">
        <v>89</v>
      </c>
      <c r="D35" s="26">
        <v>1</v>
      </c>
      <c r="E35" s="30"/>
      <c r="F35" s="27"/>
      <c r="G35" s="27"/>
      <c r="H35" s="29"/>
      <c r="I35" s="27"/>
      <c r="J35" s="70">
        <v>45292</v>
      </c>
      <c r="K35" s="70">
        <v>45443</v>
      </c>
      <c r="L35" s="196">
        <f>(D36/D35)</f>
        <v>1</v>
      </c>
      <c r="M35" s="198"/>
      <c r="N35" s="200"/>
    </row>
    <row r="36" spans="1:15" ht="17.25" customHeight="1">
      <c r="A36" s="194"/>
      <c r="B36" s="12" t="s">
        <v>2</v>
      </c>
      <c r="C36" s="191"/>
      <c r="D36" s="98">
        <v>1</v>
      </c>
      <c r="E36" s="30"/>
      <c r="F36" s="23"/>
      <c r="G36" s="23"/>
      <c r="H36" s="29"/>
      <c r="I36" s="23"/>
      <c r="J36" s="70"/>
      <c r="K36" s="70"/>
      <c r="L36" s="197"/>
      <c r="M36" s="199"/>
      <c r="N36" s="201"/>
    </row>
    <row r="37" spans="1:15" ht="15.75">
      <c r="A37" s="278" t="s">
        <v>14</v>
      </c>
      <c r="B37" s="12" t="s">
        <v>3</v>
      </c>
      <c r="C37" s="176"/>
      <c r="D37" s="66">
        <v>1</v>
      </c>
      <c r="E37" s="28"/>
      <c r="F37" s="28"/>
      <c r="G37" s="27"/>
      <c r="H37" s="27"/>
      <c r="I37" s="27"/>
      <c r="J37" s="70"/>
      <c r="K37" s="70"/>
      <c r="L37" s="357">
        <f>AVERAGE(L17:L36)</f>
        <v>0.61833333333333329</v>
      </c>
      <c r="M37" s="168"/>
      <c r="N37" s="169"/>
    </row>
    <row r="38" spans="1:15" ht="15.75">
      <c r="A38" s="278"/>
      <c r="B38" s="12" t="s">
        <v>2</v>
      </c>
      <c r="C38" s="195"/>
      <c r="D38" s="102">
        <f>AVERAGE(L17:L36)</f>
        <v>0.61833333333333329</v>
      </c>
      <c r="E38" s="25"/>
      <c r="F38" s="23"/>
      <c r="G38" s="23"/>
      <c r="H38" s="24"/>
      <c r="I38" s="23"/>
      <c r="J38" s="70"/>
      <c r="K38" s="70"/>
      <c r="L38" s="357"/>
      <c r="M38" s="168"/>
      <c r="N38" s="169"/>
    </row>
    <row r="39" spans="1:15" ht="2.25" customHeight="1">
      <c r="B39" s="22"/>
      <c r="E39" s="21"/>
      <c r="F39" s="18"/>
      <c r="G39" s="20"/>
      <c r="H39" s="20"/>
      <c r="I39" s="20"/>
      <c r="J39" s="19"/>
      <c r="K39" s="19"/>
      <c r="L39" s="18"/>
      <c r="M39" s="16"/>
      <c r="N39" s="17"/>
      <c r="O39" s="16"/>
    </row>
    <row r="40" spans="1:15" ht="15.75">
      <c r="A40" s="15" t="s">
        <v>13</v>
      </c>
      <c r="B40" s="270" t="s">
        <v>12</v>
      </c>
      <c r="C40" s="271"/>
      <c r="D40" s="272"/>
      <c r="E40" s="273" t="s">
        <v>11</v>
      </c>
      <c r="F40" s="274"/>
      <c r="G40" s="274"/>
      <c r="H40" s="274"/>
      <c r="I40" s="14"/>
      <c r="J40" s="275" t="s">
        <v>10</v>
      </c>
      <c r="K40" s="276"/>
      <c r="L40" s="276"/>
      <c r="M40" s="276"/>
      <c r="N40" s="276"/>
    </row>
    <row r="41" spans="1:15" ht="16.5" customHeight="1">
      <c r="A41" s="180" t="s">
        <v>9</v>
      </c>
      <c r="B41" s="182" t="s">
        <v>8</v>
      </c>
      <c r="C41" s="183"/>
      <c r="D41" s="184"/>
      <c r="E41" s="289" t="s">
        <v>149</v>
      </c>
      <c r="F41" s="290"/>
      <c r="G41" s="291"/>
      <c r="H41" s="13" t="s">
        <v>3</v>
      </c>
      <c r="I41" s="88">
        <f>D17</f>
        <v>4</v>
      </c>
      <c r="J41" s="289" t="s">
        <v>168</v>
      </c>
      <c r="K41" s="290"/>
      <c r="L41" s="290"/>
      <c r="M41" s="290"/>
      <c r="N41" s="291"/>
    </row>
    <row r="42" spans="1:15" ht="14.25" customHeight="1">
      <c r="A42" s="181"/>
      <c r="B42" s="185"/>
      <c r="C42" s="186"/>
      <c r="D42" s="187"/>
      <c r="E42" s="185"/>
      <c r="F42" s="186"/>
      <c r="G42" s="187"/>
      <c r="H42" s="12" t="s">
        <v>2</v>
      </c>
      <c r="I42" s="157">
        <f>D18</f>
        <v>0</v>
      </c>
      <c r="J42" s="182"/>
      <c r="K42" s="183"/>
      <c r="L42" s="183"/>
      <c r="M42" s="183"/>
      <c r="N42" s="184"/>
    </row>
    <row r="43" spans="1:15" ht="14.25" customHeight="1">
      <c r="A43" s="180" t="s">
        <v>9</v>
      </c>
      <c r="B43" s="306" t="s">
        <v>6</v>
      </c>
      <c r="C43" s="307"/>
      <c r="D43" s="308"/>
      <c r="E43" s="289" t="s">
        <v>150</v>
      </c>
      <c r="F43" s="290"/>
      <c r="G43" s="291"/>
      <c r="H43" s="12" t="s">
        <v>3</v>
      </c>
      <c r="I43" s="152">
        <f>D19</f>
        <v>1</v>
      </c>
      <c r="J43" s="182"/>
      <c r="K43" s="183"/>
      <c r="L43" s="183"/>
      <c r="M43" s="183"/>
      <c r="N43" s="184"/>
    </row>
    <row r="44" spans="1:15" ht="14.25" customHeight="1">
      <c r="A44" s="181"/>
      <c r="B44" s="309"/>
      <c r="C44" s="310"/>
      <c r="D44" s="311"/>
      <c r="E44" s="185"/>
      <c r="F44" s="186"/>
      <c r="G44" s="187"/>
      <c r="H44" s="12" t="s">
        <v>2</v>
      </c>
      <c r="I44" s="158">
        <f>D20</f>
        <v>0.25</v>
      </c>
      <c r="J44" s="182"/>
      <c r="K44" s="183"/>
      <c r="L44" s="183"/>
      <c r="M44" s="183"/>
      <c r="N44" s="184"/>
    </row>
    <row r="45" spans="1:15" ht="14.25" customHeight="1">
      <c r="A45" s="180" t="s">
        <v>9</v>
      </c>
      <c r="B45" s="306" t="s">
        <v>4</v>
      </c>
      <c r="C45" s="307"/>
      <c r="D45" s="308"/>
      <c r="E45" s="351" t="s">
        <v>78</v>
      </c>
      <c r="F45" s="352"/>
      <c r="G45" s="353"/>
      <c r="H45" s="12" t="s">
        <v>3</v>
      </c>
      <c r="I45" s="89">
        <f>D21+D29+D31+D35</f>
        <v>7</v>
      </c>
      <c r="J45" s="182"/>
      <c r="K45" s="183"/>
      <c r="L45" s="183"/>
      <c r="M45" s="183"/>
      <c r="N45" s="184"/>
    </row>
    <row r="46" spans="1:15" ht="14.25" customHeight="1">
      <c r="A46" s="181"/>
      <c r="B46" s="309"/>
      <c r="C46" s="310"/>
      <c r="D46" s="311"/>
      <c r="E46" s="354"/>
      <c r="F46" s="355"/>
      <c r="G46" s="356"/>
      <c r="H46" s="12" t="s">
        <v>2</v>
      </c>
      <c r="I46" s="157">
        <f>(D22+D30+D32+D36)</f>
        <v>4</v>
      </c>
      <c r="J46" s="182"/>
      <c r="K46" s="183"/>
      <c r="L46" s="183"/>
      <c r="M46" s="183"/>
      <c r="N46" s="184"/>
    </row>
    <row r="47" spans="1:15" ht="18.75" customHeight="1">
      <c r="A47" s="304" t="s">
        <v>7</v>
      </c>
      <c r="B47" s="306" t="s">
        <v>54</v>
      </c>
      <c r="C47" s="307"/>
      <c r="D47" s="308"/>
      <c r="E47" s="314" t="s">
        <v>127</v>
      </c>
      <c r="F47" s="341"/>
      <c r="G47" s="342"/>
      <c r="H47" s="12" t="s">
        <v>3</v>
      </c>
      <c r="I47" s="89">
        <f t="shared" ref="I47:I52" si="0">D23</f>
        <v>1</v>
      </c>
      <c r="J47" s="292"/>
      <c r="K47" s="293"/>
      <c r="L47" s="293"/>
      <c r="M47" s="293"/>
      <c r="N47" s="294"/>
    </row>
    <row r="48" spans="1:15" ht="14.25" customHeight="1">
      <c r="A48" s="304"/>
      <c r="B48" s="309"/>
      <c r="C48" s="310"/>
      <c r="D48" s="311"/>
      <c r="E48" s="343"/>
      <c r="F48" s="344"/>
      <c r="G48" s="345"/>
      <c r="H48" s="12" t="s">
        <v>2</v>
      </c>
      <c r="I48" s="157">
        <f t="shared" si="0"/>
        <v>1</v>
      </c>
      <c r="J48" s="292"/>
      <c r="K48" s="293"/>
      <c r="L48" s="293"/>
      <c r="M48" s="293"/>
      <c r="N48" s="294"/>
    </row>
    <row r="49" spans="1:50" ht="14.25" customHeight="1">
      <c r="A49" s="304" t="s">
        <v>7</v>
      </c>
      <c r="B49" s="306" t="s">
        <v>55</v>
      </c>
      <c r="C49" s="307"/>
      <c r="D49" s="308"/>
      <c r="E49" s="314" t="s">
        <v>180</v>
      </c>
      <c r="F49" s="315"/>
      <c r="G49" s="316"/>
      <c r="H49" s="12" t="s">
        <v>3</v>
      </c>
      <c r="I49" s="89">
        <f t="shared" si="0"/>
        <v>2</v>
      </c>
      <c r="J49" s="292"/>
      <c r="K49" s="293"/>
      <c r="L49" s="293"/>
      <c r="M49" s="293"/>
      <c r="N49" s="294"/>
    </row>
    <row r="50" spans="1:50" ht="14.25" customHeight="1">
      <c r="A50" s="304"/>
      <c r="B50" s="309"/>
      <c r="C50" s="310"/>
      <c r="D50" s="311"/>
      <c r="E50" s="317"/>
      <c r="F50" s="318"/>
      <c r="G50" s="319"/>
      <c r="H50" s="12" t="s">
        <v>2</v>
      </c>
      <c r="I50" s="157">
        <f t="shared" si="0"/>
        <v>1</v>
      </c>
      <c r="J50" s="292"/>
      <c r="K50" s="293"/>
      <c r="L50" s="293"/>
      <c r="M50" s="293"/>
      <c r="N50" s="294"/>
    </row>
    <row r="51" spans="1:50" ht="14.25" customHeight="1">
      <c r="A51" s="304" t="s">
        <v>7</v>
      </c>
      <c r="B51" s="306" t="s">
        <v>56</v>
      </c>
      <c r="C51" s="307"/>
      <c r="D51" s="308"/>
      <c r="E51" s="305" t="s">
        <v>154</v>
      </c>
      <c r="F51" s="189"/>
      <c r="G51" s="189"/>
      <c r="H51" s="12" t="s">
        <v>3</v>
      </c>
      <c r="I51" s="159">
        <f t="shared" si="0"/>
        <v>1</v>
      </c>
      <c r="J51" s="292"/>
      <c r="K51" s="293"/>
      <c r="L51" s="293"/>
      <c r="M51" s="293"/>
      <c r="N51" s="294"/>
    </row>
    <row r="52" spans="1:50" ht="14.25" customHeight="1">
      <c r="A52" s="304"/>
      <c r="B52" s="309"/>
      <c r="C52" s="310"/>
      <c r="D52" s="311"/>
      <c r="E52" s="189"/>
      <c r="F52" s="189"/>
      <c r="G52" s="189"/>
      <c r="H52" s="12" t="s">
        <v>2</v>
      </c>
      <c r="I52" s="160">
        <f t="shared" si="0"/>
        <v>1</v>
      </c>
      <c r="J52" s="292"/>
      <c r="K52" s="293"/>
      <c r="L52" s="293"/>
      <c r="M52" s="293"/>
      <c r="N52" s="294"/>
    </row>
    <row r="53" spans="1:50" ht="14.25" customHeight="1">
      <c r="A53" s="134"/>
      <c r="B53" s="306" t="s">
        <v>143</v>
      </c>
      <c r="C53" s="307"/>
      <c r="D53" s="308"/>
      <c r="E53" s="314" t="s">
        <v>181</v>
      </c>
      <c r="F53" s="341"/>
      <c r="G53" s="342"/>
      <c r="H53" s="12" t="s">
        <v>3</v>
      </c>
      <c r="I53" s="159">
        <f>D33</f>
        <v>5</v>
      </c>
      <c r="J53" s="292"/>
      <c r="K53" s="293"/>
      <c r="L53" s="293"/>
      <c r="M53" s="293"/>
      <c r="N53" s="294"/>
    </row>
    <row r="54" spans="1:50" ht="14.25" customHeight="1">
      <c r="A54" s="134"/>
      <c r="B54" s="309"/>
      <c r="C54" s="310"/>
      <c r="D54" s="311"/>
      <c r="E54" s="343"/>
      <c r="F54" s="344"/>
      <c r="G54" s="345"/>
      <c r="H54" s="12" t="s">
        <v>2</v>
      </c>
      <c r="I54" s="160">
        <f>D34</f>
        <v>3</v>
      </c>
      <c r="J54" s="292"/>
      <c r="K54" s="293"/>
      <c r="L54" s="293"/>
      <c r="M54" s="293"/>
      <c r="N54" s="294"/>
    </row>
    <row r="55" spans="1:50">
      <c r="A55" s="298" t="s">
        <v>1</v>
      </c>
      <c r="B55" s="299"/>
      <c r="C55" s="299"/>
      <c r="D55" s="299"/>
      <c r="E55" s="299"/>
      <c r="F55" s="299"/>
      <c r="G55" s="299"/>
      <c r="H55" s="299"/>
      <c r="I55" s="300"/>
      <c r="J55" s="303" t="s">
        <v>0</v>
      </c>
      <c r="K55" s="303"/>
      <c r="L55" s="303"/>
      <c r="M55" s="303"/>
      <c r="N55" s="303"/>
    </row>
    <row r="56" spans="1:50">
      <c r="A56" s="181"/>
      <c r="B56" s="301"/>
      <c r="C56" s="301"/>
      <c r="D56" s="301"/>
      <c r="E56" s="301"/>
      <c r="F56" s="301"/>
      <c r="G56" s="301"/>
      <c r="H56" s="301"/>
      <c r="I56" s="302"/>
      <c r="J56" s="303"/>
      <c r="K56" s="303"/>
      <c r="L56" s="303"/>
      <c r="M56" s="303"/>
      <c r="N56" s="303"/>
    </row>
    <row r="57" spans="1:50">
      <c r="J57" s="11"/>
      <c r="K57" s="11"/>
    </row>
    <row r="58" spans="1:50" ht="15.75"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</row>
    <row r="59" spans="1:50" ht="15.75"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</row>
    <row r="60" spans="1:50" ht="15.75"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</row>
    <row r="61" spans="1:50" ht="15.75"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</row>
    <row r="62" spans="1:50" ht="15.75"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</row>
    <row r="63" spans="1:50" ht="15.75"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</row>
    <row r="64" spans="1:50" ht="15.75"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</row>
    <row r="65" spans="15:50" ht="15.75"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</row>
    <row r="66" spans="15:50" ht="15.75"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</row>
    <row r="67" spans="15:50" ht="15.75"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</row>
    <row r="68" spans="15:50" ht="15.75"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</row>
    <row r="69" spans="15:50" ht="15.75"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</row>
    <row r="70" spans="15:50" ht="15.75"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</row>
    <row r="71" spans="15:50" ht="15.75"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</row>
    <row r="72" spans="15:50" ht="15.75"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</row>
    <row r="73" spans="15:50" ht="15.75"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</row>
    <row r="74" spans="15:50" ht="15.75"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</row>
    <row r="75" spans="15:50" ht="15.75"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</row>
    <row r="76" spans="15:50" ht="15.75"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</row>
    <row r="77" spans="15:50" ht="15.75"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</row>
    <row r="78" spans="15:50" ht="15.75"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</row>
    <row r="79" spans="15:50" ht="15.75"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</row>
    <row r="80" spans="15:50" ht="15.75"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</row>
    <row r="81" spans="15:50" ht="15.75"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</row>
    <row r="82" spans="15:50" ht="15.75"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</row>
    <row r="83" spans="15:50" ht="15.75"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</row>
    <row r="84" spans="15:50" ht="15.75"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</row>
    <row r="85" spans="15:50" ht="15.75"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</row>
    <row r="86" spans="15:50" ht="15.75"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</row>
    <row r="87" spans="15:50" ht="15.75"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</row>
    <row r="88" spans="15:50" ht="15.75"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</row>
    <row r="89" spans="15:50" ht="15.75"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</row>
    <row r="90" spans="15:50" ht="15.75"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</row>
  </sheetData>
  <mergeCells count="125">
    <mergeCell ref="N33:N34"/>
    <mergeCell ref="A35:A36"/>
    <mergeCell ref="C35:C36"/>
    <mergeCell ref="L33:L34"/>
    <mergeCell ref="M35:M36"/>
    <mergeCell ref="N35:N36"/>
    <mergeCell ref="A55:I56"/>
    <mergeCell ref="J55:N56"/>
    <mergeCell ref="A41:A42"/>
    <mergeCell ref="B41:D42"/>
    <mergeCell ref="E41:G42"/>
    <mergeCell ref="A47:A48"/>
    <mergeCell ref="B47:D48"/>
    <mergeCell ref="E47:G48"/>
    <mergeCell ref="A43:A44"/>
    <mergeCell ref="A45:A46"/>
    <mergeCell ref="B43:D44"/>
    <mergeCell ref="E43:G44"/>
    <mergeCell ref="B45:D46"/>
    <mergeCell ref="E45:G46"/>
    <mergeCell ref="J41:N54"/>
    <mergeCell ref="A49:A50"/>
    <mergeCell ref="A51:A52"/>
    <mergeCell ref="B49:D50"/>
    <mergeCell ref="B51:D52"/>
    <mergeCell ref="E49:G50"/>
    <mergeCell ref="E51:G52"/>
    <mergeCell ref="E53:G54"/>
    <mergeCell ref="B53:D54"/>
    <mergeCell ref="A25:A26"/>
    <mergeCell ref="C25:C26"/>
    <mergeCell ref="L31:L32"/>
    <mergeCell ref="M31:M32"/>
    <mergeCell ref="N31:N32"/>
    <mergeCell ref="L25:L26"/>
    <mergeCell ref="A31:A32"/>
    <mergeCell ref="C31:C32"/>
    <mergeCell ref="A33:A34"/>
    <mergeCell ref="C33:C34"/>
    <mergeCell ref="L35:L36"/>
    <mergeCell ref="A37:A38"/>
    <mergeCell ref="C37:C38"/>
    <mergeCell ref="L37:L38"/>
    <mergeCell ref="M37:M38"/>
    <mergeCell ref="N37:N38"/>
    <mergeCell ref="B40:D40"/>
    <mergeCell ref="E40:H40"/>
    <mergeCell ref="J40:N40"/>
    <mergeCell ref="M33:M34"/>
    <mergeCell ref="A23:A24"/>
    <mergeCell ref="L29:L30"/>
    <mergeCell ref="M25:M26"/>
    <mergeCell ref="N25:N26"/>
    <mergeCell ref="M29:M30"/>
    <mergeCell ref="A27:A28"/>
    <mergeCell ref="C27:C28"/>
    <mergeCell ref="L27:L28"/>
    <mergeCell ref="M27:M28"/>
    <mergeCell ref="N27:N28"/>
    <mergeCell ref="A29:A30"/>
    <mergeCell ref="C29:C30"/>
    <mergeCell ref="N29:N30"/>
    <mergeCell ref="M17:M18"/>
    <mergeCell ref="M19:M20"/>
    <mergeCell ref="N17:N18"/>
    <mergeCell ref="R23:S23"/>
    <mergeCell ref="J14:K15"/>
    <mergeCell ref="L14:N14"/>
    <mergeCell ref="R14:S14"/>
    <mergeCell ref="L15:L16"/>
    <mergeCell ref="M15:M16"/>
    <mergeCell ref="N15:N16"/>
    <mergeCell ref="R15:S15"/>
    <mergeCell ref="R16:S16"/>
    <mergeCell ref="N19:N20"/>
    <mergeCell ref="M21:M22"/>
    <mergeCell ref="N21:N22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9:F9"/>
    <mergeCell ref="K9:M9"/>
    <mergeCell ref="B10:F10"/>
    <mergeCell ref="K10:M10"/>
    <mergeCell ref="R10:T10"/>
    <mergeCell ref="Q8:U8"/>
    <mergeCell ref="A5:N5"/>
    <mergeCell ref="A6:N6"/>
    <mergeCell ref="B7:N7"/>
    <mergeCell ref="B8:F8"/>
    <mergeCell ref="G8:I13"/>
    <mergeCell ref="J8:N8"/>
    <mergeCell ref="B11:F11"/>
    <mergeCell ref="K11:M11"/>
    <mergeCell ref="B12:F12"/>
    <mergeCell ref="A21:A22"/>
    <mergeCell ref="C21:C22"/>
    <mergeCell ref="L21:L22"/>
    <mergeCell ref="R12:T12"/>
    <mergeCell ref="A13:F13"/>
    <mergeCell ref="K13:M13"/>
    <mergeCell ref="R13:S13"/>
    <mergeCell ref="C23:C24"/>
    <mergeCell ref="L23:L24"/>
    <mergeCell ref="M23:M24"/>
    <mergeCell ref="N23:N24"/>
    <mergeCell ref="A14:A16"/>
    <mergeCell ref="B14:B16"/>
    <mergeCell ref="C14:C16"/>
    <mergeCell ref="D14:D16"/>
    <mergeCell ref="E14:E16"/>
    <mergeCell ref="F14:I15"/>
    <mergeCell ref="K12:M12"/>
    <mergeCell ref="A17:A18"/>
    <mergeCell ref="A19:A20"/>
    <mergeCell ref="C17:C18"/>
    <mergeCell ref="C19:C20"/>
    <mergeCell ref="L17:L18"/>
    <mergeCell ref="L19:L20"/>
  </mergeCells>
  <pageMargins left="1.2204724409448819" right="0.19685039370078741" top="0.62992125984251968" bottom="0.19685039370078741" header="0.15748031496062992" footer="0"/>
  <pageSetup paperSize="5" scale="5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8"/>
  <sheetViews>
    <sheetView zoomScale="64" zoomScaleNormal="64" workbookViewId="0">
      <selection activeCell="A5" sqref="A5:N5"/>
    </sheetView>
  </sheetViews>
  <sheetFormatPr baseColWidth="10" defaultColWidth="12.5703125" defaultRowHeight="15"/>
  <cols>
    <col min="1" max="1" width="80.7109375" style="1" customWidth="1"/>
    <col min="2" max="2" width="10.28515625" style="1" customWidth="1"/>
    <col min="3" max="3" width="16.140625" style="1" customWidth="1"/>
    <col min="4" max="4" width="12.7109375" style="1" customWidth="1"/>
    <col min="5" max="5" width="20.5703125" style="1" customWidth="1"/>
    <col min="6" max="6" width="16.42578125" style="1" customWidth="1"/>
    <col min="7" max="7" width="15.85546875" style="3" customWidth="1"/>
    <col min="8" max="8" width="14.7109375" style="1" customWidth="1"/>
    <col min="9" max="9" width="13.140625" style="1" customWidth="1"/>
    <col min="10" max="10" width="17.140625" style="2" customWidth="1"/>
    <col min="11" max="11" width="19" style="2" customWidth="1"/>
    <col min="12" max="12" width="14.7109375" style="1" customWidth="1"/>
    <col min="13" max="13" width="19" style="1" customWidth="1"/>
    <col min="14" max="14" width="21.285156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37.5" customHeight="1">
      <c r="A1" s="200"/>
      <c r="B1" s="204" t="s">
        <v>184</v>
      </c>
      <c r="C1" s="205"/>
      <c r="D1" s="205"/>
      <c r="E1" s="205"/>
      <c r="F1" s="205"/>
      <c r="G1" s="205"/>
      <c r="H1" s="206"/>
      <c r="I1" s="210" t="s">
        <v>185</v>
      </c>
      <c r="J1" s="211"/>
      <c r="K1" s="211"/>
      <c r="L1" s="212"/>
      <c r="M1" s="213"/>
      <c r="N1" s="214"/>
      <c r="O1" s="141"/>
    </row>
    <row r="2" spans="1:248" ht="37.5" customHeight="1">
      <c r="A2" s="203"/>
      <c r="B2" s="207"/>
      <c r="C2" s="208"/>
      <c r="D2" s="208"/>
      <c r="E2" s="208"/>
      <c r="F2" s="208"/>
      <c r="G2" s="208"/>
      <c r="H2" s="209"/>
      <c r="I2" s="210" t="s">
        <v>186</v>
      </c>
      <c r="J2" s="211"/>
      <c r="K2" s="211"/>
      <c r="L2" s="212"/>
      <c r="M2" s="215"/>
      <c r="N2" s="216"/>
      <c r="O2" s="141"/>
    </row>
    <row r="3" spans="1:248" ht="33.75" customHeight="1">
      <c r="A3" s="203"/>
      <c r="B3" s="204" t="s">
        <v>187</v>
      </c>
      <c r="C3" s="205"/>
      <c r="D3" s="205"/>
      <c r="E3" s="205"/>
      <c r="F3" s="205"/>
      <c r="G3" s="205"/>
      <c r="H3" s="206"/>
      <c r="I3" s="210" t="s">
        <v>188</v>
      </c>
      <c r="J3" s="211"/>
      <c r="K3" s="211"/>
      <c r="L3" s="212"/>
      <c r="M3" s="215"/>
      <c r="N3" s="216"/>
      <c r="O3" s="141"/>
    </row>
    <row r="4" spans="1:248" ht="38.25" customHeight="1">
      <c r="A4" s="201"/>
      <c r="B4" s="207"/>
      <c r="C4" s="208"/>
      <c r="D4" s="208"/>
      <c r="E4" s="208"/>
      <c r="F4" s="208"/>
      <c r="G4" s="208"/>
      <c r="H4" s="209"/>
      <c r="I4" s="210" t="s">
        <v>193</v>
      </c>
      <c r="J4" s="211"/>
      <c r="K4" s="211"/>
      <c r="L4" s="212"/>
      <c r="M4" s="217"/>
      <c r="N4" s="218"/>
      <c r="O4" s="141"/>
    </row>
    <row r="5" spans="1:248" ht="27.75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141"/>
    </row>
    <row r="6" spans="1:248" ht="31.5" customHeight="1">
      <c r="A6" s="210" t="s">
        <v>65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2"/>
      <c r="O6" s="141"/>
    </row>
    <row r="7" spans="1:248" ht="46.5" customHeight="1">
      <c r="A7" s="114" t="s">
        <v>183</v>
      </c>
      <c r="B7" s="231" t="s">
        <v>192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</row>
    <row r="8" spans="1:248" ht="36" customHeight="1">
      <c r="A8" s="115" t="s">
        <v>41</v>
      </c>
      <c r="B8" s="233"/>
      <c r="C8" s="220"/>
      <c r="D8" s="220"/>
      <c r="E8" s="220"/>
      <c r="F8" s="221"/>
      <c r="G8" s="234" t="s">
        <v>120</v>
      </c>
      <c r="H8" s="235"/>
      <c r="I8" s="236"/>
      <c r="J8" s="243" t="s">
        <v>40</v>
      </c>
      <c r="K8" s="244"/>
      <c r="L8" s="244"/>
      <c r="M8" s="244"/>
      <c r="N8" s="245"/>
      <c r="O8" s="142"/>
      <c r="Q8" s="219"/>
      <c r="R8" s="219"/>
      <c r="S8" s="219"/>
      <c r="T8" s="219"/>
      <c r="U8" s="219"/>
    </row>
    <row r="9" spans="1:248" ht="34.5" customHeight="1">
      <c r="A9" s="116" t="s">
        <v>39</v>
      </c>
      <c r="B9" s="220"/>
      <c r="C9" s="220"/>
      <c r="D9" s="220"/>
      <c r="E9" s="220"/>
      <c r="F9" s="221"/>
      <c r="G9" s="237"/>
      <c r="H9" s="238"/>
      <c r="I9" s="239"/>
      <c r="J9" s="117" t="s">
        <v>38</v>
      </c>
      <c r="K9" s="222" t="s">
        <v>37</v>
      </c>
      <c r="L9" s="222"/>
      <c r="M9" s="222"/>
      <c r="N9" s="117" t="s">
        <v>36</v>
      </c>
      <c r="O9" s="142"/>
      <c r="Q9" s="143"/>
      <c r="R9" s="143"/>
      <c r="S9" s="143"/>
      <c r="T9" s="143"/>
      <c r="U9" s="143"/>
    </row>
    <row r="10" spans="1:248" ht="31.5" customHeight="1">
      <c r="A10" s="118" t="s">
        <v>35</v>
      </c>
      <c r="B10" s="223"/>
      <c r="C10" s="224"/>
      <c r="D10" s="224"/>
      <c r="E10" s="224"/>
      <c r="F10" s="225"/>
      <c r="G10" s="237"/>
      <c r="H10" s="238"/>
      <c r="I10" s="239"/>
      <c r="J10" s="119"/>
      <c r="K10" s="226"/>
      <c r="L10" s="227"/>
      <c r="M10" s="228"/>
      <c r="N10" s="120"/>
      <c r="O10" s="142"/>
      <c r="Q10" s="144"/>
      <c r="R10" s="229"/>
      <c r="S10" s="229"/>
      <c r="T10" s="229"/>
      <c r="U10" s="144"/>
      <c r="W10" s="145"/>
      <c r="X10" s="145"/>
    </row>
    <row r="11" spans="1:248" ht="35.25" customHeight="1">
      <c r="A11" s="121" t="s">
        <v>34</v>
      </c>
      <c r="B11" s="223"/>
      <c r="C11" s="224"/>
      <c r="D11" s="224"/>
      <c r="E11" s="224"/>
      <c r="F11" s="225"/>
      <c r="G11" s="237"/>
      <c r="H11" s="238"/>
      <c r="I11" s="239"/>
      <c r="J11" s="122"/>
      <c r="K11" s="246"/>
      <c r="L11" s="247"/>
      <c r="M11" s="248"/>
      <c r="N11" s="123"/>
      <c r="O11" s="142"/>
      <c r="Q11" s="146"/>
      <c r="R11" s="252"/>
      <c r="S11" s="252"/>
      <c r="T11" s="252"/>
      <c r="U11" s="9"/>
      <c r="W11" s="35"/>
      <c r="X11" s="6"/>
      <c r="Y11" s="33"/>
    </row>
    <row r="12" spans="1:248" ht="37.5" customHeight="1">
      <c r="A12" s="124" t="s">
        <v>33</v>
      </c>
      <c r="B12" s="233"/>
      <c r="C12" s="220"/>
      <c r="D12" s="220"/>
      <c r="E12" s="220"/>
      <c r="F12" s="221"/>
      <c r="G12" s="237"/>
      <c r="H12" s="238"/>
      <c r="I12" s="239"/>
      <c r="J12" s="125"/>
      <c r="K12" s="253"/>
      <c r="L12" s="254"/>
      <c r="M12" s="255"/>
      <c r="N12" s="126"/>
      <c r="O12" s="142"/>
      <c r="Q12" s="146"/>
      <c r="R12" s="252"/>
      <c r="S12" s="252"/>
      <c r="T12" s="252"/>
      <c r="U12" s="9"/>
      <c r="W12" s="35"/>
      <c r="X12" s="6"/>
      <c r="Y12" s="33"/>
    </row>
    <row r="13" spans="1:248" ht="25.5" customHeight="1">
      <c r="A13" s="256" t="s">
        <v>32</v>
      </c>
      <c r="B13" s="256"/>
      <c r="C13" s="256"/>
      <c r="D13" s="256"/>
      <c r="E13" s="256"/>
      <c r="F13" s="256"/>
      <c r="G13" s="240"/>
      <c r="H13" s="241"/>
      <c r="I13" s="242"/>
      <c r="J13" s="127"/>
      <c r="K13" s="253"/>
      <c r="L13" s="254"/>
      <c r="M13" s="255"/>
      <c r="N13" s="128"/>
      <c r="O13" s="142"/>
      <c r="Q13" s="147"/>
      <c r="R13" s="252"/>
      <c r="S13" s="252"/>
      <c r="T13" s="148"/>
      <c r="U13" s="9"/>
      <c r="V13" s="8"/>
      <c r="W13" s="35"/>
      <c r="X13" s="6"/>
      <c r="Y13" s="33"/>
    </row>
    <row r="14" spans="1:248" ht="28.5" customHeight="1">
      <c r="A14" s="249" t="s">
        <v>31</v>
      </c>
      <c r="B14" s="250" t="s">
        <v>30</v>
      </c>
      <c r="C14" s="251" t="s">
        <v>29</v>
      </c>
      <c r="D14" s="251" t="s">
        <v>28</v>
      </c>
      <c r="E14" s="251" t="s">
        <v>27</v>
      </c>
      <c r="F14" s="359" t="s">
        <v>71</v>
      </c>
      <c r="G14" s="360"/>
      <c r="H14" s="360"/>
      <c r="I14" s="361"/>
      <c r="J14" s="251" t="s">
        <v>25</v>
      </c>
      <c r="K14" s="251"/>
      <c r="L14" s="263" t="s">
        <v>24</v>
      </c>
      <c r="M14" s="263"/>
      <c r="N14" s="263"/>
      <c r="O14" s="3"/>
      <c r="P14" s="3"/>
      <c r="Q14" s="10"/>
      <c r="R14" s="264"/>
      <c r="S14" s="264"/>
      <c r="T14" s="3"/>
      <c r="U14" s="9"/>
      <c r="V14" s="3"/>
      <c r="W14" s="20"/>
      <c r="X14" s="6"/>
      <c r="Y14" s="3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49"/>
      <c r="B15" s="251"/>
      <c r="C15" s="251"/>
      <c r="D15" s="251"/>
      <c r="E15" s="251"/>
      <c r="F15" s="362"/>
      <c r="G15" s="363"/>
      <c r="H15" s="363"/>
      <c r="I15" s="364"/>
      <c r="J15" s="251"/>
      <c r="K15" s="251"/>
      <c r="L15" s="251" t="s">
        <v>23</v>
      </c>
      <c r="M15" s="251" t="s">
        <v>22</v>
      </c>
      <c r="N15" s="249" t="s">
        <v>21</v>
      </c>
      <c r="O15" s="3"/>
      <c r="P15" s="3"/>
      <c r="Q15" s="8"/>
      <c r="R15" s="264"/>
      <c r="S15" s="264"/>
      <c r="T15" s="3"/>
      <c r="U15" s="7"/>
      <c r="V15" s="3"/>
      <c r="W15" s="20"/>
      <c r="X15" s="6"/>
      <c r="Y15" s="3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49"/>
      <c r="B16" s="251"/>
      <c r="C16" s="251"/>
      <c r="D16" s="251"/>
      <c r="E16" s="251"/>
      <c r="F16" s="36" t="s">
        <v>20</v>
      </c>
      <c r="G16" s="36" t="s">
        <v>19</v>
      </c>
      <c r="H16" s="36" t="s">
        <v>18</v>
      </c>
      <c r="I16" s="37" t="s">
        <v>17</v>
      </c>
      <c r="J16" s="36" t="s">
        <v>16</v>
      </c>
      <c r="K16" s="75" t="s">
        <v>15</v>
      </c>
      <c r="L16" s="251"/>
      <c r="M16" s="251"/>
      <c r="N16" s="249"/>
      <c r="O16" s="3"/>
      <c r="P16" s="3"/>
      <c r="Q16" s="5"/>
      <c r="R16" s="264"/>
      <c r="S16" s="264"/>
      <c r="U16" s="6"/>
      <c r="W16" s="20"/>
      <c r="X16" s="6"/>
      <c r="Y16" s="3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5" ht="22.5" customHeight="1">
      <c r="A17" s="365" t="s">
        <v>58</v>
      </c>
      <c r="B17" s="12" t="s">
        <v>3</v>
      </c>
      <c r="C17" s="172" t="s">
        <v>88</v>
      </c>
      <c r="D17" s="32">
        <v>1</v>
      </c>
      <c r="E17" s="30"/>
      <c r="F17" s="30"/>
      <c r="G17" s="27"/>
      <c r="H17" s="29"/>
      <c r="I17" s="27"/>
      <c r="J17" s="67">
        <v>45334</v>
      </c>
      <c r="K17" s="67">
        <v>45350</v>
      </c>
      <c r="L17" s="192">
        <f>(D18/D17)</f>
        <v>1</v>
      </c>
      <c r="M17" s="168"/>
      <c r="N17" s="169"/>
      <c r="Q17" s="5"/>
      <c r="R17" s="264"/>
      <c r="S17" s="264"/>
      <c r="U17" s="4"/>
      <c r="W17" s="35"/>
      <c r="X17" s="6"/>
      <c r="Y17" s="33"/>
    </row>
    <row r="18" spans="1:25" ht="17.25" customHeight="1">
      <c r="A18" s="366"/>
      <c r="B18" s="12" t="s">
        <v>2</v>
      </c>
      <c r="C18" s="191"/>
      <c r="D18" s="99">
        <v>1</v>
      </c>
      <c r="E18" s="25"/>
      <c r="F18" s="25"/>
      <c r="G18" s="23"/>
      <c r="H18" s="29"/>
      <c r="I18" s="23"/>
      <c r="J18" s="68"/>
      <c r="K18" s="69"/>
      <c r="L18" s="192"/>
      <c r="M18" s="168"/>
      <c r="N18" s="169"/>
      <c r="U18" s="34"/>
      <c r="W18" s="35"/>
      <c r="X18" s="6"/>
      <c r="Y18" s="33"/>
    </row>
    <row r="19" spans="1:25" ht="25.5" customHeight="1">
      <c r="A19" s="365" t="s">
        <v>59</v>
      </c>
      <c r="B19" s="12" t="s">
        <v>3</v>
      </c>
      <c r="C19" s="172" t="s">
        <v>89</v>
      </c>
      <c r="D19" s="32">
        <v>1</v>
      </c>
      <c r="E19" s="30"/>
      <c r="F19" s="30"/>
      <c r="G19" s="23"/>
      <c r="H19" s="29"/>
      <c r="I19" s="23"/>
      <c r="J19" s="67">
        <v>45348</v>
      </c>
      <c r="K19" s="67" t="s">
        <v>155</v>
      </c>
      <c r="L19" s="196">
        <f>(D20/D19)</f>
        <v>1</v>
      </c>
      <c r="M19" s="198"/>
      <c r="N19" s="200"/>
      <c r="U19" s="34"/>
      <c r="W19" s="35"/>
      <c r="X19" s="6"/>
      <c r="Y19" s="33"/>
    </row>
    <row r="20" spans="1:25" ht="20.25" customHeight="1">
      <c r="A20" s="366"/>
      <c r="B20" s="12" t="s">
        <v>2</v>
      </c>
      <c r="C20" s="191"/>
      <c r="D20" s="99">
        <v>1</v>
      </c>
      <c r="E20" s="25"/>
      <c r="F20" s="25"/>
      <c r="G20" s="23"/>
      <c r="H20" s="29"/>
      <c r="I20" s="23"/>
      <c r="J20" s="71"/>
      <c r="K20" s="72"/>
      <c r="L20" s="267"/>
      <c r="M20" s="268"/>
      <c r="N20" s="269"/>
      <c r="U20" s="34"/>
      <c r="W20" s="35"/>
      <c r="X20" s="6"/>
      <c r="Y20" s="33"/>
    </row>
    <row r="21" spans="1:25" ht="21" customHeight="1">
      <c r="A21" s="366" t="s">
        <v>60</v>
      </c>
      <c r="B21" s="12" t="s">
        <v>3</v>
      </c>
      <c r="C21" s="172" t="s">
        <v>90</v>
      </c>
      <c r="D21" s="32">
        <v>4</v>
      </c>
      <c r="E21" s="30"/>
      <c r="F21" s="30"/>
      <c r="G21" s="27"/>
      <c r="H21" s="29"/>
      <c r="I21" s="27"/>
      <c r="J21" s="70">
        <v>45293</v>
      </c>
      <c r="K21" s="70">
        <v>45596</v>
      </c>
      <c r="L21" s="192">
        <f>(D22/D21)</f>
        <v>0.25</v>
      </c>
      <c r="M21" s="168"/>
      <c r="N21" s="169"/>
      <c r="U21" s="34"/>
    </row>
    <row r="22" spans="1:25" ht="19.5" customHeight="1">
      <c r="A22" s="366"/>
      <c r="B22" s="12" t="s">
        <v>2</v>
      </c>
      <c r="C22" s="191"/>
      <c r="D22" s="99">
        <v>1</v>
      </c>
      <c r="E22" s="25"/>
      <c r="F22" s="25"/>
      <c r="G22" s="27"/>
      <c r="H22" s="29"/>
      <c r="I22" s="27"/>
      <c r="J22" s="73"/>
      <c r="K22" s="69"/>
      <c r="L22" s="192"/>
      <c r="M22" s="168"/>
      <c r="N22" s="169"/>
      <c r="Y22" s="33"/>
    </row>
    <row r="23" spans="1:25" ht="19.5" customHeight="1">
      <c r="A23" s="366" t="s">
        <v>61</v>
      </c>
      <c r="B23" s="12" t="s">
        <v>3</v>
      </c>
      <c r="C23" s="172" t="s">
        <v>179</v>
      </c>
      <c r="D23" s="32">
        <v>1</v>
      </c>
      <c r="E23" s="30"/>
      <c r="F23" s="30"/>
      <c r="G23" s="27"/>
      <c r="H23" s="29"/>
      <c r="I23" s="27"/>
      <c r="J23" s="70">
        <v>45323</v>
      </c>
      <c r="K23" s="70">
        <v>45350</v>
      </c>
      <c r="L23" s="192">
        <f>(D24/D23)</f>
        <v>1</v>
      </c>
      <c r="M23" s="168"/>
      <c r="N23" s="169"/>
    </row>
    <row r="24" spans="1:25" ht="21" customHeight="1">
      <c r="A24" s="366"/>
      <c r="B24" s="12" t="s">
        <v>2</v>
      </c>
      <c r="C24" s="191"/>
      <c r="D24" s="99">
        <v>1</v>
      </c>
      <c r="E24" s="30"/>
      <c r="F24" s="27"/>
      <c r="G24" s="27"/>
      <c r="H24" s="29"/>
      <c r="I24" s="27"/>
      <c r="J24" s="73"/>
      <c r="K24" s="69"/>
      <c r="L24" s="192"/>
      <c r="M24" s="168"/>
      <c r="N24" s="169"/>
    </row>
    <row r="25" spans="1:25" ht="33" customHeight="1">
      <c r="A25" s="367" t="s">
        <v>62</v>
      </c>
      <c r="B25" s="12" t="s">
        <v>3</v>
      </c>
      <c r="C25" s="172" t="s">
        <v>91</v>
      </c>
      <c r="D25" s="32">
        <v>2</v>
      </c>
      <c r="E25" s="30"/>
      <c r="F25" s="27"/>
      <c r="G25" s="27"/>
      <c r="H25" s="29"/>
      <c r="I25" s="31"/>
      <c r="J25" s="70">
        <v>45293</v>
      </c>
      <c r="K25" s="70">
        <v>45483</v>
      </c>
      <c r="L25" s="196">
        <f>(D26/D25)</f>
        <v>0.5</v>
      </c>
      <c r="M25" s="198"/>
      <c r="N25" s="200"/>
    </row>
    <row r="26" spans="1:25" ht="26.25" customHeight="1">
      <c r="A26" s="368"/>
      <c r="B26" s="12" t="s">
        <v>2</v>
      </c>
      <c r="C26" s="191"/>
      <c r="D26" s="99">
        <v>1</v>
      </c>
      <c r="E26" s="30"/>
      <c r="F26" s="23"/>
      <c r="G26" s="23"/>
      <c r="H26" s="29"/>
      <c r="I26" s="27"/>
      <c r="J26" s="68"/>
      <c r="K26" s="69"/>
      <c r="L26" s="197"/>
      <c r="M26" s="199"/>
      <c r="N26" s="201"/>
    </row>
    <row r="27" spans="1:25" ht="18" customHeight="1">
      <c r="A27" s="369" t="s">
        <v>63</v>
      </c>
      <c r="B27" s="12" t="s">
        <v>3</v>
      </c>
      <c r="C27" s="172" t="s">
        <v>91</v>
      </c>
      <c r="D27" s="32">
        <v>12</v>
      </c>
      <c r="E27" s="30"/>
      <c r="F27" s="27"/>
      <c r="G27" s="27"/>
      <c r="H27" s="29"/>
      <c r="I27" s="27"/>
      <c r="J27" s="67">
        <v>45295</v>
      </c>
      <c r="K27" s="67">
        <v>45632</v>
      </c>
      <c r="L27" s="196">
        <f>(D28/D27)</f>
        <v>0.25</v>
      </c>
      <c r="M27" s="198"/>
      <c r="N27" s="200"/>
    </row>
    <row r="28" spans="1:25" ht="17.25" customHeight="1">
      <c r="A28" s="370"/>
      <c r="B28" s="12" t="s">
        <v>2</v>
      </c>
      <c r="C28" s="191"/>
      <c r="D28" s="99">
        <v>3</v>
      </c>
      <c r="E28" s="30"/>
      <c r="F28" s="23"/>
      <c r="G28" s="23"/>
      <c r="H28" s="29"/>
      <c r="I28" s="23"/>
      <c r="J28" s="68"/>
      <c r="K28" s="69"/>
      <c r="L28" s="197"/>
      <c r="M28" s="199"/>
      <c r="N28" s="201"/>
    </row>
    <row r="29" spans="1:25" ht="15.75">
      <c r="A29" s="278" t="s">
        <v>14</v>
      </c>
      <c r="B29" s="12" t="s">
        <v>3</v>
      </c>
      <c r="C29" s="176"/>
      <c r="D29" s="66">
        <v>1</v>
      </c>
      <c r="E29" s="28"/>
      <c r="F29" s="28"/>
      <c r="G29" s="27"/>
      <c r="H29" s="27"/>
      <c r="I29" s="27"/>
      <c r="J29" s="67"/>
      <c r="K29" s="77"/>
      <c r="L29" s="357">
        <f>AVERAGE(L17:L28)</f>
        <v>0.66666666666666663</v>
      </c>
      <c r="M29" s="168"/>
      <c r="N29" s="169"/>
    </row>
    <row r="30" spans="1:25" ht="15.75">
      <c r="A30" s="278"/>
      <c r="B30" s="12" t="s">
        <v>2</v>
      </c>
      <c r="C30" s="195"/>
      <c r="D30" s="102">
        <f>AVERAGE(L17:L28)</f>
        <v>0.66666666666666663</v>
      </c>
      <c r="E30" s="25"/>
      <c r="F30" s="23"/>
      <c r="G30" s="23"/>
      <c r="H30" s="24"/>
      <c r="I30" s="23"/>
      <c r="J30" s="68"/>
      <c r="K30" s="69"/>
      <c r="L30" s="357"/>
      <c r="M30" s="168"/>
      <c r="N30" s="169"/>
    </row>
    <row r="31" spans="1:25">
      <c r="B31" s="22"/>
      <c r="E31" s="21"/>
      <c r="F31" s="18"/>
      <c r="G31" s="20"/>
      <c r="H31" s="20"/>
      <c r="I31" s="20"/>
      <c r="J31" s="19"/>
      <c r="K31" s="19"/>
      <c r="L31" s="18"/>
      <c r="M31" s="16"/>
      <c r="N31" s="17"/>
      <c r="O31" s="16"/>
    </row>
    <row r="32" spans="1:25" ht="15.75">
      <c r="A32" s="15" t="s">
        <v>13</v>
      </c>
      <c r="B32" s="270" t="s">
        <v>12</v>
      </c>
      <c r="C32" s="271"/>
      <c r="D32" s="272"/>
      <c r="E32" s="273" t="s">
        <v>11</v>
      </c>
      <c r="F32" s="274"/>
      <c r="G32" s="274"/>
      <c r="H32" s="274"/>
      <c r="I32" s="14"/>
      <c r="J32" s="275" t="s">
        <v>10</v>
      </c>
      <c r="K32" s="276"/>
      <c r="L32" s="276"/>
      <c r="M32" s="276"/>
      <c r="N32" s="276"/>
    </row>
    <row r="33" spans="1:50" ht="26.25" customHeight="1">
      <c r="A33" s="180" t="s">
        <v>9</v>
      </c>
      <c r="B33" s="182" t="s">
        <v>8</v>
      </c>
      <c r="C33" s="183"/>
      <c r="D33" s="184"/>
      <c r="E33" s="371" t="str">
        <f t="shared" ref="E33:E39" si="0">C17</f>
        <v xml:space="preserve">Reporte furag </v>
      </c>
      <c r="F33" s="372"/>
      <c r="G33" s="373"/>
      <c r="H33" s="13" t="s">
        <v>3</v>
      </c>
      <c r="I33" s="88">
        <f t="shared" ref="I33:I40" si="1">D17</f>
        <v>1</v>
      </c>
      <c r="J33" s="289" t="s">
        <v>130</v>
      </c>
      <c r="K33" s="290"/>
      <c r="L33" s="290"/>
      <c r="M33" s="290"/>
      <c r="N33" s="291"/>
    </row>
    <row r="34" spans="1:50" ht="14.25" customHeight="1">
      <c r="A34" s="181"/>
      <c r="B34" s="185"/>
      <c r="C34" s="186"/>
      <c r="D34" s="187"/>
      <c r="E34" s="354"/>
      <c r="F34" s="355"/>
      <c r="G34" s="356"/>
      <c r="H34" s="12" t="s">
        <v>2</v>
      </c>
      <c r="I34" s="89">
        <f t="shared" si="1"/>
        <v>1</v>
      </c>
      <c r="J34" s="182"/>
      <c r="K34" s="183"/>
      <c r="L34" s="183"/>
      <c r="M34" s="183"/>
      <c r="N34" s="184"/>
    </row>
    <row r="35" spans="1:50" ht="14.25" customHeight="1">
      <c r="A35" s="180" t="s">
        <v>9</v>
      </c>
      <c r="B35" s="306" t="s">
        <v>6</v>
      </c>
      <c r="C35" s="307"/>
      <c r="D35" s="308"/>
      <c r="E35" s="277" t="str">
        <f t="shared" si="0"/>
        <v xml:space="preserve">Informe </v>
      </c>
      <c r="F35" s="288"/>
      <c r="G35" s="288"/>
      <c r="H35" s="12" t="s">
        <v>3</v>
      </c>
      <c r="I35" s="89">
        <f t="shared" si="1"/>
        <v>1</v>
      </c>
      <c r="J35" s="182"/>
      <c r="K35" s="183"/>
      <c r="L35" s="183"/>
      <c r="M35" s="183"/>
      <c r="N35" s="184"/>
    </row>
    <row r="36" spans="1:50" ht="14.25" customHeight="1">
      <c r="A36" s="181"/>
      <c r="B36" s="309"/>
      <c r="C36" s="310"/>
      <c r="D36" s="311"/>
      <c r="E36" s="288"/>
      <c r="F36" s="288"/>
      <c r="G36" s="288"/>
      <c r="H36" s="12" t="s">
        <v>2</v>
      </c>
      <c r="I36" s="89">
        <f t="shared" si="1"/>
        <v>1</v>
      </c>
      <c r="J36" s="182"/>
      <c r="K36" s="183"/>
      <c r="L36" s="183"/>
      <c r="M36" s="183"/>
      <c r="N36" s="184"/>
    </row>
    <row r="37" spans="1:50" ht="14.25" customHeight="1">
      <c r="A37" s="180" t="s">
        <v>9</v>
      </c>
      <c r="B37" s="306" t="s">
        <v>4</v>
      </c>
      <c r="C37" s="307"/>
      <c r="D37" s="308"/>
      <c r="E37" s="277" t="str">
        <f t="shared" si="0"/>
        <v>Acta de segumiento</v>
      </c>
      <c r="F37" s="288"/>
      <c r="G37" s="288"/>
      <c r="H37" s="12" t="s">
        <v>3</v>
      </c>
      <c r="I37" s="89">
        <f t="shared" si="1"/>
        <v>4</v>
      </c>
      <c r="J37" s="182"/>
      <c r="K37" s="183"/>
      <c r="L37" s="183"/>
      <c r="M37" s="183"/>
      <c r="N37" s="184"/>
    </row>
    <row r="38" spans="1:50" ht="14.25" customHeight="1">
      <c r="A38" s="181"/>
      <c r="B38" s="309"/>
      <c r="C38" s="310"/>
      <c r="D38" s="311"/>
      <c r="E38" s="288"/>
      <c r="F38" s="288"/>
      <c r="G38" s="288"/>
      <c r="H38" s="12" t="s">
        <v>2</v>
      </c>
      <c r="I38" s="89">
        <f t="shared" si="1"/>
        <v>1</v>
      </c>
      <c r="J38" s="182"/>
      <c r="K38" s="183"/>
      <c r="L38" s="183"/>
      <c r="M38" s="183"/>
      <c r="N38" s="184"/>
    </row>
    <row r="39" spans="1:50" ht="14.25" customHeight="1">
      <c r="A39" s="180" t="s">
        <v>9</v>
      </c>
      <c r="B39" s="306" t="s">
        <v>57</v>
      </c>
      <c r="C39" s="307"/>
      <c r="D39" s="308"/>
      <c r="E39" s="351" t="str">
        <f t="shared" si="0"/>
        <v xml:space="preserve">Evaluación y reporte  </v>
      </c>
      <c r="F39" s="374"/>
      <c r="G39" s="375"/>
      <c r="H39" s="12" t="s">
        <v>3</v>
      </c>
      <c r="I39" s="89">
        <f t="shared" si="1"/>
        <v>1</v>
      </c>
      <c r="J39" s="292"/>
      <c r="K39" s="293"/>
      <c r="L39" s="293"/>
      <c r="M39" s="293"/>
      <c r="N39" s="294"/>
    </row>
    <row r="40" spans="1:50" ht="24" customHeight="1">
      <c r="A40" s="181"/>
      <c r="B40" s="309"/>
      <c r="C40" s="310"/>
      <c r="D40" s="311"/>
      <c r="E40" s="376"/>
      <c r="F40" s="377"/>
      <c r="G40" s="378"/>
      <c r="H40" s="12" t="s">
        <v>2</v>
      </c>
      <c r="I40" s="89">
        <f t="shared" si="1"/>
        <v>1</v>
      </c>
      <c r="J40" s="292"/>
      <c r="K40" s="293"/>
      <c r="L40" s="293"/>
      <c r="M40" s="293"/>
      <c r="N40" s="294"/>
    </row>
    <row r="41" spans="1:50" ht="18.75" customHeight="1">
      <c r="A41" s="304" t="s">
        <v>7</v>
      </c>
      <c r="B41" s="306" t="s">
        <v>55</v>
      </c>
      <c r="C41" s="307"/>
      <c r="D41" s="308"/>
      <c r="E41" s="314" t="s">
        <v>182</v>
      </c>
      <c r="F41" s="341"/>
      <c r="G41" s="342"/>
      <c r="H41" s="12" t="s">
        <v>3</v>
      </c>
      <c r="I41" s="89">
        <f>(D25+D27)</f>
        <v>14</v>
      </c>
      <c r="J41" s="292"/>
      <c r="K41" s="293"/>
      <c r="L41" s="293"/>
      <c r="M41" s="293"/>
      <c r="N41" s="294"/>
    </row>
    <row r="42" spans="1:50" ht="14.25" customHeight="1">
      <c r="A42" s="304"/>
      <c r="B42" s="309"/>
      <c r="C42" s="310"/>
      <c r="D42" s="311"/>
      <c r="E42" s="343"/>
      <c r="F42" s="344"/>
      <c r="G42" s="345"/>
      <c r="H42" s="12" t="s">
        <v>2</v>
      </c>
      <c r="I42" s="89">
        <f>(D26+D28)</f>
        <v>4</v>
      </c>
      <c r="J42" s="292"/>
      <c r="K42" s="293"/>
      <c r="L42" s="293"/>
      <c r="M42" s="293"/>
      <c r="N42" s="294"/>
    </row>
    <row r="43" spans="1:50">
      <c r="A43" s="298" t="s">
        <v>1</v>
      </c>
      <c r="B43" s="299"/>
      <c r="C43" s="299"/>
      <c r="D43" s="299"/>
      <c r="E43" s="299"/>
      <c r="F43" s="299"/>
      <c r="G43" s="299"/>
      <c r="H43" s="299"/>
      <c r="I43" s="300"/>
      <c r="J43" s="303" t="s">
        <v>0</v>
      </c>
      <c r="K43" s="303"/>
      <c r="L43" s="303"/>
      <c r="M43" s="303"/>
      <c r="N43" s="303"/>
    </row>
    <row r="44" spans="1:50">
      <c r="A44" s="181"/>
      <c r="B44" s="301"/>
      <c r="C44" s="301"/>
      <c r="D44" s="301"/>
      <c r="E44" s="301"/>
      <c r="F44" s="301"/>
      <c r="G44" s="301"/>
      <c r="H44" s="301"/>
      <c r="I44" s="302"/>
      <c r="J44" s="303"/>
      <c r="K44" s="303"/>
      <c r="L44" s="303"/>
      <c r="M44" s="303"/>
      <c r="N44" s="303"/>
    </row>
    <row r="45" spans="1:50">
      <c r="J45" s="11"/>
      <c r="K45" s="11"/>
    </row>
    <row r="46" spans="1:50" ht="15.75"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</row>
    <row r="47" spans="1:50" ht="15.75"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</row>
    <row r="48" spans="1:50" ht="15.75"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</row>
    <row r="49" spans="15:50" ht="15.75"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</row>
    <row r="50" spans="15:50" ht="15.75"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</row>
    <row r="51" spans="15:50" ht="15.75"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</row>
    <row r="52" spans="15:50" ht="15.75"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</row>
    <row r="53" spans="15:50" ht="15.75"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</row>
    <row r="54" spans="15:50" ht="15.75"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</row>
    <row r="55" spans="15:50" ht="15.75"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</row>
    <row r="56" spans="15:50" ht="15.75"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</row>
    <row r="57" spans="15:50" ht="15.75"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</row>
    <row r="58" spans="15:50" ht="15.75"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</row>
    <row r="59" spans="15:50" ht="15.75"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</row>
    <row r="60" spans="15:50" ht="15.75"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</row>
    <row r="61" spans="15:50" ht="15.75"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</row>
    <row r="62" spans="15:50" ht="15.75"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</row>
    <row r="63" spans="15:50" ht="15.75"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</row>
    <row r="64" spans="15:50" ht="15.75"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</row>
    <row r="65" spans="15:50" ht="15.75"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</row>
    <row r="66" spans="15:50" ht="15.75"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</row>
    <row r="67" spans="15:50" ht="15.75"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</row>
    <row r="68" spans="15:50" ht="15.75"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</row>
    <row r="69" spans="15:50" ht="15.75"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</row>
    <row r="70" spans="15:50" ht="15.75"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</row>
    <row r="71" spans="15:50" ht="15.75"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</row>
    <row r="72" spans="15:50" ht="15.75"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</row>
    <row r="73" spans="15:50" ht="15.75"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</row>
    <row r="74" spans="15:50" ht="15.75"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</row>
    <row r="75" spans="15:50" ht="15.75"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</row>
    <row r="76" spans="15:50" ht="15.75"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</row>
    <row r="77" spans="15:50" ht="15.75"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</row>
    <row r="78" spans="15:50" ht="15.75"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</row>
  </sheetData>
  <mergeCells count="100">
    <mergeCell ref="A43:I44"/>
    <mergeCell ref="J43:N44"/>
    <mergeCell ref="A41:A42"/>
    <mergeCell ref="B41:D42"/>
    <mergeCell ref="E41:G42"/>
    <mergeCell ref="J32:N32"/>
    <mergeCell ref="A33:A34"/>
    <mergeCell ref="B33:D34"/>
    <mergeCell ref="E33:G34"/>
    <mergeCell ref="A37:A38"/>
    <mergeCell ref="B37:D38"/>
    <mergeCell ref="E37:G38"/>
    <mergeCell ref="A35:A36"/>
    <mergeCell ref="B35:D36"/>
    <mergeCell ref="E35:G36"/>
    <mergeCell ref="J33:N42"/>
    <mergeCell ref="B32:D32"/>
    <mergeCell ref="E32:H32"/>
    <mergeCell ref="A39:A40"/>
    <mergeCell ref="B39:D40"/>
    <mergeCell ref="E39:G40"/>
    <mergeCell ref="A27:A28"/>
    <mergeCell ref="C27:C28"/>
    <mergeCell ref="L27:L28"/>
    <mergeCell ref="M27:M28"/>
    <mergeCell ref="N27:N28"/>
    <mergeCell ref="A29:A30"/>
    <mergeCell ref="C29:C30"/>
    <mergeCell ref="L29:L30"/>
    <mergeCell ref="M29:M30"/>
    <mergeCell ref="N29:N30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F14:I15"/>
    <mergeCell ref="R11:T11"/>
    <mergeCell ref="B12:F12"/>
    <mergeCell ref="K12:M12"/>
    <mergeCell ref="R12:T12"/>
    <mergeCell ref="A13:F13"/>
    <mergeCell ref="K13:M13"/>
    <mergeCell ref="R13:S13"/>
    <mergeCell ref="A14:A16"/>
    <mergeCell ref="B14:B16"/>
    <mergeCell ref="C14:C16"/>
    <mergeCell ref="D14:D16"/>
    <mergeCell ref="E14:E16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</mergeCells>
  <pageMargins left="1.2204724409448819" right="0.19685039370078741" top="0.62992125984251968" bottom="0.19685039370078741" header="0.15748031496062992" footer="0"/>
  <pageSetup paperSize="258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6"/>
  <sheetViews>
    <sheetView zoomScale="64" zoomScaleNormal="64" workbookViewId="0">
      <selection activeCell="B8" sqref="B8:F8"/>
    </sheetView>
  </sheetViews>
  <sheetFormatPr baseColWidth="10" defaultColWidth="12.5703125" defaultRowHeight="15"/>
  <cols>
    <col min="1" max="1" width="82.28515625" style="1" customWidth="1"/>
    <col min="2" max="2" width="8.42578125" style="1" customWidth="1"/>
    <col min="3" max="3" width="19.140625" style="1" customWidth="1"/>
    <col min="4" max="4" width="11.5703125" style="1" customWidth="1"/>
    <col min="5" max="5" width="19.85546875" style="1" customWidth="1"/>
    <col min="6" max="6" width="16.28515625" style="1" customWidth="1"/>
    <col min="7" max="7" width="14.7109375" style="3" customWidth="1"/>
    <col min="8" max="8" width="18.28515625" style="1" customWidth="1"/>
    <col min="9" max="9" width="21.5703125" style="1" customWidth="1"/>
    <col min="10" max="10" width="17.140625" style="2" customWidth="1"/>
    <col min="11" max="11" width="18.7109375" style="2" customWidth="1"/>
    <col min="12" max="12" width="12.7109375" style="1" customWidth="1"/>
    <col min="13" max="13" width="15.28515625" style="1" customWidth="1"/>
    <col min="14" max="14" width="29.57031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37.5" customHeight="1">
      <c r="A1" s="169"/>
      <c r="B1" s="381" t="s">
        <v>184</v>
      </c>
      <c r="C1" s="381"/>
      <c r="D1" s="381"/>
      <c r="E1" s="381"/>
      <c r="F1" s="381"/>
      <c r="G1" s="381"/>
      <c r="H1" s="381"/>
      <c r="I1" s="382" t="s">
        <v>185</v>
      </c>
      <c r="J1" s="382"/>
      <c r="K1" s="382"/>
      <c r="L1" s="382"/>
      <c r="M1" s="169"/>
      <c r="N1" s="169"/>
      <c r="O1" s="141"/>
    </row>
    <row r="2" spans="1:248" ht="37.5" customHeight="1">
      <c r="A2" s="169"/>
      <c r="B2" s="381"/>
      <c r="C2" s="381"/>
      <c r="D2" s="381"/>
      <c r="E2" s="381"/>
      <c r="F2" s="381"/>
      <c r="G2" s="381"/>
      <c r="H2" s="381"/>
      <c r="I2" s="382" t="s">
        <v>186</v>
      </c>
      <c r="J2" s="382"/>
      <c r="K2" s="382"/>
      <c r="L2" s="382"/>
      <c r="M2" s="169"/>
      <c r="N2" s="169"/>
      <c r="O2" s="141"/>
    </row>
    <row r="3" spans="1:248" ht="33.75" customHeight="1">
      <c r="A3" s="169"/>
      <c r="B3" s="381" t="s">
        <v>187</v>
      </c>
      <c r="C3" s="381"/>
      <c r="D3" s="381"/>
      <c r="E3" s="381"/>
      <c r="F3" s="381"/>
      <c r="G3" s="381"/>
      <c r="H3" s="381"/>
      <c r="I3" s="382" t="s">
        <v>188</v>
      </c>
      <c r="J3" s="382"/>
      <c r="K3" s="382"/>
      <c r="L3" s="382"/>
      <c r="M3" s="169"/>
      <c r="N3" s="169"/>
      <c r="O3" s="141"/>
    </row>
    <row r="4" spans="1:248" ht="38.25" customHeight="1">
      <c r="A4" s="169"/>
      <c r="B4" s="381"/>
      <c r="C4" s="381"/>
      <c r="D4" s="381"/>
      <c r="E4" s="381"/>
      <c r="F4" s="381"/>
      <c r="G4" s="381"/>
      <c r="H4" s="381"/>
      <c r="I4" s="382" t="s">
        <v>194</v>
      </c>
      <c r="J4" s="382"/>
      <c r="K4" s="382"/>
      <c r="L4" s="382"/>
      <c r="M4" s="169"/>
      <c r="N4" s="169"/>
      <c r="O4" s="141"/>
    </row>
    <row r="5" spans="1:248" ht="27.75" customHeight="1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41"/>
    </row>
    <row r="6" spans="1:248" ht="31.5" customHeight="1">
      <c r="A6" s="382" t="s">
        <v>64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141"/>
    </row>
    <row r="7" spans="1:248" ht="36" customHeight="1">
      <c r="A7" s="114" t="s">
        <v>183</v>
      </c>
      <c r="B7" s="382" t="s">
        <v>192</v>
      </c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</row>
    <row r="8" spans="1:248" ht="25.5" customHeight="1">
      <c r="A8" s="161" t="s">
        <v>41</v>
      </c>
      <c r="B8" s="381"/>
      <c r="C8" s="381"/>
      <c r="D8" s="381"/>
      <c r="E8" s="381"/>
      <c r="F8" s="381"/>
      <c r="G8" s="386" t="s">
        <v>121</v>
      </c>
      <c r="H8" s="386"/>
      <c r="I8" s="386"/>
      <c r="J8" s="387" t="s">
        <v>40</v>
      </c>
      <c r="K8" s="387"/>
      <c r="L8" s="387"/>
      <c r="M8" s="387"/>
      <c r="N8" s="387"/>
      <c r="O8" s="142"/>
      <c r="Q8" s="219"/>
      <c r="R8" s="219"/>
      <c r="S8" s="219"/>
      <c r="T8" s="219"/>
      <c r="U8" s="219"/>
    </row>
    <row r="9" spans="1:248" ht="27.75" customHeight="1">
      <c r="A9" s="12" t="s">
        <v>39</v>
      </c>
      <c r="B9" s="381"/>
      <c r="C9" s="381"/>
      <c r="D9" s="381"/>
      <c r="E9" s="381"/>
      <c r="F9" s="381"/>
      <c r="G9" s="386"/>
      <c r="H9" s="386"/>
      <c r="I9" s="386"/>
      <c r="J9" s="117" t="s">
        <v>38</v>
      </c>
      <c r="K9" s="222" t="s">
        <v>37</v>
      </c>
      <c r="L9" s="222"/>
      <c r="M9" s="222"/>
      <c r="N9" s="117" t="s">
        <v>36</v>
      </c>
      <c r="O9" s="142"/>
      <c r="Q9" s="143"/>
      <c r="R9" s="143"/>
      <c r="S9" s="143"/>
      <c r="T9" s="143"/>
      <c r="U9" s="143"/>
    </row>
    <row r="10" spans="1:248" ht="31.5" customHeight="1">
      <c r="A10" s="162" t="s">
        <v>35</v>
      </c>
      <c r="B10" s="383"/>
      <c r="C10" s="383"/>
      <c r="D10" s="383"/>
      <c r="E10" s="383"/>
      <c r="F10" s="383"/>
      <c r="G10" s="386"/>
      <c r="H10" s="386"/>
      <c r="I10" s="386"/>
      <c r="J10" s="119"/>
      <c r="K10" s="384"/>
      <c r="L10" s="384"/>
      <c r="M10" s="384"/>
      <c r="N10" s="163"/>
      <c r="O10" s="142"/>
      <c r="Q10" s="144"/>
      <c r="R10" s="229"/>
      <c r="S10" s="229"/>
      <c r="T10" s="229"/>
      <c r="U10" s="144"/>
      <c r="W10" s="145"/>
      <c r="X10" s="145"/>
    </row>
    <row r="11" spans="1:248" ht="38.25" customHeight="1">
      <c r="A11" s="164" t="s">
        <v>34</v>
      </c>
      <c r="B11" s="383"/>
      <c r="C11" s="383"/>
      <c r="D11" s="383"/>
      <c r="E11" s="383"/>
      <c r="F11" s="383"/>
      <c r="G11" s="386"/>
      <c r="H11" s="386"/>
      <c r="I11" s="386"/>
      <c r="J11" s="122"/>
      <c r="K11" s="388"/>
      <c r="L11" s="388"/>
      <c r="M11" s="388"/>
      <c r="N11" s="123"/>
      <c r="O11" s="142"/>
      <c r="Q11" s="146"/>
      <c r="R11" s="252"/>
      <c r="S11" s="252"/>
      <c r="T11" s="252"/>
      <c r="U11" s="9"/>
      <c r="W11" s="35"/>
      <c r="X11" s="6"/>
      <c r="Y11" s="33"/>
    </row>
    <row r="12" spans="1:248" ht="39" customHeight="1">
      <c r="A12" s="165" t="s">
        <v>33</v>
      </c>
      <c r="B12" s="381"/>
      <c r="C12" s="381"/>
      <c r="D12" s="381"/>
      <c r="E12" s="381"/>
      <c r="F12" s="381"/>
      <c r="G12" s="386"/>
      <c r="H12" s="386"/>
      <c r="I12" s="386"/>
      <c r="J12" s="125"/>
      <c r="K12" s="389"/>
      <c r="L12" s="389"/>
      <c r="M12" s="389"/>
      <c r="N12" s="126"/>
      <c r="O12" s="142"/>
      <c r="Q12" s="146"/>
      <c r="R12" s="252"/>
      <c r="S12" s="252"/>
      <c r="T12" s="252"/>
      <c r="U12" s="9"/>
      <c r="W12" s="35"/>
      <c r="X12" s="6"/>
      <c r="Y12" s="33"/>
    </row>
    <row r="13" spans="1:248" ht="47.25" customHeight="1">
      <c r="A13" s="256" t="s">
        <v>32</v>
      </c>
      <c r="B13" s="256"/>
      <c r="C13" s="256"/>
      <c r="D13" s="256"/>
      <c r="E13" s="256"/>
      <c r="F13" s="256"/>
      <c r="G13" s="386"/>
      <c r="H13" s="386"/>
      <c r="I13" s="386"/>
      <c r="J13" s="127"/>
      <c r="K13" s="389"/>
      <c r="L13" s="389"/>
      <c r="M13" s="389"/>
      <c r="N13" s="128"/>
      <c r="O13" s="142"/>
      <c r="Q13" s="147"/>
      <c r="R13" s="252"/>
      <c r="S13" s="252"/>
      <c r="T13" s="148"/>
      <c r="U13" s="9"/>
      <c r="V13" s="8"/>
      <c r="W13" s="35"/>
      <c r="X13" s="6"/>
      <c r="Y13" s="33"/>
    </row>
    <row r="14" spans="1:248" ht="28.5" customHeight="1">
      <c r="A14" s="249" t="s">
        <v>31</v>
      </c>
      <c r="B14" s="250" t="s">
        <v>30</v>
      </c>
      <c r="C14" s="251" t="s">
        <v>29</v>
      </c>
      <c r="D14" s="251" t="s">
        <v>28</v>
      </c>
      <c r="E14" s="251" t="s">
        <v>27</v>
      </c>
      <c r="F14" s="251" t="s">
        <v>172</v>
      </c>
      <c r="G14" s="251"/>
      <c r="H14" s="251"/>
      <c r="I14" s="251"/>
      <c r="J14" s="251" t="s">
        <v>25</v>
      </c>
      <c r="K14" s="251"/>
      <c r="L14" s="263" t="s">
        <v>24</v>
      </c>
      <c r="M14" s="263"/>
      <c r="N14" s="263"/>
      <c r="O14" s="3"/>
      <c r="P14" s="3"/>
      <c r="Q14" s="10"/>
      <c r="R14" s="264"/>
      <c r="S14" s="264"/>
      <c r="T14" s="3"/>
      <c r="U14" s="9"/>
      <c r="V14" s="3"/>
      <c r="W14" s="20"/>
      <c r="X14" s="6"/>
      <c r="Y14" s="3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49"/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 t="s">
        <v>23</v>
      </c>
      <c r="M15" s="251" t="s">
        <v>22</v>
      </c>
      <c r="N15" s="249" t="s">
        <v>21</v>
      </c>
      <c r="O15" s="3"/>
      <c r="P15" s="3"/>
      <c r="Q15" s="8"/>
      <c r="R15" s="264"/>
      <c r="S15" s="264"/>
      <c r="T15" s="3"/>
      <c r="U15" s="7"/>
      <c r="V15" s="3"/>
      <c r="W15" s="20"/>
      <c r="X15" s="6"/>
      <c r="Y15" s="3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49"/>
      <c r="B16" s="251"/>
      <c r="C16" s="251"/>
      <c r="D16" s="251"/>
      <c r="E16" s="251"/>
      <c r="F16" s="36" t="s">
        <v>20</v>
      </c>
      <c r="G16" s="36" t="s">
        <v>19</v>
      </c>
      <c r="H16" s="36" t="s">
        <v>18</v>
      </c>
      <c r="I16" s="37" t="s">
        <v>17</v>
      </c>
      <c r="J16" s="36" t="s">
        <v>16</v>
      </c>
      <c r="K16" s="75" t="s">
        <v>15</v>
      </c>
      <c r="L16" s="251"/>
      <c r="M16" s="251"/>
      <c r="N16" s="249"/>
      <c r="O16" s="3"/>
      <c r="P16" s="3"/>
      <c r="Q16" s="5"/>
      <c r="R16" s="264"/>
      <c r="S16" s="264"/>
      <c r="U16" s="6"/>
      <c r="W16" s="20"/>
      <c r="X16" s="6"/>
      <c r="Y16" s="3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5" ht="22.5" customHeight="1">
      <c r="A17" s="379" t="s">
        <v>67</v>
      </c>
      <c r="B17" s="12" t="s">
        <v>3</v>
      </c>
      <c r="C17" s="380" t="s">
        <v>96</v>
      </c>
      <c r="D17" s="32">
        <v>4</v>
      </c>
      <c r="E17" s="106"/>
      <c r="F17" s="30"/>
      <c r="G17" s="27"/>
      <c r="H17" s="29"/>
      <c r="I17" s="27"/>
      <c r="J17" s="67">
        <v>45294</v>
      </c>
      <c r="K17" s="67">
        <v>45569</v>
      </c>
      <c r="L17" s="192">
        <f>(D18/D17)</f>
        <v>0.25</v>
      </c>
      <c r="M17" s="168"/>
      <c r="N17" s="169"/>
      <c r="Q17" s="5"/>
      <c r="R17" s="264"/>
      <c r="S17" s="264"/>
      <c r="U17" s="4"/>
      <c r="W17" s="35"/>
      <c r="X17" s="6"/>
      <c r="Y17" s="33"/>
    </row>
    <row r="18" spans="1:25" ht="27.75" customHeight="1">
      <c r="A18" s="379"/>
      <c r="B18" s="12" t="s">
        <v>2</v>
      </c>
      <c r="C18" s="380"/>
      <c r="D18" s="99">
        <v>1</v>
      </c>
      <c r="E18" s="107"/>
      <c r="F18" s="25"/>
      <c r="G18" s="23"/>
      <c r="H18" s="29"/>
      <c r="I18" s="23"/>
      <c r="J18" s="68"/>
      <c r="K18" s="69"/>
      <c r="L18" s="192"/>
      <c r="M18" s="168"/>
      <c r="N18" s="169"/>
      <c r="U18" s="34"/>
      <c r="W18" s="35"/>
      <c r="X18" s="6"/>
      <c r="Y18" s="33"/>
    </row>
    <row r="19" spans="1:25" ht="25.5" customHeight="1">
      <c r="A19" s="379" t="s">
        <v>156</v>
      </c>
      <c r="B19" s="12" t="s">
        <v>3</v>
      </c>
      <c r="C19" s="380" t="s">
        <v>89</v>
      </c>
      <c r="D19" s="32">
        <v>1</v>
      </c>
      <c r="E19" s="106"/>
      <c r="F19" s="30"/>
      <c r="G19" s="23"/>
      <c r="H19" s="29"/>
      <c r="I19" s="23"/>
      <c r="J19" s="67" t="s">
        <v>157</v>
      </c>
      <c r="K19" s="67">
        <v>45534</v>
      </c>
      <c r="L19" s="192">
        <f>(D20/D19)</f>
        <v>0</v>
      </c>
      <c r="M19" s="168"/>
      <c r="N19" s="169"/>
      <c r="U19" s="34"/>
      <c r="W19" s="35"/>
      <c r="X19" s="6"/>
      <c r="Y19" s="33"/>
    </row>
    <row r="20" spans="1:25" ht="16.149999999999999" customHeight="1">
      <c r="A20" s="379"/>
      <c r="B20" s="12" t="s">
        <v>2</v>
      </c>
      <c r="C20" s="380"/>
      <c r="D20" s="99"/>
      <c r="E20" s="107"/>
      <c r="F20" s="25"/>
      <c r="G20" s="23"/>
      <c r="H20" s="29"/>
      <c r="I20" s="23"/>
      <c r="J20" s="68"/>
      <c r="K20" s="69"/>
      <c r="L20" s="391"/>
      <c r="M20" s="392"/>
      <c r="N20" s="390"/>
      <c r="U20" s="34"/>
      <c r="W20" s="35"/>
      <c r="X20" s="6"/>
      <c r="Y20" s="33"/>
    </row>
    <row r="21" spans="1:25" ht="21" customHeight="1">
      <c r="A21" s="379" t="s">
        <v>158</v>
      </c>
      <c r="B21" s="12" t="s">
        <v>3</v>
      </c>
      <c r="C21" s="380" t="s">
        <v>89</v>
      </c>
      <c r="D21" s="32">
        <v>1</v>
      </c>
      <c r="E21" s="106"/>
      <c r="F21" s="30"/>
      <c r="G21" s="27"/>
      <c r="H21" s="29"/>
      <c r="I21" s="27"/>
      <c r="J21" s="108">
        <v>45366</v>
      </c>
      <c r="K21" s="108">
        <v>45394</v>
      </c>
      <c r="L21" s="192">
        <f>(D22/D21)</f>
        <v>0</v>
      </c>
      <c r="M21" s="168"/>
      <c r="N21" s="169"/>
      <c r="U21" s="34"/>
    </row>
    <row r="22" spans="1:25" ht="19.5" customHeight="1">
      <c r="A22" s="379"/>
      <c r="B22" s="12" t="s">
        <v>2</v>
      </c>
      <c r="C22" s="380"/>
      <c r="D22" s="99"/>
      <c r="E22" s="107"/>
      <c r="F22" s="25"/>
      <c r="G22" s="27"/>
      <c r="H22" s="29"/>
      <c r="I22" s="27"/>
      <c r="J22" s="109"/>
      <c r="K22" s="110"/>
      <c r="L22" s="192"/>
      <c r="M22" s="168"/>
      <c r="N22" s="169"/>
      <c r="Y22" s="33"/>
    </row>
    <row r="23" spans="1:25" ht="19.5" customHeight="1">
      <c r="A23" s="266" t="s">
        <v>159</v>
      </c>
      <c r="B23" s="12" t="s">
        <v>3</v>
      </c>
      <c r="C23" s="176" t="s">
        <v>89</v>
      </c>
      <c r="D23" s="32">
        <v>1</v>
      </c>
      <c r="E23" s="106"/>
      <c r="F23" s="30"/>
      <c r="G23" s="27"/>
      <c r="H23" s="29"/>
      <c r="I23" s="27"/>
      <c r="J23" s="70">
        <v>45627</v>
      </c>
      <c r="K23" s="70">
        <v>45657</v>
      </c>
      <c r="L23" s="192">
        <f>(D24/D23)</f>
        <v>0</v>
      </c>
      <c r="M23" s="168"/>
      <c r="N23" s="169"/>
    </row>
    <row r="24" spans="1:25" ht="21" customHeight="1">
      <c r="A24" s="266"/>
      <c r="B24" s="12" t="s">
        <v>2</v>
      </c>
      <c r="C24" s="195"/>
      <c r="D24" s="99"/>
      <c r="E24" s="106"/>
      <c r="F24" s="27"/>
      <c r="G24" s="27"/>
      <c r="H24" s="29"/>
      <c r="I24" s="27"/>
      <c r="J24" s="73"/>
      <c r="K24" s="69"/>
      <c r="L24" s="192"/>
      <c r="M24" s="168"/>
      <c r="N24" s="169"/>
    </row>
    <row r="25" spans="1:25" ht="18" customHeight="1">
      <c r="A25" s="339" t="s">
        <v>92</v>
      </c>
      <c r="B25" s="12" t="s">
        <v>3</v>
      </c>
      <c r="C25" s="176" t="s">
        <v>89</v>
      </c>
      <c r="D25" s="32">
        <v>1</v>
      </c>
      <c r="E25" s="106"/>
      <c r="F25" s="27"/>
      <c r="G25" s="27"/>
      <c r="H25" s="29"/>
      <c r="I25" s="31"/>
      <c r="J25" s="70">
        <v>45505</v>
      </c>
      <c r="K25" s="70">
        <v>45657</v>
      </c>
      <c r="L25" s="196">
        <f>(D26/D25)</f>
        <v>0</v>
      </c>
      <c r="M25" s="198"/>
      <c r="N25" s="200"/>
    </row>
    <row r="26" spans="1:25" ht="15.75">
      <c r="A26" s="340"/>
      <c r="B26" s="12" t="s">
        <v>2</v>
      </c>
      <c r="C26" s="195"/>
      <c r="D26" s="99"/>
      <c r="E26" s="106"/>
      <c r="F26" s="23"/>
      <c r="G26" s="23"/>
      <c r="H26" s="29"/>
      <c r="I26" s="27"/>
      <c r="J26" s="68"/>
      <c r="K26" s="69"/>
      <c r="L26" s="197"/>
      <c r="M26" s="199"/>
      <c r="N26" s="201"/>
    </row>
    <row r="27" spans="1:25" ht="15.75">
      <c r="A27" s="385" t="s">
        <v>160</v>
      </c>
      <c r="B27" s="12" t="s">
        <v>3</v>
      </c>
      <c r="C27" s="176" t="s">
        <v>89</v>
      </c>
      <c r="D27" s="32">
        <v>1</v>
      </c>
      <c r="E27" s="106"/>
      <c r="F27" s="23"/>
      <c r="G27" s="23"/>
      <c r="H27" s="29"/>
      <c r="I27" s="27"/>
      <c r="J27" s="80">
        <v>45474</v>
      </c>
      <c r="K27" s="80">
        <v>45565</v>
      </c>
      <c r="L27" s="196">
        <f>(D28/D27)</f>
        <v>0</v>
      </c>
      <c r="M27" s="198"/>
      <c r="N27" s="200"/>
    </row>
    <row r="28" spans="1:25" ht="15.75">
      <c r="A28" s="378"/>
      <c r="B28" s="12" t="s">
        <v>2</v>
      </c>
      <c r="C28" s="195"/>
      <c r="D28" s="99"/>
      <c r="E28" s="106"/>
      <c r="F28" s="23"/>
      <c r="G28" s="23"/>
      <c r="H28" s="29"/>
      <c r="I28" s="27"/>
      <c r="J28" s="68"/>
      <c r="K28" s="69"/>
      <c r="L28" s="267"/>
      <c r="M28" s="268"/>
      <c r="N28" s="269"/>
    </row>
    <row r="29" spans="1:25" ht="15.75">
      <c r="A29" s="328" t="s">
        <v>161</v>
      </c>
      <c r="B29" s="12" t="s">
        <v>3</v>
      </c>
      <c r="C29" s="176" t="s">
        <v>89</v>
      </c>
      <c r="D29" s="32">
        <v>1</v>
      </c>
      <c r="E29" s="106"/>
      <c r="F29" s="23"/>
      <c r="G29" s="23"/>
      <c r="H29" s="29"/>
      <c r="I29" s="27"/>
      <c r="J29" s="80">
        <v>45366</v>
      </c>
      <c r="K29" s="80">
        <v>45394</v>
      </c>
      <c r="L29" s="338">
        <f>(D30/D29)</f>
        <v>0</v>
      </c>
      <c r="M29" s="396"/>
      <c r="N29" s="397"/>
    </row>
    <row r="30" spans="1:25" ht="15.75">
      <c r="A30" s="329"/>
      <c r="B30" s="12" t="s">
        <v>2</v>
      </c>
      <c r="C30" s="195"/>
      <c r="D30" s="99"/>
      <c r="E30" s="106"/>
      <c r="F30" s="23"/>
      <c r="G30" s="23"/>
      <c r="H30" s="29"/>
      <c r="I30" s="27"/>
      <c r="J30" s="68"/>
      <c r="K30" s="69"/>
      <c r="L30" s="268"/>
      <c r="M30" s="268"/>
      <c r="N30" s="398"/>
    </row>
    <row r="31" spans="1:25" ht="15.75">
      <c r="A31" s="278" t="s">
        <v>14</v>
      </c>
      <c r="B31" s="12" t="s">
        <v>3</v>
      </c>
      <c r="C31" s="176"/>
      <c r="D31" s="66">
        <v>1</v>
      </c>
      <c r="E31" s="28"/>
      <c r="F31" s="28"/>
      <c r="G31" s="27"/>
      <c r="H31" s="27"/>
      <c r="I31" s="27"/>
      <c r="J31" s="80"/>
      <c r="K31" s="80"/>
      <c r="L31" s="357">
        <f>AVERAGE(L17:L30)</f>
        <v>3.5714285714285712E-2</v>
      </c>
      <c r="M31" s="168"/>
      <c r="N31" s="169"/>
    </row>
    <row r="32" spans="1:25" ht="15.75">
      <c r="A32" s="278"/>
      <c r="B32" s="12" t="s">
        <v>2</v>
      </c>
      <c r="C32" s="195"/>
      <c r="D32" s="66">
        <f>AVERAGE(L17:L30)</f>
        <v>3.5714285714285712E-2</v>
      </c>
      <c r="E32" s="25"/>
      <c r="F32" s="23"/>
      <c r="G32" s="23"/>
      <c r="H32" s="24"/>
      <c r="I32" s="23"/>
      <c r="J32" s="68"/>
      <c r="K32" s="69"/>
      <c r="L32" s="357"/>
      <c r="M32" s="168"/>
      <c r="N32" s="169"/>
    </row>
    <row r="33" spans="1:50">
      <c r="B33" s="22"/>
      <c r="E33" s="21"/>
      <c r="F33" s="18"/>
      <c r="G33" s="20"/>
      <c r="H33" s="20"/>
      <c r="I33" s="20"/>
      <c r="J33" s="19"/>
      <c r="K33" s="19"/>
      <c r="L33" s="18"/>
      <c r="M33" s="16"/>
      <c r="N33" s="17"/>
      <c r="O33" s="16"/>
    </row>
    <row r="34" spans="1:50" ht="15.75">
      <c r="A34" s="15" t="s">
        <v>13</v>
      </c>
      <c r="B34" s="270" t="s">
        <v>12</v>
      </c>
      <c r="C34" s="271"/>
      <c r="D34" s="272"/>
      <c r="E34" s="273" t="s">
        <v>11</v>
      </c>
      <c r="F34" s="274"/>
      <c r="G34" s="274"/>
      <c r="H34" s="274"/>
      <c r="I34" s="14"/>
      <c r="J34" s="275" t="s">
        <v>10</v>
      </c>
      <c r="K34" s="276"/>
      <c r="L34" s="276"/>
      <c r="M34" s="276"/>
      <c r="N34" s="276"/>
    </row>
    <row r="35" spans="1:50" ht="15.75">
      <c r="A35" s="399" t="str">
        <f t="shared" ref="A35" si="0">$A$37</f>
        <v xml:space="preserve">META DE RESULTADO  No. </v>
      </c>
      <c r="B35" s="256" t="s">
        <v>94</v>
      </c>
      <c r="C35" s="401"/>
      <c r="D35" s="401"/>
      <c r="E35" s="402" t="str">
        <f>C17</f>
        <v xml:space="preserve">Seguimientos anticorrupción  y riesgos gestión </v>
      </c>
      <c r="F35" s="403"/>
      <c r="G35" s="403"/>
      <c r="H35" s="86" t="s">
        <v>95</v>
      </c>
      <c r="I35" s="166">
        <f>(D17+D19)</f>
        <v>5</v>
      </c>
      <c r="J35" s="395" t="s">
        <v>131</v>
      </c>
      <c r="K35" s="394"/>
      <c r="L35" s="394"/>
      <c r="M35" s="394"/>
      <c r="N35" s="394"/>
    </row>
    <row r="36" spans="1:50" ht="15.75">
      <c r="A36" s="400"/>
      <c r="B36" s="401"/>
      <c r="C36" s="401"/>
      <c r="D36" s="401"/>
      <c r="E36" s="403"/>
      <c r="F36" s="403"/>
      <c r="G36" s="403"/>
      <c r="H36" s="167" t="s">
        <v>2</v>
      </c>
      <c r="I36" s="166">
        <f>(D18+D20)</f>
        <v>1</v>
      </c>
      <c r="J36" s="394"/>
      <c r="K36" s="394"/>
      <c r="L36" s="394"/>
      <c r="M36" s="394"/>
      <c r="N36" s="394"/>
    </row>
    <row r="37" spans="1:50" ht="26.25" customHeight="1">
      <c r="A37" s="180" t="s">
        <v>9</v>
      </c>
      <c r="B37" s="182" t="s">
        <v>93</v>
      </c>
      <c r="C37" s="183"/>
      <c r="D37" s="184"/>
      <c r="E37" s="182" t="s">
        <v>78</v>
      </c>
      <c r="F37" s="183"/>
      <c r="G37" s="184"/>
      <c r="H37" s="13" t="s">
        <v>3</v>
      </c>
      <c r="I37" s="88">
        <f>(D19+D21+D23+D25+D27+D29)</f>
        <v>6</v>
      </c>
      <c r="J37" s="394"/>
      <c r="K37" s="394"/>
      <c r="L37" s="394"/>
      <c r="M37" s="394"/>
      <c r="N37" s="394"/>
    </row>
    <row r="38" spans="1:50" ht="14.25" customHeight="1">
      <c r="A38" s="181"/>
      <c r="B38" s="185"/>
      <c r="C38" s="186"/>
      <c r="D38" s="187"/>
      <c r="E38" s="185"/>
      <c r="F38" s="186"/>
      <c r="G38" s="187"/>
      <c r="H38" s="12" t="s">
        <v>2</v>
      </c>
      <c r="I38" s="89">
        <f>(D20+D22+D24+D26+D28+D30)</f>
        <v>0</v>
      </c>
      <c r="J38" s="394"/>
      <c r="K38" s="394"/>
      <c r="L38" s="394"/>
      <c r="M38" s="394"/>
      <c r="N38" s="394"/>
    </row>
    <row r="39" spans="1:50" ht="14.25" customHeight="1">
      <c r="A39" s="180" t="s">
        <v>9</v>
      </c>
      <c r="B39" s="306" t="s">
        <v>4</v>
      </c>
      <c r="C39" s="307"/>
      <c r="D39" s="308"/>
      <c r="E39" s="393"/>
      <c r="F39" s="394"/>
      <c r="G39" s="394"/>
      <c r="H39" s="12" t="s">
        <v>3</v>
      </c>
      <c r="I39" s="89"/>
      <c r="J39" s="394"/>
      <c r="K39" s="394"/>
      <c r="L39" s="394"/>
      <c r="M39" s="394"/>
      <c r="N39" s="394"/>
    </row>
    <row r="40" spans="1:50" ht="26.25" customHeight="1">
      <c r="A40" s="181"/>
      <c r="B40" s="309"/>
      <c r="C40" s="310"/>
      <c r="D40" s="311"/>
      <c r="E40" s="394"/>
      <c r="F40" s="394"/>
      <c r="G40" s="394"/>
      <c r="H40" s="12" t="s">
        <v>2</v>
      </c>
      <c r="I40" s="89"/>
      <c r="J40" s="394"/>
      <c r="K40" s="394"/>
      <c r="L40" s="394"/>
      <c r="M40" s="394"/>
      <c r="N40" s="394"/>
    </row>
    <row r="41" spans="1:50">
      <c r="A41" s="298" t="s">
        <v>1</v>
      </c>
      <c r="B41" s="299"/>
      <c r="C41" s="299"/>
      <c r="D41" s="299"/>
      <c r="E41" s="299"/>
      <c r="F41" s="299"/>
      <c r="G41" s="299"/>
      <c r="H41" s="299"/>
      <c r="I41" s="300"/>
      <c r="J41" s="303" t="s">
        <v>0</v>
      </c>
      <c r="K41" s="303"/>
      <c r="L41" s="303"/>
      <c r="M41" s="303"/>
      <c r="N41" s="303"/>
    </row>
    <row r="42" spans="1:50">
      <c r="A42" s="181"/>
      <c r="B42" s="301"/>
      <c r="C42" s="301"/>
      <c r="D42" s="301"/>
      <c r="E42" s="301"/>
      <c r="F42" s="301"/>
      <c r="G42" s="301"/>
      <c r="H42" s="301"/>
      <c r="I42" s="302"/>
      <c r="J42" s="303"/>
      <c r="K42" s="303"/>
      <c r="L42" s="303"/>
      <c r="M42" s="303"/>
      <c r="N42" s="303"/>
    </row>
    <row r="43" spans="1:50">
      <c r="J43" s="11"/>
      <c r="K43" s="11"/>
    </row>
    <row r="44" spans="1:50" ht="15.75"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</row>
    <row r="45" spans="1:50" ht="15.75"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</row>
    <row r="46" spans="1:50" ht="15.75"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</row>
    <row r="47" spans="1:50" ht="15.75"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</row>
    <row r="48" spans="1:50" ht="15.75"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</row>
    <row r="49" spans="15:50" ht="15.75"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</row>
    <row r="50" spans="15:50" ht="15.75"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</row>
    <row r="51" spans="15:50" ht="15.75"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</row>
    <row r="52" spans="15:50" ht="15.75"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</row>
    <row r="53" spans="15:50" ht="15.75"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</row>
    <row r="54" spans="15:50" ht="15.75"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</row>
    <row r="55" spans="15:50" ht="15.75"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</row>
    <row r="56" spans="15:50" ht="15.75"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</row>
    <row r="57" spans="15:50" ht="15.75"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</row>
    <row r="58" spans="15:50" ht="15.75"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</row>
    <row r="59" spans="15:50" ht="15.75"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</row>
    <row r="60" spans="15:50" ht="15.75"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</row>
    <row r="61" spans="15:50" ht="15.75"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</row>
    <row r="62" spans="15:50" ht="15.75"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</row>
    <row r="63" spans="15:50" ht="15.75"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</row>
    <row r="64" spans="15:50" ht="15.75"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</row>
    <row r="65" spans="15:50" ht="15.75"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</row>
    <row r="66" spans="15:50" ht="15.75"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</row>
    <row r="67" spans="15:50" ht="15.75"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</row>
    <row r="68" spans="15:50" ht="15.75"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</row>
    <row r="69" spans="15:50" ht="15.75"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</row>
    <row r="70" spans="15:50" ht="15.75"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</row>
    <row r="71" spans="15:50" ht="15.75"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</row>
    <row r="72" spans="15:50" ht="15.75"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</row>
    <row r="73" spans="15:50" ht="15.75"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</row>
    <row r="74" spans="15:50" ht="15.75"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</row>
    <row r="75" spans="15:50" ht="15.75"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</row>
    <row r="76" spans="15:50" ht="15.75"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</row>
  </sheetData>
  <mergeCells count="99">
    <mergeCell ref="A29:A30"/>
    <mergeCell ref="L29:L30"/>
    <mergeCell ref="M29:M30"/>
    <mergeCell ref="N29:N30"/>
    <mergeCell ref="A35:A36"/>
    <mergeCell ref="B35:D36"/>
    <mergeCell ref="E35:G36"/>
    <mergeCell ref="C29:C30"/>
    <mergeCell ref="A31:A32"/>
    <mergeCell ref="C31:C32"/>
    <mergeCell ref="L31:L32"/>
    <mergeCell ref="M31:M32"/>
    <mergeCell ref="N31:N32"/>
    <mergeCell ref="A41:I42"/>
    <mergeCell ref="J41:N42"/>
    <mergeCell ref="J34:N34"/>
    <mergeCell ref="A37:A38"/>
    <mergeCell ref="B37:D38"/>
    <mergeCell ref="E37:G38"/>
    <mergeCell ref="A39:A40"/>
    <mergeCell ref="B39:D40"/>
    <mergeCell ref="E39:G40"/>
    <mergeCell ref="B34:D34"/>
    <mergeCell ref="E34:H34"/>
    <mergeCell ref="J35:N40"/>
    <mergeCell ref="A25:A26"/>
    <mergeCell ref="C25:C26"/>
    <mergeCell ref="L25:L26"/>
    <mergeCell ref="M25:M26"/>
    <mergeCell ref="N25:N26"/>
    <mergeCell ref="A23:A24"/>
    <mergeCell ref="C23:C24"/>
    <mergeCell ref="L23:L24"/>
    <mergeCell ref="M23:M24"/>
    <mergeCell ref="N23:N24"/>
    <mergeCell ref="C21:C22"/>
    <mergeCell ref="L21:L22"/>
    <mergeCell ref="M21:M22"/>
    <mergeCell ref="N21:N22"/>
    <mergeCell ref="F14:I15"/>
    <mergeCell ref="N19:N20"/>
    <mergeCell ref="L19:L20"/>
    <mergeCell ref="M19:M20"/>
    <mergeCell ref="N15:N16"/>
    <mergeCell ref="A14:A16"/>
    <mergeCell ref="B14:B16"/>
    <mergeCell ref="C14:C16"/>
    <mergeCell ref="D14:D16"/>
    <mergeCell ref="E14:E16"/>
    <mergeCell ref="R15:S15"/>
    <mergeCell ref="R16:S16"/>
    <mergeCell ref="L17:L18"/>
    <mergeCell ref="M17:M18"/>
    <mergeCell ref="N17:N18"/>
    <mergeCell ref="A1:A4"/>
    <mergeCell ref="B1:H2"/>
    <mergeCell ref="I1:L1"/>
    <mergeCell ref="M1:N4"/>
    <mergeCell ref="I2:L2"/>
    <mergeCell ref="B3:H4"/>
    <mergeCell ref="I3:L3"/>
    <mergeCell ref="I4:L4"/>
    <mergeCell ref="A21:A22"/>
    <mergeCell ref="R13:S13"/>
    <mergeCell ref="R17:S17"/>
    <mergeCell ref="J14:K15"/>
    <mergeCell ref="L14:N14"/>
    <mergeCell ref="R14:S14"/>
    <mergeCell ref="L15:L16"/>
    <mergeCell ref="G8:I13"/>
    <mergeCell ref="J8:N8"/>
    <mergeCell ref="B11:F11"/>
    <mergeCell ref="K11:M11"/>
    <mergeCell ref="A13:F13"/>
    <mergeCell ref="K13:M13"/>
    <mergeCell ref="B12:F12"/>
    <mergeCell ref="K12:M12"/>
    <mergeCell ref="A17:A18"/>
    <mergeCell ref="A27:A28"/>
    <mergeCell ref="C27:C28"/>
    <mergeCell ref="L27:L28"/>
    <mergeCell ref="M27:M28"/>
    <mergeCell ref="N27:N28"/>
    <mergeCell ref="A19:A20"/>
    <mergeCell ref="C19:C20"/>
    <mergeCell ref="A5:N5"/>
    <mergeCell ref="Q8:U8"/>
    <mergeCell ref="B9:F9"/>
    <mergeCell ref="K9:M9"/>
    <mergeCell ref="A6:N6"/>
    <mergeCell ref="B7:N7"/>
    <mergeCell ref="B8:F8"/>
    <mergeCell ref="C17:C18"/>
    <mergeCell ref="B10:F10"/>
    <mergeCell ref="K10:M10"/>
    <mergeCell ref="R10:T10"/>
    <mergeCell ref="R11:T11"/>
    <mergeCell ref="R12:T12"/>
    <mergeCell ref="M15:M16"/>
  </mergeCells>
  <pageMargins left="1.2204724409448819" right="0.19685039370078741" top="0.62992125984251968" bottom="0.19685039370078741" header="0.15748031496062992" footer="0"/>
  <pageSetup paperSize="5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2"/>
  <sheetViews>
    <sheetView zoomScale="66" zoomScaleNormal="66" workbookViewId="0">
      <selection sqref="A1:A4"/>
    </sheetView>
  </sheetViews>
  <sheetFormatPr baseColWidth="10" defaultColWidth="12.5703125" defaultRowHeight="15"/>
  <cols>
    <col min="1" max="1" width="81.5703125" style="1" customWidth="1"/>
    <col min="2" max="2" width="7.7109375" style="1" customWidth="1"/>
    <col min="3" max="3" width="12.28515625" style="1" customWidth="1"/>
    <col min="4" max="4" width="16.7109375" style="1" customWidth="1"/>
    <col min="5" max="5" width="19.140625" style="1" customWidth="1"/>
    <col min="6" max="6" width="16.42578125" style="1" customWidth="1"/>
    <col min="7" max="7" width="14.28515625" style="3" customWidth="1"/>
    <col min="8" max="8" width="15.42578125" style="1" customWidth="1"/>
    <col min="9" max="9" width="17.42578125" style="1" customWidth="1"/>
    <col min="10" max="10" width="17.140625" style="2" customWidth="1"/>
    <col min="11" max="11" width="18.7109375" style="2" customWidth="1"/>
    <col min="12" max="12" width="16.28515625" style="1" customWidth="1"/>
    <col min="13" max="13" width="21.7109375" style="1" customWidth="1"/>
    <col min="14" max="14" width="20.855468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37.5" customHeight="1">
      <c r="A1" s="200"/>
      <c r="B1" s="204" t="s">
        <v>184</v>
      </c>
      <c r="C1" s="205"/>
      <c r="D1" s="205"/>
      <c r="E1" s="205"/>
      <c r="F1" s="205"/>
      <c r="G1" s="205"/>
      <c r="H1" s="206"/>
      <c r="I1" s="210" t="s">
        <v>185</v>
      </c>
      <c r="J1" s="211"/>
      <c r="K1" s="211"/>
      <c r="L1" s="212"/>
      <c r="M1" s="213"/>
      <c r="N1" s="214"/>
      <c r="O1" s="141"/>
    </row>
    <row r="2" spans="1:248" ht="37.5" customHeight="1">
      <c r="A2" s="203"/>
      <c r="B2" s="207"/>
      <c r="C2" s="208"/>
      <c r="D2" s="208"/>
      <c r="E2" s="208"/>
      <c r="F2" s="208"/>
      <c r="G2" s="208"/>
      <c r="H2" s="209"/>
      <c r="I2" s="210" t="s">
        <v>186</v>
      </c>
      <c r="J2" s="211"/>
      <c r="K2" s="211"/>
      <c r="L2" s="212"/>
      <c r="M2" s="215"/>
      <c r="N2" s="216"/>
      <c r="O2" s="141"/>
    </row>
    <row r="3" spans="1:248" ht="33.75" customHeight="1">
      <c r="A3" s="203"/>
      <c r="B3" s="204" t="s">
        <v>187</v>
      </c>
      <c r="C3" s="205"/>
      <c r="D3" s="205"/>
      <c r="E3" s="205"/>
      <c r="F3" s="205"/>
      <c r="G3" s="205"/>
      <c r="H3" s="206"/>
      <c r="I3" s="210" t="s">
        <v>188</v>
      </c>
      <c r="J3" s="211"/>
      <c r="K3" s="211"/>
      <c r="L3" s="212"/>
      <c r="M3" s="215"/>
      <c r="N3" s="216"/>
      <c r="O3" s="141"/>
    </row>
    <row r="4" spans="1:248" ht="38.25" customHeight="1">
      <c r="A4" s="201"/>
      <c r="B4" s="207"/>
      <c r="C4" s="208"/>
      <c r="D4" s="208"/>
      <c r="E4" s="208"/>
      <c r="F4" s="208"/>
      <c r="G4" s="208"/>
      <c r="H4" s="209"/>
      <c r="I4" s="210" t="s">
        <v>195</v>
      </c>
      <c r="J4" s="211"/>
      <c r="K4" s="211"/>
      <c r="L4" s="212"/>
      <c r="M4" s="217"/>
      <c r="N4" s="218"/>
      <c r="O4" s="141"/>
    </row>
    <row r="5" spans="1:248" ht="12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141"/>
    </row>
    <row r="6" spans="1:248" ht="31.5" customHeight="1">
      <c r="A6" s="210" t="s">
        <v>64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2"/>
      <c r="O6" s="141"/>
    </row>
    <row r="7" spans="1:248" ht="36" customHeight="1">
      <c r="A7" s="114" t="s">
        <v>183</v>
      </c>
      <c r="B7" s="231" t="s">
        <v>192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</row>
    <row r="8" spans="1:248" ht="25.5" customHeight="1">
      <c r="A8" s="115" t="s">
        <v>41</v>
      </c>
      <c r="B8" s="233"/>
      <c r="C8" s="220"/>
      <c r="D8" s="220"/>
      <c r="E8" s="220"/>
      <c r="F8" s="221"/>
      <c r="G8" s="234" t="s">
        <v>122</v>
      </c>
      <c r="H8" s="235"/>
      <c r="I8" s="236"/>
      <c r="J8" s="243" t="s">
        <v>40</v>
      </c>
      <c r="K8" s="244"/>
      <c r="L8" s="244"/>
      <c r="M8" s="244"/>
      <c r="N8" s="245"/>
      <c r="O8" s="142"/>
      <c r="Q8" s="219"/>
      <c r="R8" s="219"/>
      <c r="S8" s="219"/>
      <c r="T8" s="219"/>
      <c r="U8" s="219"/>
    </row>
    <row r="9" spans="1:248" ht="27.75" customHeight="1">
      <c r="A9" s="116" t="s">
        <v>39</v>
      </c>
      <c r="B9" s="220"/>
      <c r="C9" s="220"/>
      <c r="D9" s="220"/>
      <c r="E9" s="220"/>
      <c r="F9" s="221"/>
      <c r="G9" s="237"/>
      <c r="H9" s="238"/>
      <c r="I9" s="239"/>
      <c r="J9" s="117" t="s">
        <v>38</v>
      </c>
      <c r="K9" s="222" t="s">
        <v>37</v>
      </c>
      <c r="L9" s="222"/>
      <c r="M9" s="222"/>
      <c r="N9" s="117" t="s">
        <v>36</v>
      </c>
      <c r="O9" s="142"/>
      <c r="Q9" s="143"/>
      <c r="R9" s="143"/>
      <c r="S9" s="143"/>
      <c r="T9" s="143"/>
      <c r="U9" s="143"/>
    </row>
    <row r="10" spans="1:248" ht="60" customHeight="1">
      <c r="A10" s="118" t="s">
        <v>35</v>
      </c>
      <c r="B10" s="223"/>
      <c r="C10" s="224"/>
      <c r="D10" s="224"/>
      <c r="E10" s="224"/>
      <c r="F10" s="225"/>
      <c r="G10" s="237"/>
      <c r="H10" s="238"/>
      <c r="I10" s="239"/>
      <c r="J10" s="119"/>
      <c r="K10" s="226"/>
      <c r="L10" s="227"/>
      <c r="M10" s="228"/>
      <c r="N10" s="120"/>
      <c r="O10" s="142"/>
      <c r="Q10" s="144"/>
      <c r="R10" s="229"/>
      <c r="S10" s="229"/>
      <c r="T10" s="229"/>
      <c r="U10" s="144"/>
      <c r="W10" s="145"/>
      <c r="X10" s="145"/>
    </row>
    <row r="11" spans="1:248" ht="33.75" customHeight="1">
      <c r="A11" s="121" t="s">
        <v>34</v>
      </c>
      <c r="B11" s="223"/>
      <c r="C11" s="224"/>
      <c r="D11" s="224"/>
      <c r="E11" s="224"/>
      <c r="F11" s="225"/>
      <c r="G11" s="237"/>
      <c r="H11" s="238"/>
      <c r="I11" s="239"/>
      <c r="J11" s="122"/>
      <c r="K11" s="246"/>
      <c r="L11" s="247"/>
      <c r="M11" s="248"/>
      <c r="N11" s="123"/>
      <c r="O11" s="142"/>
      <c r="Q11" s="146"/>
      <c r="R11" s="252"/>
      <c r="S11" s="252"/>
      <c r="T11" s="252"/>
      <c r="U11" s="9"/>
      <c r="W11" s="35"/>
      <c r="X11" s="6"/>
      <c r="Y11" s="33"/>
    </row>
    <row r="12" spans="1:248" ht="36.75" customHeight="1">
      <c r="A12" s="124" t="s">
        <v>33</v>
      </c>
      <c r="B12" s="233"/>
      <c r="C12" s="220"/>
      <c r="D12" s="220"/>
      <c r="E12" s="220"/>
      <c r="F12" s="221"/>
      <c r="G12" s="237"/>
      <c r="H12" s="238"/>
      <c r="I12" s="239"/>
      <c r="J12" s="125"/>
      <c r="K12" s="253"/>
      <c r="L12" s="254"/>
      <c r="M12" s="255"/>
      <c r="N12" s="126"/>
      <c r="O12" s="142"/>
      <c r="Q12" s="146"/>
      <c r="R12" s="252"/>
      <c r="S12" s="252"/>
      <c r="T12" s="252"/>
      <c r="U12" s="9"/>
      <c r="W12" s="35"/>
      <c r="X12" s="6"/>
      <c r="Y12" s="33"/>
    </row>
    <row r="13" spans="1:248" ht="21.75" customHeight="1">
      <c r="A13" s="256" t="s">
        <v>32</v>
      </c>
      <c r="B13" s="256"/>
      <c r="C13" s="256"/>
      <c r="D13" s="256"/>
      <c r="E13" s="256"/>
      <c r="F13" s="256"/>
      <c r="G13" s="240"/>
      <c r="H13" s="241"/>
      <c r="I13" s="242"/>
      <c r="J13" s="127"/>
      <c r="K13" s="253"/>
      <c r="L13" s="254"/>
      <c r="M13" s="255"/>
      <c r="N13" s="128"/>
      <c r="O13" s="142"/>
      <c r="Q13" s="147"/>
      <c r="R13" s="252"/>
      <c r="S13" s="252"/>
      <c r="T13" s="148"/>
      <c r="U13" s="9"/>
      <c r="V13" s="8"/>
      <c r="W13" s="35"/>
      <c r="X13" s="6"/>
      <c r="Y13" s="33"/>
    </row>
    <row r="14" spans="1:248" ht="28.5" customHeight="1">
      <c r="A14" s="249" t="s">
        <v>31</v>
      </c>
      <c r="B14" s="250" t="s">
        <v>30</v>
      </c>
      <c r="C14" s="251" t="s">
        <v>29</v>
      </c>
      <c r="D14" s="251" t="s">
        <v>28</v>
      </c>
      <c r="E14" s="251" t="s">
        <v>72</v>
      </c>
      <c r="F14" s="257" t="s">
        <v>26</v>
      </c>
      <c r="G14" s="258"/>
      <c r="H14" s="258"/>
      <c r="I14" s="259"/>
      <c r="J14" s="251" t="s">
        <v>25</v>
      </c>
      <c r="K14" s="251"/>
      <c r="L14" s="263" t="s">
        <v>24</v>
      </c>
      <c r="M14" s="263"/>
      <c r="N14" s="263"/>
      <c r="O14" s="3"/>
      <c r="P14" s="3"/>
      <c r="Q14" s="10"/>
      <c r="R14" s="264"/>
      <c r="S14" s="264"/>
      <c r="T14" s="3"/>
      <c r="U14" s="9"/>
      <c r="V14" s="3"/>
      <c r="W14" s="20"/>
      <c r="X14" s="6"/>
      <c r="Y14" s="3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49"/>
      <c r="B15" s="251"/>
      <c r="C15" s="251"/>
      <c r="D15" s="251"/>
      <c r="E15" s="251"/>
      <c r="F15" s="260"/>
      <c r="G15" s="261"/>
      <c r="H15" s="261"/>
      <c r="I15" s="262"/>
      <c r="J15" s="251"/>
      <c r="K15" s="251"/>
      <c r="L15" s="251" t="s">
        <v>23</v>
      </c>
      <c r="M15" s="251" t="s">
        <v>22</v>
      </c>
      <c r="N15" s="249" t="s">
        <v>21</v>
      </c>
      <c r="O15" s="3"/>
      <c r="P15" s="3"/>
      <c r="Q15" s="8"/>
      <c r="R15" s="264"/>
      <c r="S15" s="264"/>
      <c r="T15" s="3"/>
      <c r="U15" s="7"/>
      <c r="V15" s="3"/>
      <c r="W15" s="20"/>
      <c r="X15" s="6"/>
      <c r="Y15" s="3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49"/>
      <c r="B16" s="251"/>
      <c r="C16" s="251"/>
      <c r="D16" s="251"/>
      <c r="E16" s="251"/>
      <c r="F16" s="36" t="s">
        <v>20</v>
      </c>
      <c r="G16" s="36" t="s">
        <v>19</v>
      </c>
      <c r="H16" s="36" t="s">
        <v>18</v>
      </c>
      <c r="I16" s="37" t="s">
        <v>17</v>
      </c>
      <c r="J16" s="36" t="s">
        <v>16</v>
      </c>
      <c r="K16" s="75" t="s">
        <v>15</v>
      </c>
      <c r="L16" s="251"/>
      <c r="M16" s="251"/>
      <c r="N16" s="249"/>
      <c r="O16" s="3"/>
      <c r="P16" s="3"/>
      <c r="Q16" s="5"/>
      <c r="R16" s="264"/>
      <c r="S16" s="264"/>
      <c r="U16" s="6"/>
      <c r="W16" s="20"/>
      <c r="X16" s="6"/>
      <c r="Y16" s="3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6.25" customHeight="1">
      <c r="A17" s="407" t="s">
        <v>162</v>
      </c>
      <c r="B17" s="84" t="s">
        <v>3</v>
      </c>
      <c r="C17" s="176" t="s">
        <v>86</v>
      </c>
      <c r="D17" s="75">
        <v>1</v>
      </c>
      <c r="E17" s="75"/>
      <c r="F17" s="36"/>
      <c r="G17" s="36"/>
      <c r="H17" s="36"/>
      <c r="I17" s="37"/>
      <c r="J17" s="77">
        <v>45444</v>
      </c>
      <c r="K17" s="85" t="s">
        <v>163</v>
      </c>
      <c r="L17" s="192">
        <f>(D18/D17)</f>
        <v>0</v>
      </c>
      <c r="M17" s="281"/>
      <c r="N17" s="334"/>
      <c r="O17" s="3"/>
      <c r="P17" s="3"/>
      <c r="Q17" s="5"/>
      <c r="R17" s="81"/>
      <c r="S17" s="81"/>
      <c r="U17" s="6"/>
      <c r="W17" s="20"/>
      <c r="X17" s="6"/>
      <c r="Y17" s="3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16.5" customHeight="1">
      <c r="A18" s="406"/>
      <c r="B18" s="84" t="s">
        <v>2</v>
      </c>
      <c r="C18" s="177"/>
      <c r="D18" s="100"/>
      <c r="E18" s="75"/>
      <c r="F18" s="36"/>
      <c r="G18" s="36"/>
      <c r="H18" s="36"/>
      <c r="I18" s="37"/>
      <c r="J18" s="90"/>
      <c r="K18" s="91"/>
      <c r="L18" s="192"/>
      <c r="M18" s="177"/>
      <c r="N18" s="268"/>
      <c r="O18" s="3"/>
      <c r="P18" s="3"/>
      <c r="Q18" s="5"/>
      <c r="R18" s="81"/>
      <c r="S18" s="81"/>
      <c r="U18" s="6"/>
      <c r="W18" s="20"/>
      <c r="X18" s="6"/>
      <c r="Y18" s="3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4.75" customHeight="1">
      <c r="A19" s="328" t="s">
        <v>165</v>
      </c>
      <c r="B19" s="84"/>
      <c r="C19" s="404" t="s">
        <v>89</v>
      </c>
      <c r="D19" s="105">
        <v>1</v>
      </c>
      <c r="E19" s="75"/>
      <c r="F19" s="36"/>
      <c r="G19" s="36"/>
      <c r="H19" s="36"/>
      <c r="I19" s="37"/>
      <c r="J19" s="77">
        <v>45597</v>
      </c>
      <c r="K19" s="85">
        <v>45625</v>
      </c>
      <c r="L19" s="196">
        <f>(D20/D19)</f>
        <v>0</v>
      </c>
      <c r="M19" s="196"/>
      <c r="N19" s="196"/>
      <c r="O19" s="3"/>
      <c r="P19" s="3"/>
      <c r="Q19" s="5"/>
      <c r="R19" s="81"/>
      <c r="S19" s="81"/>
      <c r="U19" s="6"/>
      <c r="W19" s="20"/>
      <c r="X19" s="6"/>
      <c r="Y19" s="3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19.5" customHeight="1">
      <c r="A20" s="329"/>
      <c r="B20" s="84"/>
      <c r="C20" s="177"/>
      <c r="D20" s="100"/>
      <c r="E20" s="75"/>
      <c r="F20" s="36"/>
      <c r="G20" s="36"/>
      <c r="H20" s="36"/>
      <c r="I20" s="37"/>
      <c r="J20" s="90"/>
      <c r="K20" s="91"/>
      <c r="L20" s="268"/>
      <c r="M20" s="268"/>
      <c r="N20" s="268"/>
      <c r="O20" s="3"/>
      <c r="P20" s="3"/>
      <c r="Q20" s="5"/>
      <c r="R20" s="81"/>
      <c r="S20" s="81"/>
      <c r="U20" s="6"/>
      <c r="W20" s="20"/>
      <c r="X20" s="6"/>
      <c r="Y20" s="3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4.75" customHeight="1">
      <c r="A21" s="405" t="s">
        <v>97</v>
      </c>
      <c r="B21" s="84" t="s">
        <v>3</v>
      </c>
      <c r="C21" s="176" t="s">
        <v>86</v>
      </c>
      <c r="D21" s="75">
        <v>1</v>
      </c>
      <c r="E21" s="75"/>
      <c r="F21" s="36"/>
      <c r="G21" s="36"/>
      <c r="H21" s="36"/>
      <c r="I21" s="37"/>
      <c r="J21" s="77">
        <v>45444</v>
      </c>
      <c r="K21" s="85">
        <v>45473</v>
      </c>
      <c r="L21" s="196">
        <f>(D22/D21)</f>
        <v>0</v>
      </c>
      <c r="M21" s="404"/>
      <c r="N21" s="396"/>
      <c r="O21" s="3"/>
      <c r="P21" s="3"/>
      <c r="Q21" s="5"/>
      <c r="R21" s="81"/>
      <c r="S21" s="81"/>
      <c r="U21" s="6"/>
      <c r="W21" s="20"/>
      <c r="X21" s="6"/>
      <c r="Y21" s="3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</row>
    <row r="22" spans="1:248" ht="19.5" customHeight="1">
      <c r="A22" s="406"/>
      <c r="B22" s="84" t="s">
        <v>2</v>
      </c>
      <c r="C22" s="177"/>
      <c r="D22" s="100"/>
      <c r="E22" s="75"/>
      <c r="F22" s="36"/>
      <c r="G22" s="36"/>
      <c r="H22" s="36"/>
      <c r="I22" s="37"/>
      <c r="J22" s="36"/>
      <c r="K22" s="75"/>
      <c r="L22" s="268"/>
      <c r="M22" s="177"/>
      <c r="N22" s="268"/>
      <c r="O22" s="3"/>
      <c r="P22" s="3"/>
      <c r="Q22" s="5"/>
      <c r="R22" s="81"/>
      <c r="S22" s="81"/>
      <c r="U22" s="6"/>
      <c r="W22" s="20"/>
      <c r="X22" s="6"/>
      <c r="Y22" s="3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</row>
    <row r="23" spans="1:248" ht="21.75" customHeight="1">
      <c r="A23" s="265" t="s">
        <v>98</v>
      </c>
      <c r="B23" s="12" t="s">
        <v>3</v>
      </c>
      <c r="C23" s="176" t="s">
        <v>86</v>
      </c>
      <c r="D23" s="32">
        <v>1</v>
      </c>
      <c r="E23" s="30"/>
      <c r="F23" s="30"/>
      <c r="G23" s="23"/>
      <c r="H23" s="29"/>
      <c r="I23" s="23"/>
      <c r="J23" s="67">
        <v>45444</v>
      </c>
      <c r="K23" s="67">
        <v>45473</v>
      </c>
      <c r="L23" s="196">
        <f>(D24/D23)</f>
        <v>0</v>
      </c>
      <c r="M23" s="198"/>
      <c r="N23" s="200"/>
      <c r="U23" s="34"/>
      <c r="W23" s="35"/>
      <c r="X23" s="6"/>
      <c r="Y23" s="33"/>
    </row>
    <row r="24" spans="1:248" ht="15" customHeight="1">
      <c r="A24" s="266"/>
      <c r="B24" s="12" t="s">
        <v>2</v>
      </c>
      <c r="C24" s="177"/>
      <c r="D24" s="99"/>
      <c r="E24" s="25"/>
      <c r="F24" s="25"/>
      <c r="G24" s="23"/>
      <c r="H24" s="29"/>
      <c r="I24" s="23"/>
      <c r="J24" s="71"/>
      <c r="K24" s="72"/>
      <c r="L24" s="267"/>
      <c r="M24" s="268"/>
      <c r="N24" s="269"/>
      <c r="U24" s="34"/>
      <c r="W24" s="35"/>
      <c r="X24" s="6"/>
      <c r="Y24" s="33"/>
    </row>
    <row r="25" spans="1:248" ht="21" customHeight="1">
      <c r="A25" s="266" t="s">
        <v>99</v>
      </c>
      <c r="B25" s="12" t="s">
        <v>3</v>
      </c>
      <c r="C25" s="176" t="s">
        <v>86</v>
      </c>
      <c r="D25" s="32">
        <v>1</v>
      </c>
      <c r="E25" s="30"/>
      <c r="F25" s="30"/>
      <c r="G25" s="27"/>
      <c r="H25" s="29"/>
      <c r="I25" s="27"/>
      <c r="J25" s="70">
        <v>45505</v>
      </c>
      <c r="K25" s="70">
        <v>45534</v>
      </c>
      <c r="L25" s="192">
        <f>(D26/D25)</f>
        <v>0</v>
      </c>
      <c r="M25" s="168"/>
      <c r="N25" s="169"/>
      <c r="U25" s="34"/>
    </row>
    <row r="26" spans="1:248" ht="19.5" customHeight="1">
      <c r="A26" s="266"/>
      <c r="B26" s="12" t="s">
        <v>2</v>
      </c>
      <c r="C26" s="177"/>
      <c r="D26" s="113"/>
      <c r="E26" s="25"/>
      <c r="F26" s="25"/>
      <c r="G26" s="27"/>
      <c r="H26" s="29"/>
      <c r="I26" s="27"/>
      <c r="J26" s="73"/>
      <c r="K26" s="69"/>
      <c r="L26" s="192"/>
      <c r="M26" s="168"/>
      <c r="N26" s="169"/>
      <c r="Y26" s="33"/>
    </row>
    <row r="27" spans="1:248" ht="19.5" customHeight="1">
      <c r="A27" s="266" t="s">
        <v>100</v>
      </c>
      <c r="B27" s="12" t="s">
        <v>3</v>
      </c>
      <c r="C27" s="176" t="s">
        <v>86</v>
      </c>
      <c r="D27" s="32">
        <v>1</v>
      </c>
      <c r="E27" s="30"/>
      <c r="F27" s="30"/>
      <c r="G27" s="27"/>
      <c r="H27" s="29"/>
      <c r="I27" s="27"/>
      <c r="J27" s="83">
        <v>45456</v>
      </c>
      <c r="K27" s="83" t="s">
        <v>167</v>
      </c>
      <c r="L27" s="192">
        <f>(D28/D27)</f>
        <v>0</v>
      </c>
      <c r="M27" s="168"/>
      <c r="N27" s="169"/>
    </row>
    <row r="28" spans="1:248" ht="21" customHeight="1">
      <c r="A28" s="266"/>
      <c r="B28" s="12" t="s">
        <v>2</v>
      </c>
      <c r="C28" s="177"/>
      <c r="D28" s="99"/>
      <c r="E28" s="30"/>
      <c r="F28" s="27"/>
      <c r="G28" s="27"/>
      <c r="H28" s="29"/>
      <c r="I28" s="27"/>
      <c r="J28" s="73"/>
      <c r="K28" s="69"/>
      <c r="L28" s="192"/>
      <c r="M28" s="168"/>
      <c r="N28" s="169"/>
    </row>
    <row r="29" spans="1:248" ht="18" customHeight="1">
      <c r="A29" s="339" t="s">
        <v>166</v>
      </c>
      <c r="B29" s="12" t="s">
        <v>3</v>
      </c>
      <c r="C29" s="176" t="s">
        <v>78</v>
      </c>
      <c r="D29" s="32">
        <v>16</v>
      </c>
      <c r="E29" s="30"/>
      <c r="F29" s="27"/>
      <c r="G29" s="27"/>
      <c r="H29" s="29"/>
      <c r="I29" s="31"/>
      <c r="J29" s="70">
        <v>45306</v>
      </c>
      <c r="K29" s="70">
        <v>45359</v>
      </c>
      <c r="L29" s="196">
        <f>(D30/D29)</f>
        <v>1</v>
      </c>
      <c r="M29" s="198"/>
      <c r="N29" s="200"/>
    </row>
    <row r="30" spans="1:248" ht="15.75">
      <c r="A30" s="340"/>
      <c r="B30" s="12" t="s">
        <v>2</v>
      </c>
      <c r="C30" s="195"/>
      <c r="D30" s="113">
        <v>16</v>
      </c>
      <c r="E30" s="30"/>
      <c r="F30" s="23"/>
      <c r="G30" s="23"/>
      <c r="H30" s="29"/>
      <c r="I30" s="27"/>
      <c r="J30" s="68"/>
      <c r="K30" s="69"/>
      <c r="L30" s="197"/>
      <c r="M30" s="199"/>
      <c r="N30" s="201"/>
    </row>
    <row r="31" spans="1:248" ht="18" customHeight="1">
      <c r="A31" s="193" t="s">
        <v>68</v>
      </c>
      <c r="B31" s="12" t="s">
        <v>3</v>
      </c>
      <c r="C31" s="172" t="s">
        <v>78</v>
      </c>
      <c r="D31" s="32">
        <v>4</v>
      </c>
      <c r="E31" s="30"/>
      <c r="F31" s="27"/>
      <c r="G31" s="27"/>
      <c r="H31" s="29"/>
      <c r="I31" s="27"/>
      <c r="J31" s="67">
        <v>45293</v>
      </c>
      <c r="K31" s="67">
        <v>45596</v>
      </c>
      <c r="L31" s="196">
        <f>(D32/D31)</f>
        <v>0.25</v>
      </c>
      <c r="M31" s="198"/>
      <c r="N31" s="200"/>
    </row>
    <row r="32" spans="1:248" ht="17.25" customHeight="1">
      <c r="A32" s="194"/>
      <c r="B32" s="12" t="s">
        <v>2</v>
      </c>
      <c r="C32" s="191"/>
      <c r="D32" s="113">
        <v>1</v>
      </c>
      <c r="E32" s="30"/>
      <c r="F32" s="23"/>
      <c r="G32" s="23"/>
      <c r="H32" s="29"/>
      <c r="I32" s="23"/>
      <c r="J32" s="68"/>
      <c r="K32" s="69"/>
      <c r="L32" s="197"/>
      <c r="M32" s="199"/>
      <c r="N32" s="201"/>
    </row>
    <row r="33" spans="1:15" ht="15.75">
      <c r="A33" s="278" t="s">
        <v>14</v>
      </c>
      <c r="B33" s="12" t="s">
        <v>3</v>
      </c>
      <c r="C33" s="176"/>
      <c r="D33" s="66">
        <v>1</v>
      </c>
      <c r="E33" s="28"/>
      <c r="F33" s="28"/>
      <c r="G33" s="27"/>
      <c r="H33" s="27"/>
      <c r="I33" s="27"/>
      <c r="J33" s="73"/>
      <c r="K33" s="69"/>
      <c r="L33" s="357">
        <f>AVERAGE(L17:L32)</f>
        <v>0.15625</v>
      </c>
      <c r="M33" s="168"/>
      <c r="N33" s="169"/>
    </row>
    <row r="34" spans="1:15" ht="15.75">
      <c r="A34" s="278"/>
      <c r="B34" s="12" t="s">
        <v>2</v>
      </c>
      <c r="C34" s="195"/>
      <c r="D34" s="66">
        <f>AVERAGE(L17:L32)</f>
        <v>0.15625</v>
      </c>
      <c r="E34" s="25"/>
      <c r="F34" s="23"/>
      <c r="G34" s="23"/>
      <c r="H34" s="24"/>
      <c r="I34" s="23"/>
      <c r="J34" s="68"/>
      <c r="K34" s="69"/>
      <c r="L34" s="357"/>
      <c r="M34" s="168"/>
      <c r="N34" s="169"/>
    </row>
    <row r="35" spans="1:15" ht="5.25" customHeight="1">
      <c r="B35" s="22"/>
      <c r="E35" s="21"/>
      <c r="F35" s="18"/>
      <c r="G35" s="20"/>
      <c r="H35" s="20"/>
      <c r="I35" s="20"/>
      <c r="J35" s="19"/>
      <c r="K35" s="19"/>
      <c r="L35" s="18"/>
      <c r="M35" s="16"/>
      <c r="N35" s="17"/>
      <c r="O35" s="16"/>
    </row>
    <row r="36" spans="1:15" ht="15.75">
      <c r="A36" s="15" t="s">
        <v>13</v>
      </c>
      <c r="B36" s="270" t="s">
        <v>12</v>
      </c>
      <c r="C36" s="271"/>
      <c r="D36" s="272"/>
      <c r="E36" s="273" t="s">
        <v>11</v>
      </c>
      <c r="F36" s="274"/>
      <c r="G36" s="274"/>
      <c r="H36" s="274"/>
      <c r="I36" s="14"/>
      <c r="J36" s="275" t="s">
        <v>10</v>
      </c>
      <c r="K36" s="276"/>
      <c r="L36" s="276"/>
      <c r="M36" s="276"/>
      <c r="N36" s="276"/>
    </row>
    <row r="37" spans="1:15" ht="26.25" customHeight="1">
      <c r="A37" s="180" t="s">
        <v>9</v>
      </c>
      <c r="B37" s="182" t="s">
        <v>8</v>
      </c>
      <c r="C37" s="183"/>
      <c r="D37" s="184"/>
      <c r="E37" s="182" t="s">
        <v>78</v>
      </c>
      <c r="F37" s="183"/>
      <c r="G37" s="184"/>
      <c r="H37" s="13" t="s">
        <v>3</v>
      </c>
      <c r="I37" s="131">
        <f>(D17+D19+D21+D23+D25+D27+D29+D31)</f>
        <v>26</v>
      </c>
      <c r="J37" s="289" t="s">
        <v>132</v>
      </c>
      <c r="K37" s="290"/>
      <c r="L37" s="290"/>
      <c r="M37" s="290"/>
      <c r="N37" s="291"/>
    </row>
    <row r="38" spans="1:15" ht="14.25" customHeight="1">
      <c r="A38" s="181"/>
      <c r="B38" s="185"/>
      <c r="C38" s="186"/>
      <c r="D38" s="187"/>
      <c r="E38" s="185"/>
      <c r="F38" s="186"/>
      <c r="G38" s="187"/>
      <c r="H38" s="12" t="s">
        <v>2</v>
      </c>
      <c r="I38" s="131">
        <f>(D18+D20+D22+D24+D26+D28+D30+D32)</f>
        <v>17</v>
      </c>
      <c r="J38" s="182"/>
      <c r="K38" s="183"/>
      <c r="L38" s="183"/>
      <c r="M38" s="183"/>
      <c r="N38" s="184"/>
    </row>
    <row r="39" spans="1:15" ht="14.25" customHeight="1">
      <c r="A39" s="180" t="s">
        <v>9</v>
      </c>
      <c r="B39" s="306" t="s">
        <v>6</v>
      </c>
      <c r="C39" s="307"/>
      <c r="D39" s="308"/>
      <c r="E39" s="393"/>
      <c r="F39" s="394"/>
      <c r="G39" s="394"/>
      <c r="H39" s="12" t="s">
        <v>3</v>
      </c>
      <c r="I39" s="74"/>
      <c r="J39" s="182"/>
      <c r="K39" s="183"/>
      <c r="L39" s="183"/>
      <c r="M39" s="183"/>
      <c r="N39" s="184"/>
    </row>
    <row r="40" spans="1:15" ht="14.25" customHeight="1">
      <c r="A40" s="181"/>
      <c r="B40" s="309"/>
      <c r="C40" s="310"/>
      <c r="D40" s="311"/>
      <c r="E40" s="394"/>
      <c r="F40" s="394"/>
      <c r="G40" s="394"/>
      <c r="H40" s="12" t="s">
        <v>2</v>
      </c>
      <c r="I40" s="74"/>
      <c r="J40" s="182"/>
      <c r="K40" s="183"/>
      <c r="L40" s="183"/>
      <c r="M40" s="183"/>
      <c r="N40" s="184"/>
    </row>
    <row r="41" spans="1:15" ht="14.25" customHeight="1">
      <c r="A41" s="180" t="s">
        <v>9</v>
      </c>
      <c r="B41" s="306" t="s">
        <v>4</v>
      </c>
      <c r="C41" s="307"/>
      <c r="D41" s="308"/>
      <c r="E41" s="393"/>
      <c r="F41" s="394"/>
      <c r="G41" s="394"/>
      <c r="H41" s="12" t="s">
        <v>3</v>
      </c>
      <c r="I41" s="74"/>
      <c r="J41" s="182"/>
      <c r="K41" s="183"/>
      <c r="L41" s="183"/>
      <c r="M41" s="183"/>
      <c r="N41" s="184"/>
    </row>
    <row r="42" spans="1:15" ht="14.25" customHeight="1">
      <c r="A42" s="181"/>
      <c r="B42" s="309"/>
      <c r="C42" s="310"/>
      <c r="D42" s="311"/>
      <c r="E42" s="394"/>
      <c r="F42" s="394"/>
      <c r="G42" s="394"/>
      <c r="H42" s="12" t="s">
        <v>2</v>
      </c>
      <c r="I42" s="74"/>
      <c r="J42" s="182"/>
      <c r="K42" s="183"/>
      <c r="L42" s="183"/>
      <c r="M42" s="183"/>
      <c r="N42" s="184"/>
    </row>
    <row r="43" spans="1:15" ht="18.75" customHeight="1">
      <c r="A43" s="304" t="s">
        <v>7</v>
      </c>
      <c r="B43" s="306" t="s">
        <v>54</v>
      </c>
      <c r="C43" s="307"/>
      <c r="D43" s="308"/>
      <c r="E43" s="282"/>
      <c r="F43" s="312"/>
      <c r="G43" s="313"/>
      <c r="H43" s="12" t="s">
        <v>3</v>
      </c>
      <c r="I43" s="74"/>
      <c r="J43" s="292"/>
      <c r="K43" s="293"/>
      <c r="L43" s="293"/>
      <c r="M43" s="293"/>
      <c r="N43" s="294"/>
    </row>
    <row r="44" spans="1:15" ht="14.25" customHeight="1">
      <c r="A44" s="304"/>
      <c r="B44" s="309"/>
      <c r="C44" s="310"/>
      <c r="D44" s="311"/>
      <c r="E44" s="309"/>
      <c r="F44" s="310"/>
      <c r="G44" s="311"/>
      <c r="H44" s="12" t="s">
        <v>2</v>
      </c>
      <c r="I44" s="74"/>
      <c r="J44" s="292"/>
      <c r="K44" s="293"/>
      <c r="L44" s="293"/>
      <c r="M44" s="293"/>
      <c r="N44" s="294"/>
    </row>
    <row r="45" spans="1:15" ht="15.75">
      <c r="A45" s="304" t="s">
        <v>5</v>
      </c>
      <c r="B45" s="306" t="s">
        <v>55</v>
      </c>
      <c r="C45" s="307"/>
      <c r="D45" s="308"/>
      <c r="E45" s="282"/>
      <c r="F45" s="312"/>
      <c r="G45" s="313"/>
      <c r="H45" s="12" t="s">
        <v>3</v>
      </c>
      <c r="I45" s="74"/>
      <c r="J45" s="292"/>
      <c r="K45" s="293"/>
      <c r="L45" s="293"/>
      <c r="M45" s="293"/>
      <c r="N45" s="294"/>
    </row>
    <row r="46" spans="1:15" ht="15.75">
      <c r="A46" s="304"/>
      <c r="B46" s="309"/>
      <c r="C46" s="310"/>
      <c r="D46" s="311"/>
      <c r="E46" s="309"/>
      <c r="F46" s="310"/>
      <c r="G46" s="311"/>
      <c r="H46" s="12" t="s">
        <v>2</v>
      </c>
      <c r="I46" s="74"/>
      <c r="J46" s="295"/>
      <c r="K46" s="296"/>
      <c r="L46" s="296"/>
      <c r="M46" s="296"/>
      <c r="N46" s="297"/>
    </row>
    <row r="47" spans="1:15">
      <c r="A47" s="298" t="s">
        <v>1</v>
      </c>
      <c r="B47" s="299"/>
      <c r="C47" s="299"/>
      <c r="D47" s="299"/>
      <c r="E47" s="299"/>
      <c r="F47" s="299"/>
      <c r="G47" s="299"/>
      <c r="H47" s="299"/>
      <c r="I47" s="300"/>
      <c r="J47" s="303" t="s">
        <v>0</v>
      </c>
      <c r="K47" s="303"/>
      <c r="L47" s="303"/>
      <c r="M47" s="303"/>
      <c r="N47" s="303"/>
    </row>
    <row r="48" spans="1:15">
      <c r="A48" s="181"/>
      <c r="B48" s="301"/>
      <c r="C48" s="301"/>
      <c r="D48" s="301"/>
      <c r="E48" s="301"/>
      <c r="F48" s="301"/>
      <c r="G48" s="301"/>
      <c r="H48" s="301"/>
      <c r="I48" s="302"/>
      <c r="J48" s="303"/>
      <c r="K48" s="303"/>
      <c r="L48" s="303"/>
      <c r="M48" s="303"/>
      <c r="N48" s="303"/>
    </row>
    <row r="49" spans="10:50">
      <c r="J49" s="11"/>
      <c r="K49" s="11"/>
    </row>
    <row r="50" spans="10:50" ht="15.75"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</row>
    <row r="51" spans="10:50" ht="15.75"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</row>
    <row r="52" spans="10:50" ht="15.75"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</row>
    <row r="53" spans="10:50" ht="15.75"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</row>
    <row r="54" spans="10:50" ht="15.75"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</row>
    <row r="55" spans="10:50" ht="15.75"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</row>
    <row r="56" spans="10:50" ht="15.75"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</row>
    <row r="57" spans="10:50" ht="15.75"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</row>
    <row r="58" spans="10:50" ht="15.75"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</row>
    <row r="59" spans="10:50" ht="15.75"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</row>
    <row r="60" spans="10:50" ht="15.75"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</row>
    <row r="61" spans="10:50" ht="15.75"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</row>
    <row r="62" spans="10:50" ht="15.75"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</row>
    <row r="63" spans="10:50" ht="15.75"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</row>
    <row r="64" spans="10:50" ht="15.75"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</row>
    <row r="65" spans="15:50" ht="15.75"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</row>
    <row r="66" spans="15:50" ht="15.75"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</row>
    <row r="67" spans="15:50" ht="15.75"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</row>
    <row r="68" spans="15:50" ht="15.75"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</row>
    <row r="69" spans="15:50" ht="15.75"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</row>
    <row r="70" spans="15:50" ht="15.75"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</row>
    <row r="71" spans="15:50" ht="15.75"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</row>
    <row r="72" spans="15:50" ht="15.75"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</row>
    <row r="73" spans="15:50" ht="15.75"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</row>
    <row r="74" spans="15:50" ht="15.75"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</row>
    <row r="75" spans="15:50" ht="15.75"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</row>
    <row r="76" spans="15:50" ht="15.75"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</row>
    <row r="77" spans="15:50" ht="15.75"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</row>
    <row r="78" spans="15:50" ht="15.75"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</row>
    <row r="79" spans="15:50" ht="15.75"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</row>
    <row r="80" spans="15:50" ht="15.75"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</row>
    <row r="81" spans="15:50" ht="15.75"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</row>
    <row r="82" spans="15:50" ht="15.75"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</row>
  </sheetData>
  <mergeCells count="109">
    <mergeCell ref="A19:A20"/>
    <mergeCell ref="C19:C20"/>
    <mergeCell ref="L19:L20"/>
    <mergeCell ref="M19:M20"/>
    <mergeCell ref="N19:N20"/>
    <mergeCell ref="N17:N18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A47:I48"/>
    <mergeCell ref="J47:N48"/>
    <mergeCell ref="A43:A44"/>
    <mergeCell ref="B43:D44"/>
    <mergeCell ref="E43:G44"/>
    <mergeCell ref="A45:A46"/>
    <mergeCell ref="B45:D46"/>
    <mergeCell ref="E45:G46"/>
    <mergeCell ref="A41:A42"/>
    <mergeCell ref="B41:D42"/>
    <mergeCell ref="E41:G42"/>
    <mergeCell ref="B36:D36"/>
    <mergeCell ref="E36:H36"/>
    <mergeCell ref="J36:N36"/>
    <mergeCell ref="A37:A38"/>
    <mergeCell ref="B37:D38"/>
    <mergeCell ref="E37:G38"/>
    <mergeCell ref="A39:A40"/>
    <mergeCell ref="B39:D40"/>
    <mergeCell ref="E39:G40"/>
    <mergeCell ref="J37:N46"/>
    <mergeCell ref="A31:A32"/>
    <mergeCell ref="C31:C32"/>
    <mergeCell ref="L31:L32"/>
    <mergeCell ref="M31:M32"/>
    <mergeCell ref="N31:N32"/>
    <mergeCell ref="A33:A34"/>
    <mergeCell ref="C33:C34"/>
    <mergeCell ref="L33:L34"/>
    <mergeCell ref="M33:M34"/>
    <mergeCell ref="N33:N34"/>
    <mergeCell ref="A27:A28"/>
    <mergeCell ref="C27:C28"/>
    <mergeCell ref="L27:L28"/>
    <mergeCell ref="M27:M28"/>
    <mergeCell ref="N27:N28"/>
    <mergeCell ref="A29:A30"/>
    <mergeCell ref="C29:C30"/>
    <mergeCell ref="L29:L30"/>
    <mergeCell ref="M29:M30"/>
    <mergeCell ref="N29:N30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</mergeCells>
  <pageMargins left="1.2204724409448819" right="0.19685039370078741" top="0.62992125984251968" bottom="0.19685039370078741" header="0.15748031496062992" footer="0"/>
  <pageSetup paperSize="5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8"/>
  <sheetViews>
    <sheetView zoomScale="64" zoomScaleNormal="64" workbookViewId="0">
      <selection activeCell="A8" sqref="A8"/>
    </sheetView>
  </sheetViews>
  <sheetFormatPr baseColWidth="10" defaultColWidth="12.5703125" defaultRowHeight="15"/>
  <cols>
    <col min="1" max="1" width="82.28515625" style="1" customWidth="1"/>
    <col min="2" max="2" width="10.28515625" style="1" customWidth="1"/>
    <col min="3" max="3" width="20.7109375" style="1" customWidth="1"/>
    <col min="4" max="4" width="12.7109375" style="1" customWidth="1"/>
    <col min="5" max="5" width="22.85546875" style="1" customWidth="1"/>
    <col min="6" max="6" width="18.140625" style="1" customWidth="1"/>
    <col min="7" max="7" width="19.28515625" style="3" customWidth="1"/>
    <col min="8" max="8" width="21.42578125" style="1" customWidth="1"/>
    <col min="9" max="9" width="15.28515625" style="1" customWidth="1"/>
    <col min="10" max="10" width="19.28515625" style="2" customWidth="1"/>
    <col min="11" max="11" width="20.7109375" style="2" customWidth="1"/>
    <col min="12" max="12" width="13.140625" style="1" customWidth="1"/>
    <col min="13" max="13" width="20.42578125" style="1" customWidth="1"/>
    <col min="14" max="14" width="23.1406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8" customFormat="1" ht="37.5" customHeight="1">
      <c r="A1" s="454"/>
      <c r="B1" s="457" t="s">
        <v>43</v>
      </c>
      <c r="C1" s="458"/>
      <c r="D1" s="458"/>
      <c r="E1" s="458"/>
      <c r="F1" s="458"/>
      <c r="G1" s="458"/>
      <c r="H1" s="459"/>
      <c r="I1" s="434" t="s">
        <v>46</v>
      </c>
      <c r="J1" s="435"/>
      <c r="K1" s="435"/>
      <c r="L1" s="436"/>
      <c r="M1" s="463"/>
      <c r="N1" s="464"/>
      <c r="O1" s="65"/>
    </row>
    <row r="2" spans="1:248" s="38" customFormat="1" ht="37.5" customHeight="1">
      <c r="A2" s="455"/>
      <c r="B2" s="460"/>
      <c r="C2" s="461"/>
      <c r="D2" s="461"/>
      <c r="E2" s="461"/>
      <c r="F2" s="461"/>
      <c r="G2" s="461"/>
      <c r="H2" s="462"/>
      <c r="I2" s="434" t="s">
        <v>44</v>
      </c>
      <c r="J2" s="435"/>
      <c r="K2" s="435"/>
      <c r="L2" s="436"/>
      <c r="M2" s="465"/>
      <c r="N2" s="466"/>
      <c r="O2" s="65"/>
    </row>
    <row r="3" spans="1:248" s="38" customFormat="1" ht="33.75" customHeight="1">
      <c r="A3" s="455"/>
      <c r="B3" s="457" t="s">
        <v>42</v>
      </c>
      <c r="C3" s="458"/>
      <c r="D3" s="458"/>
      <c r="E3" s="458"/>
      <c r="F3" s="458"/>
      <c r="G3" s="458"/>
      <c r="H3" s="459"/>
      <c r="I3" s="434" t="s">
        <v>45</v>
      </c>
      <c r="J3" s="435"/>
      <c r="K3" s="435"/>
      <c r="L3" s="436"/>
      <c r="M3" s="465"/>
      <c r="N3" s="466"/>
      <c r="O3" s="65"/>
    </row>
    <row r="4" spans="1:248" s="38" customFormat="1" ht="38.25" customHeight="1">
      <c r="A4" s="456"/>
      <c r="B4" s="460"/>
      <c r="C4" s="461"/>
      <c r="D4" s="461"/>
      <c r="E4" s="461"/>
      <c r="F4" s="461"/>
      <c r="G4" s="461"/>
      <c r="H4" s="462"/>
      <c r="I4" s="434" t="s">
        <v>123</v>
      </c>
      <c r="J4" s="435"/>
      <c r="K4" s="435"/>
      <c r="L4" s="436"/>
      <c r="M4" s="467"/>
      <c r="N4" s="468"/>
      <c r="O4" s="65"/>
    </row>
    <row r="5" spans="1:248" s="38" customFormat="1" ht="9" customHeight="1">
      <c r="A5" s="469"/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65"/>
    </row>
    <row r="6" spans="1:248" s="38" customFormat="1" ht="31.5" customHeight="1">
      <c r="A6" s="434" t="s">
        <v>64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6"/>
      <c r="O6" s="65"/>
    </row>
    <row r="7" spans="1:248" s="38" customFormat="1" ht="36" customHeight="1">
      <c r="A7" s="64" t="s">
        <v>196</v>
      </c>
      <c r="B7" s="437" t="s">
        <v>192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</row>
    <row r="8" spans="1:248" s="38" customFormat="1" ht="25.5" customHeight="1">
      <c r="A8" s="63" t="s">
        <v>41</v>
      </c>
      <c r="B8" s="427"/>
      <c r="C8" s="428"/>
      <c r="D8" s="428"/>
      <c r="E8" s="428"/>
      <c r="F8" s="429"/>
      <c r="G8" s="234" t="s">
        <v>121</v>
      </c>
      <c r="H8" s="235"/>
      <c r="I8" s="236"/>
      <c r="J8" s="439" t="s">
        <v>40</v>
      </c>
      <c r="K8" s="440"/>
      <c r="L8" s="440"/>
      <c r="M8" s="440"/>
      <c r="N8" s="441"/>
      <c r="O8" s="46"/>
      <c r="Q8" s="448"/>
      <c r="R8" s="448"/>
      <c r="S8" s="448"/>
      <c r="T8" s="448"/>
      <c r="U8" s="448"/>
    </row>
    <row r="9" spans="1:248" s="38" customFormat="1" ht="27.75" customHeight="1">
      <c r="A9" s="62" t="s">
        <v>39</v>
      </c>
      <c r="B9" s="428"/>
      <c r="C9" s="428"/>
      <c r="D9" s="428"/>
      <c r="E9" s="428"/>
      <c r="F9" s="429"/>
      <c r="G9" s="237"/>
      <c r="H9" s="238"/>
      <c r="I9" s="239"/>
      <c r="J9" s="76" t="s">
        <v>38</v>
      </c>
      <c r="K9" s="449" t="s">
        <v>37</v>
      </c>
      <c r="L9" s="449"/>
      <c r="M9" s="449"/>
      <c r="N9" s="76" t="s">
        <v>36</v>
      </c>
      <c r="O9" s="46"/>
      <c r="Q9" s="61"/>
      <c r="R9" s="61"/>
      <c r="S9" s="61"/>
      <c r="T9" s="61"/>
      <c r="U9" s="61"/>
    </row>
    <row r="10" spans="1:248" s="38" customFormat="1" ht="34.5" customHeight="1">
      <c r="A10" s="60" t="s">
        <v>35</v>
      </c>
      <c r="B10" s="442"/>
      <c r="C10" s="443"/>
      <c r="D10" s="443"/>
      <c r="E10" s="443"/>
      <c r="F10" s="444"/>
      <c r="G10" s="237"/>
      <c r="H10" s="238"/>
      <c r="I10" s="239"/>
      <c r="J10" s="59"/>
      <c r="K10" s="450"/>
      <c r="L10" s="451"/>
      <c r="M10" s="452"/>
      <c r="N10" s="58"/>
      <c r="O10" s="46"/>
      <c r="Q10" s="57"/>
      <c r="R10" s="453"/>
      <c r="S10" s="453"/>
      <c r="T10" s="453"/>
      <c r="U10" s="57"/>
      <c r="W10" s="56"/>
      <c r="X10" s="56"/>
    </row>
    <row r="11" spans="1:248" s="38" customFormat="1" ht="35.25" customHeight="1">
      <c r="A11" s="55" t="s">
        <v>34</v>
      </c>
      <c r="B11" s="442"/>
      <c r="C11" s="443"/>
      <c r="D11" s="443"/>
      <c r="E11" s="443"/>
      <c r="F11" s="444"/>
      <c r="G11" s="237"/>
      <c r="H11" s="238"/>
      <c r="I11" s="239"/>
      <c r="J11" s="54"/>
      <c r="K11" s="445"/>
      <c r="L11" s="446"/>
      <c r="M11" s="447"/>
      <c r="N11" s="53"/>
      <c r="O11" s="46"/>
      <c r="Q11" s="49"/>
      <c r="R11" s="426"/>
      <c r="S11" s="426"/>
      <c r="T11" s="426"/>
      <c r="U11" s="43"/>
      <c r="W11" s="41"/>
      <c r="X11" s="40"/>
      <c r="Y11" s="39"/>
    </row>
    <row r="12" spans="1:248" s="38" customFormat="1" ht="30" customHeight="1">
      <c r="A12" s="52" t="s">
        <v>33</v>
      </c>
      <c r="B12" s="427"/>
      <c r="C12" s="428"/>
      <c r="D12" s="428"/>
      <c r="E12" s="428"/>
      <c r="F12" s="429"/>
      <c r="G12" s="237"/>
      <c r="H12" s="238"/>
      <c r="I12" s="239"/>
      <c r="J12" s="51"/>
      <c r="K12" s="430"/>
      <c r="L12" s="431"/>
      <c r="M12" s="432"/>
      <c r="N12" s="50"/>
      <c r="O12" s="46"/>
      <c r="Q12" s="49"/>
      <c r="R12" s="426"/>
      <c r="S12" s="426"/>
      <c r="T12" s="426"/>
      <c r="U12" s="43"/>
      <c r="W12" s="41"/>
      <c r="X12" s="40"/>
      <c r="Y12" s="39"/>
    </row>
    <row r="13" spans="1:248" s="38" customFormat="1" ht="39" customHeight="1">
      <c r="A13" s="433" t="s">
        <v>32</v>
      </c>
      <c r="B13" s="433"/>
      <c r="C13" s="433"/>
      <c r="D13" s="433"/>
      <c r="E13" s="433"/>
      <c r="F13" s="433"/>
      <c r="G13" s="240"/>
      <c r="H13" s="241"/>
      <c r="I13" s="242"/>
      <c r="J13" s="48"/>
      <c r="K13" s="430"/>
      <c r="L13" s="431"/>
      <c r="M13" s="432"/>
      <c r="N13" s="47"/>
      <c r="O13" s="46"/>
      <c r="Q13" s="45"/>
      <c r="R13" s="426"/>
      <c r="S13" s="426"/>
      <c r="T13" s="44"/>
      <c r="U13" s="43"/>
      <c r="V13" s="42"/>
      <c r="W13" s="41"/>
      <c r="X13" s="40"/>
      <c r="Y13" s="39"/>
    </row>
    <row r="14" spans="1:248" ht="28.5" customHeight="1">
      <c r="A14" s="249" t="s">
        <v>31</v>
      </c>
      <c r="B14" s="250" t="s">
        <v>30</v>
      </c>
      <c r="C14" s="251" t="s">
        <v>29</v>
      </c>
      <c r="D14" s="251" t="s">
        <v>28</v>
      </c>
      <c r="E14" s="251" t="s">
        <v>27</v>
      </c>
      <c r="F14" s="257" t="s">
        <v>171</v>
      </c>
      <c r="G14" s="258"/>
      <c r="H14" s="258"/>
      <c r="I14" s="259"/>
      <c r="J14" s="251" t="s">
        <v>25</v>
      </c>
      <c r="K14" s="251"/>
      <c r="L14" s="263" t="s">
        <v>24</v>
      </c>
      <c r="M14" s="263"/>
      <c r="N14" s="263"/>
      <c r="O14" s="3"/>
      <c r="P14" s="3"/>
      <c r="Q14" s="10"/>
      <c r="R14" s="264"/>
      <c r="S14" s="264"/>
      <c r="T14" s="3"/>
      <c r="U14" s="9"/>
      <c r="V14" s="3"/>
      <c r="W14" s="20"/>
      <c r="X14" s="6"/>
      <c r="Y14" s="3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49"/>
      <c r="B15" s="251"/>
      <c r="C15" s="251"/>
      <c r="D15" s="251"/>
      <c r="E15" s="251"/>
      <c r="F15" s="260"/>
      <c r="G15" s="261"/>
      <c r="H15" s="261"/>
      <c r="I15" s="262"/>
      <c r="J15" s="251"/>
      <c r="K15" s="251"/>
      <c r="L15" s="251" t="s">
        <v>23</v>
      </c>
      <c r="M15" s="251" t="s">
        <v>22</v>
      </c>
      <c r="N15" s="249" t="s">
        <v>21</v>
      </c>
      <c r="O15" s="3"/>
      <c r="P15" s="3"/>
      <c r="Q15" s="8"/>
      <c r="R15" s="264"/>
      <c r="S15" s="264"/>
      <c r="T15" s="3"/>
      <c r="U15" s="7"/>
      <c r="V15" s="3"/>
      <c r="W15" s="20"/>
      <c r="X15" s="6"/>
      <c r="Y15" s="3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49"/>
      <c r="B16" s="251"/>
      <c r="C16" s="251"/>
      <c r="D16" s="251"/>
      <c r="E16" s="251"/>
      <c r="F16" s="36" t="s">
        <v>20</v>
      </c>
      <c r="G16" s="36" t="s">
        <v>19</v>
      </c>
      <c r="H16" s="36" t="s">
        <v>18</v>
      </c>
      <c r="I16" s="37" t="s">
        <v>17</v>
      </c>
      <c r="J16" s="36" t="s">
        <v>16</v>
      </c>
      <c r="K16" s="75" t="s">
        <v>15</v>
      </c>
      <c r="L16" s="251"/>
      <c r="M16" s="251"/>
      <c r="N16" s="249"/>
      <c r="O16" s="3"/>
      <c r="P16" s="3"/>
      <c r="Q16" s="5"/>
      <c r="R16" s="264"/>
      <c r="S16" s="264"/>
      <c r="U16" s="6"/>
      <c r="W16" s="20"/>
      <c r="X16" s="6"/>
      <c r="Y16" s="3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8.5" customHeight="1">
      <c r="A17" s="422" t="s">
        <v>126</v>
      </c>
      <c r="B17" s="84" t="s">
        <v>3</v>
      </c>
      <c r="C17" s="281" t="s">
        <v>89</v>
      </c>
      <c r="D17" s="75">
        <v>2</v>
      </c>
      <c r="E17" s="75"/>
      <c r="F17" s="36"/>
      <c r="G17" s="36"/>
      <c r="H17" s="36"/>
      <c r="I17" s="37"/>
      <c r="J17" s="92">
        <v>45414</v>
      </c>
      <c r="K17" s="93">
        <v>45595</v>
      </c>
      <c r="L17" s="333">
        <f>(D18/D17)</f>
        <v>0</v>
      </c>
      <c r="M17" s="334"/>
      <c r="N17" s="334"/>
      <c r="O17" s="3"/>
      <c r="P17" s="3"/>
      <c r="Q17" s="5"/>
      <c r="R17" s="81"/>
      <c r="S17" s="81"/>
      <c r="U17" s="6"/>
      <c r="W17" s="20"/>
      <c r="X17" s="6"/>
      <c r="Y17" s="3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18.75" customHeight="1">
      <c r="A18" s="423"/>
      <c r="B18" s="84" t="s">
        <v>2</v>
      </c>
      <c r="C18" s="416"/>
      <c r="D18" s="100"/>
      <c r="E18" s="75"/>
      <c r="F18" s="36"/>
      <c r="G18" s="36"/>
      <c r="H18" s="36"/>
      <c r="I18" s="37"/>
      <c r="J18" s="36"/>
      <c r="K18" s="75"/>
      <c r="L18" s="424"/>
      <c r="M18" s="418"/>
      <c r="N18" s="418"/>
      <c r="O18" s="3"/>
      <c r="P18" s="3"/>
      <c r="Q18" s="5"/>
      <c r="R18" s="81"/>
      <c r="S18" s="81"/>
      <c r="U18" s="6"/>
      <c r="W18" s="20"/>
      <c r="X18" s="6"/>
      <c r="Y18" s="3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2.5" customHeight="1">
      <c r="A19" s="425" t="s">
        <v>136</v>
      </c>
      <c r="B19" s="84" t="s">
        <v>3</v>
      </c>
      <c r="C19" s="281" t="s">
        <v>89</v>
      </c>
      <c r="D19" s="75">
        <v>1</v>
      </c>
      <c r="E19" s="75"/>
      <c r="F19" s="36"/>
      <c r="G19" s="36"/>
      <c r="H19" s="36"/>
      <c r="I19" s="37"/>
      <c r="J19" s="92">
        <v>45627</v>
      </c>
      <c r="K19" s="93">
        <v>45645</v>
      </c>
      <c r="L19" s="333">
        <f>(D20/D19)</f>
        <v>0</v>
      </c>
      <c r="M19" s="334"/>
      <c r="N19" s="334"/>
      <c r="O19" s="3"/>
      <c r="P19" s="3"/>
      <c r="Q19" s="5"/>
      <c r="R19" s="81"/>
      <c r="S19" s="81"/>
      <c r="U19" s="6"/>
      <c r="W19" s="20"/>
      <c r="X19" s="6"/>
      <c r="Y19" s="3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16.5" customHeight="1">
      <c r="A20" s="423"/>
      <c r="B20" s="84" t="s">
        <v>2</v>
      </c>
      <c r="C20" s="416"/>
      <c r="D20" s="100"/>
      <c r="E20" s="75"/>
      <c r="F20" s="36"/>
      <c r="G20" s="36"/>
      <c r="H20" s="36"/>
      <c r="I20" s="37"/>
      <c r="L20" s="424"/>
      <c r="M20" s="418"/>
      <c r="N20" s="418"/>
      <c r="O20" s="3"/>
      <c r="P20" s="3"/>
      <c r="Q20" s="5"/>
      <c r="R20" s="81"/>
      <c r="S20" s="81"/>
      <c r="U20" s="6"/>
      <c r="W20" s="20"/>
      <c r="X20" s="6"/>
      <c r="Y20" s="3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2.5" customHeight="1">
      <c r="A21" s="265" t="s">
        <v>101</v>
      </c>
      <c r="B21" s="12" t="s">
        <v>3</v>
      </c>
      <c r="C21" s="281" t="s">
        <v>89</v>
      </c>
      <c r="D21" s="32">
        <v>1</v>
      </c>
      <c r="E21" s="30"/>
      <c r="F21" s="30"/>
      <c r="G21" s="27"/>
      <c r="H21" s="29"/>
      <c r="I21" s="27"/>
      <c r="J21" s="92">
        <v>45566</v>
      </c>
      <c r="K21" s="93">
        <v>45596</v>
      </c>
      <c r="L21" s="192">
        <f>(D22/D21)</f>
        <v>0</v>
      </c>
      <c r="M21" s="169"/>
      <c r="N21" s="169"/>
      <c r="Q21" s="5"/>
      <c r="R21" s="264"/>
      <c r="S21" s="264"/>
      <c r="U21" s="4"/>
      <c r="W21" s="35"/>
      <c r="X21" s="6"/>
      <c r="Y21" s="33"/>
    </row>
    <row r="22" spans="1:248" ht="20.25" customHeight="1">
      <c r="A22" s="266"/>
      <c r="B22" s="12" t="s">
        <v>2</v>
      </c>
      <c r="C22" s="416"/>
      <c r="D22" s="99"/>
      <c r="E22" s="25"/>
      <c r="F22" s="25"/>
      <c r="G22" s="23"/>
      <c r="H22" s="29"/>
      <c r="I22" s="23"/>
      <c r="J22" s="94"/>
      <c r="K22" s="94"/>
      <c r="L22" s="192"/>
      <c r="M22" s="169"/>
      <c r="N22" s="169"/>
      <c r="U22" s="34"/>
      <c r="W22" s="35"/>
      <c r="X22" s="6"/>
      <c r="Y22" s="33"/>
    </row>
    <row r="23" spans="1:248" ht="15.75" customHeight="1">
      <c r="A23" s="174" t="s">
        <v>102</v>
      </c>
      <c r="B23" s="12" t="s">
        <v>3</v>
      </c>
      <c r="C23" s="281" t="s">
        <v>89</v>
      </c>
      <c r="D23" s="32">
        <v>1</v>
      </c>
      <c r="E23" s="25"/>
      <c r="F23" s="25"/>
      <c r="G23" s="23"/>
      <c r="H23" s="29"/>
      <c r="I23" s="23"/>
      <c r="J23" s="95">
        <v>45598</v>
      </c>
      <c r="K23" s="95">
        <v>45657</v>
      </c>
      <c r="L23" s="196">
        <f>(D24/D23)</f>
        <v>0</v>
      </c>
      <c r="M23" s="200"/>
      <c r="N23" s="200"/>
      <c r="U23" s="34"/>
      <c r="W23" s="35"/>
      <c r="X23" s="6"/>
      <c r="Y23" s="33"/>
    </row>
    <row r="24" spans="1:248" ht="19.5" customHeight="1">
      <c r="A24" s="415"/>
      <c r="B24" s="12" t="s">
        <v>2</v>
      </c>
      <c r="C24" s="416"/>
      <c r="D24" s="99"/>
      <c r="E24" s="25"/>
      <c r="F24" s="25"/>
      <c r="G24" s="23"/>
      <c r="H24" s="29"/>
      <c r="I24" s="23"/>
      <c r="L24" s="418"/>
      <c r="M24" s="420"/>
      <c r="N24" s="420"/>
      <c r="U24" s="34"/>
      <c r="W24" s="35"/>
      <c r="X24" s="6"/>
      <c r="Y24" s="33"/>
    </row>
    <row r="25" spans="1:248" ht="25.5" customHeight="1">
      <c r="A25" s="265" t="s">
        <v>103</v>
      </c>
      <c r="B25" s="12" t="s">
        <v>3</v>
      </c>
      <c r="C25" s="176" t="s">
        <v>89</v>
      </c>
      <c r="D25" s="32">
        <v>2</v>
      </c>
      <c r="E25" s="30"/>
      <c r="F25" s="30"/>
      <c r="G25" s="23"/>
      <c r="H25" s="29"/>
      <c r="I25" s="23"/>
      <c r="J25" s="95">
        <v>45444</v>
      </c>
      <c r="K25" s="95">
        <v>45626</v>
      </c>
      <c r="L25" s="196">
        <f>(D26/D25)</f>
        <v>0</v>
      </c>
      <c r="M25" s="200" t="s">
        <v>73</v>
      </c>
      <c r="N25" s="200"/>
      <c r="U25" s="34"/>
      <c r="W25" s="35"/>
      <c r="X25" s="6"/>
      <c r="Y25" s="33"/>
    </row>
    <row r="26" spans="1:248" ht="20.25" customHeight="1">
      <c r="A26" s="266"/>
      <c r="B26" s="12" t="s">
        <v>2</v>
      </c>
      <c r="C26" s="195"/>
      <c r="D26" s="99"/>
      <c r="E26" s="25"/>
      <c r="F26" s="25"/>
      <c r="G26" s="23"/>
      <c r="H26" s="29"/>
      <c r="I26" s="23"/>
      <c r="J26" s="78"/>
      <c r="K26" s="78"/>
      <c r="L26" s="421"/>
      <c r="M26" s="420"/>
      <c r="N26" s="420"/>
      <c r="U26" s="34"/>
      <c r="W26" s="35"/>
      <c r="X26" s="6"/>
      <c r="Y26" s="33"/>
    </row>
    <row r="27" spans="1:248" ht="20.25" customHeight="1">
      <c r="A27" s="174" t="s">
        <v>70</v>
      </c>
      <c r="B27" s="12" t="s">
        <v>3</v>
      </c>
      <c r="C27" s="176" t="s">
        <v>104</v>
      </c>
      <c r="D27" s="32">
        <v>1</v>
      </c>
      <c r="E27" s="25"/>
      <c r="F27" s="25"/>
      <c r="G27" s="23"/>
      <c r="H27" s="29"/>
      <c r="I27" s="23"/>
      <c r="J27" s="96">
        <v>45618</v>
      </c>
      <c r="K27" s="96">
        <v>45624</v>
      </c>
      <c r="L27" s="417">
        <f>(D28/D27)</f>
        <v>0</v>
      </c>
      <c r="M27" s="419"/>
      <c r="N27" s="419"/>
      <c r="U27" s="34"/>
      <c r="W27" s="35"/>
      <c r="X27" s="6"/>
      <c r="Y27" s="33"/>
    </row>
    <row r="28" spans="1:248" ht="30" customHeight="1">
      <c r="A28" s="415"/>
      <c r="B28" s="12" t="s">
        <v>2</v>
      </c>
      <c r="C28" s="416"/>
      <c r="D28" s="99"/>
      <c r="E28" s="25"/>
      <c r="F28" s="25"/>
      <c r="G28" s="23"/>
      <c r="H28" s="29"/>
      <c r="I28" s="23"/>
      <c r="J28" s="78"/>
      <c r="K28" s="78"/>
      <c r="L28" s="418"/>
      <c r="M28" s="420"/>
      <c r="N28" s="420"/>
      <c r="U28" s="34"/>
      <c r="W28" s="35"/>
      <c r="X28" s="6"/>
      <c r="Y28" s="33"/>
    </row>
    <row r="29" spans="1:248" ht="21" customHeight="1">
      <c r="A29" s="266" t="s">
        <v>135</v>
      </c>
      <c r="B29" s="12" t="s">
        <v>3</v>
      </c>
      <c r="C29" s="176" t="s">
        <v>105</v>
      </c>
      <c r="D29" s="32">
        <v>4</v>
      </c>
      <c r="E29" s="30"/>
      <c r="F29" s="30"/>
      <c r="G29" s="27"/>
      <c r="H29" s="29"/>
      <c r="I29" s="27"/>
      <c r="J29" s="97">
        <v>45293</v>
      </c>
      <c r="K29" s="97">
        <v>45644</v>
      </c>
      <c r="L29" s="192">
        <f>(D30/D29)</f>
        <v>0.5</v>
      </c>
      <c r="M29" s="169"/>
      <c r="N29" s="169"/>
      <c r="U29" s="34"/>
    </row>
    <row r="30" spans="1:248" ht="26.25" customHeight="1">
      <c r="A30" s="266"/>
      <c r="B30" s="12" t="s">
        <v>2</v>
      </c>
      <c r="C30" s="195"/>
      <c r="D30" s="99">
        <v>2</v>
      </c>
      <c r="E30" s="25"/>
      <c r="F30" s="25"/>
      <c r="G30" s="27"/>
      <c r="H30" s="29"/>
      <c r="I30" s="27"/>
      <c r="J30" s="67"/>
      <c r="K30" s="77"/>
      <c r="L30" s="192"/>
      <c r="M30" s="169"/>
      <c r="N30" s="169"/>
      <c r="Y30" s="33"/>
    </row>
    <row r="31" spans="1:248" ht="15.75">
      <c r="A31" s="278" t="s">
        <v>14</v>
      </c>
      <c r="B31" s="12" t="s">
        <v>3</v>
      </c>
      <c r="C31" s="176"/>
      <c r="D31" s="66">
        <v>1</v>
      </c>
      <c r="E31" s="28"/>
      <c r="F31" s="28"/>
      <c r="G31" s="27"/>
      <c r="H31" s="27"/>
      <c r="I31" s="27"/>
      <c r="J31" s="67"/>
      <c r="K31" s="77"/>
      <c r="L31" s="357">
        <f>AVERAGE(L17:L30)</f>
        <v>7.1428571428571425E-2</v>
      </c>
      <c r="M31" s="169"/>
      <c r="N31" s="169"/>
    </row>
    <row r="32" spans="1:248" ht="15.75">
      <c r="A32" s="278"/>
      <c r="B32" s="12" t="s">
        <v>2</v>
      </c>
      <c r="C32" s="195"/>
      <c r="D32" s="66">
        <f>SUM(L17:L30)/700%</f>
        <v>7.1428571428571425E-2</v>
      </c>
      <c r="E32" s="25"/>
      <c r="F32" s="23"/>
      <c r="G32" s="23"/>
      <c r="H32" s="24"/>
      <c r="I32" s="23"/>
      <c r="J32" s="77"/>
      <c r="K32" s="77"/>
      <c r="L32" s="357"/>
      <c r="M32" s="169"/>
      <c r="N32" s="169"/>
    </row>
    <row r="33" spans="1:50">
      <c r="B33" s="22"/>
      <c r="E33" s="21"/>
      <c r="F33" s="18"/>
      <c r="G33" s="20"/>
      <c r="H33" s="20"/>
      <c r="I33" s="20"/>
      <c r="J33" s="19"/>
      <c r="K33" s="79"/>
      <c r="L33" s="18"/>
      <c r="M33" s="16"/>
      <c r="N33" s="17"/>
      <c r="O33" s="16"/>
    </row>
    <row r="34" spans="1:50" ht="15.75">
      <c r="A34" s="15" t="s">
        <v>13</v>
      </c>
      <c r="B34" s="270" t="s">
        <v>12</v>
      </c>
      <c r="C34" s="271"/>
      <c r="D34" s="272"/>
      <c r="E34" s="273" t="s">
        <v>11</v>
      </c>
      <c r="F34" s="274"/>
      <c r="G34" s="274"/>
      <c r="H34" s="274"/>
      <c r="I34" s="14"/>
      <c r="J34" s="275" t="s">
        <v>10</v>
      </c>
      <c r="K34" s="276"/>
      <c r="L34" s="276"/>
      <c r="M34" s="276"/>
      <c r="N34" s="276"/>
    </row>
    <row r="35" spans="1:50" ht="26.25" customHeight="1">
      <c r="A35" s="180" t="s">
        <v>9</v>
      </c>
      <c r="B35" s="182" t="s">
        <v>8</v>
      </c>
      <c r="C35" s="183"/>
      <c r="D35" s="184"/>
      <c r="E35" s="182" t="s">
        <v>78</v>
      </c>
      <c r="F35" s="183"/>
      <c r="G35" s="184"/>
      <c r="H35" s="13" t="s">
        <v>3</v>
      </c>
      <c r="I35" s="88">
        <f>(D17+D19+D21+D23++D25)</f>
        <v>7</v>
      </c>
      <c r="J35" s="289" t="s">
        <v>133</v>
      </c>
      <c r="K35" s="290"/>
      <c r="L35" s="290"/>
      <c r="M35" s="290"/>
      <c r="N35" s="291"/>
    </row>
    <row r="36" spans="1:50" ht="14.25" customHeight="1">
      <c r="A36" s="181"/>
      <c r="B36" s="185"/>
      <c r="C36" s="186"/>
      <c r="D36" s="187"/>
      <c r="E36" s="185"/>
      <c r="F36" s="186"/>
      <c r="G36" s="187"/>
      <c r="H36" s="12" t="s">
        <v>2</v>
      </c>
      <c r="I36" s="89">
        <f>(D18+D20+D22+D24+D26)</f>
        <v>0</v>
      </c>
      <c r="J36" s="182"/>
      <c r="K36" s="183"/>
      <c r="L36" s="183"/>
      <c r="M36" s="183"/>
      <c r="N36" s="184"/>
    </row>
    <row r="37" spans="1:50" ht="14.25" customHeight="1">
      <c r="A37" s="180" t="s">
        <v>9</v>
      </c>
      <c r="B37" s="306" t="s">
        <v>6</v>
      </c>
      <c r="C37" s="307"/>
      <c r="D37" s="308"/>
      <c r="E37" s="393" t="s">
        <v>106</v>
      </c>
      <c r="F37" s="414"/>
      <c r="G37" s="414"/>
      <c r="H37" s="12" t="s">
        <v>3</v>
      </c>
      <c r="I37" s="89">
        <f>D27</f>
        <v>1</v>
      </c>
      <c r="J37" s="182"/>
      <c r="K37" s="183"/>
      <c r="L37" s="183"/>
      <c r="M37" s="183"/>
      <c r="N37" s="184"/>
    </row>
    <row r="38" spans="1:50" ht="14.25" customHeight="1">
      <c r="A38" s="181"/>
      <c r="B38" s="309"/>
      <c r="C38" s="310"/>
      <c r="D38" s="311"/>
      <c r="E38" s="414"/>
      <c r="F38" s="414"/>
      <c r="G38" s="414"/>
      <c r="H38" s="12" t="s">
        <v>2</v>
      </c>
      <c r="I38" s="89">
        <f>D28</f>
        <v>0</v>
      </c>
      <c r="J38" s="182"/>
      <c r="K38" s="183"/>
      <c r="L38" s="183"/>
      <c r="M38" s="183"/>
      <c r="N38" s="184"/>
    </row>
    <row r="39" spans="1:50" ht="18.75" customHeight="1">
      <c r="A39" s="304" t="s">
        <v>7</v>
      </c>
      <c r="B39" s="306" t="s">
        <v>4</v>
      </c>
      <c r="C39" s="307"/>
      <c r="D39" s="308"/>
      <c r="E39" s="282" t="s">
        <v>107</v>
      </c>
      <c r="F39" s="312"/>
      <c r="G39" s="313"/>
      <c r="H39" s="12" t="s">
        <v>3</v>
      </c>
      <c r="I39" s="89">
        <f>D29</f>
        <v>4</v>
      </c>
      <c r="J39" s="408"/>
      <c r="K39" s="409"/>
      <c r="L39" s="409"/>
      <c r="M39" s="409"/>
      <c r="N39" s="410"/>
    </row>
    <row r="40" spans="1:50" ht="14.25" customHeight="1">
      <c r="A40" s="304"/>
      <c r="B40" s="309"/>
      <c r="C40" s="310"/>
      <c r="D40" s="311"/>
      <c r="E40" s="309"/>
      <c r="F40" s="310"/>
      <c r="G40" s="311"/>
      <c r="H40" s="12" t="s">
        <v>2</v>
      </c>
      <c r="I40" s="89">
        <f>D30</f>
        <v>2</v>
      </c>
      <c r="J40" s="408"/>
      <c r="K40" s="409"/>
      <c r="L40" s="409"/>
      <c r="M40" s="409"/>
      <c r="N40" s="410"/>
    </row>
    <row r="41" spans="1:50" ht="15.75">
      <c r="A41" s="304" t="s">
        <v>5</v>
      </c>
      <c r="B41" s="306" t="s">
        <v>54</v>
      </c>
      <c r="C41" s="307"/>
      <c r="D41" s="308"/>
      <c r="E41" s="282"/>
      <c r="F41" s="312"/>
      <c r="G41" s="313"/>
      <c r="H41" s="12" t="s">
        <v>3</v>
      </c>
      <c r="I41" s="89"/>
      <c r="J41" s="408"/>
      <c r="K41" s="409"/>
      <c r="L41" s="409"/>
      <c r="M41" s="409"/>
      <c r="N41" s="410"/>
    </row>
    <row r="42" spans="1:50" ht="15.75">
      <c r="A42" s="304"/>
      <c r="B42" s="309"/>
      <c r="C42" s="310"/>
      <c r="D42" s="311"/>
      <c r="E42" s="309"/>
      <c r="F42" s="310"/>
      <c r="G42" s="311"/>
      <c r="H42" s="12" t="s">
        <v>2</v>
      </c>
      <c r="I42" s="89"/>
      <c r="J42" s="411"/>
      <c r="K42" s="412"/>
      <c r="L42" s="412"/>
      <c r="M42" s="412"/>
      <c r="N42" s="413"/>
    </row>
    <row r="43" spans="1:50">
      <c r="A43" s="298" t="s">
        <v>1</v>
      </c>
      <c r="B43" s="299"/>
      <c r="C43" s="299"/>
      <c r="D43" s="299"/>
      <c r="E43" s="299"/>
      <c r="F43" s="299"/>
      <c r="G43" s="299"/>
      <c r="H43" s="299"/>
      <c r="I43" s="300"/>
      <c r="J43" s="303" t="s">
        <v>0</v>
      </c>
      <c r="K43" s="303"/>
      <c r="L43" s="303"/>
      <c r="M43" s="303"/>
      <c r="N43" s="303"/>
    </row>
    <row r="44" spans="1:50">
      <c r="A44" s="181"/>
      <c r="B44" s="301"/>
      <c r="C44" s="301"/>
      <c r="D44" s="301"/>
      <c r="E44" s="301"/>
      <c r="F44" s="301"/>
      <c r="G44" s="301"/>
      <c r="H44" s="301"/>
      <c r="I44" s="302"/>
      <c r="J44" s="303"/>
      <c r="K44" s="303"/>
      <c r="L44" s="303"/>
      <c r="M44" s="303"/>
      <c r="N44" s="303"/>
    </row>
    <row r="45" spans="1:50">
      <c r="J45" s="11"/>
      <c r="K45" s="11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</sheetData>
  <mergeCells count="102"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Q8:U8"/>
    <mergeCell ref="B9:F9"/>
    <mergeCell ref="K9:M9"/>
    <mergeCell ref="B10:F10"/>
    <mergeCell ref="K10:M10"/>
    <mergeCell ref="R10:T10"/>
    <mergeCell ref="F14:I15"/>
    <mergeCell ref="R11:T11"/>
    <mergeCell ref="B12:F12"/>
    <mergeCell ref="K12:M12"/>
    <mergeCell ref="R12:T12"/>
    <mergeCell ref="A13:F13"/>
    <mergeCell ref="K13:M13"/>
    <mergeCell ref="R13:S13"/>
    <mergeCell ref="A14:A16"/>
    <mergeCell ref="B14:B16"/>
    <mergeCell ref="C14:C16"/>
    <mergeCell ref="D14:D16"/>
    <mergeCell ref="E14:E16"/>
    <mergeCell ref="J14:K15"/>
    <mergeCell ref="L14:N14"/>
    <mergeCell ref="R14:S14"/>
    <mergeCell ref="L15:L16"/>
    <mergeCell ref="M15:M16"/>
    <mergeCell ref="N15:N16"/>
    <mergeCell ref="R15:S15"/>
    <mergeCell ref="R16:S16"/>
    <mergeCell ref="A17:A18"/>
    <mergeCell ref="C17:C18"/>
    <mergeCell ref="L17:L18"/>
    <mergeCell ref="N17:N18"/>
    <mergeCell ref="A19:A20"/>
    <mergeCell ref="C19:C20"/>
    <mergeCell ref="L19:L20"/>
    <mergeCell ref="N19:N20"/>
    <mergeCell ref="M17:M18"/>
    <mergeCell ref="M19:M20"/>
    <mergeCell ref="R21:S21"/>
    <mergeCell ref="A25:A26"/>
    <mergeCell ref="C25:C26"/>
    <mergeCell ref="L25:L26"/>
    <mergeCell ref="N25:N26"/>
    <mergeCell ref="A23:A24"/>
    <mergeCell ref="C23:C24"/>
    <mergeCell ref="L23:L24"/>
    <mergeCell ref="N23:N24"/>
    <mergeCell ref="A21:A22"/>
    <mergeCell ref="C21:C22"/>
    <mergeCell ref="L21:L22"/>
    <mergeCell ref="N21:N22"/>
    <mergeCell ref="M21:M22"/>
    <mergeCell ref="M23:M24"/>
    <mergeCell ref="M25:M26"/>
    <mergeCell ref="A27:A28"/>
    <mergeCell ref="C27:C28"/>
    <mergeCell ref="L27:L28"/>
    <mergeCell ref="N27:N28"/>
    <mergeCell ref="A29:A30"/>
    <mergeCell ref="C29:C30"/>
    <mergeCell ref="L29:L30"/>
    <mergeCell ref="N29:N30"/>
    <mergeCell ref="M27:M28"/>
    <mergeCell ref="M29:M30"/>
    <mergeCell ref="A31:A32"/>
    <mergeCell ref="C31:C32"/>
    <mergeCell ref="L31:L32"/>
    <mergeCell ref="N31:N32"/>
    <mergeCell ref="B34:D34"/>
    <mergeCell ref="E34:H34"/>
    <mergeCell ref="J34:N34"/>
    <mergeCell ref="M31:M32"/>
    <mergeCell ref="A35:A36"/>
    <mergeCell ref="B35:D36"/>
    <mergeCell ref="E35:G36"/>
    <mergeCell ref="A43:I44"/>
    <mergeCell ref="J43:N44"/>
    <mergeCell ref="J35:N42"/>
    <mergeCell ref="A39:A40"/>
    <mergeCell ref="B39:D40"/>
    <mergeCell ref="E39:G40"/>
    <mergeCell ref="A41:A42"/>
    <mergeCell ref="B41:D42"/>
    <mergeCell ref="E41:G42"/>
    <mergeCell ref="A37:A38"/>
    <mergeCell ref="B37:D38"/>
    <mergeCell ref="E37:G38"/>
  </mergeCells>
  <pageMargins left="1.2204724409448819" right="0.19685039370078741" top="0.62992125984251968" bottom="0.19685039370078741" header="0.15748031496062992" footer="0"/>
  <pageSetup paperSize="5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716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8"/>
  <sheetViews>
    <sheetView zoomScale="64" zoomScaleNormal="64" workbookViewId="0">
      <selection activeCell="B8" sqref="B8:F8"/>
    </sheetView>
  </sheetViews>
  <sheetFormatPr baseColWidth="10" defaultColWidth="12.5703125" defaultRowHeight="15"/>
  <cols>
    <col min="1" max="1" width="73.28515625" style="1" customWidth="1"/>
    <col min="2" max="2" width="10.28515625" style="1" customWidth="1"/>
    <col min="3" max="3" width="30.7109375" style="1" customWidth="1"/>
    <col min="4" max="4" width="9.7109375" style="1" customWidth="1"/>
    <col min="5" max="5" width="21.42578125" style="1" customWidth="1"/>
    <col min="6" max="6" width="11" style="1" customWidth="1"/>
    <col min="7" max="7" width="9.7109375" style="3" customWidth="1"/>
    <col min="8" max="8" width="15.42578125" style="1" customWidth="1"/>
    <col min="9" max="9" width="21.42578125" style="1" customWidth="1"/>
    <col min="10" max="10" width="16.140625" style="2" customWidth="1"/>
    <col min="11" max="11" width="18.7109375" style="2" customWidth="1"/>
    <col min="12" max="12" width="12.7109375" style="1" customWidth="1"/>
    <col min="13" max="13" width="20.7109375" style="1" customWidth="1"/>
    <col min="14" max="14" width="21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8" customFormat="1" ht="37.5" customHeight="1">
      <c r="A1" s="454"/>
      <c r="B1" s="457" t="s">
        <v>43</v>
      </c>
      <c r="C1" s="458"/>
      <c r="D1" s="458"/>
      <c r="E1" s="458"/>
      <c r="F1" s="458"/>
      <c r="G1" s="458"/>
      <c r="H1" s="459"/>
      <c r="I1" s="434" t="s">
        <v>46</v>
      </c>
      <c r="J1" s="435"/>
      <c r="K1" s="435"/>
      <c r="L1" s="436"/>
      <c r="M1" s="463"/>
      <c r="N1" s="464"/>
      <c r="O1" s="65"/>
    </row>
    <row r="2" spans="1:248" s="38" customFormat="1" ht="37.5" customHeight="1">
      <c r="A2" s="455"/>
      <c r="B2" s="460"/>
      <c r="C2" s="461"/>
      <c r="D2" s="461"/>
      <c r="E2" s="461"/>
      <c r="F2" s="461"/>
      <c r="G2" s="461"/>
      <c r="H2" s="462"/>
      <c r="I2" s="434" t="s">
        <v>44</v>
      </c>
      <c r="J2" s="435"/>
      <c r="K2" s="435"/>
      <c r="L2" s="436"/>
      <c r="M2" s="465"/>
      <c r="N2" s="466"/>
      <c r="O2" s="65"/>
    </row>
    <row r="3" spans="1:248" s="38" customFormat="1" ht="33.75" customHeight="1">
      <c r="A3" s="455"/>
      <c r="B3" s="457" t="s">
        <v>42</v>
      </c>
      <c r="C3" s="458"/>
      <c r="D3" s="458"/>
      <c r="E3" s="458"/>
      <c r="F3" s="458"/>
      <c r="G3" s="458"/>
      <c r="H3" s="459"/>
      <c r="I3" s="434" t="s">
        <v>45</v>
      </c>
      <c r="J3" s="435"/>
      <c r="K3" s="435"/>
      <c r="L3" s="436"/>
      <c r="M3" s="465"/>
      <c r="N3" s="466"/>
      <c r="O3" s="65"/>
    </row>
    <row r="4" spans="1:248" s="38" customFormat="1" ht="38.25" customHeight="1">
      <c r="A4" s="456"/>
      <c r="B4" s="460"/>
      <c r="C4" s="461"/>
      <c r="D4" s="461"/>
      <c r="E4" s="461"/>
      <c r="F4" s="461"/>
      <c r="G4" s="461"/>
      <c r="H4" s="462"/>
      <c r="I4" s="434" t="s">
        <v>124</v>
      </c>
      <c r="J4" s="435"/>
      <c r="K4" s="435"/>
      <c r="L4" s="436"/>
      <c r="M4" s="467"/>
      <c r="N4" s="468"/>
      <c r="O4" s="65"/>
    </row>
    <row r="5" spans="1:248" s="38" customFormat="1" ht="27.75" customHeight="1">
      <c r="A5" s="469"/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65"/>
    </row>
    <row r="6" spans="1:248" s="38" customFormat="1" ht="31.5" customHeight="1">
      <c r="A6" s="434" t="s">
        <v>64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6"/>
      <c r="O6" s="65"/>
    </row>
    <row r="7" spans="1:248" s="38" customFormat="1" ht="36" customHeight="1">
      <c r="A7" s="64" t="s">
        <v>183</v>
      </c>
      <c r="B7" s="437" t="s">
        <v>192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</row>
    <row r="8" spans="1:248" s="38" customFormat="1" ht="25.5" customHeight="1">
      <c r="A8" s="63" t="s">
        <v>41</v>
      </c>
      <c r="B8" s="427"/>
      <c r="C8" s="428"/>
      <c r="D8" s="428"/>
      <c r="E8" s="428"/>
      <c r="F8" s="429"/>
      <c r="G8" s="234" t="s">
        <v>121</v>
      </c>
      <c r="H8" s="235"/>
      <c r="I8" s="236"/>
      <c r="J8" s="439" t="s">
        <v>40</v>
      </c>
      <c r="K8" s="440"/>
      <c r="L8" s="440"/>
      <c r="M8" s="440"/>
      <c r="N8" s="441"/>
      <c r="O8" s="46"/>
      <c r="Q8" s="448"/>
      <c r="R8" s="448"/>
      <c r="S8" s="448"/>
      <c r="T8" s="448"/>
      <c r="U8" s="448"/>
    </row>
    <row r="9" spans="1:248" s="38" customFormat="1" ht="37.5" customHeight="1">
      <c r="A9" s="62" t="s">
        <v>39</v>
      </c>
      <c r="B9" s="428"/>
      <c r="C9" s="428"/>
      <c r="D9" s="428"/>
      <c r="E9" s="428"/>
      <c r="F9" s="429"/>
      <c r="G9" s="237"/>
      <c r="H9" s="238"/>
      <c r="I9" s="239"/>
      <c r="J9" s="76" t="s">
        <v>38</v>
      </c>
      <c r="K9" s="449" t="s">
        <v>37</v>
      </c>
      <c r="L9" s="449"/>
      <c r="M9" s="449"/>
      <c r="N9" s="76" t="s">
        <v>36</v>
      </c>
      <c r="O9" s="46"/>
      <c r="Q9" s="61"/>
      <c r="R9" s="61"/>
      <c r="S9" s="61"/>
      <c r="T9" s="61"/>
      <c r="U9" s="61"/>
    </row>
    <row r="10" spans="1:248" s="38" customFormat="1" ht="39.75" customHeight="1">
      <c r="A10" s="60" t="s">
        <v>35</v>
      </c>
      <c r="B10" s="442"/>
      <c r="C10" s="443"/>
      <c r="D10" s="443"/>
      <c r="E10" s="443"/>
      <c r="F10" s="444"/>
      <c r="G10" s="237"/>
      <c r="H10" s="238"/>
      <c r="I10" s="239"/>
      <c r="J10" s="59"/>
      <c r="K10" s="450"/>
      <c r="L10" s="451"/>
      <c r="M10" s="452"/>
      <c r="N10" s="58"/>
      <c r="O10" s="46"/>
      <c r="Q10" s="57"/>
      <c r="R10" s="453"/>
      <c r="S10" s="453"/>
      <c r="T10" s="453"/>
      <c r="U10" s="57"/>
      <c r="W10" s="56"/>
      <c r="X10" s="56"/>
    </row>
    <row r="11" spans="1:248" s="38" customFormat="1" ht="25.5" customHeight="1">
      <c r="A11" s="55" t="s">
        <v>34</v>
      </c>
      <c r="B11" s="442"/>
      <c r="C11" s="443"/>
      <c r="D11" s="443"/>
      <c r="E11" s="443"/>
      <c r="F11" s="444"/>
      <c r="G11" s="237"/>
      <c r="H11" s="238"/>
      <c r="I11" s="239"/>
      <c r="J11" s="54"/>
      <c r="K11" s="445"/>
      <c r="L11" s="446"/>
      <c r="M11" s="447"/>
      <c r="N11" s="53"/>
      <c r="O11" s="46"/>
      <c r="Q11" s="49"/>
      <c r="R11" s="426"/>
      <c r="S11" s="426"/>
      <c r="T11" s="426"/>
      <c r="U11" s="43"/>
      <c r="W11" s="41"/>
      <c r="X11" s="40"/>
      <c r="Y11" s="39"/>
    </row>
    <row r="12" spans="1:248" s="38" customFormat="1" ht="21.75" customHeight="1">
      <c r="A12" s="52" t="s">
        <v>33</v>
      </c>
      <c r="B12" s="427"/>
      <c r="C12" s="428"/>
      <c r="D12" s="428"/>
      <c r="E12" s="428"/>
      <c r="F12" s="429"/>
      <c r="G12" s="237"/>
      <c r="H12" s="238"/>
      <c r="I12" s="239"/>
      <c r="J12" s="51"/>
      <c r="K12" s="430"/>
      <c r="L12" s="431"/>
      <c r="M12" s="432"/>
      <c r="N12" s="50"/>
      <c r="O12" s="46"/>
      <c r="Q12" s="49"/>
      <c r="R12" s="426"/>
      <c r="S12" s="426"/>
      <c r="T12" s="426"/>
      <c r="U12" s="43"/>
      <c r="W12" s="41"/>
      <c r="X12" s="40"/>
      <c r="Y12" s="39"/>
    </row>
    <row r="13" spans="1:248" s="38" customFormat="1" ht="53.25" customHeight="1">
      <c r="A13" s="433" t="s">
        <v>32</v>
      </c>
      <c r="B13" s="433"/>
      <c r="C13" s="433"/>
      <c r="D13" s="433"/>
      <c r="E13" s="433"/>
      <c r="F13" s="433"/>
      <c r="G13" s="240"/>
      <c r="H13" s="241"/>
      <c r="I13" s="242"/>
      <c r="J13" s="48"/>
      <c r="K13" s="430"/>
      <c r="L13" s="431"/>
      <c r="M13" s="432"/>
      <c r="N13" s="47"/>
      <c r="O13" s="46"/>
      <c r="Q13" s="45"/>
      <c r="R13" s="426"/>
      <c r="S13" s="426"/>
      <c r="T13" s="44"/>
      <c r="U13" s="43"/>
      <c r="V13" s="42"/>
      <c r="W13" s="41"/>
      <c r="X13" s="40"/>
      <c r="Y13" s="39"/>
    </row>
    <row r="14" spans="1:248" ht="28.5" customHeight="1">
      <c r="A14" s="249" t="s">
        <v>31</v>
      </c>
      <c r="B14" s="250" t="s">
        <v>30</v>
      </c>
      <c r="C14" s="251" t="s">
        <v>29</v>
      </c>
      <c r="D14" s="251" t="s">
        <v>28</v>
      </c>
      <c r="E14" s="251" t="s">
        <v>72</v>
      </c>
      <c r="F14" s="257" t="s">
        <v>170</v>
      </c>
      <c r="G14" s="258"/>
      <c r="H14" s="258"/>
      <c r="I14" s="259"/>
      <c r="J14" s="251" t="s">
        <v>25</v>
      </c>
      <c r="K14" s="251"/>
      <c r="L14" s="263" t="s">
        <v>24</v>
      </c>
      <c r="M14" s="263"/>
      <c r="N14" s="263"/>
      <c r="O14" s="3"/>
      <c r="P14" s="3"/>
      <c r="Q14" s="10"/>
      <c r="R14" s="264"/>
      <c r="S14" s="264"/>
      <c r="T14" s="3"/>
      <c r="U14" s="9"/>
      <c r="V14" s="3"/>
      <c r="W14" s="20"/>
      <c r="X14" s="6"/>
      <c r="Y14" s="3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49"/>
      <c r="B15" s="251"/>
      <c r="C15" s="251"/>
      <c r="D15" s="251"/>
      <c r="E15" s="251"/>
      <c r="F15" s="260"/>
      <c r="G15" s="261"/>
      <c r="H15" s="261"/>
      <c r="I15" s="262"/>
      <c r="J15" s="251"/>
      <c r="K15" s="251"/>
      <c r="L15" s="251" t="s">
        <v>23</v>
      </c>
      <c r="M15" s="251" t="s">
        <v>22</v>
      </c>
      <c r="N15" s="249" t="s">
        <v>21</v>
      </c>
      <c r="O15" s="3"/>
      <c r="P15" s="3"/>
      <c r="Q15" s="8"/>
      <c r="R15" s="264"/>
      <c r="S15" s="264"/>
      <c r="T15" s="3"/>
      <c r="U15" s="7"/>
      <c r="V15" s="3"/>
      <c r="W15" s="20"/>
      <c r="X15" s="6"/>
      <c r="Y15" s="3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49"/>
      <c r="B16" s="251"/>
      <c r="C16" s="251"/>
      <c r="D16" s="251"/>
      <c r="E16" s="251"/>
      <c r="F16" s="36" t="s">
        <v>20</v>
      </c>
      <c r="G16" s="36" t="s">
        <v>19</v>
      </c>
      <c r="H16" s="36" t="s">
        <v>18</v>
      </c>
      <c r="I16" s="37" t="s">
        <v>17</v>
      </c>
      <c r="J16" s="36" t="s">
        <v>16</v>
      </c>
      <c r="K16" s="75" t="s">
        <v>15</v>
      </c>
      <c r="L16" s="251"/>
      <c r="M16" s="251"/>
      <c r="N16" s="249"/>
      <c r="O16" s="3"/>
      <c r="P16" s="3"/>
      <c r="Q16" s="5"/>
      <c r="R16" s="264"/>
      <c r="S16" s="264"/>
      <c r="U16" s="6"/>
      <c r="W16" s="20"/>
      <c r="X16" s="6"/>
      <c r="Y16" s="3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2.5" customHeight="1">
      <c r="A17" s="332" t="s">
        <v>108</v>
      </c>
      <c r="B17" s="84" t="s">
        <v>3</v>
      </c>
      <c r="C17" s="281" t="s">
        <v>109</v>
      </c>
      <c r="D17" s="75">
        <v>6</v>
      </c>
      <c r="E17" s="75"/>
      <c r="F17" s="36"/>
      <c r="G17" s="36"/>
      <c r="H17" s="36"/>
      <c r="I17" s="37"/>
      <c r="J17" s="92">
        <v>45294</v>
      </c>
      <c r="K17" s="93">
        <v>45599</v>
      </c>
      <c r="L17" s="333">
        <f>(D18/D17)</f>
        <v>0.33333333333333331</v>
      </c>
      <c r="M17" s="334"/>
      <c r="N17" s="334"/>
      <c r="O17" s="3"/>
      <c r="P17" s="3"/>
      <c r="Q17" s="5"/>
      <c r="R17" s="81"/>
      <c r="S17" s="81"/>
      <c r="U17" s="6"/>
      <c r="W17" s="20"/>
      <c r="X17" s="6"/>
      <c r="Y17" s="3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1" customHeight="1">
      <c r="A18" s="423"/>
      <c r="B18" s="84" t="s">
        <v>2</v>
      </c>
      <c r="C18" s="416"/>
      <c r="D18" s="100">
        <v>2</v>
      </c>
      <c r="E18" s="75"/>
      <c r="F18" s="36"/>
      <c r="G18" s="36"/>
      <c r="H18" s="36"/>
      <c r="I18" s="37"/>
      <c r="J18" s="36"/>
      <c r="K18" s="75"/>
      <c r="L18" s="424"/>
      <c r="M18" s="418"/>
      <c r="N18" s="418"/>
      <c r="O18" s="3"/>
      <c r="P18" s="3"/>
      <c r="Q18" s="5"/>
      <c r="R18" s="81"/>
      <c r="S18" s="81"/>
      <c r="U18" s="6"/>
      <c r="W18" s="20"/>
      <c r="X18" s="6"/>
      <c r="Y18" s="3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4.75" customHeight="1">
      <c r="A19" s="425" t="s">
        <v>110</v>
      </c>
      <c r="B19" s="84" t="s">
        <v>3</v>
      </c>
      <c r="C19" s="281" t="s">
        <v>111</v>
      </c>
      <c r="D19" s="75">
        <v>2</v>
      </c>
      <c r="E19" s="75"/>
      <c r="F19" s="36"/>
      <c r="G19" s="36"/>
      <c r="H19" s="36"/>
      <c r="I19" s="37"/>
      <c r="J19" s="92">
        <v>45292</v>
      </c>
      <c r="K19" s="93">
        <v>45316</v>
      </c>
      <c r="L19" s="333">
        <f>(D20/D19)</f>
        <v>1</v>
      </c>
      <c r="M19" s="334"/>
      <c r="N19" s="334"/>
      <c r="O19" s="3"/>
      <c r="P19" s="3"/>
      <c r="Q19" s="5"/>
      <c r="R19" s="81"/>
      <c r="S19" s="81"/>
      <c r="U19" s="6"/>
      <c r="W19" s="20"/>
      <c r="X19" s="6"/>
      <c r="Y19" s="3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18.75" customHeight="1">
      <c r="A20" s="423"/>
      <c r="B20" s="84" t="s">
        <v>2</v>
      </c>
      <c r="C20" s="416"/>
      <c r="D20" s="100">
        <v>2</v>
      </c>
      <c r="E20" s="75"/>
      <c r="F20" s="36"/>
      <c r="G20" s="36"/>
      <c r="H20" s="36"/>
      <c r="I20" s="37"/>
      <c r="L20" s="424"/>
      <c r="M20" s="418"/>
      <c r="N20" s="418"/>
      <c r="O20" s="3"/>
      <c r="P20" s="3"/>
      <c r="Q20" s="5"/>
      <c r="R20" s="81"/>
      <c r="S20" s="81"/>
      <c r="U20" s="6"/>
      <c r="W20" s="20"/>
      <c r="X20" s="6"/>
      <c r="Y20" s="3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2.5" customHeight="1">
      <c r="A21" s="265" t="s">
        <v>125</v>
      </c>
      <c r="B21" s="12" t="s">
        <v>3</v>
      </c>
      <c r="C21" s="281" t="s">
        <v>112</v>
      </c>
      <c r="D21" s="32">
        <v>4</v>
      </c>
      <c r="E21" s="30"/>
      <c r="F21" s="30"/>
      <c r="G21" s="27"/>
      <c r="H21" s="29"/>
      <c r="I21" s="27"/>
      <c r="J21" s="92">
        <v>45292</v>
      </c>
      <c r="K21" s="93">
        <v>45571</v>
      </c>
      <c r="L21" s="192">
        <f>(D22/D21)</f>
        <v>0.5</v>
      </c>
      <c r="M21" s="169"/>
      <c r="N21" s="169"/>
      <c r="Q21" s="5"/>
      <c r="R21" s="264"/>
      <c r="S21" s="264"/>
      <c r="U21" s="4"/>
      <c r="W21" s="35"/>
      <c r="X21" s="6"/>
      <c r="Y21" s="33"/>
    </row>
    <row r="22" spans="1:248" ht="15" customHeight="1">
      <c r="A22" s="266"/>
      <c r="B22" s="12" t="s">
        <v>2</v>
      </c>
      <c r="C22" s="416"/>
      <c r="D22" s="99">
        <v>2</v>
      </c>
      <c r="E22" s="25"/>
      <c r="F22" s="25"/>
      <c r="G22" s="23"/>
      <c r="H22" s="29"/>
      <c r="I22" s="23"/>
      <c r="J22" s="94"/>
      <c r="K22" s="94"/>
      <c r="L22" s="192"/>
      <c r="M22" s="169"/>
      <c r="N22" s="169"/>
      <c r="U22" s="34"/>
      <c r="W22" s="35"/>
      <c r="X22" s="6"/>
      <c r="Y22" s="33"/>
    </row>
    <row r="23" spans="1:248" ht="30" customHeight="1">
      <c r="A23" s="174" t="s">
        <v>113</v>
      </c>
      <c r="B23" s="12" t="s">
        <v>3</v>
      </c>
      <c r="C23" s="281" t="s">
        <v>114</v>
      </c>
      <c r="D23" s="32">
        <v>4</v>
      </c>
      <c r="E23" s="25"/>
      <c r="F23" s="25"/>
      <c r="G23" s="23"/>
      <c r="H23" s="29"/>
      <c r="I23" s="23"/>
      <c r="J23" s="92">
        <v>45292</v>
      </c>
      <c r="K23" s="93">
        <v>45571</v>
      </c>
      <c r="L23" s="196">
        <f>(D24/D23)</f>
        <v>0.5</v>
      </c>
      <c r="M23" s="200"/>
      <c r="N23" s="200"/>
      <c r="U23" s="34"/>
      <c r="W23" s="35"/>
      <c r="X23" s="6"/>
      <c r="Y23" s="33"/>
    </row>
    <row r="24" spans="1:248" ht="23.25" customHeight="1">
      <c r="A24" s="415"/>
      <c r="B24" s="12" t="s">
        <v>2</v>
      </c>
      <c r="C24" s="416"/>
      <c r="D24" s="99">
        <v>2</v>
      </c>
      <c r="E24" s="25"/>
      <c r="F24" s="25"/>
      <c r="G24" s="23"/>
      <c r="H24" s="29"/>
      <c r="I24" s="23"/>
      <c r="L24" s="421"/>
      <c r="M24" s="420"/>
      <c r="N24" s="420"/>
      <c r="U24" s="34"/>
      <c r="W24" s="35"/>
      <c r="X24" s="6"/>
      <c r="Y24" s="33"/>
    </row>
    <row r="25" spans="1:248" ht="19.5" customHeight="1">
      <c r="A25" s="265" t="s">
        <v>115</v>
      </c>
      <c r="B25" s="12" t="s">
        <v>3</v>
      </c>
      <c r="C25" s="176" t="s">
        <v>116</v>
      </c>
      <c r="D25" s="32">
        <v>1</v>
      </c>
      <c r="E25" s="30"/>
      <c r="F25" s="30"/>
      <c r="G25" s="23"/>
      <c r="H25" s="29"/>
      <c r="I25" s="23"/>
      <c r="J25" s="95">
        <v>45444</v>
      </c>
      <c r="K25" s="95" t="s">
        <v>140</v>
      </c>
      <c r="L25" s="196">
        <f>(D26/D25)</f>
        <v>0</v>
      </c>
      <c r="M25" s="200" t="s">
        <v>73</v>
      </c>
      <c r="N25" s="200"/>
      <c r="U25" s="34"/>
      <c r="W25" s="35"/>
      <c r="X25" s="6"/>
      <c r="Y25" s="33"/>
    </row>
    <row r="26" spans="1:248" ht="22.5" customHeight="1">
      <c r="A26" s="266"/>
      <c r="B26" s="12" t="s">
        <v>2</v>
      </c>
      <c r="C26" s="195"/>
      <c r="D26" s="99"/>
      <c r="E26" s="25"/>
      <c r="F26" s="25"/>
      <c r="G26" s="23"/>
      <c r="H26" s="29"/>
      <c r="I26" s="23"/>
      <c r="J26" s="78"/>
      <c r="K26" s="78"/>
      <c r="L26" s="421"/>
      <c r="M26" s="420"/>
      <c r="N26" s="420"/>
      <c r="U26" s="34"/>
      <c r="W26" s="35"/>
      <c r="X26" s="6"/>
      <c r="Y26" s="33"/>
    </row>
    <row r="27" spans="1:248" ht="15.75">
      <c r="A27" s="278" t="s">
        <v>14</v>
      </c>
      <c r="B27" s="12" t="s">
        <v>3</v>
      </c>
      <c r="C27" s="176"/>
      <c r="D27" s="66">
        <v>1</v>
      </c>
      <c r="E27" s="28"/>
      <c r="F27" s="28"/>
      <c r="G27" s="27"/>
      <c r="H27" s="27"/>
      <c r="I27" s="27"/>
      <c r="J27" s="103"/>
      <c r="K27" s="104"/>
      <c r="L27" s="357">
        <f>AVERAGE(L17:L26)</f>
        <v>0.46666666666666662</v>
      </c>
      <c r="M27" s="169"/>
      <c r="N27" s="169"/>
    </row>
    <row r="28" spans="1:248" ht="15.75">
      <c r="A28" s="278"/>
      <c r="B28" s="12" t="s">
        <v>2</v>
      </c>
      <c r="C28" s="195"/>
      <c r="D28" s="66">
        <f>SUM(L17:L26)/500%</f>
        <v>0.46666666666666662</v>
      </c>
      <c r="E28" s="25"/>
      <c r="F28" s="23"/>
      <c r="G28" s="23"/>
      <c r="H28" s="24"/>
      <c r="I28" s="23"/>
      <c r="J28" s="77"/>
      <c r="K28" s="77"/>
      <c r="L28" s="357"/>
      <c r="M28" s="169"/>
      <c r="N28" s="169"/>
    </row>
    <row r="29" spans="1:248">
      <c r="B29" s="22"/>
      <c r="E29" s="21"/>
      <c r="F29" s="18"/>
      <c r="G29" s="20"/>
      <c r="H29" s="20"/>
      <c r="I29" s="20"/>
      <c r="J29" s="19"/>
      <c r="K29" s="79"/>
      <c r="L29" s="18"/>
      <c r="M29" s="16"/>
      <c r="N29" s="17"/>
      <c r="O29" s="16"/>
    </row>
    <row r="30" spans="1:248" ht="15.75">
      <c r="A30" s="15" t="s">
        <v>13</v>
      </c>
      <c r="B30" s="270" t="s">
        <v>12</v>
      </c>
      <c r="C30" s="271"/>
      <c r="D30" s="272"/>
      <c r="E30" s="273" t="s">
        <v>11</v>
      </c>
      <c r="F30" s="274"/>
      <c r="G30" s="274"/>
      <c r="H30" s="274"/>
      <c r="I30" s="14"/>
      <c r="J30" s="275" t="s">
        <v>10</v>
      </c>
      <c r="K30" s="276"/>
      <c r="L30" s="276"/>
      <c r="M30" s="276"/>
      <c r="N30" s="276"/>
    </row>
    <row r="31" spans="1:248" ht="15.75" customHeight="1">
      <c r="A31" s="180" t="s">
        <v>9</v>
      </c>
      <c r="B31" s="182" t="s">
        <v>8</v>
      </c>
      <c r="C31" s="183"/>
      <c r="D31" s="184"/>
      <c r="E31" s="479" t="str">
        <f>C17</f>
        <v xml:space="preserve">Monitoreos </v>
      </c>
      <c r="F31" s="480"/>
      <c r="G31" s="480"/>
      <c r="H31" s="87" t="s">
        <v>3</v>
      </c>
      <c r="I31" s="89">
        <f>D17</f>
        <v>6</v>
      </c>
      <c r="J31" s="470" t="s">
        <v>134</v>
      </c>
      <c r="K31" s="471"/>
      <c r="L31" s="471"/>
      <c r="M31" s="471"/>
      <c r="N31" s="472"/>
    </row>
    <row r="32" spans="1:248" ht="15.75">
      <c r="A32" s="181"/>
      <c r="B32" s="185"/>
      <c r="C32" s="186"/>
      <c r="D32" s="187"/>
      <c r="E32" s="481"/>
      <c r="F32" s="482"/>
      <c r="G32" s="482"/>
      <c r="H32" s="87" t="s">
        <v>2</v>
      </c>
      <c r="I32" s="89">
        <f>D18</f>
        <v>2</v>
      </c>
      <c r="J32" s="473"/>
      <c r="K32" s="474"/>
      <c r="L32" s="474"/>
      <c r="M32" s="474"/>
      <c r="N32" s="475"/>
    </row>
    <row r="33" spans="1:50" ht="15.75">
      <c r="A33" s="180" t="s">
        <v>9</v>
      </c>
      <c r="B33" s="306" t="s">
        <v>6</v>
      </c>
      <c r="C33" s="307"/>
      <c r="D33" s="308"/>
      <c r="E33" s="481" t="str">
        <f t="shared" ref="E33:E39" si="0">C19</f>
        <v xml:space="preserve">Elaboración mapas de riesgos </v>
      </c>
      <c r="F33" s="482"/>
      <c r="G33" s="482"/>
      <c r="H33" s="87" t="s">
        <v>3</v>
      </c>
      <c r="I33" s="89">
        <f>D19</f>
        <v>2</v>
      </c>
      <c r="J33" s="473"/>
      <c r="K33" s="474"/>
      <c r="L33" s="474"/>
      <c r="M33" s="474"/>
      <c r="N33" s="475"/>
    </row>
    <row r="34" spans="1:50" ht="15.75">
      <c r="A34" s="181"/>
      <c r="B34" s="309"/>
      <c r="C34" s="310"/>
      <c r="D34" s="311"/>
      <c r="E34" s="481"/>
      <c r="F34" s="482"/>
      <c r="G34" s="482"/>
      <c r="H34" s="87" t="s">
        <v>2</v>
      </c>
      <c r="I34" s="89">
        <f>D20</f>
        <v>2</v>
      </c>
      <c r="J34" s="473"/>
      <c r="K34" s="474"/>
      <c r="L34" s="474"/>
      <c r="M34" s="474"/>
      <c r="N34" s="475"/>
    </row>
    <row r="35" spans="1:50" ht="14.25" customHeight="1">
      <c r="A35" s="180" t="s">
        <v>9</v>
      </c>
      <c r="B35" s="182" t="s">
        <v>117</v>
      </c>
      <c r="C35" s="183"/>
      <c r="D35" s="184"/>
      <c r="E35" s="182" t="str">
        <f t="shared" si="0"/>
        <v>medición de indicadores</v>
      </c>
      <c r="F35" s="183"/>
      <c r="G35" s="183"/>
      <c r="H35" s="12" t="s">
        <v>3</v>
      </c>
      <c r="I35" s="89">
        <f>D23</f>
        <v>4</v>
      </c>
      <c r="J35" s="473"/>
      <c r="K35" s="474"/>
      <c r="L35" s="474"/>
      <c r="M35" s="474"/>
      <c r="N35" s="475"/>
    </row>
    <row r="36" spans="1:50" ht="19.5" customHeight="1">
      <c r="A36" s="181"/>
      <c r="B36" s="185"/>
      <c r="C36" s="186"/>
      <c r="D36" s="187"/>
      <c r="E36" s="185"/>
      <c r="F36" s="186"/>
      <c r="G36" s="186"/>
      <c r="H36" s="12" t="s">
        <v>2</v>
      </c>
      <c r="I36" s="89">
        <f>D22</f>
        <v>2</v>
      </c>
      <c r="J36" s="473"/>
      <c r="K36" s="474"/>
      <c r="L36" s="474"/>
      <c r="M36" s="474"/>
      <c r="N36" s="475"/>
    </row>
    <row r="37" spans="1:50" ht="14.25" customHeight="1">
      <c r="A37" s="180" t="s">
        <v>9</v>
      </c>
      <c r="B37" s="306" t="s">
        <v>54</v>
      </c>
      <c r="C37" s="307"/>
      <c r="D37" s="308"/>
      <c r="E37" s="289" t="str">
        <f t="shared" si="0"/>
        <v xml:space="preserve">Diligenciamientos normograma  </v>
      </c>
      <c r="F37" s="290"/>
      <c r="G37" s="290"/>
      <c r="H37" s="12" t="s">
        <v>3</v>
      </c>
      <c r="I37" s="89">
        <f>D23</f>
        <v>4</v>
      </c>
      <c r="J37" s="473"/>
      <c r="K37" s="474"/>
      <c r="L37" s="474"/>
      <c r="M37" s="474"/>
      <c r="N37" s="475"/>
    </row>
    <row r="38" spans="1:50" ht="14.25" customHeight="1">
      <c r="A38" s="181"/>
      <c r="B38" s="309"/>
      <c r="C38" s="310"/>
      <c r="D38" s="311"/>
      <c r="E38" s="185"/>
      <c r="F38" s="186"/>
      <c r="G38" s="186"/>
      <c r="H38" s="12" t="s">
        <v>2</v>
      </c>
      <c r="I38" s="89">
        <f>D24</f>
        <v>2</v>
      </c>
      <c r="J38" s="473"/>
      <c r="K38" s="474"/>
      <c r="L38" s="474"/>
      <c r="M38" s="474"/>
      <c r="N38" s="475"/>
    </row>
    <row r="39" spans="1:50" ht="18.75" customHeight="1">
      <c r="A39" s="304" t="s">
        <v>7</v>
      </c>
      <c r="B39" s="306" t="s">
        <v>118</v>
      </c>
      <c r="C39" s="307"/>
      <c r="D39" s="308"/>
      <c r="E39" s="282" t="str">
        <f t="shared" si="0"/>
        <v xml:space="preserve">Mensaje </v>
      </c>
      <c r="F39" s="312"/>
      <c r="G39" s="312"/>
      <c r="H39" s="12" t="s">
        <v>3</v>
      </c>
      <c r="I39" s="89">
        <f>D25</f>
        <v>1</v>
      </c>
      <c r="J39" s="473"/>
      <c r="K39" s="474"/>
      <c r="L39" s="474"/>
      <c r="M39" s="474"/>
      <c r="N39" s="475"/>
    </row>
    <row r="40" spans="1:50" ht="14.25" customHeight="1">
      <c r="A40" s="304"/>
      <c r="B40" s="309"/>
      <c r="C40" s="310"/>
      <c r="D40" s="311"/>
      <c r="E40" s="309"/>
      <c r="F40" s="310"/>
      <c r="G40" s="310"/>
      <c r="H40" s="12" t="s">
        <v>2</v>
      </c>
      <c r="I40" s="89">
        <f>D26</f>
        <v>0</v>
      </c>
      <c r="J40" s="473"/>
      <c r="K40" s="474"/>
      <c r="L40" s="474"/>
      <c r="M40" s="474"/>
      <c r="N40" s="475"/>
    </row>
    <row r="41" spans="1:50" ht="15.75">
      <c r="A41" s="304" t="s">
        <v>5</v>
      </c>
      <c r="B41" s="306" t="s">
        <v>56</v>
      </c>
      <c r="C41" s="307"/>
      <c r="D41" s="308"/>
      <c r="E41" s="282"/>
      <c r="F41" s="312"/>
      <c r="G41" s="312"/>
      <c r="H41" s="12" t="s">
        <v>3</v>
      </c>
      <c r="I41" s="89"/>
      <c r="J41" s="473"/>
      <c r="K41" s="474"/>
      <c r="L41" s="474"/>
      <c r="M41" s="474"/>
      <c r="N41" s="475"/>
    </row>
    <row r="42" spans="1:50" ht="15.75">
      <c r="A42" s="304"/>
      <c r="B42" s="309"/>
      <c r="C42" s="310"/>
      <c r="D42" s="311"/>
      <c r="E42" s="309"/>
      <c r="F42" s="310"/>
      <c r="G42" s="310"/>
      <c r="H42" s="12" t="s">
        <v>2</v>
      </c>
      <c r="I42" s="89"/>
      <c r="J42" s="476"/>
      <c r="K42" s="477"/>
      <c r="L42" s="477"/>
      <c r="M42" s="477"/>
      <c r="N42" s="478"/>
    </row>
    <row r="43" spans="1:50">
      <c r="A43" s="298" t="s">
        <v>1</v>
      </c>
      <c r="B43" s="299"/>
      <c r="C43" s="299"/>
      <c r="D43" s="299"/>
      <c r="E43" s="299"/>
      <c r="F43" s="299"/>
      <c r="G43" s="299"/>
      <c r="H43" s="299"/>
      <c r="I43" s="300"/>
      <c r="J43" s="303" t="s">
        <v>0</v>
      </c>
      <c r="K43" s="303"/>
      <c r="L43" s="303"/>
      <c r="M43" s="303"/>
      <c r="N43" s="303"/>
    </row>
    <row r="44" spans="1:50">
      <c r="A44" s="181"/>
      <c r="B44" s="301"/>
      <c r="C44" s="301"/>
      <c r="D44" s="301"/>
      <c r="E44" s="301"/>
      <c r="F44" s="301"/>
      <c r="G44" s="301"/>
      <c r="H44" s="301"/>
      <c r="I44" s="302"/>
      <c r="J44" s="303"/>
      <c r="K44" s="303"/>
      <c r="L44" s="303"/>
      <c r="M44" s="303"/>
      <c r="N44" s="303"/>
    </row>
    <row r="45" spans="1:50">
      <c r="J45" s="11"/>
      <c r="K45" s="11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</sheetData>
  <mergeCells count="98">
    <mergeCell ref="A43:I44"/>
    <mergeCell ref="J43:N44"/>
    <mergeCell ref="A39:A40"/>
    <mergeCell ref="B39:D40"/>
    <mergeCell ref="E39:G40"/>
    <mergeCell ref="A41:A42"/>
    <mergeCell ref="B41:D42"/>
    <mergeCell ref="E41:G42"/>
    <mergeCell ref="J31:N42"/>
    <mergeCell ref="A31:A32"/>
    <mergeCell ref="A33:A34"/>
    <mergeCell ref="B31:D32"/>
    <mergeCell ref="B33:D34"/>
    <mergeCell ref="E31:G32"/>
    <mergeCell ref="E33:G34"/>
    <mergeCell ref="A35:A36"/>
    <mergeCell ref="B35:D36"/>
    <mergeCell ref="E35:G36"/>
    <mergeCell ref="A37:A38"/>
    <mergeCell ref="B37:D38"/>
    <mergeCell ref="E37:G38"/>
    <mergeCell ref="A27:A28"/>
    <mergeCell ref="C27:C28"/>
    <mergeCell ref="L27:L28"/>
    <mergeCell ref="N27:N28"/>
    <mergeCell ref="B30:D30"/>
    <mergeCell ref="E30:H30"/>
    <mergeCell ref="J30:N30"/>
    <mergeCell ref="M27:M28"/>
    <mergeCell ref="F14:I15"/>
    <mergeCell ref="A25:A26"/>
    <mergeCell ref="C25:C26"/>
    <mergeCell ref="L25:L26"/>
    <mergeCell ref="A14:A16"/>
    <mergeCell ref="B14:B16"/>
    <mergeCell ref="C14:C16"/>
    <mergeCell ref="D14:D16"/>
    <mergeCell ref="E14:E16"/>
    <mergeCell ref="A21:A22"/>
    <mergeCell ref="C21:C22"/>
    <mergeCell ref="A17:A18"/>
    <mergeCell ref="A23:A24"/>
    <mergeCell ref="A19:A20"/>
    <mergeCell ref="L23:L24"/>
    <mergeCell ref="R21:S21"/>
    <mergeCell ref="J14:K15"/>
    <mergeCell ref="L14:N14"/>
    <mergeCell ref="R14:S14"/>
    <mergeCell ref="L15:L16"/>
    <mergeCell ref="M15:M16"/>
    <mergeCell ref="N15:N16"/>
    <mergeCell ref="R15:S15"/>
    <mergeCell ref="R16:S16"/>
    <mergeCell ref="L21:L22"/>
    <mergeCell ref="N21:N22"/>
    <mergeCell ref="M17:M18"/>
    <mergeCell ref="M19:M20"/>
    <mergeCell ref="M21:M22"/>
    <mergeCell ref="Q8:U8"/>
    <mergeCell ref="B9:F9"/>
    <mergeCell ref="K9:M9"/>
    <mergeCell ref="B10:F10"/>
    <mergeCell ref="K10:M10"/>
    <mergeCell ref="R10:T10"/>
    <mergeCell ref="R11:T11"/>
    <mergeCell ref="B12:F12"/>
    <mergeCell ref="K12:M12"/>
    <mergeCell ref="R12:T12"/>
    <mergeCell ref="A13:F13"/>
    <mergeCell ref="K13:M13"/>
    <mergeCell ref="R13:S13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N25:N26"/>
    <mergeCell ref="N23:N24"/>
    <mergeCell ref="C17:C18"/>
    <mergeCell ref="C19:C20"/>
    <mergeCell ref="C23:C24"/>
    <mergeCell ref="L17:L18"/>
    <mergeCell ref="L19:L20"/>
    <mergeCell ref="N19:N20"/>
    <mergeCell ref="N17:N18"/>
    <mergeCell ref="M23:M24"/>
    <mergeCell ref="M25:M26"/>
  </mergeCells>
  <pageMargins left="1.4173228346456694" right="0.19685039370078741" top="0.62992125984251968" bottom="0.19685039370078741" header="0.15748031496062992" footer="0"/>
  <pageSetup paperSize="5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614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H14" sqref="H14"/>
    </sheetView>
  </sheetViews>
  <sheetFormatPr baseColWidth="10" defaultRowHeight="15"/>
  <cols>
    <col min="1" max="1" width="18.140625" customWidth="1"/>
    <col min="2" max="2" width="20.140625" customWidth="1"/>
  </cols>
  <sheetData>
    <row r="2" spans="1:2">
      <c r="A2" t="s">
        <v>174</v>
      </c>
      <c r="B2" t="s">
        <v>175</v>
      </c>
    </row>
    <row r="3" spans="1:2">
      <c r="B3" s="129"/>
    </row>
    <row r="5" spans="1:2">
      <c r="A5" t="s">
        <v>177</v>
      </c>
      <c r="B5" s="130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evaluación y seguimiento  1</vt:lpstr>
      <vt:lpstr>evaluación y seguimiento 2</vt:lpstr>
      <vt:lpstr>evaluación y seguimiento 3</vt:lpstr>
      <vt:lpstr>evaluación y seguimiento 4</vt:lpstr>
      <vt:lpstr>evaluación y seguimiento 5</vt:lpstr>
      <vt:lpstr>evaluación y seguimiento 6.</vt:lpstr>
      <vt:lpstr>evaluación y seguimiento 7</vt:lpstr>
      <vt:lpstr>AVANCE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2023-12-26T14:44:26Z</cp:lastPrinted>
  <dcterms:created xsi:type="dcterms:W3CDTF">2017-08-24T15:03:39Z</dcterms:created>
  <dcterms:modified xsi:type="dcterms:W3CDTF">2024-07-24T14:40:21Z</dcterms:modified>
</cp:coreProperties>
</file>